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300" yWindow="360" windowWidth="21720" windowHeight="11940" activeTab="5"/>
  </bookViews>
  <sheets>
    <sheet name="Sources" sheetId="10" r:id="rId1"/>
    <sheet name="Cape wages original " sheetId="4" r:id="rId2"/>
    <sheet name="Cape wages pounds" sheetId="5" r:id="rId3"/>
    <sheet name="Cape wages silver" sheetId="6" r:id="rId4"/>
    <sheet name="Natal wages original" sheetId="7" r:id="rId5"/>
    <sheet name="Natal wages pounds" sheetId="8" r:id="rId6"/>
    <sheet name="Natal wages silver" sheetId="9" r:id="rId7"/>
  </sheets>
  <calcPr calcId="145621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Q81" i="6" l="1"/>
  <c r="AP81" i="6"/>
  <c r="AO81" i="6"/>
  <c r="M939" i="4" l="1"/>
  <c r="K939" i="4"/>
  <c r="M938" i="4"/>
  <c r="K938" i="4"/>
  <c r="M937" i="4"/>
  <c r="K937" i="4"/>
  <c r="M936" i="4"/>
  <c r="K936" i="4"/>
  <c r="M935" i="4"/>
  <c r="K935" i="4"/>
  <c r="M934" i="4"/>
  <c r="K934" i="4"/>
  <c r="M933" i="4"/>
  <c r="K933" i="4"/>
  <c r="M932" i="4"/>
  <c r="K932" i="4"/>
  <c r="M931" i="4"/>
  <c r="K931" i="4"/>
  <c r="K930" i="4"/>
  <c r="K929" i="4"/>
  <c r="K928" i="4"/>
  <c r="K927" i="4"/>
  <c r="K926" i="4"/>
  <c r="K925" i="4"/>
  <c r="K924" i="4"/>
  <c r="K923" i="4"/>
  <c r="K922" i="4"/>
  <c r="M921" i="4"/>
  <c r="K921" i="4"/>
  <c r="M920" i="4"/>
  <c r="K920" i="4"/>
  <c r="M919" i="4"/>
  <c r="K919" i="4"/>
  <c r="K918" i="4"/>
  <c r="K917" i="4"/>
  <c r="K916" i="4"/>
  <c r="K915" i="4"/>
  <c r="K914" i="4"/>
  <c r="K913" i="4"/>
  <c r="K912" i="4"/>
  <c r="K911" i="4"/>
  <c r="K910" i="4"/>
  <c r="M909" i="4"/>
  <c r="K909" i="4"/>
  <c r="M908" i="4"/>
  <c r="K908" i="4"/>
  <c r="M907" i="4"/>
  <c r="K907" i="4"/>
  <c r="M906" i="4"/>
  <c r="K906" i="4"/>
  <c r="M905" i="4"/>
  <c r="K905" i="4"/>
  <c r="M904" i="4"/>
  <c r="K904" i="4"/>
  <c r="M903" i="4"/>
  <c r="K903" i="4"/>
  <c r="M902" i="4"/>
  <c r="K902" i="4"/>
  <c r="M901" i="4"/>
  <c r="K901" i="4"/>
  <c r="M900" i="4"/>
  <c r="K900" i="4"/>
  <c r="M899" i="4"/>
  <c r="K899" i="4"/>
  <c r="M898" i="4"/>
  <c r="K898" i="4"/>
  <c r="M897" i="4"/>
  <c r="K897" i="4"/>
  <c r="M896" i="4"/>
  <c r="K896" i="4"/>
  <c r="M895" i="4"/>
  <c r="K895" i="4"/>
  <c r="M894" i="4"/>
  <c r="K894" i="4"/>
  <c r="K893" i="4"/>
  <c r="K892" i="4"/>
  <c r="K891" i="4"/>
  <c r="K890" i="4"/>
  <c r="K889" i="4"/>
  <c r="K888" i="4"/>
  <c r="K887" i="4"/>
  <c r="K886" i="4"/>
  <c r="K885" i="4"/>
  <c r="K884" i="4"/>
  <c r="K883" i="4"/>
  <c r="K882" i="4"/>
  <c r="K881" i="4"/>
  <c r="K880" i="4"/>
  <c r="K879" i="4"/>
  <c r="K878" i="4"/>
  <c r="K877" i="4"/>
  <c r="K876" i="4"/>
  <c r="K875" i="4"/>
  <c r="K874" i="4"/>
  <c r="K873" i="4"/>
  <c r="K872" i="4"/>
  <c r="K871" i="4"/>
  <c r="K870" i="4"/>
  <c r="K869" i="4"/>
  <c r="K868" i="4"/>
  <c r="K867" i="4"/>
  <c r="K866" i="4"/>
  <c r="K865" i="4"/>
  <c r="K864" i="4"/>
  <c r="K863" i="4"/>
  <c r="K862" i="4"/>
  <c r="K861" i="4"/>
  <c r="K860" i="4"/>
  <c r="K859" i="4"/>
  <c r="K858" i="4"/>
  <c r="K857" i="4"/>
  <c r="K856" i="4"/>
  <c r="K855" i="4"/>
  <c r="K854" i="4"/>
  <c r="K853" i="4"/>
  <c r="K852" i="4"/>
  <c r="K851" i="4"/>
  <c r="K850" i="4"/>
  <c r="K849" i="4"/>
  <c r="K848" i="4"/>
  <c r="K847" i="4"/>
  <c r="K846" i="4"/>
  <c r="K845" i="4"/>
  <c r="K844" i="4"/>
  <c r="K843" i="4"/>
  <c r="K842" i="4"/>
  <c r="K841" i="4"/>
  <c r="K840" i="4"/>
  <c r="K839" i="4"/>
  <c r="K838" i="4"/>
  <c r="K837" i="4"/>
  <c r="K836" i="4"/>
  <c r="K835" i="4"/>
  <c r="K834" i="4"/>
  <c r="K833" i="4"/>
  <c r="K832" i="4"/>
  <c r="K831" i="4"/>
  <c r="K830" i="4"/>
  <c r="K829" i="4"/>
  <c r="K828" i="4"/>
  <c r="K827" i="4"/>
  <c r="K826" i="4"/>
  <c r="M825" i="4"/>
  <c r="K825" i="4"/>
  <c r="M824" i="4"/>
  <c r="K824" i="4"/>
  <c r="M823" i="4"/>
  <c r="K823" i="4"/>
  <c r="M822" i="4"/>
  <c r="K822" i="4"/>
  <c r="M821" i="4"/>
  <c r="K821" i="4"/>
  <c r="M820" i="4"/>
  <c r="K820" i="4"/>
  <c r="M819" i="4"/>
  <c r="K819" i="4"/>
  <c r="M818" i="4"/>
  <c r="K818" i="4"/>
  <c r="M817" i="4"/>
  <c r="K817" i="4"/>
  <c r="M816" i="4"/>
  <c r="K816" i="4"/>
  <c r="M815" i="4"/>
  <c r="K815" i="4"/>
  <c r="M814" i="4"/>
  <c r="K814" i="4"/>
  <c r="M813" i="4"/>
  <c r="K813" i="4"/>
  <c r="M812" i="4"/>
  <c r="K812" i="4"/>
  <c r="M811" i="4"/>
  <c r="K811" i="4"/>
  <c r="M810" i="4"/>
  <c r="K810" i="4"/>
  <c r="K809" i="4"/>
  <c r="K808" i="4"/>
  <c r="K807" i="4"/>
  <c r="K806" i="4"/>
  <c r="K805" i="4"/>
  <c r="K804" i="4"/>
  <c r="K803" i="4"/>
  <c r="K802" i="4"/>
  <c r="K801" i="4"/>
  <c r="K800" i="4"/>
  <c r="K799" i="4"/>
  <c r="K798" i="4"/>
  <c r="K797" i="4"/>
  <c r="K796" i="4"/>
  <c r="K795" i="4"/>
  <c r="K794" i="4"/>
  <c r="K793" i="4"/>
  <c r="K792" i="4"/>
  <c r="K791" i="4"/>
  <c r="K790" i="4"/>
  <c r="K789" i="4"/>
  <c r="K788" i="4"/>
  <c r="K787" i="4"/>
  <c r="K786" i="4"/>
  <c r="K785" i="4"/>
  <c r="K784" i="4"/>
  <c r="K783" i="4"/>
  <c r="K782" i="4"/>
  <c r="K781" i="4"/>
  <c r="K780" i="4"/>
  <c r="K779" i="4"/>
  <c r="K778" i="4"/>
  <c r="K777" i="4"/>
  <c r="K776" i="4"/>
  <c r="K775" i="4"/>
  <c r="K774" i="4"/>
  <c r="K773" i="4"/>
  <c r="K772" i="4"/>
  <c r="K771" i="4"/>
  <c r="K770" i="4"/>
  <c r="K769" i="4"/>
  <c r="K768" i="4"/>
  <c r="K767" i="4"/>
  <c r="K766" i="4"/>
  <c r="K765" i="4"/>
  <c r="K764" i="4"/>
  <c r="K763" i="4"/>
  <c r="K762" i="4"/>
  <c r="K761" i="4"/>
  <c r="K760" i="4"/>
  <c r="K759" i="4"/>
  <c r="K758" i="4"/>
  <c r="K757" i="4"/>
  <c r="K756" i="4"/>
  <c r="K755" i="4"/>
  <c r="K754" i="4"/>
  <c r="K753" i="4"/>
  <c r="K752" i="4"/>
  <c r="K751" i="4"/>
  <c r="K750" i="4"/>
  <c r="K749" i="4"/>
  <c r="K748" i="4"/>
  <c r="K747" i="4"/>
  <c r="K746" i="4"/>
  <c r="K745" i="4"/>
  <c r="K744" i="4"/>
  <c r="K743" i="4"/>
  <c r="K742" i="4"/>
  <c r="K741" i="4"/>
  <c r="K740" i="4"/>
  <c r="K739" i="4"/>
  <c r="K738" i="4"/>
  <c r="K737" i="4"/>
  <c r="K736" i="4"/>
  <c r="K735" i="4"/>
  <c r="K734" i="4"/>
  <c r="K733" i="4"/>
  <c r="K732" i="4"/>
  <c r="K731" i="4"/>
  <c r="M730" i="4"/>
  <c r="K730" i="4"/>
  <c r="M729" i="4"/>
  <c r="K729" i="4"/>
  <c r="M728" i="4"/>
  <c r="K728" i="4"/>
  <c r="M727" i="4"/>
  <c r="K727" i="4"/>
  <c r="M726" i="4"/>
  <c r="K726" i="4"/>
  <c r="M725" i="4"/>
  <c r="K725" i="4"/>
  <c r="M724" i="4"/>
  <c r="K724" i="4"/>
  <c r="M723" i="4"/>
  <c r="K723" i="4"/>
  <c r="M722" i="4"/>
  <c r="K722" i="4"/>
  <c r="M721" i="4"/>
  <c r="K721" i="4"/>
  <c r="M720" i="4"/>
  <c r="K720" i="4"/>
  <c r="M719" i="4"/>
  <c r="K719" i="4"/>
  <c r="M718" i="4"/>
  <c r="K718" i="4"/>
  <c r="M717" i="4"/>
  <c r="K717" i="4"/>
  <c r="M716" i="4"/>
  <c r="K716" i="4"/>
  <c r="M715" i="4"/>
  <c r="K715" i="4"/>
  <c r="K714" i="4"/>
  <c r="K713" i="4"/>
  <c r="K712" i="4"/>
  <c r="K711" i="4"/>
  <c r="K710" i="4"/>
  <c r="K709" i="4"/>
  <c r="K708" i="4"/>
  <c r="K707" i="4"/>
  <c r="K706" i="4"/>
  <c r="K705" i="4"/>
  <c r="K704" i="4"/>
  <c r="K703" i="4"/>
  <c r="K702" i="4"/>
  <c r="K701" i="4"/>
  <c r="K700" i="4"/>
  <c r="K699" i="4"/>
  <c r="K698" i="4"/>
  <c r="K697" i="4"/>
  <c r="K696" i="4"/>
  <c r="K695" i="4"/>
  <c r="K694" i="4"/>
  <c r="K693" i="4"/>
  <c r="K692" i="4"/>
  <c r="K691" i="4"/>
  <c r="K690" i="4"/>
  <c r="K689" i="4"/>
  <c r="K688" i="4"/>
  <c r="K687" i="4"/>
  <c r="K686" i="4"/>
  <c r="K685" i="4"/>
  <c r="K684" i="4"/>
  <c r="K683" i="4"/>
  <c r="K682" i="4"/>
  <c r="K681" i="4"/>
  <c r="K680" i="4"/>
  <c r="K679" i="4"/>
  <c r="K678" i="4"/>
  <c r="K677" i="4"/>
  <c r="K676" i="4"/>
  <c r="K675" i="4"/>
  <c r="K674" i="4"/>
  <c r="K673" i="4"/>
  <c r="K672" i="4"/>
  <c r="K671" i="4"/>
  <c r="K670" i="4"/>
  <c r="K669" i="4"/>
  <c r="K668" i="4"/>
  <c r="K667" i="4"/>
  <c r="K666" i="4"/>
  <c r="K665" i="4"/>
  <c r="K664" i="4"/>
  <c r="K663" i="4"/>
  <c r="K662" i="4"/>
  <c r="K661" i="4"/>
  <c r="K660" i="4"/>
  <c r="K659" i="4"/>
  <c r="K658" i="4"/>
  <c r="K657" i="4"/>
  <c r="M656" i="4"/>
  <c r="K656" i="4"/>
  <c r="K655" i="4"/>
  <c r="K654" i="4"/>
  <c r="M653" i="4"/>
  <c r="K653" i="4"/>
  <c r="K652" i="4"/>
  <c r="K651" i="4"/>
  <c r="K650" i="4"/>
  <c r="K649" i="4"/>
  <c r="K648" i="4"/>
  <c r="K647" i="4"/>
  <c r="K646" i="4"/>
  <c r="K645" i="4"/>
  <c r="M644" i="4"/>
  <c r="K644" i="4"/>
  <c r="M643" i="4"/>
  <c r="K643" i="4"/>
  <c r="M642" i="4"/>
  <c r="K642" i="4"/>
  <c r="M641" i="4"/>
  <c r="K641" i="4"/>
  <c r="M640" i="4"/>
  <c r="K640" i="4"/>
  <c r="M639" i="4"/>
  <c r="K639" i="4"/>
  <c r="M638" i="4"/>
  <c r="K638" i="4"/>
  <c r="M637" i="4"/>
  <c r="K637" i="4"/>
  <c r="M636" i="4"/>
  <c r="K636" i="4"/>
  <c r="M635" i="4"/>
  <c r="K635" i="4"/>
  <c r="M634" i="4"/>
  <c r="K634" i="4"/>
  <c r="M633" i="4"/>
  <c r="K633" i="4"/>
  <c r="M632" i="4"/>
  <c r="K632" i="4"/>
  <c r="M631" i="4"/>
  <c r="K631" i="4"/>
  <c r="M630" i="4"/>
  <c r="K630" i="4"/>
  <c r="K629" i="4"/>
  <c r="K628" i="4"/>
  <c r="K627" i="4"/>
  <c r="K626" i="4"/>
  <c r="K625" i="4"/>
  <c r="K624" i="4"/>
  <c r="K623" i="4"/>
  <c r="K622" i="4"/>
  <c r="K621" i="4"/>
  <c r="K620" i="4"/>
  <c r="K619" i="4"/>
  <c r="K618" i="4"/>
  <c r="K617" i="4"/>
  <c r="K616" i="4"/>
  <c r="K615" i="4"/>
  <c r="K614" i="4"/>
  <c r="K613" i="4"/>
  <c r="K612" i="4"/>
  <c r="K611" i="4"/>
  <c r="K610" i="4"/>
  <c r="K609" i="4"/>
  <c r="K608" i="4"/>
  <c r="K607" i="4"/>
  <c r="K606" i="4"/>
  <c r="K605" i="4"/>
  <c r="K604" i="4"/>
  <c r="K603" i="4"/>
  <c r="K602" i="4"/>
  <c r="K601" i="4"/>
  <c r="K600" i="4"/>
  <c r="K599" i="4"/>
  <c r="K598" i="4"/>
  <c r="K597" i="4"/>
  <c r="K596" i="4"/>
  <c r="K595" i="4"/>
  <c r="K594" i="4"/>
  <c r="K593" i="4"/>
  <c r="K592" i="4"/>
  <c r="K591" i="4"/>
  <c r="M590" i="4"/>
  <c r="K590" i="4"/>
  <c r="M589" i="4"/>
  <c r="K589" i="4"/>
  <c r="M588" i="4"/>
  <c r="K588" i="4"/>
  <c r="M587" i="4"/>
  <c r="K587" i="4"/>
  <c r="M586" i="4"/>
  <c r="K586" i="4"/>
  <c r="M585" i="4"/>
  <c r="K585" i="4"/>
  <c r="M584" i="4"/>
  <c r="K584" i="4"/>
  <c r="M583" i="4"/>
  <c r="K583" i="4"/>
  <c r="M582" i="4"/>
  <c r="K582" i="4"/>
  <c r="M581" i="4"/>
  <c r="K581" i="4"/>
  <c r="M580" i="4"/>
  <c r="K580" i="4"/>
  <c r="M579" i="4"/>
  <c r="K579" i="4"/>
  <c r="M578" i="4"/>
  <c r="K578" i="4"/>
  <c r="M577" i="4"/>
  <c r="K577" i="4"/>
  <c r="M576" i="4"/>
  <c r="K576" i="4"/>
  <c r="M575" i="4"/>
  <c r="K575" i="4"/>
  <c r="K574" i="4"/>
  <c r="K573" i="4"/>
  <c r="K572" i="4"/>
  <c r="K571" i="4"/>
  <c r="K570" i="4"/>
  <c r="K569" i="4"/>
  <c r="K568" i="4"/>
  <c r="K567" i="4"/>
  <c r="K566" i="4"/>
  <c r="K565" i="4"/>
  <c r="K564" i="4"/>
  <c r="K563" i="4"/>
  <c r="K562" i="4"/>
  <c r="K561" i="4"/>
  <c r="K560" i="4"/>
  <c r="K559" i="4"/>
  <c r="K558" i="4"/>
  <c r="K557" i="4"/>
  <c r="K556" i="4"/>
  <c r="K555" i="4"/>
  <c r="K554" i="4"/>
  <c r="K553" i="4"/>
  <c r="K552" i="4"/>
  <c r="K551" i="4"/>
  <c r="K550" i="4"/>
  <c r="K549" i="4"/>
  <c r="K548" i="4"/>
  <c r="K547" i="4"/>
  <c r="K546" i="4"/>
  <c r="K545" i="4"/>
  <c r="K544" i="4"/>
  <c r="K543" i="4"/>
  <c r="K542" i="4"/>
  <c r="K541" i="4"/>
  <c r="K540" i="4"/>
  <c r="K539" i="4"/>
  <c r="K538" i="4"/>
  <c r="K537" i="4"/>
  <c r="K536" i="4"/>
  <c r="M535" i="4"/>
  <c r="K535" i="4"/>
  <c r="M534" i="4"/>
  <c r="K534" i="4"/>
  <c r="M533" i="4"/>
  <c r="K533" i="4"/>
  <c r="M532" i="4"/>
  <c r="K532" i="4"/>
  <c r="M531" i="4"/>
  <c r="K531" i="4"/>
  <c r="M530" i="4"/>
  <c r="K530" i="4"/>
  <c r="M529" i="4"/>
  <c r="K529" i="4"/>
  <c r="M528" i="4"/>
  <c r="K528" i="4"/>
  <c r="M527" i="4"/>
  <c r="K527" i="4"/>
  <c r="M526" i="4"/>
  <c r="K526" i="4"/>
  <c r="M525" i="4"/>
  <c r="K525" i="4"/>
  <c r="M524" i="4"/>
  <c r="K524" i="4"/>
  <c r="M523" i="4"/>
  <c r="K523" i="4"/>
  <c r="M522" i="4"/>
  <c r="K522" i="4"/>
  <c r="M521" i="4"/>
  <c r="K521" i="4"/>
  <c r="M520" i="4"/>
  <c r="K520" i="4"/>
  <c r="K519" i="4"/>
  <c r="K518" i="4"/>
  <c r="K517" i="4"/>
  <c r="K516" i="4"/>
  <c r="K515" i="4"/>
  <c r="K514" i="4"/>
  <c r="K513" i="4"/>
  <c r="K512" i="4"/>
  <c r="K511" i="4"/>
  <c r="K510" i="4"/>
  <c r="K509" i="4"/>
  <c r="K508" i="4"/>
  <c r="K507" i="4"/>
  <c r="K506" i="4"/>
  <c r="K505" i="4"/>
  <c r="K504" i="4"/>
  <c r="K503" i="4"/>
  <c r="K502" i="4"/>
  <c r="K501" i="4"/>
  <c r="K500" i="4"/>
  <c r="K499" i="4"/>
  <c r="K498" i="4"/>
  <c r="K497" i="4"/>
  <c r="K496" i="4"/>
  <c r="K495" i="4"/>
  <c r="K494" i="4"/>
  <c r="K493" i="4"/>
  <c r="K492" i="4"/>
  <c r="K491" i="4"/>
  <c r="K490" i="4"/>
  <c r="K489" i="4"/>
  <c r="K488" i="4"/>
  <c r="K487" i="4"/>
  <c r="K486" i="4"/>
  <c r="K485" i="4"/>
  <c r="K484" i="4"/>
  <c r="K483" i="4"/>
  <c r="K482" i="4"/>
  <c r="M481" i="4"/>
  <c r="K481" i="4"/>
  <c r="M480" i="4"/>
  <c r="K480" i="4"/>
  <c r="M479" i="4"/>
  <c r="K479" i="4"/>
  <c r="M478" i="4"/>
  <c r="K478" i="4"/>
  <c r="M477" i="4"/>
  <c r="K477" i="4"/>
  <c r="M476" i="4"/>
  <c r="K476" i="4"/>
  <c r="M475" i="4"/>
  <c r="K475" i="4"/>
  <c r="M474" i="4"/>
  <c r="K474" i="4"/>
  <c r="M473" i="4"/>
  <c r="K473" i="4"/>
  <c r="M472" i="4"/>
  <c r="K472" i="4"/>
  <c r="M471" i="4"/>
  <c r="K471" i="4"/>
  <c r="M470" i="4"/>
  <c r="K470" i="4"/>
  <c r="M469" i="4"/>
  <c r="K469" i="4"/>
  <c r="M468" i="4"/>
  <c r="K468" i="4"/>
  <c r="M467" i="4"/>
  <c r="K467" i="4"/>
  <c r="M466" i="4"/>
  <c r="K466" i="4"/>
  <c r="K465" i="4"/>
  <c r="K464" i="4"/>
  <c r="K463" i="4"/>
  <c r="K462" i="4"/>
  <c r="K461" i="4"/>
  <c r="K460" i="4"/>
  <c r="K459" i="4"/>
  <c r="K458" i="4"/>
  <c r="K457" i="4"/>
  <c r="K456" i="4"/>
  <c r="K455" i="4"/>
  <c r="K454" i="4"/>
  <c r="K453" i="4"/>
  <c r="K452" i="4"/>
  <c r="K451" i="4"/>
  <c r="K450" i="4"/>
  <c r="K449" i="4"/>
  <c r="K448" i="4"/>
  <c r="K447" i="4"/>
  <c r="K446" i="4"/>
  <c r="K445" i="4"/>
  <c r="K444" i="4"/>
  <c r="K443" i="4"/>
  <c r="K442" i="4"/>
  <c r="K441" i="4"/>
  <c r="K440" i="4"/>
  <c r="K439" i="4"/>
  <c r="K438" i="4"/>
  <c r="K437" i="4"/>
  <c r="M436" i="4"/>
  <c r="K436" i="4"/>
  <c r="M435" i="4"/>
  <c r="K435" i="4"/>
  <c r="M434" i="4"/>
  <c r="K434" i="4"/>
  <c r="M433" i="4"/>
  <c r="K433" i="4"/>
  <c r="M432" i="4"/>
  <c r="K432" i="4"/>
  <c r="M431" i="4"/>
  <c r="K431" i="4"/>
  <c r="M430" i="4"/>
  <c r="K430" i="4"/>
  <c r="M429" i="4"/>
  <c r="K429" i="4"/>
  <c r="K428" i="4"/>
  <c r="K427" i="4"/>
  <c r="K426" i="4"/>
  <c r="K425" i="4"/>
  <c r="K424" i="4"/>
  <c r="M423" i="4"/>
  <c r="K423" i="4"/>
  <c r="K422" i="4"/>
  <c r="K421" i="4"/>
  <c r="K420" i="4"/>
  <c r="K419" i="4"/>
  <c r="K418" i="4"/>
  <c r="K417" i="4"/>
  <c r="K416" i="4"/>
  <c r="K415" i="4"/>
  <c r="K414" i="4"/>
  <c r="K413" i="4"/>
  <c r="K412" i="4"/>
  <c r="M411" i="4"/>
  <c r="K411" i="4"/>
  <c r="M410" i="4"/>
  <c r="K410" i="4"/>
  <c r="M409" i="4"/>
  <c r="K409" i="4"/>
  <c r="M408" i="4"/>
  <c r="K408" i="4"/>
  <c r="M407" i="4"/>
  <c r="K407" i="4"/>
  <c r="M406" i="4"/>
  <c r="K406" i="4"/>
  <c r="M405" i="4"/>
  <c r="K405" i="4"/>
  <c r="M404" i="4"/>
  <c r="K404" i="4"/>
  <c r="M403" i="4"/>
  <c r="K403" i="4"/>
  <c r="M402" i="4"/>
  <c r="K402" i="4"/>
  <c r="M401" i="4"/>
  <c r="K401" i="4"/>
  <c r="M400" i="4"/>
  <c r="K400" i="4"/>
  <c r="M399" i="4"/>
  <c r="K399" i="4"/>
  <c r="M398" i="4"/>
  <c r="K398" i="4"/>
  <c r="M397" i="4"/>
  <c r="K397" i="4"/>
  <c r="M396" i="4"/>
  <c r="K396" i="4"/>
  <c r="K395" i="4"/>
  <c r="K394" i="4"/>
  <c r="K393" i="4"/>
  <c r="K392" i="4"/>
  <c r="K391" i="4"/>
  <c r="K390" i="4"/>
  <c r="K389" i="4"/>
  <c r="K388" i="4"/>
  <c r="K387" i="4"/>
  <c r="K386" i="4"/>
  <c r="K385" i="4"/>
  <c r="K384" i="4"/>
  <c r="K383" i="4"/>
  <c r="K382" i="4"/>
  <c r="K381" i="4"/>
  <c r="K380" i="4"/>
  <c r="K379" i="4"/>
  <c r="K378" i="4"/>
  <c r="K377" i="4"/>
  <c r="K376" i="4"/>
  <c r="K375" i="4"/>
  <c r="K374" i="4"/>
  <c r="K373" i="4"/>
  <c r="K372" i="4"/>
  <c r="K371" i="4"/>
  <c r="K370" i="4"/>
  <c r="K369" i="4"/>
  <c r="K368" i="4"/>
  <c r="K367" i="4"/>
  <c r="K366" i="4"/>
  <c r="K365" i="4"/>
  <c r="K364" i="4"/>
  <c r="K363" i="4"/>
  <c r="K362" i="4"/>
  <c r="K361" i="4"/>
  <c r="K360" i="4"/>
  <c r="K359" i="4"/>
  <c r="K358" i="4"/>
  <c r="M357" i="4"/>
  <c r="K357" i="4"/>
  <c r="M356" i="4"/>
  <c r="K356" i="4"/>
  <c r="M355" i="4"/>
  <c r="K355" i="4"/>
  <c r="M354" i="4"/>
  <c r="K354" i="4"/>
  <c r="M353" i="4"/>
  <c r="K353" i="4"/>
  <c r="M352" i="4"/>
  <c r="K352" i="4"/>
  <c r="M351" i="4"/>
  <c r="K351" i="4"/>
  <c r="M350" i="4"/>
  <c r="K350" i="4"/>
  <c r="M349" i="4"/>
  <c r="K349" i="4"/>
  <c r="M348" i="4"/>
  <c r="K348" i="4"/>
  <c r="M347" i="4"/>
  <c r="K347" i="4"/>
  <c r="M346" i="4"/>
  <c r="K346" i="4"/>
  <c r="M345" i="4"/>
  <c r="K345" i="4"/>
  <c r="M344" i="4"/>
  <c r="K344" i="4"/>
  <c r="M343" i="4"/>
  <c r="K343" i="4"/>
  <c r="M342" i="4"/>
  <c r="K342" i="4"/>
  <c r="K341" i="4"/>
  <c r="K340" i="4"/>
  <c r="K339" i="4"/>
  <c r="K338" i="4"/>
  <c r="K337" i="4"/>
  <c r="K336" i="4"/>
  <c r="K335" i="4"/>
  <c r="K334" i="4"/>
  <c r="K333" i="4"/>
  <c r="K332" i="4"/>
  <c r="K331" i="4"/>
  <c r="K330" i="4"/>
  <c r="K329" i="4"/>
  <c r="K328" i="4"/>
  <c r="K327" i="4"/>
  <c r="K326" i="4"/>
  <c r="K325" i="4"/>
  <c r="K324" i="4"/>
  <c r="K323" i="4"/>
  <c r="K322" i="4"/>
  <c r="K321" i="4"/>
  <c r="K320" i="4"/>
  <c r="K319" i="4"/>
  <c r="K318" i="4"/>
  <c r="K317" i="4"/>
  <c r="K316" i="4"/>
  <c r="K315" i="4"/>
  <c r="K314" i="4"/>
  <c r="K313" i="4"/>
  <c r="M312" i="4"/>
  <c r="K312" i="4"/>
  <c r="K311" i="4"/>
  <c r="K310" i="4"/>
  <c r="K309" i="4"/>
  <c r="K308" i="4"/>
  <c r="K307" i="4"/>
  <c r="K306" i="4"/>
  <c r="K305" i="4"/>
  <c r="K304" i="4"/>
  <c r="M303" i="4"/>
  <c r="K303" i="4"/>
  <c r="M302" i="4"/>
  <c r="K302" i="4"/>
  <c r="M301" i="4"/>
  <c r="K301" i="4"/>
  <c r="M300" i="4"/>
  <c r="K300" i="4"/>
  <c r="M299" i="4"/>
  <c r="K299" i="4"/>
  <c r="M298" i="4"/>
  <c r="K298" i="4"/>
  <c r="M297" i="4"/>
  <c r="K297" i="4"/>
  <c r="M296" i="4"/>
  <c r="K296" i="4"/>
  <c r="M295" i="4"/>
  <c r="K295" i="4"/>
  <c r="M294" i="4"/>
  <c r="K294" i="4"/>
  <c r="M293" i="4"/>
  <c r="K293" i="4"/>
  <c r="M292" i="4"/>
  <c r="K292" i="4"/>
  <c r="M291" i="4"/>
  <c r="K291" i="4"/>
  <c r="M290" i="4"/>
  <c r="K290" i="4"/>
  <c r="M289" i="4"/>
  <c r="K289" i="4"/>
  <c r="M288" i="4"/>
  <c r="K288" i="4"/>
  <c r="K287" i="4"/>
  <c r="K286" i="4"/>
  <c r="K285" i="4"/>
  <c r="K284" i="4"/>
  <c r="K283" i="4"/>
  <c r="K282" i="4"/>
  <c r="K281" i="4"/>
  <c r="K280" i="4"/>
  <c r="K279" i="4"/>
  <c r="K278" i="4"/>
  <c r="K277" i="4"/>
  <c r="K276" i="4"/>
  <c r="K275" i="4"/>
  <c r="K274" i="4"/>
  <c r="K273" i="4"/>
  <c r="K272" i="4"/>
  <c r="K271" i="4"/>
  <c r="K270" i="4"/>
  <c r="K269" i="4"/>
  <c r="K268" i="4"/>
  <c r="K267" i="4"/>
  <c r="K266" i="4"/>
  <c r="K265" i="4"/>
  <c r="K264" i="4"/>
  <c r="K263" i="4"/>
  <c r="K262" i="4"/>
  <c r="K261" i="4"/>
  <c r="K260" i="4"/>
  <c r="K259" i="4"/>
  <c r="K258" i="4"/>
  <c r="K257" i="4"/>
  <c r="K256" i="4"/>
  <c r="K255" i="4"/>
  <c r="K254" i="4"/>
  <c r="K253" i="4"/>
  <c r="K252" i="4"/>
  <c r="K251" i="4"/>
  <c r="K250" i="4"/>
  <c r="K249" i="4"/>
  <c r="M248" i="4"/>
  <c r="K248" i="4"/>
  <c r="M247" i="4"/>
  <c r="K247" i="4"/>
  <c r="M246" i="4"/>
  <c r="K246" i="4"/>
  <c r="M245" i="4"/>
  <c r="K245" i="4"/>
  <c r="M244" i="4"/>
  <c r="K244" i="4"/>
  <c r="M243" i="4"/>
  <c r="K243" i="4"/>
  <c r="M242" i="4"/>
  <c r="K242" i="4"/>
  <c r="M241" i="4"/>
  <c r="K241" i="4"/>
  <c r="M240" i="4"/>
  <c r="K240" i="4"/>
  <c r="M239" i="4"/>
  <c r="K239" i="4"/>
  <c r="M238" i="4"/>
  <c r="K238" i="4"/>
  <c r="M237" i="4"/>
  <c r="K237" i="4"/>
  <c r="M236" i="4"/>
  <c r="K236" i="4"/>
  <c r="M235" i="4"/>
  <c r="K235" i="4"/>
  <c r="M234" i="4"/>
  <c r="K234" i="4"/>
  <c r="M233" i="4"/>
  <c r="K233" i="4"/>
  <c r="K232" i="4"/>
  <c r="K231" i="4"/>
  <c r="K230" i="4"/>
  <c r="K229" i="4"/>
  <c r="K228" i="4"/>
  <c r="K227" i="4"/>
  <c r="K226" i="4"/>
  <c r="K225" i="4"/>
  <c r="K224" i="4"/>
  <c r="K223" i="4"/>
  <c r="K222" i="4"/>
  <c r="K221" i="4"/>
  <c r="K220" i="4"/>
  <c r="K219" i="4"/>
  <c r="K218" i="4"/>
  <c r="K217" i="4"/>
  <c r="K216" i="4"/>
  <c r="K215" i="4"/>
  <c r="K214" i="4"/>
  <c r="K213" i="4"/>
  <c r="K212" i="4"/>
  <c r="K211" i="4"/>
  <c r="K210" i="4"/>
  <c r="K209" i="4"/>
  <c r="K208" i="4"/>
  <c r="K207" i="4"/>
  <c r="K206" i="4"/>
  <c r="K205" i="4"/>
  <c r="K204" i="4"/>
  <c r="K203" i="4"/>
  <c r="K202" i="4"/>
  <c r="K201" i="4"/>
  <c r="K200" i="4"/>
  <c r="K199" i="4"/>
  <c r="K198" i="4"/>
  <c r="K197" i="4"/>
  <c r="K196" i="4"/>
  <c r="M195" i="4"/>
  <c r="K195" i="4"/>
  <c r="M194" i="4"/>
  <c r="K194" i="4"/>
  <c r="M193" i="4"/>
  <c r="K193" i="4"/>
  <c r="M192" i="4"/>
  <c r="K192" i="4"/>
  <c r="M191" i="4"/>
  <c r="K191" i="4"/>
  <c r="M190" i="4"/>
  <c r="K190" i="4"/>
  <c r="M189" i="4"/>
  <c r="K189" i="4"/>
  <c r="M188" i="4"/>
  <c r="K188" i="4"/>
  <c r="M187" i="4"/>
  <c r="K187" i="4"/>
  <c r="M186" i="4"/>
  <c r="K186" i="4"/>
  <c r="M185" i="4"/>
  <c r="K185" i="4"/>
  <c r="M184" i="4"/>
  <c r="K184" i="4"/>
  <c r="M183" i="4"/>
  <c r="K183" i="4"/>
  <c r="M182" i="4"/>
  <c r="K182" i="4"/>
  <c r="M181" i="4"/>
  <c r="K181" i="4"/>
  <c r="M180" i="4"/>
  <c r="K180" i="4"/>
  <c r="K179" i="4"/>
  <c r="K178" i="4"/>
  <c r="K177" i="4"/>
  <c r="K176" i="4"/>
  <c r="K175" i="4"/>
  <c r="K174" i="4"/>
  <c r="K173" i="4"/>
  <c r="K172" i="4"/>
  <c r="K171" i="4"/>
  <c r="K170" i="4"/>
  <c r="K169" i="4"/>
  <c r="K168" i="4"/>
  <c r="K167" i="4"/>
  <c r="K166" i="4"/>
  <c r="K165" i="4"/>
  <c r="K164" i="4"/>
  <c r="K163" i="4"/>
  <c r="K162" i="4"/>
  <c r="K161" i="4"/>
  <c r="K160" i="4"/>
  <c r="K159" i="4"/>
  <c r="K158" i="4"/>
  <c r="K157" i="4"/>
  <c r="K156" i="4"/>
  <c r="K155" i="4"/>
  <c r="K154" i="4"/>
  <c r="K153" i="4"/>
  <c r="K152" i="4"/>
  <c r="K151" i="4"/>
  <c r="M150" i="4"/>
  <c r="K150" i="4"/>
  <c r="M149" i="4"/>
  <c r="K149" i="4"/>
  <c r="K148" i="4"/>
  <c r="K147" i="4"/>
  <c r="K146" i="4"/>
  <c r="K145" i="4"/>
  <c r="K144" i="4"/>
  <c r="K143" i="4"/>
  <c r="K142" i="4"/>
  <c r="K141" i="4"/>
  <c r="M140" i="4"/>
  <c r="K140" i="4"/>
  <c r="M139" i="4"/>
  <c r="K139" i="4"/>
  <c r="M138" i="4"/>
  <c r="K138" i="4"/>
  <c r="M137" i="4"/>
  <c r="K137" i="4"/>
  <c r="M136" i="4"/>
  <c r="K136" i="4"/>
  <c r="M135" i="4"/>
  <c r="K135" i="4"/>
  <c r="M134" i="4"/>
  <c r="K134" i="4"/>
  <c r="M133" i="4"/>
  <c r="K133" i="4"/>
  <c r="M132" i="4"/>
  <c r="K132" i="4"/>
  <c r="M131" i="4"/>
  <c r="K131" i="4"/>
  <c r="M130" i="4"/>
  <c r="K130" i="4"/>
  <c r="M129" i="4"/>
  <c r="K129" i="4"/>
  <c r="M128" i="4"/>
  <c r="K128" i="4"/>
  <c r="M127" i="4"/>
  <c r="K127" i="4"/>
  <c r="M126" i="4"/>
  <c r="K126" i="4"/>
  <c r="M125" i="4"/>
  <c r="K125" i="4"/>
  <c r="K124" i="4"/>
  <c r="K123" i="4"/>
  <c r="K122" i="4"/>
  <c r="K121" i="4"/>
  <c r="K120" i="4"/>
  <c r="K119" i="4"/>
  <c r="K118" i="4"/>
  <c r="K117" i="4"/>
  <c r="K116" i="4"/>
  <c r="K115" i="4"/>
  <c r="K114" i="4"/>
  <c r="K113" i="4"/>
  <c r="K112" i="4"/>
  <c r="K111" i="4"/>
  <c r="K110" i="4"/>
  <c r="K109" i="4"/>
  <c r="K108" i="4"/>
  <c r="K107" i="4"/>
  <c r="K106" i="4"/>
  <c r="K105" i="4"/>
  <c r="K104" i="4"/>
  <c r="K103" i="4"/>
  <c r="K102" i="4"/>
  <c r="K101" i="4"/>
  <c r="K100" i="4"/>
  <c r="K99" i="4"/>
  <c r="K98" i="4"/>
  <c r="K97" i="4"/>
  <c r="K96" i="4"/>
  <c r="K95" i="4"/>
  <c r="M94" i="4"/>
  <c r="K94" i="4"/>
  <c r="M93" i="4"/>
  <c r="K93" i="4"/>
  <c r="K92" i="4"/>
  <c r="K91" i="4"/>
  <c r="K90" i="4"/>
  <c r="K89" i="4"/>
  <c r="K88" i="4"/>
  <c r="K87" i="4"/>
  <c r="K86" i="4"/>
  <c r="K85" i="4"/>
  <c r="K84" i="4"/>
  <c r="K83" i="4"/>
  <c r="M82" i="4"/>
  <c r="K82" i="4"/>
  <c r="M81" i="4"/>
  <c r="K81" i="4"/>
  <c r="M80" i="4"/>
  <c r="K80" i="4"/>
  <c r="M79" i="4"/>
  <c r="K79" i="4"/>
  <c r="M78" i="4"/>
  <c r="K78" i="4"/>
  <c r="M77" i="4"/>
  <c r="K77" i="4"/>
  <c r="M76" i="4"/>
  <c r="K76" i="4"/>
  <c r="M75" i="4"/>
  <c r="K75" i="4"/>
  <c r="M74" i="4"/>
  <c r="K74" i="4"/>
  <c r="M73" i="4"/>
  <c r="K73" i="4"/>
  <c r="M72" i="4"/>
  <c r="K72" i="4"/>
  <c r="M71" i="4"/>
  <c r="K71" i="4"/>
  <c r="M70" i="4"/>
  <c r="K70" i="4"/>
  <c r="M69" i="4"/>
  <c r="K69" i="4"/>
  <c r="M68" i="4"/>
  <c r="K68" i="4"/>
  <c r="M67" i="4"/>
  <c r="K67" i="4"/>
  <c r="K66" i="4"/>
  <c r="K65" i="4"/>
  <c r="K64" i="4"/>
  <c r="K63" i="4"/>
  <c r="K62" i="4"/>
  <c r="K61" i="4"/>
  <c r="K60" i="4"/>
  <c r="K59" i="4"/>
  <c r="K58" i="4"/>
  <c r="K57" i="4"/>
  <c r="K56" i="4"/>
  <c r="K55" i="4"/>
  <c r="K54" i="4"/>
  <c r="K53" i="4"/>
  <c r="K52" i="4"/>
  <c r="K51" i="4"/>
  <c r="K50" i="4"/>
  <c r="K49" i="4"/>
  <c r="K48" i="4"/>
  <c r="K47" i="4"/>
  <c r="K46" i="4"/>
  <c r="K45" i="4"/>
  <c r="K44" i="4"/>
  <c r="K43" i="4"/>
  <c r="K42" i="4"/>
  <c r="K41" i="4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K12" i="4"/>
  <c r="K11" i="4"/>
  <c r="K10" i="4"/>
  <c r="K9" i="4"/>
  <c r="K8" i="4"/>
  <c r="K7" i="4"/>
  <c r="K6" i="4"/>
  <c r="BE85" i="5"/>
  <c r="BF85" i="5"/>
  <c r="AY85" i="5"/>
  <c r="AZ85" i="5"/>
  <c r="AM85" i="5"/>
  <c r="AN85" i="5"/>
  <c r="O85" i="5"/>
  <c r="P85" i="5"/>
  <c r="AX84" i="5"/>
  <c r="AY84" i="5"/>
  <c r="AZ84" i="5"/>
  <c r="AL84" i="5"/>
  <c r="AM84" i="5" s="1"/>
  <c r="N84" i="5"/>
  <c r="O84" i="5"/>
  <c r="P84" i="5" s="1"/>
  <c r="P84" i="6" s="1"/>
  <c r="AY83" i="5"/>
  <c r="AZ83" i="5"/>
  <c r="AM83" i="5"/>
  <c r="AN83" i="5" s="1"/>
  <c r="AN83" i="6" s="1"/>
  <c r="O83" i="5"/>
  <c r="P83" i="5"/>
  <c r="AY82" i="5"/>
  <c r="AZ82" i="5" s="1"/>
  <c r="AZ82" i="6" s="1"/>
  <c r="AM82" i="5"/>
  <c r="AN82" i="5"/>
  <c r="O82" i="5"/>
  <c r="P82" i="5" s="1"/>
  <c r="P82" i="6" s="1"/>
  <c r="BE81" i="5"/>
  <c r="BF81" i="5"/>
  <c r="AX81" i="5"/>
  <c r="AY81" i="5" s="1"/>
  <c r="AS81" i="5"/>
  <c r="AT81" i="5"/>
  <c r="AP81" i="5"/>
  <c r="AQ81" i="5"/>
  <c r="AM81" i="5"/>
  <c r="AN81" i="5"/>
  <c r="AH81" i="5"/>
  <c r="AF81" i="5"/>
  <c r="Y81" i="5"/>
  <c r="W81" i="5"/>
  <c r="U81" i="5"/>
  <c r="V81" i="5"/>
  <c r="G81" i="5"/>
  <c r="E81" i="5"/>
  <c r="D81" i="5"/>
  <c r="B81" i="5"/>
  <c r="BE80" i="5"/>
  <c r="BF80" i="5"/>
  <c r="AY80" i="5"/>
  <c r="AZ80" i="5"/>
  <c r="AS80" i="5"/>
  <c r="AT80" i="5"/>
  <c r="AM80" i="5"/>
  <c r="AN80" i="5"/>
  <c r="AH80" i="5"/>
  <c r="AF80" i="5"/>
  <c r="AB80" i="5"/>
  <c r="Z80" i="5"/>
  <c r="Y80" i="5"/>
  <c r="W80" i="5"/>
  <c r="U80" i="5"/>
  <c r="V80" i="5"/>
  <c r="M80" i="5"/>
  <c r="K80" i="5"/>
  <c r="G80" i="5"/>
  <c r="E80" i="5"/>
  <c r="C80" i="5"/>
  <c r="B80" i="5" s="1"/>
  <c r="B80" i="6" s="1"/>
  <c r="D80" i="5"/>
  <c r="BE79" i="5"/>
  <c r="BF79" i="5"/>
  <c r="AY79" i="5"/>
  <c r="AZ79" i="5" s="1"/>
  <c r="AZ79" i="6" s="1"/>
  <c r="AS79" i="5"/>
  <c r="AT79" i="5"/>
  <c r="AM79" i="5"/>
  <c r="AN79" i="5" s="1"/>
  <c r="AN79" i="6" s="1"/>
  <c r="AH79" i="5"/>
  <c r="AF79" i="5"/>
  <c r="AE79" i="5"/>
  <c r="AC79" i="5"/>
  <c r="AB79" i="5"/>
  <c r="Z79" i="5"/>
  <c r="Y79" i="5"/>
  <c r="W79" i="5"/>
  <c r="U79" i="5"/>
  <c r="V79" i="5"/>
  <c r="R79" i="5"/>
  <c r="S79" i="5" s="1"/>
  <c r="S79" i="6" s="1"/>
  <c r="M79" i="5"/>
  <c r="K79" i="5"/>
  <c r="J79" i="5"/>
  <c r="H79" i="5"/>
  <c r="G79" i="5"/>
  <c r="E79" i="5"/>
  <c r="D79" i="5"/>
  <c r="B79" i="5"/>
  <c r="BE78" i="5"/>
  <c r="BF78" i="5"/>
  <c r="AY78" i="5"/>
  <c r="AZ78" i="5" s="1"/>
  <c r="AZ78" i="6" s="1"/>
  <c r="AS78" i="5"/>
  <c r="AT78" i="5"/>
  <c r="AM78" i="5"/>
  <c r="AN78" i="5" s="1"/>
  <c r="AN78" i="6" s="1"/>
  <c r="AH78" i="5"/>
  <c r="AF78" i="5"/>
  <c r="AE78" i="5"/>
  <c r="AC78" i="5"/>
  <c r="AB78" i="5"/>
  <c r="Z78" i="5"/>
  <c r="Y78" i="5"/>
  <c r="W78" i="5"/>
  <c r="U78" i="5"/>
  <c r="V78" i="5"/>
  <c r="R78" i="5"/>
  <c r="S78" i="5" s="1"/>
  <c r="S78" i="6" s="1"/>
  <c r="M78" i="5"/>
  <c r="K78" i="5"/>
  <c r="J78" i="5"/>
  <c r="H78" i="5"/>
  <c r="G78" i="5"/>
  <c r="E78" i="5"/>
  <c r="D78" i="5"/>
  <c r="B78" i="5"/>
  <c r="BE77" i="5"/>
  <c r="BF77" i="5"/>
  <c r="AY77" i="5"/>
  <c r="AZ77" i="5" s="1"/>
  <c r="AZ77" i="6" s="1"/>
  <c r="AS77" i="5"/>
  <c r="AT77" i="5"/>
  <c r="AM77" i="5"/>
  <c r="AN77" i="5" s="1"/>
  <c r="AN77" i="6" s="1"/>
  <c r="AH77" i="5"/>
  <c r="AF77" i="5"/>
  <c r="AE77" i="5"/>
  <c r="AC77" i="5"/>
  <c r="AB77" i="5"/>
  <c r="Z77" i="5"/>
  <c r="Y77" i="5"/>
  <c r="W77" i="5"/>
  <c r="U77" i="5"/>
  <c r="V77" i="5"/>
  <c r="R77" i="5"/>
  <c r="S77" i="5" s="1"/>
  <c r="S77" i="6" s="1"/>
  <c r="M77" i="5"/>
  <c r="K77" i="5"/>
  <c r="J77" i="5"/>
  <c r="H77" i="5"/>
  <c r="G77" i="5"/>
  <c r="E77" i="5"/>
  <c r="D77" i="5"/>
  <c r="B77" i="5"/>
  <c r="BE76" i="5"/>
  <c r="BF76" i="5"/>
  <c r="AY76" i="5"/>
  <c r="AZ76" i="5" s="1"/>
  <c r="AZ76" i="6" s="1"/>
  <c r="AS76" i="5"/>
  <c r="AT76" i="5"/>
  <c r="AM76" i="5"/>
  <c r="AN76" i="5" s="1"/>
  <c r="AN76" i="6" s="1"/>
  <c r="AH76" i="5"/>
  <c r="AF76" i="5"/>
  <c r="AE76" i="5"/>
  <c r="AC76" i="5"/>
  <c r="AB76" i="5"/>
  <c r="Z76" i="5"/>
  <c r="Y76" i="5"/>
  <c r="W76" i="5"/>
  <c r="U76" i="5"/>
  <c r="V76" i="5"/>
  <c r="R76" i="5"/>
  <c r="S76" i="5" s="1"/>
  <c r="S76" i="6" s="1"/>
  <c r="M76" i="5"/>
  <c r="K76" i="5"/>
  <c r="J76" i="5"/>
  <c r="H76" i="5"/>
  <c r="G76" i="5"/>
  <c r="E76" i="5"/>
  <c r="D76" i="5"/>
  <c r="B76" i="5"/>
  <c r="BE75" i="5"/>
  <c r="BF75" i="5"/>
  <c r="AY75" i="5"/>
  <c r="AZ75" i="5" s="1"/>
  <c r="AZ75" i="6" s="1"/>
  <c r="AS75" i="5"/>
  <c r="AT75" i="5"/>
  <c r="AM75" i="5"/>
  <c r="AN75" i="5" s="1"/>
  <c r="AN75" i="6" s="1"/>
  <c r="AH75" i="5"/>
  <c r="AF75" i="5"/>
  <c r="AE75" i="5"/>
  <c r="AC75" i="5"/>
  <c r="AB75" i="5"/>
  <c r="Z75" i="5"/>
  <c r="Y75" i="5"/>
  <c r="W75" i="5"/>
  <c r="U75" i="5"/>
  <c r="V75" i="5"/>
  <c r="R75" i="5"/>
  <c r="S75" i="5" s="1"/>
  <c r="S75" i="6" s="1"/>
  <c r="M75" i="5"/>
  <c r="K75" i="5"/>
  <c r="J75" i="5"/>
  <c r="H75" i="5"/>
  <c r="G75" i="5"/>
  <c r="E75" i="5"/>
  <c r="D75" i="5"/>
  <c r="B75" i="5"/>
  <c r="BE74" i="5"/>
  <c r="BF74" i="5"/>
  <c r="AY74" i="5"/>
  <c r="AZ74" i="5" s="1"/>
  <c r="AZ74" i="6" s="1"/>
  <c r="AS74" i="5"/>
  <c r="AT74" i="5"/>
  <c r="AM74" i="5"/>
  <c r="AN74" i="5" s="1"/>
  <c r="AN74" i="6" s="1"/>
  <c r="AH74" i="5"/>
  <c r="AF74" i="5"/>
  <c r="AE74" i="5"/>
  <c r="AC74" i="5"/>
  <c r="AB74" i="5"/>
  <c r="Z74" i="5"/>
  <c r="Y74" i="5"/>
  <c r="W74" i="5"/>
  <c r="U74" i="5"/>
  <c r="V74" i="5"/>
  <c r="R74" i="5"/>
  <c r="S74" i="5" s="1"/>
  <c r="S74" i="6" s="1"/>
  <c r="M74" i="5"/>
  <c r="K74" i="5"/>
  <c r="J74" i="5"/>
  <c r="H74" i="5"/>
  <c r="G74" i="5"/>
  <c r="E74" i="5"/>
  <c r="D74" i="5"/>
  <c r="B74" i="5"/>
  <c r="BE73" i="5"/>
  <c r="BF73" i="5"/>
  <c r="AY73" i="5"/>
  <c r="AZ73" i="5" s="1"/>
  <c r="AZ73" i="6" s="1"/>
  <c r="AS73" i="5"/>
  <c r="AT73" i="5"/>
  <c r="AM73" i="5"/>
  <c r="AN73" i="5" s="1"/>
  <c r="AN73" i="6" s="1"/>
  <c r="AH73" i="5"/>
  <c r="AF73" i="5"/>
  <c r="AE73" i="5"/>
  <c r="AC73" i="5"/>
  <c r="AB73" i="5"/>
  <c r="Z73" i="5"/>
  <c r="Y73" i="5"/>
  <c r="W73" i="5"/>
  <c r="U73" i="5"/>
  <c r="V73" i="5"/>
  <c r="R73" i="5"/>
  <c r="S73" i="5" s="1"/>
  <c r="S73" i="6" s="1"/>
  <c r="M73" i="5"/>
  <c r="K73" i="5"/>
  <c r="J73" i="5"/>
  <c r="H73" i="5"/>
  <c r="G73" i="5"/>
  <c r="E73" i="5"/>
  <c r="D73" i="5"/>
  <c r="B73" i="5"/>
  <c r="BE72" i="5"/>
  <c r="BF72" i="5"/>
  <c r="AY72" i="5"/>
  <c r="AZ72" i="5" s="1"/>
  <c r="AZ72" i="6" s="1"/>
  <c r="AS72" i="5"/>
  <c r="AT72" i="5"/>
  <c r="AM72" i="5"/>
  <c r="AN72" i="5" s="1"/>
  <c r="AN72" i="6" s="1"/>
  <c r="AH72" i="5"/>
  <c r="AF72" i="5"/>
  <c r="AE72" i="5"/>
  <c r="AC72" i="5"/>
  <c r="AB72" i="5"/>
  <c r="Z72" i="5"/>
  <c r="Y72" i="5"/>
  <c r="W72" i="5"/>
  <c r="U72" i="5"/>
  <c r="V72" i="5"/>
  <c r="R72" i="5"/>
  <c r="S72" i="5" s="1"/>
  <c r="S72" i="6" s="1"/>
  <c r="M72" i="5"/>
  <c r="K72" i="5"/>
  <c r="J72" i="5"/>
  <c r="H72" i="5"/>
  <c r="G72" i="5"/>
  <c r="E72" i="5"/>
  <c r="D72" i="5"/>
  <c r="B72" i="5"/>
  <c r="BE71" i="5"/>
  <c r="BF71" i="5"/>
  <c r="AY71" i="5"/>
  <c r="AZ71" i="5" s="1"/>
  <c r="AZ71" i="6" s="1"/>
  <c r="AS71" i="5"/>
  <c r="AT71" i="5"/>
  <c r="AM71" i="5"/>
  <c r="AN71" i="5" s="1"/>
  <c r="AN71" i="6" s="1"/>
  <c r="AH71" i="5"/>
  <c r="AF71" i="5"/>
  <c r="AE71" i="5"/>
  <c r="AC71" i="5"/>
  <c r="AB71" i="5"/>
  <c r="Z71" i="5"/>
  <c r="Y71" i="5"/>
  <c r="W71" i="5"/>
  <c r="U71" i="5"/>
  <c r="V71" i="5"/>
  <c r="R71" i="5"/>
  <c r="S71" i="5" s="1"/>
  <c r="S71" i="6" s="1"/>
  <c r="M71" i="5"/>
  <c r="K71" i="5"/>
  <c r="J71" i="5"/>
  <c r="H71" i="5"/>
  <c r="G71" i="5"/>
  <c r="E71" i="5"/>
  <c r="D71" i="5"/>
  <c r="B71" i="5"/>
  <c r="BE70" i="5"/>
  <c r="BF70" i="5"/>
  <c r="AY70" i="5"/>
  <c r="AZ70" i="5" s="1"/>
  <c r="AZ70" i="6" s="1"/>
  <c r="AS70" i="5"/>
  <c r="AT70" i="5"/>
  <c r="AM70" i="5"/>
  <c r="AN70" i="5" s="1"/>
  <c r="AN70" i="6" s="1"/>
  <c r="AH70" i="5"/>
  <c r="AF70" i="5"/>
  <c r="AE70" i="5"/>
  <c r="AC70" i="5"/>
  <c r="AB70" i="5"/>
  <c r="Z70" i="5"/>
  <c r="Y70" i="5"/>
  <c r="W70" i="5"/>
  <c r="U70" i="5"/>
  <c r="V70" i="5"/>
  <c r="R70" i="5"/>
  <c r="S70" i="5" s="1"/>
  <c r="S70" i="6" s="1"/>
  <c r="M70" i="5"/>
  <c r="K70" i="5"/>
  <c r="J70" i="5"/>
  <c r="H70" i="5"/>
  <c r="G70" i="5"/>
  <c r="E70" i="5"/>
  <c r="D70" i="5"/>
  <c r="B70" i="5"/>
  <c r="BE69" i="5"/>
  <c r="BF69" i="5"/>
  <c r="AY69" i="5"/>
  <c r="AZ69" i="5" s="1"/>
  <c r="AZ69" i="6" s="1"/>
  <c r="AS69" i="5"/>
  <c r="AT69" i="5"/>
  <c r="AM69" i="5"/>
  <c r="AN69" i="5" s="1"/>
  <c r="AN69" i="6" s="1"/>
  <c r="AH69" i="5"/>
  <c r="AF69" i="5"/>
  <c r="AE69" i="5"/>
  <c r="AC69" i="5"/>
  <c r="AB69" i="5"/>
  <c r="Z69" i="5"/>
  <c r="Y69" i="5"/>
  <c r="W69" i="5"/>
  <c r="U69" i="5"/>
  <c r="V69" i="5"/>
  <c r="R69" i="5"/>
  <c r="S69" i="5" s="1"/>
  <c r="S69" i="6" s="1"/>
  <c r="M69" i="5"/>
  <c r="K69" i="5"/>
  <c r="J69" i="5"/>
  <c r="H69" i="5"/>
  <c r="G69" i="5"/>
  <c r="E69" i="5"/>
  <c r="D69" i="5"/>
  <c r="B69" i="5"/>
  <c r="BE68" i="5"/>
  <c r="BF68" i="5"/>
  <c r="AY68" i="5"/>
  <c r="AZ68" i="5" s="1"/>
  <c r="AZ68" i="6" s="1"/>
  <c r="AS68" i="5"/>
  <c r="AT68" i="5"/>
  <c r="AM68" i="5"/>
  <c r="AN68" i="5" s="1"/>
  <c r="AN68" i="6" s="1"/>
  <c r="AH68" i="5"/>
  <c r="AF68" i="5"/>
  <c r="AE68" i="5"/>
  <c r="AC68" i="5"/>
  <c r="AB68" i="5"/>
  <c r="Z68" i="5"/>
  <c r="Y68" i="5"/>
  <c r="W68" i="5"/>
  <c r="U68" i="5"/>
  <c r="V68" i="5"/>
  <c r="R68" i="5"/>
  <c r="S68" i="5" s="1"/>
  <c r="S68" i="6" s="1"/>
  <c r="M68" i="5"/>
  <c r="K68" i="5"/>
  <c r="J68" i="5"/>
  <c r="H68" i="5"/>
  <c r="G68" i="5"/>
  <c r="E68" i="5"/>
  <c r="D68" i="5"/>
  <c r="B68" i="5"/>
  <c r="BE67" i="5"/>
  <c r="BF67" i="5"/>
  <c r="AY67" i="5"/>
  <c r="AZ67" i="5" s="1"/>
  <c r="AZ67" i="6" s="1"/>
  <c r="AS67" i="5"/>
  <c r="AT67" i="5"/>
  <c r="AM67" i="5"/>
  <c r="AN67" i="5" s="1"/>
  <c r="AN67" i="6" s="1"/>
  <c r="AH67" i="5"/>
  <c r="AF67" i="5"/>
  <c r="AE67" i="5"/>
  <c r="AC67" i="5"/>
  <c r="AB67" i="5"/>
  <c r="Z67" i="5"/>
  <c r="Y67" i="5"/>
  <c r="W67" i="5"/>
  <c r="U67" i="5"/>
  <c r="V67" i="5"/>
  <c r="R67" i="5"/>
  <c r="S67" i="5" s="1"/>
  <c r="S67" i="6" s="1"/>
  <c r="M67" i="5"/>
  <c r="K67" i="5"/>
  <c r="J67" i="5"/>
  <c r="H67" i="5"/>
  <c r="G67" i="5"/>
  <c r="E67" i="5"/>
  <c r="D67" i="5"/>
  <c r="B67" i="5"/>
  <c r="BE66" i="5"/>
  <c r="BF66" i="5"/>
  <c r="AY66" i="5"/>
  <c r="AZ66" i="5" s="1"/>
  <c r="AZ66" i="6" s="1"/>
  <c r="AS66" i="5"/>
  <c r="AT66" i="5"/>
  <c r="AM66" i="5"/>
  <c r="AN66" i="5" s="1"/>
  <c r="AN66" i="6" s="1"/>
  <c r="AH66" i="5"/>
  <c r="AF66" i="5"/>
  <c r="AE66" i="5"/>
  <c r="AC66" i="5"/>
  <c r="AB66" i="5"/>
  <c r="Z66" i="5"/>
  <c r="Y66" i="5"/>
  <c r="W66" i="5"/>
  <c r="U66" i="5"/>
  <c r="V66" i="5"/>
  <c r="R66" i="5"/>
  <c r="S66" i="5" s="1"/>
  <c r="S66" i="6" s="1"/>
  <c r="M66" i="5"/>
  <c r="K66" i="5"/>
  <c r="J66" i="5"/>
  <c r="H66" i="5"/>
  <c r="G66" i="5"/>
  <c r="E66" i="5"/>
  <c r="D66" i="5"/>
  <c r="B66" i="5"/>
  <c r="BE65" i="5"/>
  <c r="BF65" i="5"/>
  <c r="AY65" i="5"/>
  <c r="AZ65" i="5" s="1"/>
  <c r="AZ65" i="6" s="1"/>
  <c r="AS65" i="5"/>
  <c r="AT65" i="5"/>
  <c r="AM65" i="5"/>
  <c r="AN65" i="5" s="1"/>
  <c r="AN65" i="6" s="1"/>
  <c r="AH65" i="5"/>
  <c r="AF65" i="5"/>
  <c r="AE64" i="5"/>
  <c r="AE65" i="5" s="1"/>
  <c r="AE65" i="6" s="1"/>
  <c r="AD65" i="5"/>
  <c r="AC65" i="5" s="1"/>
  <c r="AC65" i="6" s="1"/>
  <c r="AB65" i="5"/>
  <c r="Z65" i="5"/>
  <c r="Y65" i="5"/>
  <c r="W65" i="5"/>
  <c r="U65" i="5"/>
  <c r="V65" i="5" s="1"/>
  <c r="V65" i="6" s="1"/>
  <c r="R65" i="5"/>
  <c r="S65" i="5"/>
  <c r="M65" i="5"/>
  <c r="K65" i="5"/>
  <c r="J65" i="5"/>
  <c r="H65" i="5"/>
  <c r="G65" i="5"/>
  <c r="E65" i="5"/>
  <c r="D65" i="5"/>
  <c r="B65" i="5"/>
  <c r="BE64" i="5"/>
  <c r="BF64" i="5" s="1"/>
  <c r="BF64" i="6" s="1"/>
  <c r="AY64" i="5"/>
  <c r="AZ64" i="5"/>
  <c r="AS64" i="5"/>
  <c r="AT64" i="5" s="1"/>
  <c r="AT64" i="6" s="1"/>
  <c r="AM64" i="5"/>
  <c r="AN64" i="5"/>
  <c r="AH64" i="5"/>
  <c r="AF64" i="5"/>
  <c r="AC64" i="5"/>
  <c r="AB64" i="5"/>
  <c r="Z64" i="5"/>
  <c r="Y64" i="5"/>
  <c r="W64" i="5"/>
  <c r="U64" i="5"/>
  <c r="V64" i="5"/>
  <c r="R64" i="5"/>
  <c r="S64" i="5"/>
  <c r="M64" i="5"/>
  <c r="K64" i="5"/>
  <c r="J64" i="5"/>
  <c r="H64" i="5"/>
  <c r="G64" i="5"/>
  <c r="E64" i="5"/>
  <c r="D64" i="5"/>
  <c r="B64" i="5"/>
  <c r="BE63" i="5"/>
  <c r="BF63" i="5"/>
  <c r="AY63" i="5"/>
  <c r="AZ63" i="5"/>
  <c r="AS63" i="5"/>
  <c r="AT63" i="5"/>
  <c r="AM63" i="5"/>
  <c r="AN63" i="5"/>
  <c r="AH63" i="5"/>
  <c r="AF63" i="5"/>
  <c r="AE63" i="5"/>
  <c r="AC63" i="5"/>
  <c r="AB63" i="5"/>
  <c r="Z63" i="5"/>
  <c r="Y63" i="5"/>
  <c r="W63" i="5"/>
  <c r="U63" i="5"/>
  <c r="V63" i="5"/>
  <c r="R63" i="5"/>
  <c r="S63" i="5"/>
  <c r="M63" i="5"/>
  <c r="K63" i="5"/>
  <c r="J63" i="5"/>
  <c r="H63" i="5"/>
  <c r="G63" i="5"/>
  <c r="E63" i="5"/>
  <c r="D63" i="5"/>
  <c r="B63" i="5"/>
  <c r="BE62" i="5"/>
  <c r="BF62" i="5"/>
  <c r="AY62" i="5"/>
  <c r="AZ62" i="5"/>
  <c r="AS62" i="5"/>
  <c r="AT62" i="5"/>
  <c r="AM62" i="5"/>
  <c r="AN62" i="5"/>
  <c r="AH62" i="5"/>
  <c r="AF62" i="5"/>
  <c r="AE62" i="5"/>
  <c r="AC62" i="5"/>
  <c r="AB62" i="5"/>
  <c r="Z62" i="5"/>
  <c r="Y62" i="5"/>
  <c r="W62" i="5"/>
  <c r="U62" i="5"/>
  <c r="V62" i="5"/>
  <c r="R62" i="5"/>
  <c r="S62" i="5"/>
  <c r="M62" i="5"/>
  <c r="K62" i="5"/>
  <c r="J62" i="5"/>
  <c r="H62" i="5"/>
  <c r="G62" i="5"/>
  <c r="E62" i="5"/>
  <c r="D62" i="5"/>
  <c r="B62" i="5"/>
  <c r="BE61" i="5"/>
  <c r="BF61" i="5"/>
  <c r="AY61" i="5"/>
  <c r="AZ61" i="5"/>
  <c r="AS61" i="5"/>
  <c r="AT61" i="5"/>
  <c r="AM61" i="5"/>
  <c r="AN61" i="5"/>
  <c r="AH61" i="5"/>
  <c r="AF61" i="5"/>
  <c r="AE61" i="5"/>
  <c r="AC61" i="5"/>
  <c r="AB61" i="5"/>
  <c r="Z61" i="5"/>
  <c r="Y61" i="5"/>
  <c r="W61" i="5"/>
  <c r="U61" i="5"/>
  <c r="V61" i="5"/>
  <c r="R61" i="5"/>
  <c r="S61" i="5"/>
  <c r="M61" i="5"/>
  <c r="K61" i="5"/>
  <c r="J61" i="5"/>
  <c r="H61" i="5"/>
  <c r="G61" i="5"/>
  <c r="E61" i="5"/>
  <c r="D61" i="5"/>
  <c r="B61" i="5"/>
  <c r="BE60" i="5"/>
  <c r="BF60" i="5"/>
  <c r="AY60" i="5"/>
  <c r="AZ60" i="5"/>
  <c r="AS60" i="5"/>
  <c r="AT60" i="5"/>
  <c r="AM60" i="5"/>
  <c r="AN60" i="5"/>
  <c r="AH60" i="5"/>
  <c r="AF60" i="5"/>
  <c r="AE60" i="5"/>
  <c r="AC60" i="5"/>
  <c r="AB60" i="5"/>
  <c r="Z60" i="5"/>
  <c r="Y60" i="5"/>
  <c r="W60" i="5"/>
  <c r="U60" i="5"/>
  <c r="V60" i="5"/>
  <c r="R60" i="5"/>
  <c r="S60" i="5"/>
  <c r="M60" i="5"/>
  <c r="K60" i="5"/>
  <c r="J60" i="5"/>
  <c r="H60" i="5"/>
  <c r="G60" i="5"/>
  <c r="E60" i="5"/>
  <c r="D60" i="5"/>
  <c r="B60" i="5"/>
  <c r="BE59" i="5"/>
  <c r="BF59" i="5"/>
  <c r="AY59" i="5"/>
  <c r="AZ59" i="5"/>
  <c r="AS59" i="5"/>
  <c r="AT59" i="5"/>
  <c r="AM59" i="5"/>
  <c r="AN59" i="5"/>
  <c r="AH59" i="5"/>
  <c r="AF59" i="5"/>
  <c r="AE59" i="5"/>
  <c r="AC59" i="5"/>
  <c r="AB59" i="5"/>
  <c r="Z59" i="5"/>
  <c r="Y59" i="5"/>
  <c r="W59" i="5"/>
  <c r="U59" i="5"/>
  <c r="V59" i="5"/>
  <c r="R59" i="5"/>
  <c r="S59" i="5"/>
  <c r="M59" i="5"/>
  <c r="K59" i="5"/>
  <c r="J59" i="5"/>
  <c r="H59" i="5"/>
  <c r="G59" i="5"/>
  <c r="E59" i="5"/>
  <c r="D59" i="5"/>
  <c r="B59" i="5"/>
  <c r="BE58" i="5"/>
  <c r="BF58" i="5"/>
  <c r="AY58" i="5"/>
  <c r="AZ58" i="5"/>
  <c r="AS58" i="5"/>
  <c r="AT58" i="5"/>
  <c r="AM58" i="5"/>
  <c r="AN58" i="5"/>
  <c r="AH58" i="5"/>
  <c r="AF58" i="5"/>
  <c r="AE58" i="5"/>
  <c r="AC58" i="5"/>
  <c r="AB58" i="5"/>
  <c r="Z58" i="5"/>
  <c r="Y58" i="5"/>
  <c r="W58" i="5"/>
  <c r="U58" i="5"/>
  <c r="V58" i="5"/>
  <c r="R58" i="5"/>
  <c r="S58" i="5"/>
  <c r="M58" i="5"/>
  <c r="K58" i="5"/>
  <c r="J58" i="5"/>
  <c r="H58" i="5"/>
  <c r="G58" i="5"/>
  <c r="E58" i="5"/>
  <c r="D58" i="5"/>
  <c r="B58" i="5"/>
  <c r="BE57" i="5"/>
  <c r="BF57" i="5"/>
  <c r="AY57" i="5"/>
  <c r="AZ57" i="5"/>
  <c r="AS57" i="5"/>
  <c r="AT57" i="5"/>
  <c r="AM57" i="5"/>
  <c r="AN57" i="5"/>
  <c r="AH57" i="5"/>
  <c r="AF57" i="5"/>
  <c r="AE57" i="5"/>
  <c r="AC57" i="5"/>
  <c r="AB57" i="5"/>
  <c r="Z57" i="5"/>
  <c r="Y57" i="5"/>
  <c r="W57" i="5"/>
  <c r="U57" i="5"/>
  <c r="V57" i="5"/>
  <c r="R57" i="5"/>
  <c r="S57" i="5"/>
  <c r="M57" i="5"/>
  <c r="K57" i="5"/>
  <c r="J57" i="5"/>
  <c r="H57" i="5"/>
  <c r="G57" i="5"/>
  <c r="E57" i="5"/>
  <c r="D57" i="5"/>
  <c r="B57" i="5"/>
  <c r="BE56" i="5"/>
  <c r="BF56" i="5"/>
  <c r="AY56" i="5"/>
  <c r="AZ56" i="5"/>
  <c r="AS56" i="5"/>
  <c r="AT56" i="5"/>
  <c r="AM56" i="5"/>
  <c r="AN56" i="5"/>
  <c r="AH56" i="5"/>
  <c r="AF56" i="5"/>
  <c r="AE56" i="5"/>
  <c r="AC56" i="5"/>
  <c r="AB56" i="5"/>
  <c r="Z56" i="5"/>
  <c r="Y56" i="5"/>
  <c r="W56" i="5"/>
  <c r="U56" i="5"/>
  <c r="V56" i="5"/>
  <c r="R56" i="5"/>
  <c r="S56" i="5"/>
  <c r="M56" i="5"/>
  <c r="K56" i="5"/>
  <c r="J56" i="5"/>
  <c r="H56" i="5"/>
  <c r="G56" i="5"/>
  <c r="E56" i="5"/>
  <c r="D56" i="5"/>
  <c r="B56" i="5"/>
  <c r="BH55" i="5"/>
  <c r="BI55" i="5"/>
  <c r="BE55" i="5"/>
  <c r="BF55" i="5"/>
  <c r="BB55" i="5"/>
  <c r="BC55" i="5"/>
  <c r="AY55" i="5"/>
  <c r="AZ55" i="5"/>
  <c r="AV55" i="5"/>
  <c r="AW55" i="5"/>
  <c r="AS55" i="5"/>
  <c r="AT55" i="5"/>
  <c r="AP55" i="5"/>
  <c r="AQ55" i="5"/>
  <c r="AM55" i="5"/>
  <c r="AN55" i="5"/>
  <c r="AH55" i="5"/>
  <c r="AF55" i="5"/>
  <c r="AE55" i="5"/>
  <c r="AC55" i="5"/>
  <c r="AB55" i="5"/>
  <c r="Z55" i="5"/>
  <c r="Y55" i="5"/>
  <c r="W55" i="5"/>
  <c r="U55" i="5"/>
  <c r="V55" i="5"/>
  <c r="R55" i="5"/>
  <c r="S55" i="5"/>
  <c r="M55" i="5"/>
  <c r="K55" i="5"/>
  <c r="J55" i="5"/>
  <c r="H55" i="5"/>
  <c r="G55" i="5"/>
  <c r="E55" i="5"/>
  <c r="D55" i="5"/>
  <c r="B55" i="5"/>
  <c r="BH54" i="5"/>
  <c r="BI54" i="5"/>
  <c r="BE54" i="5"/>
  <c r="BF54" i="5"/>
  <c r="BB54" i="5"/>
  <c r="BC54" i="5"/>
  <c r="AY54" i="5"/>
  <c r="AZ54" i="5"/>
  <c r="AV54" i="5"/>
  <c r="AW54" i="5"/>
  <c r="AS54" i="5"/>
  <c r="AT54" i="5"/>
  <c r="AP54" i="5"/>
  <c r="AQ54" i="5"/>
  <c r="AM54" i="5"/>
  <c r="AN54" i="5"/>
  <c r="AH54" i="5"/>
  <c r="AF54" i="5"/>
  <c r="AE54" i="5"/>
  <c r="AC54" i="5"/>
  <c r="AB54" i="5"/>
  <c r="Z54" i="5"/>
  <c r="Y54" i="5"/>
  <c r="W54" i="5"/>
  <c r="U54" i="5"/>
  <c r="V54" i="5"/>
  <c r="R54" i="5"/>
  <c r="S54" i="5"/>
  <c r="M54" i="5"/>
  <c r="K54" i="5"/>
  <c r="J54" i="5"/>
  <c r="H54" i="5"/>
  <c r="G54" i="5"/>
  <c r="E54" i="5"/>
  <c r="D54" i="5"/>
  <c r="B54" i="5"/>
  <c r="BH53" i="5"/>
  <c r="BI53" i="5"/>
  <c r="BE53" i="5"/>
  <c r="BF53" i="5"/>
  <c r="BB53" i="5"/>
  <c r="BC53" i="5"/>
  <c r="AY53" i="5"/>
  <c r="AZ53" i="5"/>
  <c r="AV53" i="5"/>
  <c r="AW53" i="5"/>
  <c r="AS53" i="5"/>
  <c r="AT53" i="5"/>
  <c r="AP53" i="5"/>
  <c r="AQ53" i="5"/>
  <c r="AM53" i="5"/>
  <c r="AN53" i="5"/>
  <c r="AH53" i="5"/>
  <c r="AF53" i="5"/>
  <c r="AE53" i="5"/>
  <c r="AC53" i="5"/>
  <c r="AB53" i="5"/>
  <c r="Z53" i="5"/>
  <c r="Y53" i="5"/>
  <c r="W53" i="5"/>
  <c r="U53" i="5"/>
  <c r="V53" i="5"/>
  <c r="R53" i="5"/>
  <c r="S53" i="5"/>
  <c r="M53" i="5"/>
  <c r="K53" i="5"/>
  <c r="J53" i="5"/>
  <c r="H53" i="5"/>
  <c r="G53" i="5"/>
  <c r="E53" i="5"/>
  <c r="D53" i="5"/>
  <c r="B53" i="5"/>
  <c r="BH52" i="5"/>
  <c r="BI52" i="5"/>
  <c r="BE52" i="5"/>
  <c r="BF52" i="5"/>
  <c r="BB52" i="5"/>
  <c r="BC52" i="5"/>
  <c r="AY52" i="5"/>
  <c r="AZ52" i="5"/>
  <c r="AV52" i="5"/>
  <c r="AW52" i="5"/>
  <c r="AS52" i="5"/>
  <c r="AT52" i="5"/>
  <c r="AP52" i="5"/>
  <c r="AQ52" i="5"/>
  <c r="AM52" i="5"/>
  <c r="AN52" i="5"/>
  <c r="AH52" i="5"/>
  <c r="AF52" i="5"/>
  <c r="AE52" i="5"/>
  <c r="AC52" i="5"/>
  <c r="AB52" i="5"/>
  <c r="Z52" i="5"/>
  <c r="Y52" i="5"/>
  <c r="W52" i="5"/>
  <c r="U52" i="5"/>
  <c r="V52" i="5"/>
  <c r="R52" i="5"/>
  <c r="S52" i="5"/>
  <c r="M52" i="5"/>
  <c r="K52" i="5"/>
  <c r="J52" i="5"/>
  <c r="H52" i="5"/>
  <c r="G52" i="5"/>
  <c r="E52" i="5"/>
  <c r="D52" i="5"/>
  <c r="B52" i="5"/>
  <c r="BH51" i="5"/>
  <c r="BI51" i="5"/>
  <c r="BE51" i="5"/>
  <c r="BF51" i="5"/>
  <c r="BB51" i="5"/>
  <c r="BC51" i="5"/>
  <c r="AY51" i="5"/>
  <c r="AZ51" i="5"/>
  <c r="AV51" i="5"/>
  <c r="AW51" i="5"/>
  <c r="AS51" i="5"/>
  <c r="AT51" i="5"/>
  <c r="AP51" i="5"/>
  <c r="AQ51" i="5"/>
  <c r="AM51" i="5"/>
  <c r="AN51" i="5"/>
  <c r="AH51" i="5"/>
  <c r="AF51" i="5"/>
  <c r="AE51" i="5"/>
  <c r="AC51" i="5"/>
  <c r="AB51" i="5"/>
  <c r="Z51" i="5"/>
  <c r="Y51" i="5"/>
  <c r="W51" i="5"/>
  <c r="U51" i="5"/>
  <c r="V51" i="5"/>
  <c r="R51" i="5"/>
  <c r="S51" i="5"/>
  <c r="M51" i="5"/>
  <c r="K51" i="5"/>
  <c r="J51" i="5"/>
  <c r="H51" i="5"/>
  <c r="G51" i="5"/>
  <c r="E51" i="5"/>
  <c r="D51" i="5"/>
  <c r="B51" i="5"/>
  <c r="BH50" i="5"/>
  <c r="BI50" i="5"/>
  <c r="BE50" i="5"/>
  <c r="BF50" i="5"/>
  <c r="BB50" i="5"/>
  <c r="BC50" i="5"/>
  <c r="AY50" i="5"/>
  <c r="AZ50" i="5"/>
  <c r="AV50" i="5"/>
  <c r="AW50" i="5"/>
  <c r="AS50" i="5"/>
  <c r="AT50" i="5"/>
  <c r="AP50" i="5"/>
  <c r="AQ50" i="5"/>
  <c r="AM50" i="5"/>
  <c r="AN50" i="5"/>
  <c r="AH50" i="5"/>
  <c r="AF50" i="5"/>
  <c r="AE50" i="5"/>
  <c r="AC50" i="5"/>
  <c r="AB50" i="5"/>
  <c r="Z50" i="5"/>
  <c r="Y50" i="5"/>
  <c r="W50" i="5"/>
  <c r="U50" i="5"/>
  <c r="V50" i="5"/>
  <c r="R50" i="5"/>
  <c r="S50" i="5"/>
  <c r="M50" i="5"/>
  <c r="K50" i="5"/>
  <c r="J50" i="5"/>
  <c r="H50" i="5"/>
  <c r="G50" i="5"/>
  <c r="E50" i="5"/>
  <c r="D50" i="5"/>
  <c r="B50" i="5"/>
  <c r="BH49" i="5"/>
  <c r="BI49" i="5"/>
  <c r="BE49" i="5"/>
  <c r="BF49" i="5"/>
  <c r="BB49" i="5"/>
  <c r="BC49" i="5"/>
  <c r="AY49" i="5"/>
  <c r="AZ49" i="5"/>
  <c r="AV49" i="5"/>
  <c r="AW49" i="5"/>
  <c r="AS49" i="5"/>
  <c r="AT49" i="5"/>
  <c r="AP49" i="5"/>
  <c r="AQ49" i="5"/>
  <c r="AM49" i="5"/>
  <c r="AN49" i="5"/>
  <c r="AH49" i="5"/>
  <c r="AF49" i="5"/>
  <c r="AE49" i="5"/>
  <c r="AC49" i="5"/>
  <c r="AB49" i="5"/>
  <c r="Z49" i="5"/>
  <c r="Y49" i="5"/>
  <c r="W49" i="5"/>
  <c r="U49" i="5"/>
  <c r="V49" i="5"/>
  <c r="R49" i="5"/>
  <c r="S49" i="5"/>
  <c r="M49" i="5"/>
  <c r="K49" i="5"/>
  <c r="J49" i="5"/>
  <c r="H49" i="5"/>
  <c r="G49" i="5"/>
  <c r="E49" i="5"/>
  <c r="D49" i="5"/>
  <c r="B49" i="5"/>
  <c r="BH48" i="5"/>
  <c r="BI48" i="5"/>
  <c r="BE48" i="5"/>
  <c r="BF48" i="5"/>
  <c r="BB48" i="5"/>
  <c r="BC48" i="5"/>
  <c r="AY48" i="5"/>
  <c r="AZ48" i="5"/>
  <c r="AV48" i="5"/>
  <c r="AW48" i="5"/>
  <c r="AS48" i="5"/>
  <c r="AT48" i="5"/>
  <c r="AP48" i="5"/>
  <c r="AQ48" i="5"/>
  <c r="AM48" i="5"/>
  <c r="AN48" i="5"/>
  <c r="AH48" i="5"/>
  <c r="AF48" i="5"/>
  <c r="AE48" i="5"/>
  <c r="AC48" i="5"/>
  <c r="AB48" i="5"/>
  <c r="Z48" i="5"/>
  <c r="Y48" i="5"/>
  <c r="W48" i="5"/>
  <c r="U48" i="5"/>
  <c r="V48" i="5"/>
  <c r="R48" i="5"/>
  <c r="S48" i="5"/>
  <c r="M48" i="5"/>
  <c r="K48" i="5"/>
  <c r="J48" i="5"/>
  <c r="H48" i="5"/>
  <c r="G48" i="5"/>
  <c r="E48" i="5"/>
  <c r="D48" i="5"/>
  <c r="B48" i="5"/>
  <c r="BH47" i="5"/>
  <c r="BI47" i="5"/>
  <c r="BE47" i="5"/>
  <c r="BF47" i="5"/>
  <c r="BB47" i="5"/>
  <c r="BC47" i="5"/>
  <c r="AY47" i="5"/>
  <c r="AZ47" i="5"/>
  <c r="AV47" i="5"/>
  <c r="AW47" i="5"/>
  <c r="AS47" i="5"/>
  <c r="AT47" i="5"/>
  <c r="AP47" i="5"/>
  <c r="AQ47" i="5"/>
  <c r="AM47" i="5"/>
  <c r="AN47" i="5"/>
  <c r="AH47" i="5"/>
  <c r="AF47" i="5"/>
  <c r="AE47" i="5"/>
  <c r="AC47" i="5"/>
  <c r="AB47" i="5"/>
  <c r="Z47" i="5"/>
  <c r="Y47" i="5"/>
  <c r="W47" i="5"/>
  <c r="U47" i="5"/>
  <c r="V47" i="5"/>
  <c r="R47" i="5"/>
  <c r="S47" i="5"/>
  <c r="M47" i="5"/>
  <c r="K47" i="5"/>
  <c r="J47" i="5"/>
  <c r="H47" i="5"/>
  <c r="G47" i="5"/>
  <c r="E47" i="5"/>
  <c r="D47" i="5"/>
  <c r="B47" i="5"/>
  <c r="BH46" i="5"/>
  <c r="BI46" i="5"/>
  <c r="BE46" i="5"/>
  <c r="BF46" i="5"/>
  <c r="BB46" i="5"/>
  <c r="BC46" i="5"/>
  <c r="AY46" i="5"/>
  <c r="AZ46" i="5"/>
  <c r="AV46" i="5"/>
  <c r="AW46" i="5"/>
  <c r="AS46" i="5"/>
  <c r="AT46" i="5"/>
  <c r="AP46" i="5"/>
  <c r="AQ46" i="5"/>
  <c r="AM46" i="5"/>
  <c r="AN46" i="5"/>
  <c r="AH46" i="5"/>
  <c r="AF46" i="5"/>
  <c r="AE46" i="5"/>
  <c r="AC46" i="5"/>
  <c r="AB46" i="5"/>
  <c r="Z46" i="5"/>
  <c r="Y46" i="5"/>
  <c r="W46" i="5"/>
  <c r="U46" i="5"/>
  <c r="V46" i="5"/>
  <c r="R46" i="5"/>
  <c r="S46" i="5"/>
  <c r="M46" i="5"/>
  <c r="K46" i="5"/>
  <c r="J46" i="5"/>
  <c r="H46" i="5"/>
  <c r="G46" i="5"/>
  <c r="E46" i="5"/>
  <c r="D46" i="5"/>
  <c r="B46" i="5"/>
  <c r="BH45" i="5"/>
  <c r="BI45" i="5"/>
  <c r="BE45" i="5"/>
  <c r="BF45" i="5"/>
  <c r="BB45" i="5"/>
  <c r="BC45" i="5"/>
  <c r="AY45" i="5"/>
  <c r="AZ45" i="5"/>
  <c r="AV45" i="5"/>
  <c r="AW45" i="5"/>
  <c r="AS45" i="5"/>
  <c r="AT45" i="5"/>
  <c r="AP45" i="5"/>
  <c r="AQ45" i="5"/>
  <c r="AM45" i="5"/>
  <c r="AN45" i="5"/>
  <c r="AH45" i="5"/>
  <c r="AF45" i="5"/>
  <c r="AE45" i="5"/>
  <c r="AC45" i="5"/>
  <c r="AB45" i="5"/>
  <c r="Z45" i="5"/>
  <c r="Y45" i="5"/>
  <c r="W45" i="5"/>
  <c r="U45" i="5"/>
  <c r="V45" i="5"/>
  <c r="R45" i="5"/>
  <c r="S45" i="5"/>
  <c r="M45" i="5"/>
  <c r="K45" i="5"/>
  <c r="J45" i="5"/>
  <c r="H45" i="5"/>
  <c r="G45" i="5"/>
  <c r="E45" i="5"/>
  <c r="D45" i="5"/>
  <c r="B45" i="5"/>
  <c r="BH44" i="5"/>
  <c r="BI44" i="5"/>
  <c r="BE44" i="5"/>
  <c r="BF44" i="5"/>
  <c r="BB44" i="5"/>
  <c r="BC44" i="5"/>
  <c r="AY44" i="5"/>
  <c r="AZ44" i="5"/>
  <c r="AV44" i="5"/>
  <c r="AW44" i="5"/>
  <c r="AS44" i="5"/>
  <c r="AT44" i="5"/>
  <c r="AP44" i="5"/>
  <c r="AQ44" i="5"/>
  <c r="AM44" i="5"/>
  <c r="AN44" i="5"/>
  <c r="AH44" i="5"/>
  <c r="AF44" i="5"/>
  <c r="AE44" i="5"/>
  <c r="AC44" i="5"/>
  <c r="AB44" i="5"/>
  <c r="Z44" i="5"/>
  <c r="Y44" i="5"/>
  <c r="W44" i="5"/>
  <c r="U44" i="5"/>
  <c r="V44" i="5"/>
  <c r="R44" i="5"/>
  <c r="S44" i="5"/>
  <c r="M44" i="5"/>
  <c r="K44" i="5"/>
  <c r="J44" i="5"/>
  <c r="H44" i="5"/>
  <c r="G44" i="5"/>
  <c r="E44" i="5"/>
  <c r="D44" i="5"/>
  <c r="B44" i="5"/>
  <c r="BH43" i="5"/>
  <c r="BI43" i="5"/>
  <c r="BE43" i="5"/>
  <c r="BF43" i="5"/>
  <c r="BB43" i="5"/>
  <c r="BC43" i="5"/>
  <c r="AY43" i="5"/>
  <c r="AZ43" i="5"/>
  <c r="AV43" i="5"/>
  <c r="AW43" i="5"/>
  <c r="AS43" i="5"/>
  <c r="AT43" i="5"/>
  <c r="AP43" i="5"/>
  <c r="AQ43" i="5"/>
  <c r="AM43" i="5"/>
  <c r="AN43" i="5"/>
  <c r="AH43" i="5"/>
  <c r="AF43" i="5"/>
  <c r="AE43" i="5"/>
  <c r="AC43" i="5"/>
  <c r="AB43" i="5"/>
  <c r="Z43" i="5"/>
  <c r="Y43" i="5"/>
  <c r="W43" i="5"/>
  <c r="U43" i="5"/>
  <c r="V43" i="5"/>
  <c r="R43" i="5"/>
  <c r="S43" i="5"/>
  <c r="M43" i="5"/>
  <c r="K43" i="5"/>
  <c r="J43" i="5"/>
  <c r="H43" i="5"/>
  <c r="G43" i="5"/>
  <c r="E43" i="5"/>
  <c r="D43" i="5"/>
  <c r="B43" i="5"/>
  <c r="BH42" i="5"/>
  <c r="BI42" i="5"/>
  <c r="BE42" i="5"/>
  <c r="BF42" i="5"/>
  <c r="BB42" i="5"/>
  <c r="BC42" i="5"/>
  <c r="AY42" i="5"/>
  <c r="AZ42" i="5"/>
  <c r="AV42" i="5"/>
  <c r="AW42" i="5"/>
  <c r="AS42" i="5"/>
  <c r="AT42" i="5"/>
  <c r="AP42" i="5"/>
  <c r="AQ42" i="5"/>
  <c r="AM42" i="5"/>
  <c r="AN42" i="5"/>
  <c r="AH42" i="5"/>
  <c r="AF42" i="5"/>
  <c r="AE42" i="5"/>
  <c r="AC42" i="5"/>
  <c r="AB42" i="5"/>
  <c r="Z42" i="5"/>
  <c r="Y42" i="5"/>
  <c r="W42" i="5"/>
  <c r="U42" i="5"/>
  <c r="V42" i="5"/>
  <c r="R42" i="5"/>
  <c r="S42" i="5"/>
  <c r="M42" i="5"/>
  <c r="K42" i="5"/>
  <c r="J42" i="5"/>
  <c r="H42" i="5"/>
  <c r="G42" i="5"/>
  <c r="E42" i="5"/>
  <c r="D42" i="5"/>
  <c r="B42" i="5"/>
  <c r="BH41" i="5"/>
  <c r="BI41" i="5"/>
  <c r="BE41" i="5"/>
  <c r="BF41" i="5"/>
  <c r="BB41" i="5"/>
  <c r="BC41" i="5"/>
  <c r="AY41" i="5"/>
  <c r="AZ41" i="5"/>
  <c r="AV41" i="5"/>
  <c r="AW41" i="5"/>
  <c r="AS41" i="5"/>
  <c r="AT41" i="5"/>
  <c r="AP41" i="5"/>
  <c r="AQ41" i="5"/>
  <c r="AM41" i="5"/>
  <c r="AN41" i="5"/>
  <c r="AH41" i="5"/>
  <c r="AF41" i="5"/>
  <c r="AE41" i="5"/>
  <c r="AC41" i="5"/>
  <c r="AB41" i="5"/>
  <c r="Z41" i="5"/>
  <c r="Y41" i="5"/>
  <c r="W41" i="5"/>
  <c r="U41" i="5"/>
  <c r="V41" i="5"/>
  <c r="R41" i="5"/>
  <c r="S41" i="5"/>
  <c r="M41" i="5"/>
  <c r="K41" i="5"/>
  <c r="J41" i="5"/>
  <c r="H41" i="5"/>
  <c r="G41" i="5"/>
  <c r="E41" i="5"/>
  <c r="D41" i="5"/>
  <c r="B41" i="5"/>
  <c r="BH40" i="5"/>
  <c r="BI40" i="5"/>
  <c r="BE40" i="5"/>
  <c r="BF40" i="5"/>
  <c r="BB40" i="5"/>
  <c r="BC40" i="5"/>
  <c r="AY40" i="5"/>
  <c r="AZ40" i="5"/>
  <c r="AV40" i="5"/>
  <c r="AW40" i="5"/>
  <c r="AS40" i="5"/>
  <c r="AT40" i="5"/>
  <c r="AP40" i="5"/>
  <c r="AQ40" i="5"/>
  <c r="AM40" i="5"/>
  <c r="AN40" i="5"/>
  <c r="AH40" i="5"/>
  <c r="AF40" i="5"/>
  <c r="AE40" i="5"/>
  <c r="AC40" i="5"/>
  <c r="AB40" i="5"/>
  <c r="Z40" i="5"/>
  <c r="Y40" i="5"/>
  <c r="W40" i="5"/>
  <c r="U40" i="5"/>
  <c r="V40" i="5"/>
  <c r="R40" i="5"/>
  <c r="S40" i="5"/>
  <c r="M40" i="5"/>
  <c r="K40" i="5"/>
  <c r="J40" i="5"/>
  <c r="H40" i="5"/>
  <c r="G40" i="5"/>
  <c r="E40" i="5"/>
  <c r="D40" i="5"/>
  <c r="B40" i="5"/>
  <c r="BH39" i="5"/>
  <c r="BI39" i="5"/>
  <c r="BE39" i="5"/>
  <c r="BF39" i="5"/>
  <c r="BB39" i="5"/>
  <c r="BC39" i="5"/>
  <c r="AY39" i="5"/>
  <c r="AZ39" i="5"/>
  <c r="AV39" i="5"/>
  <c r="AW39" i="5"/>
  <c r="AS39" i="5"/>
  <c r="AT39" i="5"/>
  <c r="AP39" i="5"/>
  <c r="AQ39" i="5"/>
  <c r="AM39" i="5"/>
  <c r="AN39" i="5"/>
  <c r="AH39" i="5"/>
  <c r="AF39" i="5"/>
  <c r="AE39" i="5"/>
  <c r="AC39" i="5"/>
  <c r="AB39" i="5"/>
  <c r="Z39" i="5"/>
  <c r="Y39" i="5"/>
  <c r="W39" i="5"/>
  <c r="U39" i="5"/>
  <c r="V39" i="5"/>
  <c r="R39" i="5"/>
  <c r="S39" i="5"/>
  <c r="M39" i="5"/>
  <c r="K39" i="5"/>
  <c r="J39" i="5"/>
  <c r="H39" i="5"/>
  <c r="G39" i="5"/>
  <c r="E39" i="5"/>
  <c r="D39" i="5"/>
  <c r="B39" i="5"/>
  <c r="BH38" i="5"/>
  <c r="BI38" i="5"/>
  <c r="BE38" i="5"/>
  <c r="BF38" i="5"/>
  <c r="BB38" i="5"/>
  <c r="BC38" i="5"/>
  <c r="AY38" i="5"/>
  <c r="AZ38" i="5"/>
  <c r="AV38" i="5"/>
  <c r="AW38" i="5"/>
  <c r="AS38" i="5"/>
  <c r="AT38" i="5"/>
  <c r="AP38" i="5"/>
  <c r="AQ38" i="5"/>
  <c r="AM38" i="5"/>
  <c r="AN38" i="5"/>
  <c r="AH38" i="5"/>
  <c r="AF38" i="5"/>
  <c r="AE38" i="5"/>
  <c r="AC38" i="5"/>
  <c r="AB38" i="5"/>
  <c r="Z38" i="5"/>
  <c r="Y38" i="5"/>
  <c r="W38" i="5"/>
  <c r="U38" i="5"/>
  <c r="V38" i="5"/>
  <c r="R38" i="5"/>
  <c r="S38" i="5"/>
  <c r="M38" i="5"/>
  <c r="K38" i="5"/>
  <c r="J38" i="5"/>
  <c r="H38" i="5"/>
  <c r="G38" i="5"/>
  <c r="E38" i="5"/>
  <c r="D38" i="5"/>
  <c r="B38" i="5"/>
  <c r="BH37" i="5"/>
  <c r="BI37" i="5"/>
  <c r="BE37" i="5"/>
  <c r="BF37" i="5"/>
  <c r="BB37" i="5"/>
  <c r="BC37" i="5"/>
  <c r="AY37" i="5"/>
  <c r="AZ37" i="5"/>
  <c r="AV37" i="5"/>
  <c r="AW37" i="5"/>
  <c r="AS37" i="5"/>
  <c r="AT37" i="5"/>
  <c r="AP37" i="5"/>
  <c r="AQ37" i="5"/>
  <c r="AM37" i="5"/>
  <c r="AN37" i="5"/>
  <c r="AH37" i="5"/>
  <c r="AF37" i="5"/>
  <c r="AE37" i="5"/>
  <c r="AC37" i="5"/>
  <c r="AB37" i="5"/>
  <c r="Z37" i="5"/>
  <c r="Y37" i="5"/>
  <c r="W37" i="5"/>
  <c r="U37" i="5"/>
  <c r="V37" i="5"/>
  <c r="R37" i="5"/>
  <c r="S37" i="5"/>
  <c r="M37" i="5"/>
  <c r="K37" i="5"/>
  <c r="J37" i="5"/>
  <c r="H37" i="5"/>
  <c r="G37" i="5"/>
  <c r="E37" i="5"/>
  <c r="D37" i="5"/>
  <c r="B37" i="5"/>
  <c r="BH36" i="5"/>
  <c r="BI36" i="5"/>
  <c r="BE36" i="5"/>
  <c r="BF36" i="5"/>
  <c r="BB36" i="5"/>
  <c r="BC36" i="5"/>
  <c r="AY36" i="5"/>
  <c r="AZ36" i="5"/>
  <c r="AV36" i="5"/>
  <c r="AW36" i="5"/>
  <c r="AS36" i="5"/>
  <c r="AT36" i="5"/>
  <c r="AP36" i="5"/>
  <c r="AQ36" i="5"/>
  <c r="AM36" i="5"/>
  <c r="AN36" i="5"/>
  <c r="AH36" i="5"/>
  <c r="AF36" i="5"/>
  <c r="AE36" i="5"/>
  <c r="AC36" i="5"/>
  <c r="AB36" i="5"/>
  <c r="Z36" i="5"/>
  <c r="Y36" i="5"/>
  <c r="W36" i="5"/>
  <c r="U36" i="5"/>
  <c r="V36" i="5"/>
  <c r="R36" i="5"/>
  <c r="S36" i="5"/>
  <c r="M36" i="5"/>
  <c r="K36" i="5"/>
  <c r="J36" i="5"/>
  <c r="H36" i="5"/>
  <c r="G36" i="5"/>
  <c r="E36" i="5"/>
  <c r="D36" i="5"/>
  <c r="B36" i="5"/>
  <c r="BH35" i="5"/>
  <c r="BI35" i="5"/>
  <c r="BE35" i="5"/>
  <c r="BF35" i="5"/>
  <c r="BB35" i="5"/>
  <c r="BC35" i="5"/>
  <c r="AY35" i="5"/>
  <c r="AZ35" i="5"/>
  <c r="AV35" i="5"/>
  <c r="AW35" i="5"/>
  <c r="AS35" i="5"/>
  <c r="AT35" i="5"/>
  <c r="AP35" i="5"/>
  <c r="AQ35" i="5"/>
  <c r="AM35" i="5"/>
  <c r="AN35" i="5"/>
  <c r="AH35" i="5"/>
  <c r="AF35" i="5"/>
  <c r="AE35" i="5"/>
  <c r="AC35" i="5"/>
  <c r="AB35" i="5"/>
  <c r="Z35" i="5"/>
  <c r="Y35" i="5"/>
  <c r="W35" i="5"/>
  <c r="U35" i="5"/>
  <c r="V35" i="5"/>
  <c r="R35" i="5"/>
  <c r="S35" i="5"/>
  <c r="M35" i="5"/>
  <c r="K35" i="5"/>
  <c r="J35" i="5"/>
  <c r="H35" i="5"/>
  <c r="G35" i="5"/>
  <c r="E35" i="5"/>
  <c r="D35" i="5"/>
  <c r="B35" i="5"/>
  <c r="BH34" i="5"/>
  <c r="BI34" i="5"/>
  <c r="BE34" i="5"/>
  <c r="BF34" i="5"/>
  <c r="BB34" i="5"/>
  <c r="BC34" i="5"/>
  <c r="AY34" i="5"/>
  <c r="AZ34" i="5"/>
  <c r="AV34" i="5"/>
  <c r="AW34" i="5"/>
  <c r="AS34" i="5"/>
  <c r="AT34" i="5"/>
  <c r="AP34" i="5"/>
  <c r="AQ34" i="5"/>
  <c r="AM34" i="5"/>
  <c r="AN34" i="5"/>
  <c r="AH34" i="5"/>
  <c r="AF34" i="5"/>
  <c r="AE34" i="5"/>
  <c r="AC34" i="5"/>
  <c r="AB34" i="5"/>
  <c r="Z34" i="5"/>
  <c r="Y34" i="5"/>
  <c r="W34" i="5"/>
  <c r="U34" i="5"/>
  <c r="V34" i="5"/>
  <c r="R34" i="5"/>
  <c r="S34" i="5"/>
  <c r="M34" i="5"/>
  <c r="K34" i="5"/>
  <c r="J34" i="5"/>
  <c r="H34" i="5"/>
  <c r="G34" i="5"/>
  <c r="E34" i="5"/>
  <c r="D34" i="5"/>
  <c r="B34" i="5"/>
  <c r="BH33" i="5"/>
  <c r="BI33" i="5"/>
  <c r="BE33" i="5"/>
  <c r="BF33" i="5"/>
  <c r="BB33" i="5"/>
  <c r="BC33" i="5"/>
  <c r="AY33" i="5"/>
  <c r="AZ33" i="5"/>
  <c r="AV33" i="5"/>
  <c r="AW33" i="5"/>
  <c r="AS33" i="5"/>
  <c r="AT33" i="5"/>
  <c r="AP33" i="5"/>
  <c r="AQ33" i="5"/>
  <c r="AM33" i="5"/>
  <c r="AN33" i="5"/>
  <c r="AH33" i="5"/>
  <c r="AF33" i="5"/>
  <c r="AE33" i="5"/>
  <c r="AC33" i="5"/>
  <c r="AB33" i="5"/>
  <c r="Z33" i="5"/>
  <c r="Y33" i="5"/>
  <c r="W33" i="5"/>
  <c r="U33" i="5"/>
  <c r="V33" i="5"/>
  <c r="R33" i="5"/>
  <c r="S33" i="5"/>
  <c r="M33" i="5"/>
  <c r="K33" i="5"/>
  <c r="J33" i="5"/>
  <c r="H33" i="5"/>
  <c r="G33" i="5"/>
  <c r="E33" i="5"/>
  <c r="D33" i="5"/>
  <c r="B33" i="5"/>
  <c r="BH32" i="5"/>
  <c r="BI32" i="5"/>
  <c r="BE32" i="5"/>
  <c r="BF32" i="5"/>
  <c r="BB32" i="5"/>
  <c r="BC32" i="5"/>
  <c r="AY32" i="5"/>
  <c r="AZ32" i="5"/>
  <c r="AV32" i="5"/>
  <c r="AW32" i="5"/>
  <c r="AS32" i="5"/>
  <c r="AT32" i="5"/>
  <c r="AP32" i="5"/>
  <c r="AQ32" i="5"/>
  <c r="AM32" i="5"/>
  <c r="AN32" i="5"/>
  <c r="AH32" i="5"/>
  <c r="AF32" i="5"/>
  <c r="AE32" i="5"/>
  <c r="AC32" i="5"/>
  <c r="AB32" i="5"/>
  <c r="Z32" i="5"/>
  <c r="Y32" i="5"/>
  <c r="W32" i="5"/>
  <c r="U32" i="5"/>
  <c r="V32" i="5"/>
  <c r="R32" i="5"/>
  <c r="S32" i="5"/>
  <c r="M32" i="5"/>
  <c r="K32" i="5"/>
  <c r="J32" i="5"/>
  <c r="H32" i="5"/>
  <c r="G32" i="5"/>
  <c r="E32" i="5"/>
  <c r="D32" i="5"/>
  <c r="B32" i="5"/>
  <c r="BH31" i="5"/>
  <c r="BI31" i="5"/>
  <c r="BE31" i="5"/>
  <c r="BF31" i="5"/>
  <c r="BB31" i="5"/>
  <c r="BC31" i="5"/>
  <c r="AY31" i="5"/>
  <c r="AZ31" i="5"/>
  <c r="AV31" i="5"/>
  <c r="AW31" i="5"/>
  <c r="AS31" i="5"/>
  <c r="AT31" i="5"/>
  <c r="AP31" i="5"/>
  <c r="AQ31" i="5"/>
  <c r="AM31" i="5"/>
  <c r="AN31" i="5"/>
  <c r="AH31" i="5"/>
  <c r="AF31" i="5"/>
  <c r="AE31" i="5"/>
  <c r="AC31" i="5"/>
  <c r="AB31" i="5"/>
  <c r="Z31" i="5"/>
  <c r="Y31" i="5"/>
  <c r="W31" i="5"/>
  <c r="U31" i="5"/>
  <c r="V31" i="5"/>
  <c r="R31" i="5"/>
  <c r="S31" i="5"/>
  <c r="M31" i="5"/>
  <c r="K31" i="5"/>
  <c r="J31" i="5"/>
  <c r="H31" i="5"/>
  <c r="H30" i="5" s="1"/>
  <c r="H30" i="6" s="1"/>
  <c r="G31" i="5"/>
  <c r="E31" i="5"/>
  <c r="D31" i="5"/>
  <c r="B31" i="5"/>
  <c r="BG30" i="5"/>
  <c r="BH30" i="5"/>
  <c r="BI30" i="5"/>
  <c r="BD30" i="5"/>
  <c r="BE30" i="5" s="1"/>
  <c r="BA30" i="5"/>
  <c r="BB30" i="5"/>
  <c r="BC30" i="5" s="1"/>
  <c r="BC30" i="6" s="1"/>
  <c r="AX30" i="5"/>
  <c r="AY30" i="5"/>
  <c r="AZ30" i="5"/>
  <c r="AU30" i="5"/>
  <c r="AV30" i="5"/>
  <c r="AW30" i="5"/>
  <c r="AR30" i="5"/>
  <c r="AS30" i="5" s="1"/>
  <c r="AO30" i="5"/>
  <c r="AP30" i="5"/>
  <c r="AQ30" i="5" s="1"/>
  <c r="AQ30" i="6" s="1"/>
  <c r="AL30" i="5"/>
  <c r="AM30" i="5"/>
  <c r="AN30" i="5"/>
  <c r="AG30" i="5"/>
  <c r="AH30" i="5"/>
  <c r="AF30" i="5"/>
  <c r="AD30" i="5"/>
  <c r="AC30" i="5" s="1"/>
  <c r="AC30" i="6" s="1"/>
  <c r="AA30" i="5"/>
  <c r="Z30" i="5" s="1"/>
  <c r="Z30" i="6" s="1"/>
  <c r="AB30" i="5"/>
  <c r="X30" i="5"/>
  <c r="Y30" i="5"/>
  <c r="W30" i="5"/>
  <c r="T30" i="5"/>
  <c r="U30" i="5"/>
  <c r="V30" i="5"/>
  <c r="Q30" i="5"/>
  <c r="R30" i="5" s="1"/>
  <c r="L30" i="5"/>
  <c r="K30" i="5" s="1"/>
  <c r="K30" i="6" s="1"/>
  <c r="M30" i="5"/>
  <c r="J29" i="5"/>
  <c r="J30" i="5"/>
  <c r="I30" i="5"/>
  <c r="H29" i="5"/>
  <c r="F30" i="5"/>
  <c r="E30" i="5" s="1"/>
  <c r="E30" i="6" s="1"/>
  <c r="G30" i="5"/>
  <c r="C30" i="5"/>
  <c r="D30" i="5"/>
  <c r="B30" i="5"/>
  <c r="BH29" i="5"/>
  <c r="BI29" i="5"/>
  <c r="BE29" i="5"/>
  <c r="BF29" i="5"/>
  <c r="BB29" i="5"/>
  <c r="BC29" i="5"/>
  <c r="AY29" i="5"/>
  <c r="AZ29" i="5"/>
  <c r="AV29" i="5"/>
  <c r="AW29" i="5"/>
  <c r="AS29" i="5"/>
  <c r="AT29" i="5"/>
  <c r="AP29" i="5"/>
  <c r="AQ29" i="5"/>
  <c r="AM29" i="5"/>
  <c r="AN29" i="5"/>
  <c r="AH29" i="5"/>
  <c r="AF29" i="5"/>
  <c r="AE29" i="5"/>
  <c r="AC29" i="5"/>
  <c r="AB29" i="5"/>
  <c r="Z29" i="5"/>
  <c r="Y29" i="5"/>
  <c r="W29" i="5"/>
  <c r="U29" i="5"/>
  <c r="V29" i="5"/>
  <c r="R29" i="5"/>
  <c r="S29" i="5"/>
  <c r="M29" i="5"/>
  <c r="K29" i="5"/>
  <c r="G29" i="5"/>
  <c r="E29" i="5"/>
  <c r="D29" i="5"/>
  <c r="B29" i="5"/>
  <c r="BH28" i="5"/>
  <c r="BI28" i="5"/>
  <c r="BE28" i="5"/>
  <c r="BF28" i="5"/>
  <c r="BB28" i="5"/>
  <c r="BC28" i="5"/>
  <c r="AY28" i="5"/>
  <c r="AZ28" i="5"/>
  <c r="AV28" i="5"/>
  <c r="AW28" i="5"/>
  <c r="AS28" i="5"/>
  <c r="AT28" i="5"/>
  <c r="AP28" i="5"/>
  <c r="AQ28" i="5"/>
  <c r="AM28" i="5"/>
  <c r="AN28" i="5"/>
  <c r="AH28" i="5"/>
  <c r="AF28" i="5"/>
  <c r="AE28" i="5"/>
  <c r="AC28" i="5"/>
  <c r="AB28" i="5"/>
  <c r="Z28" i="5"/>
  <c r="Y28" i="5"/>
  <c r="W28" i="5"/>
  <c r="U28" i="5"/>
  <c r="V28" i="5"/>
  <c r="R28" i="5"/>
  <c r="S28" i="5"/>
  <c r="M28" i="5"/>
  <c r="K28" i="5"/>
  <c r="J28" i="5"/>
  <c r="H28" i="5"/>
  <c r="G28" i="5"/>
  <c r="E28" i="5"/>
  <c r="D28" i="5"/>
  <c r="B28" i="5"/>
  <c r="BH27" i="5"/>
  <c r="BI27" i="5"/>
  <c r="BE27" i="5"/>
  <c r="BF27" i="5"/>
  <c r="BB27" i="5"/>
  <c r="BC27" i="5"/>
  <c r="AY27" i="5"/>
  <c r="AZ27" i="5"/>
  <c r="AV27" i="5"/>
  <c r="AW27" i="5"/>
  <c r="AS27" i="5"/>
  <c r="AT27" i="5"/>
  <c r="AP27" i="5"/>
  <c r="AQ27" i="5"/>
  <c r="AM27" i="5"/>
  <c r="AN27" i="5"/>
  <c r="AH27" i="5"/>
  <c r="AF27" i="5"/>
  <c r="AE27" i="5"/>
  <c r="AC27" i="5"/>
  <c r="AB27" i="5"/>
  <c r="Z27" i="5"/>
  <c r="Y27" i="5"/>
  <c r="W27" i="5"/>
  <c r="U27" i="5"/>
  <c r="V27" i="5"/>
  <c r="R27" i="5"/>
  <c r="S27" i="5"/>
  <c r="M27" i="5"/>
  <c r="K27" i="5"/>
  <c r="J27" i="5"/>
  <c r="H27" i="5"/>
  <c r="G27" i="5"/>
  <c r="E27" i="5"/>
  <c r="D27" i="5"/>
  <c r="B27" i="5"/>
  <c r="BH26" i="5"/>
  <c r="BI26" i="5"/>
  <c r="BE26" i="5"/>
  <c r="BF26" i="5"/>
  <c r="BB26" i="5"/>
  <c r="BC26" i="5"/>
  <c r="AY26" i="5"/>
  <c r="AZ26" i="5"/>
  <c r="AV26" i="5"/>
  <c r="AW26" i="5"/>
  <c r="AS26" i="5"/>
  <c r="AT26" i="5"/>
  <c r="AP26" i="5"/>
  <c r="AQ26" i="5"/>
  <c r="AM26" i="5"/>
  <c r="AN26" i="5"/>
  <c r="AH26" i="5"/>
  <c r="AF26" i="5"/>
  <c r="AE26" i="5"/>
  <c r="AC26" i="5"/>
  <c r="AB26" i="5"/>
  <c r="Z26" i="5"/>
  <c r="Y26" i="5"/>
  <c r="W26" i="5"/>
  <c r="U26" i="5"/>
  <c r="V26" i="5"/>
  <c r="R26" i="5"/>
  <c r="S26" i="5"/>
  <c r="M26" i="5"/>
  <c r="K26" i="5"/>
  <c r="J26" i="5"/>
  <c r="H26" i="5"/>
  <c r="G26" i="5"/>
  <c r="E26" i="5"/>
  <c r="D26" i="5"/>
  <c r="B26" i="5"/>
  <c r="AJ25" i="5"/>
  <c r="AK25" i="5"/>
  <c r="O25" i="5"/>
  <c r="P25" i="5"/>
  <c r="J25" i="5"/>
  <c r="H25" i="5"/>
  <c r="AJ24" i="5"/>
  <c r="AK24" i="5"/>
  <c r="J24" i="5"/>
  <c r="H24" i="5"/>
  <c r="AJ23" i="5"/>
  <c r="AK23" i="5"/>
  <c r="J23" i="5"/>
  <c r="H23" i="5"/>
  <c r="AJ22" i="5"/>
  <c r="AK22" i="5"/>
  <c r="J22" i="5"/>
  <c r="H22" i="5"/>
  <c r="AJ21" i="5"/>
  <c r="AK21" i="5"/>
  <c r="J21" i="5"/>
  <c r="H21" i="5"/>
  <c r="AJ20" i="5"/>
  <c r="AK20" i="5"/>
  <c r="J20" i="5"/>
  <c r="H20" i="5"/>
  <c r="AJ19" i="5"/>
  <c r="AK19" i="5"/>
  <c r="J19" i="5"/>
  <c r="H19" i="5"/>
  <c r="AJ18" i="5"/>
  <c r="AK18" i="5"/>
  <c r="J18" i="5"/>
  <c r="H18" i="5"/>
  <c r="AJ17" i="5"/>
  <c r="AK17" i="5"/>
  <c r="AE17" i="5"/>
  <c r="AC17" i="5"/>
  <c r="J17" i="5"/>
  <c r="H17" i="5"/>
  <c r="AJ16" i="5"/>
  <c r="AK16" i="5"/>
  <c r="AE16" i="5"/>
  <c r="AC16" i="5"/>
  <c r="J16" i="5"/>
  <c r="H16" i="5"/>
  <c r="AJ15" i="5"/>
  <c r="AK15" i="5"/>
  <c r="AE15" i="5"/>
  <c r="AC15" i="5"/>
  <c r="J15" i="5"/>
  <c r="H15" i="5"/>
  <c r="AJ14" i="5"/>
  <c r="AK14" i="5"/>
  <c r="AE14" i="5"/>
  <c r="AC14" i="5"/>
  <c r="J14" i="5"/>
  <c r="H14" i="5"/>
  <c r="AJ13" i="5"/>
  <c r="AK13" i="5"/>
  <c r="AE13" i="5"/>
  <c r="AC13" i="5"/>
  <c r="J13" i="5"/>
  <c r="H13" i="5"/>
  <c r="AJ12" i="5"/>
  <c r="AK12" i="5"/>
  <c r="AE12" i="5"/>
  <c r="AC12" i="5"/>
  <c r="J12" i="5"/>
  <c r="H12" i="5"/>
  <c r="AJ11" i="5"/>
  <c r="AK11" i="5"/>
  <c r="AE11" i="5"/>
  <c r="AC11" i="5"/>
  <c r="J11" i="5"/>
  <c r="H11" i="5"/>
  <c r="AJ10" i="5"/>
  <c r="AK10" i="5"/>
  <c r="AE10" i="5"/>
  <c r="AC10" i="5"/>
  <c r="J10" i="5"/>
  <c r="H10" i="5"/>
  <c r="AJ9" i="5"/>
  <c r="AK9" i="5"/>
  <c r="AD9" i="5"/>
  <c r="AE9" i="5"/>
  <c r="I9" i="5"/>
  <c r="J9" i="5"/>
  <c r="BF85" i="6"/>
  <c r="BE85" i="6"/>
  <c r="BD85" i="6"/>
  <c r="AZ85" i="6"/>
  <c r="AY85" i="6"/>
  <c r="AX85" i="6"/>
  <c r="AN85" i="6"/>
  <c r="AM85" i="6"/>
  <c r="AL85" i="6"/>
  <c r="P85" i="6"/>
  <c r="O85" i="6"/>
  <c r="N85" i="6"/>
  <c r="AZ84" i="6"/>
  <c r="AY84" i="6"/>
  <c r="AX84" i="6"/>
  <c r="AL84" i="6"/>
  <c r="O84" i="6"/>
  <c r="N84" i="6"/>
  <c r="AZ83" i="6"/>
  <c r="AY83" i="6"/>
  <c r="AX83" i="6"/>
  <c r="AM83" i="6"/>
  <c r="AL83" i="6"/>
  <c r="P83" i="6"/>
  <c r="O83" i="6"/>
  <c r="N83" i="6"/>
  <c r="AY82" i="6"/>
  <c r="AX82" i="6"/>
  <c r="AN82" i="6"/>
  <c r="AM82" i="6"/>
  <c r="AL82" i="6"/>
  <c r="O82" i="6"/>
  <c r="N82" i="6"/>
  <c r="BF81" i="6"/>
  <c r="BE81" i="6"/>
  <c r="BD81" i="6"/>
  <c r="AX81" i="6"/>
  <c r="AT81" i="6"/>
  <c r="AS81" i="6"/>
  <c r="AR81" i="6"/>
  <c r="AN81" i="6"/>
  <c r="AM81" i="6"/>
  <c r="AL81" i="6"/>
  <c r="AH81" i="6"/>
  <c r="AG81" i="6"/>
  <c r="AF81" i="6"/>
  <c r="Y81" i="6"/>
  <c r="X81" i="6"/>
  <c r="W81" i="6"/>
  <c r="V81" i="6"/>
  <c r="U81" i="6"/>
  <c r="T81" i="6"/>
  <c r="G81" i="6"/>
  <c r="F81" i="6"/>
  <c r="E81" i="6"/>
  <c r="D81" i="6"/>
  <c r="C81" i="6"/>
  <c r="B81" i="6"/>
  <c r="BF80" i="6"/>
  <c r="BE80" i="6"/>
  <c r="BD80" i="6"/>
  <c r="AZ80" i="6"/>
  <c r="AY80" i="6"/>
  <c r="AX80" i="6"/>
  <c r="AT80" i="6"/>
  <c r="AS80" i="6"/>
  <c r="AR80" i="6"/>
  <c r="AN80" i="6"/>
  <c r="AM80" i="6"/>
  <c r="AL80" i="6"/>
  <c r="AH80" i="6"/>
  <c r="AG80" i="6"/>
  <c r="AF80" i="6"/>
  <c r="AB80" i="6"/>
  <c r="AA80" i="6"/>
  <c r="Z80" i="6"/>
  <c r="Y80" i="6"/>
  <c r="X80" i="6"/>
  <c r="W80" i="6"/>
  <c r="V80" i="6"/>
  <c r="U80" i="6"/>
  <c r="T80" i="6"/>
  <c r="M80" i="6"/>
  <c r="L80" i="6"/>
  <c r="K80" i="6"/>
  <c r="G80" i="6"/>
  <c r="F80" i="6"/>
  <c r="E80" i="6"/>
  <c r="D80" i="6"/>
  <c r="C80" i="6"/>
  <c r="BF79" i="6"/>
  <c r="BE79" i="6"/>
  <c r="BD79" i="6"/>
  <c r="AY79" i="6"/>
  <c r="AX79" i="6"/>
  <c r="AT79" i="6"/>
  <c r="AS79" i="6"/>
  <c r="AR79" i="6"/>
  <c r="AM79" i="6"/>
  <c r="AL79" i="6"/>
  <c r="AH79" i="6"/>
  <c r="AG79" i="6"/>
  <c r="AF79" i="6"/>
  <c r="AE79" i="6"/>
  <c r="AD79" i="6"/>
  <c r="AC79" i="6"/>
  <c r="AB79" i="6"/>
  <c r="AA79" i="6"/>
  <c r="Z79" i="6"/>
  <c r="Y79" i="6"/>
  <c r="X79" i="6"/>
  <c r="W79" i="6"/>
  <c r="V79" i="6"/>
  <c r="U79" i="6"/>
  <c r="T79" i="6"/>
  <c r="R79" i="6"/>
  <c r="Q79" i="6"/>
  <c r="M79" i="6"/>
  <c r="L79" i="6"/>
  <c r="K79" i="6"/>
  <c r="J79" i="6"/>
  <c r="I79" i="6"/>
  <c r="H79" i="6"/>
  <c r="G79" i="6"/>
  <c r="F79" i="6"/>
  <c r="E79" i="6"/>
  <c r="D79" i="6"/>
  <c r="C79" i="6"/>
  <c r="B79" i="6"/>
  <c r="BF78" i="6"/>
  <c r="BE78" i="6"/>
  <c r="BD78" i="6"/>
  <c r="AY78" i="6"/>
  <c r="AX78" i="6"/>
  <c r="AT78" i="6"/>
  <c r="AS78" i="6"/>
  <c r="AR78" i="6"/>
  <c r="AM78" i="6"/>
  <c r="AL78" i="6"/>
  <c r="AH78" i="6"/>
  <c r="AG78" i="6"/>
  <c r="AF78" i="6"/>
  <c r="AE78" i="6"/>
  <c r="AD78" i="6"/>
  <c r="AC78" i="6"/>
  <c r="AB78" i="6"/>
  <c r="AA78" i="6"/>
  <c r="Z78" i="6"/>
  <c r="Y78" i="6"/>
  <c r="X78" i="6"/>
  <c r="W78" i="6"/>
  <c r="V78" i="6"/>
  <c r="U78" i="6"/>
  <c r="T78" i="6"/>
  <c r="R78" i="6"/>
  <c r="Q78" i="6"/>
  <c r="M78" i="6"/>
  <c r="L78" i="6"/>
  <c r="K78" i="6"/>
  <c r="J78" i="6"/>
  <c r="I78" i="6"/>
  <c r="H78" i="6"/>
  <c r="G78" i="6"/>
  <c r="F78" i="6"/>
  <c r="E78" i="6"/>
  <c r="D78" i="6"/>
  <c r="C78" i="6"/>
  <c r="B78" i="6"/>
  <c r="BF77" i="6"/>
  <c r="BE77" i="6"/>
  <c r="BD77" i="6"/>
  <c r="AY77" i="6"/>
  <c r="AX77" i="6"/>
  <c r="AT77" i="6"/>
  <c r="AS77" i="6"/>
  <c r="AR77" i="6"/>
  <c r="AM77" i="6"/>
  <c r="AL77" i="6"/>
  <c r="AH77" i="6"/>
  <c r="AG77" i="6"/>
  <c r="AF77" i="6"/>
  <c r="AE77" i="6"/>
  <c r="AD77" i="6"/>
  <c r="AC77" i="6"/>
  <c r="AB77" i="6"/>
  <c r="AA77" i="6"/>
  <c r="Z77" i="6"/>
  <c r="Y77" i="6"/>
  <c r="X77" i="6"/>
  <c r="W77" i="6"/>
  <c r="V77" i="6"/>
  <c r="U77" i="6"/>
  <c r="T77" i="6"/>
  <c r="R77" i="6"/>
  <c r="Q77" i="6"/>
  <c r="M77" i="6"/>
  <c r="L77" i="6"/>
  <c r="K77" i="6"/>
  <c r="J77" i="6"/>
  <c r="I77" i="6"/>
  <c r="H77" i="6"/>
  <c r="G77" i="6"/>
  <c r="F77" i="6"/>
  <c r="E77" i="6"/>
  <c r="D77" i="6"/>
  <c r="C77" i="6"/>
  <c r="B77" i="6"/>
  <c r="BF76" i="6"/>
  <c r="BE76" i="6"/>
  <c r="BD76" i="6"/>
  <c r="AY76" i="6"/>
  <c r="AX76" i="6"/>
  <c r="AT76" i="6"/>
  <c r="AS76" i="6"/>
  <c r="AR76" i="6"/>
  <c r="AM76" i="6"/>
  <c r="AL76" i="6"/>
  <c r="AH76" i="6"/>
  <c r="AG76" i="6"/>
  <c r="AF76" i="6"/>
  <c r="AE76" i="6"/>
  <c r="AD76" i="6"/>
  <c r="AC76" i="6"/>
  <c r="AB76" i="6"/>
  <c r="AA76" i="6"/>
  <c r="Z76" i="6"/>
  <c r="Y76" i="6"/>
  <c r="X76" i="6"/>
  <c r="W76" i="6"/>
  <c r="V76" i="6"/>
  <c r="U76" i="6"/>
  <c r="T76" i="6"/>
  <c r="R76" i="6"/>
  <c r="Q76" i="6"/>
  <c r="M76" i="6"/>
  <c r="L76" i="6"/>
  <c r="K76" i="6"/>
  <c r="J76" i="6"/>
  <c r="I76" i="6"/>
  <c r="H76" i="6"/>
  <c r="G76" i="6"/>
  <c r="F76" i="6"/>
  <c r="E76" i="6"/>
  <c r="D76" i="6"/>
  <c r="C76" i="6"/>
  <c r="B76" i="6"/>
  <c r="BF75" i="6"/>
  <c r="BE75" i="6"/>
  <c r="BD75" i="6"/>
  <c r="AY75" i="6"/>
  <c r="AX75" i="6"/>
  <c r="AT75" i="6"/>
  <c r="AS75" i="6"/>
  <c r="AR75" i="6"/>
  <c r="AM75" i="6"/>
  <c r="AL75" i="6"/>
  <c r="AH75" i="6"/>
  <c r="AG75" i="6"/>
  <c r="AF75" i="6"/>
  <c r="AE75" i="6"/>
  <c r="AD75" i="6"/>
  <c r="AC75" i="6"/>
  <c r="AB75" i="6"/>
  <c r="AA75" i="6"/>
  <c r="Z75" i="6"/>
  <c r="Y75" i="6"/>
  <c r="X75" i="6"/>
  <c r="W75" i="6"/>
  <c r="V75" i="6"/>
  <c r="U75" i="6"/>
  <c r="T75" i="6"/>
  <c r="R75" i="6"/>
  <c r="Q75" i="6"/>
  <c r="M75" i="6"/>
  <c r="L75" i="6"/>
  <c r="K75" i="6"/>
  <c r="J75" i="6"/>
  <c r="I75" i="6"/>
  <c r="H75" i="6"/>
  <c r="G75" i="6"/>
  <c r="F75" i="6"/>
  <c r="E75" i="6"/>
  <c r="D75" i="6"/>
  <c r="C75" i="6"/>
  <c r="B75" i="6"/>
  <c r="BF74" i="6"/>
  <c r="BE74" i="6"/>
  <c r="BD74" i="6"/>
  <c r="AY74" i="6"/>
  <c r="AX74" i="6"/>
  <c r="AT74" i="6"/>
  <c r="AS74" i="6"/>
  <c r="AR74" i="6"/>
  <c r="AM74" i="6"/>
  <c r="AL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U74" i="6"/>
  <c r="T74" i="6"/>
  <c r="R74" i="6"/>
  <c r="Q74" i="6"/>
  <c r="M74" i="6"/>
  <c r="L74" i="6"/>
  <c r="K74" i="6"/>
  <c r="J74" i="6"/>
  <c r="I74" i="6"/>
  <c r="H74" i="6"/>
  <c r="G74" i="6"/>
  <c r="F74" i="6"/>
  <c r="E74" i="6"/>
  <c r="D74" i="6"/>
  <c r="C74" i="6"/>
  <c r="B74" i="6"/>
  <c r="BF73" i="6"/>
  <c r="BE73" i="6"/>
  <c r="BD73" i="6"/>
  <c r="AY73" i="6"/>
  <c r="AX73" i="6"/>
  <c r="AT73" i="6"/>
  <c r="AS73" i="6"/>
  <c r="AR73" i="6"/>
  <c r="AM73" i="6"/>
  <c r="AL73" i="6"/>
  <c r="AH73" i="6"/>
  <c r="AG73" i="6"/>
  <c r="AF73" i="6"/>
  <c r="AE73" i="6"/>
  <c r="AD73" i="6"/>
  <c r="AC73" i="6"/>
  <c r="AB73" i="6"/>
  <c r="AA73" i="6"/>
  <c r="Z73" i="6"/>
  <c r="Y73" i="6"/>
  <c r="X73" i="6"/>
  <c r="W73" i="6"/>
  <c r="V73" i="6"/>
  <c r="U73" i="6"/>
  <c r="T73" i="6"/>
  <c r="R73" i="6"/>
  <c r="Q73" i="6"/>
  <c r="M73" i="6"/>
  <c r="L73" i="6"/>
  <c r="K73" i="6"/>
  <c r="J73" i="6"/>
  <c r="I73" i="6"/>
  <c r="H73" i="6"/>
  <c r="G73" i="6"/>
  <c r="F73" i="6"/>
  <c r="E73" i="6"/>
  <c r="D73" i="6"/>
  <c r="C73" i="6"/>
  <c r="B73" i="6"/>
  <c r="BF72" i="6"/>
  <c r="BE72" i="6"/>
  <c r="BD72" i="6"/>
  <c r="AY72" i="6"/>
  <c r="AX72" i="6"/>
  <c r="AT72" i="6"/>
  <c r="AS72" i="6"/>
  <c r="AR72" i="6"/>
  <c r="AM72" i="6"/>
  <c r="AL72" i="6"/>
  <c r="AH72" i="6"/>
  <c r="AG72" i="6"/>
  <c r="AF72" i="6"/>
  <c r="AE72" i="6"/>
  <c r="AD72" i="6"/>
  <c r="AC72" i="6"/>
  <c r="AB72" i="6"/>
  <c r="AA72" i="6"/>
  <c r="Z72" i="6"/>
  <c r="Y72" i="6"/>
  <c r="X72" i="6"/>
  <c r="W72" i="6"/>
  <c r="V72" i="6"/>
  <c r="U72" i="6"/>
  <c r="T72" i="6"/>
  <c r="R72" i="6"/>
  <c r="Q72" i="6"/>
  <c r="M72" i="6"/>
  <c r="L72" i="6"/>
  <c r="K72" i="6"/>
  <c r="J72" i="6"/>
  <c r="I72" i="6"/>
  <c r="H72" i="6"/>
  <c r="G72" i="6"/>
  <c r="F72" i="6"/>
  <c r="E72" i="6"/>
  <c r="D72" i="6"/>
  <c r="C72" i="6"/>
  <c r="B72" i="6"/>
  <c r="BF71" i="6"/>
  <c r="BE71" i="6"/>
  <c r="BD71" i="6"/>
  <c r="AY71" i="6"/>
  <c r="AX71" i="6"/>
  <c r="AT71" i="6"/>
  <c r="AS71" i="6"/>
  <c r="AR71" i="6"/>
  <c r="AM71" i="6"/>
  <c r="AL71" i="6"/>
  <c r="AH71" i="6"/>
  <c r="AG71" i="6"/>
  <c r="AF71" i="6"/>
  <c r="AE71" i="6"/>
  <c r="AD71" i="6"/>
  <c r="AC71" i="6"/>
  <c r="AB71" i="6"/>
  <c r="AA71" i="6"/>
  <c r="Z71" i="6"/>
  <c r="Y71" i="6"/>
  <c r="X71" i="6"/>
  <c r="W71" i="6"/>
  <c r="V71" i="6"/>
  <c r="U71" i="6"/>
  <c r="T71" i="6"/>
  <c r="R71" i="6"/>
  <c r="Q71" i="6"/>
  <c r="M71" i="6"/>
  <c r="L71" i="6"/>
  <c r="K71" i="6"/>
  <c r="J71" i="6"/>
  <c r="I71" i="6"/>
  <c r="H71" i="6"/>
  <c r="G71" i="6"/>
  <c r="F71" i="6"/>
  <c r="E71" i="6"/>
  <c r="D71" i="6"/>
  <c r="C71" i="6"/>
  <c r="B71" i="6"/>
  <c r="BF70" i="6"/>
  <c r="BE70" i="6"/>
  <c r="BD70" i="6"/>
  <c r="AY70" i="6"/>
  <c r="AX70" i="6"/>
  <c r="AT70" i="6"/>
  <c r="AS70" i="6"/>
  <c r="AR70" i="6"/>
  <c r="AM70" i="6"/>
  <c r="AL70" i="6"/>
  <c r="AH70" i="6"/>
  <c r="AG70" i="6"/>
  <c r="AF70" i="6"/>
  <c r="AE70" i="6"/>
  <c r="AD70" i="6"/>
  <c r="AC70" i="6"/>
  <c r="AB70" i="6"/>
  <c r="AA70" i="6"/>
  <c r="Z70" i="6"/>
  <c r="Y70" i="6"/>
  <c r="X70" i="6"/>
  <c r="W70" i="6"/>
  <c r="V70" i="6"/>
  <c r="U70" i="6"/>
  <c r="T70" i="6"/>
  <c r="R70" i="6"/>
  <c r="Q70" i="6"/>
  <c r="M70" i="6"/>
  <c r="L70" i="6"/>
  <c r="K70" i="6"/>
  <c r="J70" i="6"/>
  <c r="I70" i="6"/>
  <c r="H70" i="6"/>
  <c r="G70" i="6"/>
  <c r="F70" i="6"/>
  <c r="E70" i="6"/>
  <c r="D70" i="6"/>
  <c r="C70" i="6"/>
  <c r="B70" i="6"/>
  <c r="BF69" i="6"/>
  <c r="BE69" i="6"/>
  <c r="BD69" i="6"/>
  <c r="AY69" i="6"/>
  <c r="AX69" i="6"/>
  <c r="AT69" i="6"/>
  <c r="AS69" i="6"/>
  <c r="AR69" i="6"/>
  <c r="AM69" i="6"/>
  <c r="AL69" i="6"/>
  <c r="AH69" i="6"/>
  <c r="AG69" i="6"/>
  <c r="AF69" i="6"/>
  <c r="AE69" i="6"/>
  <c r="AD69" i="6"/>
  <c r="AC69" i="6"/>
  <c r="AB69" i="6"/>
  <c r="AA69" i="6"/>
  <c r="Z69" i="6"/>
  <c r="Y69" i="6"/>
  <c r="X69" i="6"/>
  <c r="W69" i="6"/>
  <c r="V69" i="6"/>
  <c r="U69" i="6"/>
  <c r="T69" i="6"/>
  <c r="R69" i="6"/>
  <c r="Q69" i="6"/>
  <c r="M69" i="6"/>
  <c r="L69" i="6"/>
  <c r="K69" i="6"/>
  <c r="J69" i="6"/>
  <c r="I69" i="6"/>
  <c r="H69" i="6"/>
  <c r="G69" i="6"/>
  <c r="F69" i="6"/>
  <c r="E69" i="6"/>
  <c r="D69" i="6"/>
  <c r="C69" i="6"/>
  <c r="B69" i="6"/>
  <c r="BF68" i="6"/>
  <c r="BE68" i="6"/>
  <c r="BD68" i="6"/>
  <c r="AY68" i="6"/>
  <c r="AX68" i="6"/>
  <c r="AT68" i="6"/>
  <c r="AS68" i="6"/>
  <c r="AR68" i="6"/>
  <c r="AM68" i="6"/>
  <c r="AL68" i="6"/>
  <c r="AH68" i="6"/>
  <c r="AG68" i="6"/>
  <c r="AF68" i="6"/>
  <c r="AE68" i="6"/>
  <c r="AD68" i="6"/>
  <c r="AC68" i="6"/>
  <c r="AB68" i="6"/>
  <c r="AA68" i="6"/>
  <c r="Z68" i="6"/>
  <c r="Y68" i="6"/>
  <c r="X68" i="6"/>
  <c r="W68" i="6"/>
  <c r="V68" i="6"/>
  <c r="U68" i="6"/>
  <c r="T68" i="6"/>
  <c r="R68" i="6"/>
  <c r="Q68" i="6"/>
  <c r="M68" i="6"/>
  <c r="L68" i="6"/>
  <c r="K68" i="6"/>
  <c r="J68" i="6"/>
  <c r="I68" i="6"/>
  <c r="H68" i="6"/>
  <c r="G68" i="6"/>
  <c r="F68" i="6"/>
  <c r="E68" i="6"/>
  <c r="D68" i="6"/>
  <c r="C68" i="6"/>
  <c r="B68" i="6"/>
  <c r="BF67" i="6"/>
  <c r="BE67" i="6"/>
  <c r="BD67" i="6"/>
  <c r="AY67" i="6"/>
  <c r="AX67" i="6"/>
  <c r="AT67" i="6"/>
  <c r="AS67" i="6"/>
  <c r="AR67" i="6"/>
  <c r="AM67" i="6"/>
  <c r="AL67" i="6"/>
  <c r="AH67" i="6"/>
  <c r="AG67" i="6"/>
  <c r="AF67" i="6"/>
  <c r="AE67" i="6"/>
  <c r="AD67" i="6"/>
  <c r="AC67" i="6"/>
  <c r="AB67" i="6"/>
  <c r="AA67" i="6"/>
  <c r="Z67" i="6"/>
  <c r="Y67" i="6"/>
  <c r="X67" i="6"/>
  <c r="W67" i="6"/>
  <c r="V67" i="6"/>
  <c r="U67" i="6"/>
  <c r="T67" i="6"/>
  <c r="R67" i="6"/>
  <c r="Q67" i="6"/>
  <c r="M67" i="6"/>
  <c r="L67" i="6"/>
  <c r="K67" i="6"/>
  <c r="J67" i="6"/>
  <c r="I67" i="6"/>
  <c r="H67" i="6"/>
  <c r="G67" i="6"/>
  <c r="F67" i="6"/>
  <c r="E67" i="6"/>
  <c r="D67" i="6"/>
  <c r="C67" i="6"/>
  <c r="B67" i="6"/>
  <c r="BF66" i="6"/>
  <c r="BE66" i="6"/>
  <c r="BD66" i="6"/>
  <c r="AY66" i="6"/>
  <c r="AX66" i="6"/>
  <c r="AT66" i="6"/>
  <c r="AS66" i="6"/>
  <c r="AR66" i="6"/>
  <c r="AM66" i="6"/>
  <c r="AL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U66" i="6"/>
  <c r="T66" i="6"/>
  <c r="R66" i="6"/>
  <c r="Q66" i="6"/>
  <c r="M66" i="6"/>
  <c r="L66" i="6"/>
  <c r="K66" i="6"/>
  <c r="J66" i="6"/>
  <c r="I66" i="6"/>
  <c r="H66" i="6"/>
  <c r="G66" i="6"/>
  <c r="F66" i="6"/>
  <c r="E66" i="6"/>
  <c r="D66" i="6"/>
  <c r="C66" i="6"/>
  <c r="B66" i="6"/>
  <c r="BF65" i="6"/>
  <c r="BE65" i="6"/>
  <c r="BD65" i="6"/>
  <c r="AY65" i="6"/>
  <c r="AX65" i="6"/>
  <c r="AT65" i="6"/>
  <c r="AS65" i="6"/>
  <c r="AR65" i="6"/>
  <c r="AM65" i="6"/>
  <c r="AL65" i="6"/>
  <c r="AH65" i="6"/>
  <c r="AG65" i="6"/>
  <c r="AF65" i="6"/>
  <c r="AD65" i="6"/>
  <c r="AB65" i="6"/>
  <c r="AA65" i="6"/>
  <c r="Z65" i="6"/>
  <c r="Y65" i="6"/>
  <c r="X65" i="6"/>
  <c r="W65" i="6"/>
  <c r="U65" i="6"/>
  <c r="T65" i="6"/>
  <c r="S65" i="6"/>
  <c r="R65" i="6"/>
  <c r="Q65" i="6"/>
  <c r="M65" i="6"/>
  <c r="L65" i="6"/>
  <c r="K65" i="6"/>
  <c r="J65" i="6"/>
  <c r="I65" i="6"/>
  <c r="H65" i="6"/>
  <c r="G65" i="6"/>
  <c r="F65" i="6"/>
  <c r="E65" i="6"/>
  <c r="D65" i="6"/>
  <c r="C65" i="6"/>
  <c r="B65" i="6"/>
  <c r="BE64" i="6"/>
  <c r="BD64" i="6"/>
  <c r="AZ64" i="6"/>
  <c r="AY64" i="6"/>
  <c r="AX64" i="6"/>
  <c r="AS64" i="6"/>
  <c r="AR64" i="6"/>
  <c r="AN64" i="6"/>
  <c r="AM64" i="6"/>
  <c r="AL64" i="6"/>
  <c r="AH64" i="6"/>
  <c r="AG64" i="6"/>
  <c r="AF64" i="6"/>
  <c r="AE64" i="6"/>
  <c r="AD64" i="6"/>
  <c r="AC64" i="6"/>
  <c r="AB64" i="6"/>
  <c r="AA64" i="6"/>
  <c r="Z64" i="6"/>
  <c r="Y64" i="6"/>
  <c r="X64" i="6"/>
  <c r="W64" i="6"/>
  <c r="V64" i="6"/>
  <c r="U64" i="6"/>
  <c r="T64" i="6"/>
  <c r="S64" i="6"/>
  <c r="R64" i="6"/>
  <c r="Q64" i="6"/>
  <c r="M64" i="6"/>
  <c r="L64" i="6"/>
  <c r="K64" i="6"/>
  <c r="J64" i="6"/>
  <c r="I64" i="6"/>
  <c r="H64" i="6"/>
  <c r="G64" i="6"/>
  <c r="F64" i="6"/>
  <c r="E64" i="6"/>
  <c r="D64" i="6"/>
  <c r="C64" i="6"/>
  <c r="B64" i="6"/>
  <c r="BF63" i="6"/>
  <c r="BE63" i="6"/>
  <c r="BD63" i="6"/>
  <c r="AZ63" i="6"/>
  <c r="AY63" i="6"/>
  <c r="AX63" i="6"/>
  <c r="AT63" i="6"/>
  <c r="AS63" i="6"/>
  <c r="AR63" i="6"/>
  <c r="AN63" i="6"/>
  <c r="AM63" i="6"/>
  <c r="AL63" i="6"/>
  <c r="AH63" i="6"/>
  <c r="AG63" i="6"/>
  <c r="AF63" i="6"/>
  <c r="AE63" i="6"/>
  <c r="AD63" i="6"/>
  <c r="AC63" i="6"/>
  <c r="AB63" i="6"/>
  <c r="AA63" i="6"/>
  <c r="Z63" i="6"/>
  <c r="Y63" i="6"/>
  <c r="X63" i="6"/>
  <c r="W63" i="6"/>
  <c r="V63" i="6"/>
  <c r="U63" i="6"/>
  <c r="T63" i="6"/>
  <c r="S63" i="6"/>
  <c r="R63" i="6"/>
  <c r="Q63" i="6"/>
  <c r="M63" i="6"/>
  <c r="L63" i="6"/>
  <c r="K63" i="6"/>
  <c r="J63" i="6"/>
  <c r="I63" i="6"/>
  <c r="H63" i="6"/>
  <c r="G63" i="6"/>
  <c r="F63" i="6"/>
  <c r="E63" i="6"/>
  <c r="D63" i="6"/>
  <c r="C63" i="6"/>
  <c r="B63" i="6"/>
  <c r="BF62" i="6"/>
  <c r="BE62" i="6"/>
  <c r="BD62" i="6"/>
  <c r="AZ62" i="6"/>
  <c r="AY62" i="6"/>
  <c r="AX62" i="6"/>
  <c r="AT62" i="6"/>
  <c r="AS62" i="6"/>
  <c r="AR62" i="6"/>
  <c r="AN62" i="6"/>
  <c r="AM62" i="6"/>
  <c r="AL62" i="6"/>
  <c r="AH62" i="6"/>
  <c r="AG62" i="6"/>
  <c r="AF62" i="6"/>
  <c r="AE62" i="6"/>
  <c r="AD62" i="6"/>
  <c r="AC62" i="6"/>
  <c r="AB62" i="6"/>
  <c r="AA62" i="6"/>
  <c r="Z62" i="6"/>
  <c r="Y62" i="6"/>
  <c r="X62" i="6"/>
  <c r="W62" i="6"/>
  <c r="V62" i="6"/>
  <c r="U62" i="6"/>
  <c r="T62" i="6"/>
  <c r="S62" i="6"/>
  <c r="R62" i="6"/>
  <c r="Q62" i="6"/>
  <c r="M62" i="6"/>
  <c r="L62" i="6"/>
  <c r="K62" i="6"/>
  <c r="J62" i="6"/>
  <c r="I62" i="6"/>
  <c r="H62" i="6"/>
  <c r="G62" i="6"/>
  <c r="F62" i="6"/>
  <c r="E62" i="6"/>
  <c r="D62" i="6"/>
  <c r="C62" i="6"/>
  <c r="B62" i="6"/>
  <c r="BF61" i="6"/>
  <c r="BE61" i="6"/>
  <c r="BD61" i="6"/>
  <c r="AZ61" i="6"/>
  <c r="AY61" i="6"/>
  <c r="AX61" i="6"/>
  <c r="AT61" i="6"/>
  <c r="AS61" i="6"/>
  <c r="AR61" i="6"/>
  <c r="AN61" i="6"/>
  <c r="AM61" i="6"/>
  <c r="AL61" i="6"/>
  <c r="AH61" i="6"/>
  <c r="AG61" i="6"/>
  <c r="AF61" i="6"/>
  <c r="AE61" i="6"/>
  <c r="AD61" i="6"/>
  <c r="AC61" i="6"/>
  <c r="AB61" i="6"/>
  <c r="AA61" i="6"/>
  <c r="Z61" i="6"/>
  <c r="Y61" i="6"/>
  <c r="X61" i="6"/>
  <c r="W61" i="6"/>
  <c r="V61" i="6"/>
  <c r="U61" i="6"/>
  <c r="T61" i="6"/>
  <c r="S61" i="6"/>
  <c r="R61" i="6"/>
  <c r="Q61" i="6"/>
  <c r="M61" i="6"/>
  <c r="L61" i="6"/>
  <c r="K61" i="6"/>
  <c r="J61" i="6"/>
  <c r="I61" i="6"/>
  <c r="H61" i="6"/>
  <c r="G61" i="6"/>
  <c r="F61" i="6"/>
  <c r="E61" i="6"/>
  <c r="D61" i="6"/>
  <c r="C61" i="6"/>
  <c r="B61" i="6"/>
  <c r="BF60" i="6"/>
  <c r="BE60" i="6"/>
  <c r="BD60" i="6"/>
  <c r="AZ60" i="6"/>
  <c r="AY60" i="6"/>
  <c r="AX60" i="6"/>
  <c r="AT60" i="6"/>
  <c r="AS60" i="6"/>
  <c r="AR60" i="6"/>
  <c r="AN60" i="6"/>
  <c r="AM60" i="6"/>
  <c r="AL60" i="6"/>
  <c r="AH60" i="6"/>
  <c r="AG60" i="6"/>
  <c r="AF60" i="6"/>
  <c r="AE60" i="6"/>
  <c r="AD60" i="6"/>
  <c r="AC60" i="6"/>
  <c r="AB60" i="6"/>
  <c r="AA60" i="6"/>
  <c r="Z60" i="6"/>
  <c r="Y60" i="6"/>
  <c r="X60" i="6"/>
  <c r="W60" i="6"/>
  <c r="V60" i="6"/>
  <c r="U60" i="6"/>
  <c r="T60" i="6"/>
  <c r="S60" i="6"/>
  <c r="R60" i="6"/>
  <c r="Q60" i="6"/>
  <c r="M60" i="6"/>
  <c r="L60" i="6"/>
  <c r="K60" i="6"/>
  <c r="J60" i="6"/>
  <c r="I60" i="6"/>
  <c r="H60" i="6"/>
  <c r="G60" i="6"/>
  <c r="F60" i="6"/>
  <c r="E60" i="6"/>
  <c r="D60" i="6"/>
  <c r="C60" i="6"/>
  <c r="B60" i="6"/>
  <c r="BF59" i="6"/>
  <c r="BE59" i="6"/>
  <c r="BD59" i="6"/>
  <c r="AZ59" i="6"/>
  <c r="AY59" i="6"/>
  <c r="AX59" i="6"/>
  <c r="AT59" i="6"/>
  <c r="AS59" i="6"/>
  <c r="AR59" i="6"/>
  <c r="AN59" i="6"/>
  <c r="AM59" i="6"/>
  <c r="AL59" i="6"/>
  <c r="AH59" i="6"/>
  <c r="AG59" i="6"/>
  <c r="AF59" i="6"/>
  <c r="AE59" i="6"/>
  <c r="AD59" i="6"/>
  <c r="AC59" i="6"/>
  <c r="AB59" i="6"/>
  <c r="AA59" i="6"/>
  <c r="Z59" i="6"/>
  <c r="Y59" i="6"/>
  <c r="X59" i="6"/>
  <c r="W59" i="6"/>
  <c r="V59" i="6"/>
  <c r="U59" i="6"/>
  <c r="T59" i="6"/>
  <c r="S59" i="6"/>
  <c r="R59" i="6"/>
  <c r="Q59" i="6"/>
  <c r="M59" i="6"/>
  <c r="L59" i="6"/>
  <c r="K59" i="6"/>
  <c r="J59" i="6"/>
  <c r="I59" i="6"/>
  <c r="H59" i="6"/>
  <c r="G59" i="6"/>
  <c r="F59" i="6"/>
  <c r="E59" i="6"/>
  <c r="D59" i="6"/>
  <c r="C59" i="6"/>
  <c r="B59" i="6"/>
  <c r="BF58" i="6"/>
  <c r="BE58" i="6"/>
  <c r="BD58" i="6"/>
  <c r="AZ58" i="6"/>
  <c r="AY58" i="6"/>
  <c r="AX58" i="6"/>
  <c r="AT58" i="6"/>
  <c r="AS58" i="6"/>
  <c r="AR58" i="6"/>
  <c r="AN58" i="6"/>
  <c r="AM58" i="6"/>
  <c r="AL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U58" i="6"/>
  <c r="T58" i="6"/>
  <c r="S58" i="6"/>
  <c r="R58" i="6"/>
  <c r="Q58" i="6"/>
  <c r="M58" i="6"/>
  <c r="L58" i="6"/>
  <c r="K58" i="6"/>
  <c r="J58" i="6"/>
  <c r="I58" i="6"/>
  <c r="H58" i="6"/>
  <c r="G58" i="6"/>
  <c r="F58" i="6"/>
  <c r="E58" i="6"/>
  <c r="D58" i="6"/>
  <c r="C58" i="6"/>
  <c r="B58" i="6"/>
  <c r="BF57" i="6"/>
  <c r="BE57" i="6"/>
  <c r="BD57" i="6"/>
  <c r="AZ57" i="6"/>
  <c r="AY57" i="6"/>
  <c r="AX57" i="6"/>
  <c r="AT57" i="6"/>
  <c r="AS57" i="6"/>
  <c r="AR57" i="6"/>
  <c r="AN57" i="6"/>
  <c r="AM57" i="6"/>
  <c r="AL57" i="6"/>
  <c r="AH57" i="6"/>
  <c r="AG57" i="6"/>
  <c r="AF57" i="6"/>
  <c r="AE57" i="6"/>
  <c r="AD57" i="6"/>
  <c r="AC57" i="6"/>
  <c r="AB57" i="6"/>
  <c r="AA57" i="6"/>
  <c r="Z57" i="6"/>
  <c r="Y57" i="6"/>
  <c r="X57" i="6"/>
  <c r="W57" i="6"/>
  <c r="V57" i="6"/>
  <c r="U57" i="6"/>
  <c r="T57" i="6"/>
  <c r="S57" i="6"/>
  <c r="R57" i="6"/>
  <c r="Q57" i="6"/>
  <c r="M57" i="6"/>
  <c r="L57" i="6"/>
  <c r="K57" i="6"/>
  <c r="J57" i="6"/>
  <c r="I57" i="6"/>
  <c r="H57" i="6"/>
  <c r="G57" i="6"/>
  <c r="F57" i="6"/>
  <c r="E57" i="6"/>
  <c r="D57" i="6"/>
  <c r="C57" i="6"/>
  <c r="B57" i="6"/>
  <c r="BF56" i="6"/>
  <c r="BE56" i="6"/>
  <c r="BD56" i="6"/>
  <c r="AZ56" i="6"/>
  <c r="AY56" i="6"/>
  <c r="AX56" i="6"/>
  <c r="AT56" i="6"/>
  <c r="AS56" i="6"/>
  <c r="AR56" i="6"/>
  <c r="AN56" i="6"/>
  <c r="AM56" i="6"/>
  <c r="AL56" i="6"/>
  <c r="AH56" i="6"/>
  <c r="AG56" i="6"/>
  <c r="AF56" i="6"/>
  <c r="AE56" i="6"/>
  <c r="AD56" i="6"/>
  <c r="AC56" i="6"/>
  <c r="AB56" i="6"/>
  <c r="AA56" i="6"/>
  <c r="Z56" i="6"/>
  <c r="Y56" i="6"/>
  <c r="X56" i="6"/>
  <c r="W56" i="6"/>
  <c r="V56" i="6"/>
  <c r="U56" i="6"/>
  <c r="T56" i="6"/>
  <c r="S56" i="6"/>
  <c r="R56" i="6"/>
  <c r="Q56" i="6"/>
  <c r="M56" i="6"/>
  <c r="L56" i="6"/>
  <c r="K56" i="6"/>
  <c r="J56" i="6"/>
  <c r="I56" i="6"/>
  <c r="H56" i="6"/>
  <c r="G56" i="6"/>
  <c r="F56" i="6"/>
  <c r="E56" i="6"/>
  <c r="D56" i="6"/>
  <c r="C56" i="6"/>
  <c r="B56" i="6"/>
  <c r="BI55" i="6"/>
  <c r="BH55" i="6"/>
  <c r="BG55" i="6"/>
  <c r="BF55" i="6"/>
  <c r="BE55" i="6"/>
  <c r="BD55" i="6"/>
  <c r="BC55" i="6"/>
  <c r="BB55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O55" i="6"/>
  <c r="AN55" i="6"/>
  <c r="AM55" i="6"/>
  <c r="AL55" i="6"/>
  <c r="AH55" i="6"/>
  <c r="AG55" i="6"/>
  <c r="AF55" i="6"/>
  <c r="AE55" i="6"/>
  <c r="AD55" i="6"/>
  <c r="AC55" i="6"/>
  <c r="AB55" i="6"/>
  <c r="AA55" i="6"/>
  <c r="Z55" i="6"/>
  <c r="Y55" i="6"/>
  <c r="X55" i="6"/>
  <c r="W55" i="6"/>
  <c r="V55" i="6"/>
  <c r="U55" i="6"/>
  <c r="T55" i="6"/>
  <c r="S55" i="6"/>
  <c r="R55" i="6"/>
  <c r="Q55" i="6"/>
  <c r="M55" i="6"/>
  <c r="L55" i="6"/>
  <c r="K55" i="6"/>
  <c r="J55" i="6"/>
  <c r="I55" i="6"/>
  <c r="H55" i="6"/>
  <c r="G55" i="6"/>
  <c r="F55" i="6"/>
  <c r="E55" i="6"/>
  <c r="D55" i="6"/>
  <c r="C55" i="6"/>
  <c r="B55" i="6"/>
  <c r="BI54" i="6"/>
  <c r="BH54" i="6"/>
  <c r="BG54" i="6"/>
  <c r="BF54" i="6"/>
  <c r="BE54" i="6"/>
  <c r="BD54" i="6"/>
  <c r="BC54" i="6"/>
  <c r="BB54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O54" i="6"/>
  <c r="AN54" i="6"/>
  <c r="AM54" i="6"/>
  <c r="AL54" i="6"/>
  <c r="AH54" i="6"/>
  <c r="AG54" i="6"/>
  <c r="AF54" i="6"/>
  <c r="AE54" i="6"/>
  <c r="AD54" i="6"/>
  <c r="AC54" i="6"/>
  <c r="AB54" i="6"/>
  <c r="AA54" i="6"/>
  <c r="Z54" i="6"/>
  <c r="Y54" i="6"/>
  <c r="X54" i="6"/>
  <c r="W54" i="6"/>
  <c r="V54" i="6"/>
  <c r="U54" i="6"/>
  <c r="T54" i="6"/>
  <c r="S54" i="6"/>
  <c r="R54" i="6"/>
  <c r="Q54" i="6"/>
  <c r="M54" i="6"/>
  <c r="L54" i="6"/>
  <c r="K54" i="6"/>
  <c r="J54" i="6"/>
  <c r="I54" i="6"/>
  <c r="H54" i="6"/>
  <c r="G54" i="6"/>
  <c r="F54" i="6"/>
  <c r="E54" i="6"/>
  <c r="D54" i="6"/>
  <c r="C54" i="6"/>
  <c r="B54" i="6"/>
  <c r="BI53" i="6"/>
  <c r="BH53" i="6"/>
  <c r="BG53" i="6"/>
  <c r="BF53" i="6"/>
  <c r="BE53" i="6"/>
  <c r="BD53" i="6"/>
  <c r="BC53" i="6"/>
  <c r="BB53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O53" i="6"/>
  <c r="AN53" i="6"/>
  <c r="AM53" i="6"/>
  <c r="AL53" i="6"/>
  <c r="AH53" i="6"/>
  <c r="AG53" i="6"/>
  <c r="AF53" i="6"/>
  <c r="AE53" i="6"/>
  <c r="AD53" i="6"/>
  <c r="AC53" i="6"/>
  <c r="AB53" i="6"/>
  <c r="AA53" i="6"/>
  <c r="Z53" i="6"/>
  <c r="Y53" i="6"/>
  <c r="X53" i="6"/>
  <c r="W53" i="6"/>
  <c r="V53" i="6"/>
  <c r="U53" i="6"/>
  <c r="T53" i="6"/>
  <c r="S53" i="6"/>
  <c r="R53" i="6"/>
  <c r="Q53" i="6"/>
  <c r="M53" i="6"/>
  <c r="L53" i="6"/>
  <c r="K53" i="6"/>
  <c r="J53" i="6"/>
  <c r="I53" i="6"/>
  <c r="H53" i="6"/>
  <c r="G53" i="6"/>
  <c r="F53" i="6"/>
  <c r="E53" i="6"/>
  <c r="D53" i="6"/>
  <c r="C53" i="6"/>
  <c r="B53" i="6"/>
  <c r="BI52" i="6"/>
  <c r="BH52" i="6"/>
  <c r="BG52" i="6"/>
  <c r="BF52" i="6"/>
  <c r="BE52" i="6"/>
  <c r="BD52" i="6"/>
  <c r="BC52" i="6"/>
  <c r="BB52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O52" i="6"/>
  <c r="AN52" i="6"/>
  <c r="AM52" i="6"/>
  <c r="AL52" i="6"/>
  <c r="AH52" i="6"/>
  <c r="AG52" i="6"/>
  <c r="AF52" i="6"/>
  <c r="AE52" i="6"/>
  <c r="AD52" i="6"/>
  <c r="AC52" i="6"/>
  <c r="AB52" i="6"/>
  <c r="AA52" i="6"/>
  <c r="Z52" i="6"/>
  <c r="Y52" i="6"/>
  <c r="X52" i="6"/>
  <c r="W52" i="6"/>
  <c r="V52" i="6"/>
  <c r="U52" i="6"/>
  <c r="T52" i="6"/>
  <c r="S52" i="6"/>
  <c r="R52" i="6"/>
  <c r="Q52" i="6"/>
  <c r="M52" i="6"/>
  <c r="L52" i="6"/>
  <c r="K52" i="6"/>
  <c r="J52" i="6"/>
  <c r="I52" i="6"/>
  <c r="H52" i="6"/>
  <c r="G52" i="6"/>
  <c r="F52" i="6"/>
  <c r="E52" i="6"/>
  <c r="D52" i="6"/>
  <c r="C52" i="6"/>
  <c r="B52" i="6"/>
  <c r="BI51" i="6"/>
  <c r="BH51" i="6"/>
  <c r="BG51" i="6"/>
  <c r="BF51" i="6"/>
  <c r="BE51" i="6"/>
  <c r="BD51" i="6"/>
  <c r="BC51" i="6"/>
  <c r="BB51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O51" i="6"/>
  <c r="AN51" i="6"/>
  <c r="AM51" i="6"/>
  <c r="AL51" i="6"/>
  <c r="AH51" i="6"/>
  <c r="AG51" i="6"/>
  <c r="AF51" i="6"/>
  <c r="AE51" i="6"/>
  <c r="AD51" i="6"/>
  <c r="AC51" i="6"/>
  <c r="AB51" i="6"/>
  <c r="AA51" i="6"/>
  <c r="Z51" i="6"/>
  <c r="Y51" i="6"/>
  <c r="X51" i="6"/>
  <c r="W51" i="6"/>
  <c r="V51" i="6"/>
  <c r="U51" i="6"/>
  <c r="T51" i="6"/>
  <c r="S51" i="6"/>
  <c r="R51" i="6"/>
  <c r="Q51" i="6"/>
  <c r="M51" i="6"/>
  <c r="L51" i="6"/>
  <c r="K51" i="6"/>
  <c r="J51" i="6"/>
  <c r="I51" i="6"/>
  <c r="H51" i="6"/>
  <c r="G51" i="6"/>
  <c r="F51" i="6"/>
  <c r="E51" i="6"/>
  <c r="D51" i="6"/>
  <c r="C51" i="6"/>
  <c r="B51" i="6"/>
  <c r="BI50" i="6"/>
  <c r="BH50" i="6"/>
  <c r="BG50" i="6"/>
  <c r="BF50" i="6"/>
  <c r="BE50" i="6"/>
  <c r="BD50" i="6"/>
  <c r="BC50" i="6"/>
  <c r="BB50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M50" i="6"/>
  <c r="L50" i="6"/>
  <c r="K50" i="6"/>
  <c r="J50" i="6"/>
  <c r="I50" i="6"/>
  <c r="H50" i="6"/>
  <c r="G50" i="6"/>
  <c r="F50" i="6"/>
  <c r="E50" i="6"/>
  <c r="D50" i="6"/>
  <c r="C50" i="6"/>
  <c r="B50" i="6"/>
  <c r="BI49" i="6"/>
  <c r="BH49" i="6"/>
  <c r="BG49" i="6"/>
  <c r="BF49" i="6"/>
  <c r="BE49" i="6"/>
  <c r="BD49" i="6"/>
  <c r="BC49" i="6"/>
  <c r="BB49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O49" i="6"/>
  <c r="AN49" i="6"/>
  <c r="AM49" i="6"/>
  <c r="AL49" i="6"/>
  <c r="AH49" i="6"/>
  <c r="AG49" i="6"/>
  <c r="AF49" i="6"/>
  <c r="AE49" i="6"/>
  <c r="AD49" i="6"/>
  <c r="AC49" i="6"/>
  <c r="AB49" i="6"/>
  <c r="AA49" i="6"/>
  <c r="Z49" i="6"/>
  <c r="Y49" i="6"/>
  <c r="X49" i="6"/>
  <c r="W49" i="6"/>
  <c r="V49" i="6"/>
  <c r="U49" i="6"/>
  <c r="T49" i="6"/>
  <c r="S49" i="6"/>
  <c r="R49" i="6"/>
  <c r="Q49" i="6"/>
  <c r="M49" i="6"/>
  <c r="L49" i="6"/>
  <c r="K49" i="6"/>
  <c r="J49" i="6"/>
  <c r="I49" i="6"/>
  <c r="H49" i="6"/>
  <c r="G49" i="6"/>
  <c r="F49" i="6"/>
  <c r="E49" i="6"/>
  <c r="D49" i="6"/>
  <c r="C49" i="6"/>
  <c r="B49" i="6"/>
  <c r="BI48" i="6"/>
  <c r="BH48" i="6"/>
  <c r="BG48" i="6"/>
  <c r="BF48" i="6"/>
  <c r="BE48" i="6"/>
  <c r="BD48" i="6"/>
  <c r="BC48" i="6"/>
  <c r="BB48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O48" i="6"/>
  <c r="AN48" i="6"/>
  <c r="AM48" i="6"/>
  <c r="AL48" i="6"/>
  <c r="AH48" i="6"/>
  <c r="AG48" i="6"/>
  <c r="AF48" i="6"/>
  <c r="AE48" i="6"/>
  <c r="AD48" i="6"/>
  <c r="AC48" i="6"/>
  <c r="AB48" i="6"/>
  <c r="AA48" i="6"/>
  <c r="Z48" i="6"/>
  <c r="Y48" i="6"/>
  <c r="X48" i="6"/>
  <c r="W48" i="6"/>
  <c r="V48" i="6"/>
  <c r="U48" i="6"/>
  <c r="T48" i="6"/>
  <c r="S48" i="6"/>
  <c r="R48" i="6"/>
  <c r="Q48" i="6"/>
  <c r="M48" i="6"/>
  <c r="L48" i="6"/>
  <c r="K48" i="6"/>
  <c r="J48" i="6"/>
  <c r="I48" i="6"/>
  <c r="H48" i="6"/>
  <c r="G48" i="6"/>
  <c r="F48" i="6"/>
  <c r="E48" i="6"/>
  <c r="D48" i="6"/>
  <c r="C48" i="6"/>
  <c r="B48" i="6"/>
  <c r="BI47" i="6"/>
  <c r="BH47" i="6"/>
  <c r="BG47" i="6"/>
  <c r="BF47" i="6"/>
  <c r="BE47" i="6"/>
  <c r="BD47" i="6"/>
  <c r="BC47" i="6"/>
  <c r="BB47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O47" i="6"/>
  <c r="AN47" i="6"/>
  <c r="AM47" i="6"/>
  <c r="AL47" i="6"/>
  <c r="AH47" i="6"/>
  <c r="AG47" i="6"/>
  <c r="AF47" i="6"/>
  <c r="AE47" i="6"/>
  <c r="AD47" i="6"/>
  <c r="AC47" i="6"/>
  <c r="AB47" i="6"/>
  <c r="AA47" i="6"/>
  <c r="Z47" i="6"/>
  <c r="Y47" i="6"/>
  <c r="X47" i="6"/>
  <c r="W47" i="6"/>
  <c r="V47" i="6"/>
  <c r="U47" i="6"/>
  <c r="T47" i="6"/>
  <c r="S47" i="6"/>
  <c r="R47" i="6"/>
  <c r="Q47" i="6"/>
  <c r="M47" i="6"/>
  <c r="L47" i="6"/>
  <c r="K47" i="6"/>
  <c r="J47" i="6"/>
  <c r="I47" i="6"/>
  <c r="H47" i="6"/>
  <c r="G47" i="6"/>
  <c r="F47" i="6"/>
  <c r="E47" i="6"/>
  <c r="D47" i="6"/>
  <c r="C47" i="6"/>
  <c r="B47" i="6"/>
  <c r="BI46" i="6"/>
  <c r="BH46" i="6"/>
  <c r="BG46" i="6"/>
  <c r="BF46" i="6"/>
  <c r="BE46" i="6"/>
  <c r="BD46" i="6"/>
  <c r="BC46" i="6"/>
  <c r="BB46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O46" i="6"/>
  <c r="AN46" i="6"/>
  <c r="AM46" i="6"/>
  <c r="AL46" i="6"/>
  <c r="AH46" i="6"/>
  <c r="AG46" i="6"/>
  <c r="AF46" i="6"/>
  <c r="AE46" i="6"/>
  <c r="AD46" i="6"/>
  <c r="AC46" i="6"/>
  <c r="AB46" i="6"/>
  <c r="AA46" i="6"/>
  <c r="Z46" i="6"/>
  <c r="Y46" i="6"/>
  <c r="X46" i="6"/>
  <c r="W46" i="6"/>
  <c r="V46" i="6"/>
  <c r="U46" i="6"/>
  <c r="T46" i="6"/>
  <c r="S46" i="6"/>
  <c r="R46" i="6"/>
  <c r="Q46" i="6"/>
  <c r="M46" i="6"/>
  <c r="L46" i="6"/>
  <c r="K46" i="6"/>
  <c r="J46" i="6"/>
  <c r="I46" i="6"/>
  <c r="H46" i="6"/>
  <c r="G46" i="6"/>
  <c r="F46" i="6"/>
  <c r="E46" i="6"/>
  <c r="D46" i="6"/>
  <c r="C46" i="6"/>
  <c r="B46" i="6"/>
  <c r="BI45" i="6"/>
  <c r="BH45" i="6"/>
  <c r="BG45" i="6"/>
  <c r="BF45" i="6"/>
  <c r="BE45" i="6"/>
  <c r="BD45" i="6"/>
  <c r="BC45" i="6"/>
  <c r="BB45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O45" i="6"/>
  <c r="AN45" i="6"/>
  <c r="AM45" i="6"/>
  <c r="AL45" i="6"/>
  <c r="AH45" i="6"/>
  <c r="AG45" i="6"/>
  <c r="AF45" i="6"/>
  <c r="AE45" i="6"/>
  <c r="AD45" i="6"/>
  <c r="AC45" i="6"/>
  <c r="AB45" i="6"/>
  <c r="AA45" i="6"/>
  <c r="Z45" i="6"/>
  <c r="Y45" i="6"/>
  <c r="X45" i="6"/>
  <c r="W45" i="6"/>
  <c r="V45" i="6"/>
  <c r="U45" i="6"/>
  <c r="T45" i="6"/>
  <c r="S45" i="6"/>
  <c r="R45" i="6"/>
  <c r="Q45" i="6"/>
  <c r="M45" i="6"/>
  <c r="L45" i="6"/>
  <c r="K45" i="6"/>
  <c r="J45" i="6"/>
  <c r="I45" i="6"/>
  <c r="H45" i="6"/>
  <c r="G45" i="6"/>
  <c r="F45" i="6"/>
  <c r="E45" i="6"/>
  <c r="D45" i="6"/>
  <c r="C45" i="6"/>
  <c r="B45" i="6"/>
  <c r="BI44" i="6"/>
  <c r="BH44" i="6"/>
  <c r="BG44" i="6"/>
  <c r="BF44" i="6"/>
  <c r="BE44" i="6"/>
  <c r="BD44" i="6"/>
  <c r="BC44" i="6"/>
  <c r="BB44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O44" i="6"/>
  <c r="AN44" i="6"/>
  <c r="AM44" i="6"/>
  <c r="AL44" i="6"/>
  <c r="AH44" i="6"/>
  <c r="AG44" i="6"/>
  <c r="AF44" i="6"/>
  <c r="AE44" i="6"/>
  <c r="AD44" i="6"/>
  <c r="AC44" i="6"/>
  <c r="AB44" i="6"/>
  <c r="AA44" i="6"/>
  <c r="Z44" i="6"/>
  <c r="Y44" i="6"/>
  <c r="X44" i="6"/>
  <c r="W44" i="6"/>
  <c r="V44" i="6"/>
  <c r="U44" i="6"/>
  <c r="T44" i="6"/>
  <c r="S44" i="6"/>
  <c r="R44" i="6"/>
  <c r="Q44" i="6"/>
  <c r="M44" i="6"/>
  <c r="L44" i="6"/>
  <c r="K44" i="6"/>
  <c r="J44" i="6"/>
  <c r="I44" i="6"/>
  <c r="H44" i="6"/>
  <c r="G44" i="6"/>
  <c r="F44" i="6"/>
  <c r="E44" i="6"/>
  <c r="D44" i="6"/>
  <c r="C44" i="6"/>
  <c r="B44" i="6"/>
  <c r="BI43" i="6"/>
  <c r="BH43" i="6"/>
  <c r="BG43" i="6"/>
  <c r="BF43" i="6"/>
  <c r="BE43" i="6"/>
  <c r="BD43" i="6"/>
  <c r="BC43" i="6"/>
  <c r="BB43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O43" i="6"/>
  <c r="AN43" i="6"/>
  <c r="AM43" i="6"/>
  <c r="AL43" i="6"/>
  <c r="AH43" i="6"/>
  <c r="AG43" i="6"/>
  <c r="AF43" i="6"/>
  <c r="AE43" i="6"/>
  <c r="AD43" i="6"/>
  <c r="AC43" i="6"/>
  <c r="AB43" i="6"/>
  <c r="AA43" i="6"/>
  <c r="Z43" i="6"/>
  <c r="Y43" i="6"/>
  <c r="X43" i="6"/>
  <c r="W43" i="6"/>
  <c r="V43" i="6"/>
  <c r="U43" i="6"/>
  <c r="T43" i="6"/>
  <c r="S43" i="6"/>
  <c r="R43" i="6"/>
  <c r="Q43" i="6"/>
  <c r="M43" i="6"/>
  <c r="L43" i="6"/>
  <c r="K43" i="6"/>
  <c r="J43" i="6"/>
  <c r="I43" i="6"/>
  <c r="H43" i="6"/>
  <c r="G43" i="6"/>
  <c r="F43" i="6"/>
  <c r="E43" i="6"/>
  <c r="D43" i="6"/>
  <c r="C43" i="6"/>
  <c r="B43" i="6"/>
  <c r="BI42" i="6"/>
  <c r="BH42" i="6"/>
  <c r="BG42" i="6"/>
  <c r="BF42" i="6"/>
  <c r="BE42" i="6"/>
  <c r="BD42" i="6"/>
  <c r="BC42" i="6"/>
  <c r="BB42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O42" i="6"/>
  <c r="AN42" i="6"/>
  <c r="AM42" i="6"/>
  <c r="AL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U42" i="6"/>
  <c r="T42" i="6"/>
  <c r="S42" i="6"/>
  <c r="R42" i="6"/>
  <c r="Q42" i="6"/>
  <c r="M42" i="6"/>
  <c r="L42" i="6"/>
  <c r="K42" i="6"/>
  <c r="J42" i="6"/>
  <c r="I42" i="6"/>
  <c r="H42" i="6"/>
  <c r="G42" i="6"/>
  <c r="F42" i="6"/>
  <c r="E42" i="6"/>
  <c r="D42" i="6"/>
  <c r="C42" i="6"/>
  <c r="B42" i="6"/>
  <c r="BI41" i="6"/>
  <c r="BH41" i="6"/>
  <c r="BG41" i="6"/>
  <c r="BF41" i="6"/>
  <c r="BE41" i="6"/>
  <c r="BD41" i="6"/>
  <c r="BC41" i="6"/>
  <c r="BB41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O41" i="6"/>
  <c r="AN41" i="6"/>
  <c r="AM41" i="6"/>
  <c r="AL41" i="6"/>
  <c r="AH41" i="6"/>
  <c r="AG41" i="6"/>
  <c r="AF41" i="6"/>
  <c r="AE41" i="6"/>
  <c r="AD41" i="6"/>
  <c r="AC41" i="6"/>
  <c r="AB41" i="6"/>
  <c r="AA41" i="6"/>
  <c r="Z41" i="6"/>
  <c r="Y41" i="6"/>
  <c r="X41" i="6"/>
  <c r="W41" i="6"/>
  <c r="V41" i="6"/>
  <c r="U41" i="6"/>
  <c r="T41" i="6"/>
  <c r="S41" i="6"/>
  <c r="R41" i="6"/>
  <c r="Q41" i="6"/>
  <c r="M41" i="6"/>
  <c r="L41" i="6"/>
  <c r="K41" i="6"/>
  <c r="J41" i="6"/>
  <c r="I41" i="6"/>
  <c r="H41" i="6"/>
  <c r="G41" i="6"/>
  <c r="F41" i="6"/>
  <c r="E41" i="6"/>
  <c r="D41" i="6"/>
  <c r="C41" i="6"/>
  <c r="B41" i="6"/>
  <c r="BI40" i="6"/>
  <c r="BH40" i="6"/>
  <c r="BG40" i="6"/>
  <c r="BF40" i="6"/>
  <c r="BE40" i="6"/>
  <c r="BD40" i="6"/>
  <c r="BC40" i="6"/>
  <c r="BB40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O40" i="6"/>
  <c r="AN40" i="6"/>
  <c r="AM40" i="6"/>
  <c r="AL40" i="6"/>
  <c r="AH40" i="6"/>
  <c r="AG40" i="6"/>
  <c r="AF40" i="6"/>
  <c r="AE40" i="6"/>
  <c r="AD40" i="6"/>
  <c r="AC40" i="6"/>
  <c r="AB40" i="6"/>
  <c r="AA40" i="6"/>
  <c r="Z40" i="6"/>
  <c r="Y40" i="6"/>
  <c r="X40" i="6"/>
  <c r="W40" i="6"/>
  <c r="V40" i="6"/>
  <c r="U40" i="6"/>
  <c r="T40" i="6"/>
  <c r="S40" i="6"/>
  <c r="R40" i="6"/>
  <c r="Q40" i="6"/>
  <c r="M40" i="6"/>
  <c r="L40" i="6"/>
  <c r="K40" i="6"/>
  <c r="J40" i="6"/>
  <c r="I40" i="6"/>
  <c r="H40" i="6"/>
  <c r="G40" i="6"/>
  <c r="F40" i="6"/>
  <c r="E40" i="6"/>
  <c r="D40" i="6"/>
  <c r="C40" i="6"/>
  <c r="B40" i="6"/>
  <c r="BI39" i="6"/>
  <c r="BH39" i="6"/>
  <c r="BG39" i="6"/>
  <c r="BF39" i="6"/>
  <c r="BE39" i="6"/>
  <c r="BD39" i="6"/>
  <c r="BC39" i="6"/>
  <c r="BB39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O39" i="6"/>
  <c r="AN39" i="6"/>
  <c r="AM39" i="6"/>
  <c r="AL39" i="6"/>
  <c r="AH39" i="6"/>
  <c r="AG39" i="6"/>
  <c r="AF39" i="6"/>
  <c r="AE39" i="6"/>
  <c r="AD39" i="6"/>
  <c r="AC39" i="6"/>
  <c r="AB39" i="6"/>
  <c r="AA39" i="6"/>
  <c r="Z39" i="6"/>
  <c r="Y39" i="6"/>
  <c r="X39" i="6"/>
  <c r="W39" i="6"/>
  <c r="V39" i="6"/>
  <c r="U39" i="6"/>
  <c r="T39" i="6"/>
  <c r="S39" i="6"/>
  <c r="R39" i="6"/>
  <c r="Q39" i="6"/>
  <c r="M39" i="6"/>
  <c r="L39" i="6"/>
  <c r="K39" i="6"/>
  <c r="J39" i="6"/>
  <c r="I39" i="6"/>
  <c r="H39" i="6"/>
  <c r="G39" i="6"/>
  <c r="F39" i="6"/>
  <c r="E39" i="6"/>
  <c r="D39" i="6"/>
  <c r="C39" i="6"/>
  <c r="B39" i="6"/>
  <c r="BI38" i="6"/>
  <c r="BH38" i="6"/>
  <c r="BG38" i="6"/>
  <c r="BF38" i="6"/>
  <c r="BE38" i="6"/>
  <c r="BD38" i="6"/>
  <c r="BC38" i="6"/>
  <c r="BB38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O38" i="6"/>
  <c r="AN38" i="6"/>
  <c r="AM38" i="6"/>
  <c r="AL38" i="6"/>
  <c r="AH38" i="6"/>
  <c r="AG38" i="6"/>
  <c r="AF38" i="6"/>
  <c r="AE38" i="6"/>
  <c r="AD38" i="6"/>
  <c r="AC38" i="6"/>
  <c r="AB38" i="6"/>
  <c r="AA38" i="6"/>
  <c r="Z38" i="6"/>
  <c r="Y38" i="6"/>
  <c r="X38" i="6"/>
  <c r="W38" i="6"/>
  <c r="V38" i="6"/>
  <c r="U38" i="6"/>
  <c r="T38" i="6"/>
  <c r="S38" i="6"/>
  <c r="R38" i="6"/>
  <c r="Q38" i="6"/>
  <c r="M38" i="6"/>
  <c r="L38" i="6"/>
  <c r="K38" i="6"/>
  <c r="J38" i="6"/>
  <c r="I38" i="6"/>
  <c r="H38" i="6"/>
  <c r="G38" i="6"/>
  <c r="F38" i="6"/>
  <c r="E38" i="6"/>
  <c r="D38" i="6"/>
  <c r="C38" i="6"/>
  <c r="B38" i="6"/>
  <c r="BI37" i="6"/>
  <c r="BH37" i="6"/>
  <c r="BG37" i="6"/>
  <c r="BF37" i="6"/>
  <c r="BE37" i="6"/>
  <c r="BD37" i="6"/>
  <c r="BC37" i="6"/>
  <c r="BB37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O37" i="6"/>
  <c r="AN37" i="6"/>
  <c r="AM37" i="6"/>
  <c r="AL37" i="6"/>
  <c r="AH37" i="6"/>
  <c r="AG37" i="6"/>
  <c r="AF37" i="6"/>
  <c r="AE37" i="6"/>
  <c r="AD37" i="6"/>
  <c r="AC37" i="6"/>
  <c r="AB37" i="6"/>
  <c r="AA37" i="6"/>
  <c r="Z37" i="6"/>
  <c r="Y37" i="6"/>
  <c r="X37" i="6"/>
  <c r="W37" i="6"/>
  <c r="V37" i="6"/>
  <c r="U37" i="6"/>
  <c r="T37" i="6"/>
  <c r="S37" i="6"/>
  <c r="R37" i="6"/>
  <c r="Q37" i="6"/>
  <c r="M37" i="6"/>
  <c r="L37" i="6"/>
  <c r="K37" i="6"/>
  <c r="J37" i="6"/>
  <c r="I37" i="6"/>
  <c r="H37" i="6"/>
  <c r="G37" i="6"/>
  <c r="F37" i="6"/>
  <c r="E37" i="6"/>
  <c r="D37" i="6"/>
  <c r="C37" i="6"/>
  <c r="B37" i="6"/>
  <c r="BI36" i="6"/>
  <c r="BH36" i="6"/>
  <c r="BG36" i="6"/>
  <c r="BF36" i="6"/>
  <c r="BE36" i="6"/>
  <c r="BD36" i="6"/>
  <c r="BC36" i="6"/>
  <c r="BB36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O36" i="6"/>
  <c r="AN36" i="6"/>
  <c r="AM36" i="6"/>
  <c r="AL36" i="6"/>
  <c r="AH36" i="6"/>
  <c r="AG36" i="6"/>
  <c r="AF36" i="6"/>
  <c r="AE36" i="6"/>
  <c r="AD36" i="6"/>
  <c r="AC36" i="6"/>
  <c r="AB36" i="6"/>
  <c r="AA36" i="6"/>
  <c r="Z36" i="6"/>
  <c r="Y36" i="6"/>
  <c r="X36" i="6"/>
  <c r="W36" i="6"/>
  <c r="V36" i="6"/>
  <c r="U36" i="6"/>
  <c r="T36" i="6"/>
  <c r="S36" i="6"/>
  <c r="R36" i="6"/>
  <c r="Q36" i="6"/>
  <c r="M36" i="6"/>
  <c r="L36" i="6"/>
  <c r="K36" i="6"/>
  <c r="J36" i="6"/>
  <c r="I36" i="6"/>
  <c r="H36" i="6"/>
  <c r="G36" i="6"/>
  <c r="F36" i="6"/>
  <c r="E36" i="6"/>
  <c r="D36" i="6"/>
  <c r="C36" i="6"/>
  <c r="B36" i="6"/>
  <c r="BI35" i="6"/>
  <c r="BH35" i="6"/>
  <c r="BG35" i="6"/>
  <c r="BF35" i="6"/>
  <c r="BE35" i="6"/>
  <c r="BD35" i="6"/>
  <c r="BC35" i="6"/>
  <c r="BB35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O35" i="6"/>
  <c r="AN35" i="6"/>
  <c r="AM35" i="6"/>
  <c r="AL35" i="6"/>
  <c r="AH35" i="6"/>
  <c r="AG35" i="6"/>
  <c r="AF35" i="6"/>
  <c r="AE35" i="6"/>
  <c r="AD35" i="6"/>
  <c r="AC35" i="6"/>
  <c r="AB35" i="6"/>
  <c r="AA35" i="6"/>
  <c r="Z35" i="6"/>
  <c r="Y35" i="6"/>
  <c r="X35" i="6"/>
  <c r="W35" i="6"/>
  <c r="V35" i="6"/>
  <c r="U35" i="6"/>
  <c r="T35" i="6"/>
  <c r="S35" i="6"/>
  <c r="R35" i="6"/>
  <c r="Q35" i="6"/>
  <c r="M35" i="6"/>
  <c r="L35" i="6"/>
  <c r="K35" i="6"/>
  <c r="J35" i="6"/>
  <c r="I35" i="6"/>
  <c r="H35" i="6"/>
  <c r="G35" i="6"/>
  <c r="F35" i="6"/>
  <c r="E35" i="6"/>
  <c r="D35" i="6"/>
  <c r="C35" i="6"/>
  <c r="B35" i="6"/>
  <c r="BI34" i="6"/>
  <c r="BH34" i="6"/>
  <c r="BG34" i="6"/>
  <c r="BF34" i="6"/>
  <c r="BE34" i="6"/>
  <c r="BD34" i="6"/>
  <c r="BC34" i="6"/>
  <c r="BB34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O34" i="6"/>
  <c r="AN34" i="6"/>
  <c r="AM34" i="6"/>
  <c r="AL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U34" i="6"/>
  <c r="T34" i="6"/>
  <c r="S34" i="6"/>
  <c r="R34" i="6"/>
  <c r="Q34" i="6"/>
  <c r="M34" i="6"/>
  <c r="L34" i="6"/>
  <c r="K34" i="6"/>
  <c r="J34" i="6"/>
  <c r="I34" i="6"/>
  <c r="H34" i="6"/>
  <c r="G34" i="6"/>
  <c r="F34" i="6"/>
  <c r="E34" i="6"/>
  <c r="D34" i="6"/>
  <c r="C34" i="6"/>
  <c r="B34" i="6"/>
  <c r="BI33" i="6"/>
  <c r="BH33" i="6"/>
  <c r="BG33" i="6"/>
  <c r="BF33" i="6"/>
  <c r="BE33" i="6"/>
  <c r="BD33" i="6"/>
  <c r="BC33" i="6"/>
  <c r="BB33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O33" i="6"/>
  <c r="AN33" i="6"/>
  <c r="AM33" i="6"/>
  <c r="AL33" i="6"/>
  <c r="AH33" i="6"/>
  <c r="AG33" i="6"/>
  <c r="AF33" i="6"/>
  <c r="AE33" i="6"/>
  <c r="AD33" i="6"/>
  <c r="AC33" i="6"/>
  <c r="AB33" i="6"/>
  <c r="AA33" i="6"/>
  <c r="Z33" i="6"/>
  <c r="Y33" i="6"/>
  <c r="X33" i="6"/>
  <c r="W33" i="6"/>
  <c r="V33" i="6"/>
  <c r="U33" i="6"/>
  <c r="T33" i="6"/>
  <c r="S33" i="6"/>
  <c r="R33" i="6"/>
  <c r="Q33" i="6"/>
  <c r="M33" i="6"/>
  <c r="L33" i="6"/>
  <c r="K33" i="6"/>
  <c r="J33" i="6"/>
  <c r="I33" i="6"/>
  <c r="H33" i="6"/>
  <c r="G33" i="6"/>
  <c r="F33" i="6"/>
  <c r="E33" i="6"/>
  <c r="D33" i="6"/>
  <c r="C33" i="6"/>
  <c r="B33" i="6"/>
  <c r="BI32" i="6"/>
  <c r="BH32" i="6"/>
  <c r="BG32" i="6"/>
  <c r="BF32" i="6"/>
  <c r="BE32" i="6"/>
  <c r="BD32" i="6"/>
  <c r="BC32" i="6"/>
  <c r="BB32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O32" i="6"/>
  <c r="AN32" i="6"/>
  <c r="AM32" i="6"/>
  <c r="AL32" i="6"/>
  <c r="AH32" i="6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M32" i="6"/>
  <c r="L32" i="6"/>
  <c r="K32" i="6"/>
  <c r="J32" i="6"/>
  <c r="I32" i="6"/>
  <c r="H32" i="6"/>
  <c r="G32" i="6"/>
  <c r="F32" i="6"/>
  <c r="E32" i="6"/>
  <c r="D32" i="6"/>
  <c r="C32" i="6"/>
  <c r="B32" i="6"/>
  <c r="BI31" i="6"/>
  <c r="BH31" i="6"/>
  <c r="BG31" i="6"/>
  <c r="BF31" i="6"/>
  <c r="BE31" i="6"/>
  <c r="BD31" i="6"/>
  <c r="BC31" i="6"/>
  <c r="BB31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O31" i="6"/>
  <c r="AN31" i="6"/>
  <c r="AM31" i="6"/>
  <c r="AL31" i="6"/>
  <c r="AH31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M31" i="6"/>
  <c r="L31" i="6"/>
  <c r="K31" i="6"/>
  <c r="J31" i="6"/>
  <c r="I31" i="6"/>
  <c r="H31" i="6"/>
  <c r="G31" i="6"/>
  <c r="F31" i="6"/>
  <c r="E31" i="6"/>
  <c r="D31" i="6"/>
  <c r="C31" i="6"/>
  <c r="B31" i="6"/>
  <c r="BI30" i="6"/>
  <c r="BH30" i="6"/>
  <c r="BG30" i="6"/>
  <c r="BD30" i="6"/>
  <c r="BB30" i="6"/>
  <c r="BA30" i="6"/>
  <c r="AZ30" i="6"/>
  <c r="AY30" i="6"/>
  <c r="AX30" i="6"/>
  <c r="AW30" i="6"/>
  <c r="AV30" i="6"/>
  <c r="AU30" i="6"/>
  <c r="AR30" i="6"/>
  <c r="AP30" i="6"/>
  <c r="AO30" i="6"/>
  <c r="AN30" i="6"/>
  <c r="AM30" i="6"/>
  <c r="AL30" i="6"/>
  <c r="AH30" i="6"/>
  <c r="AG30" i="6"/>
  <c r="AF30" i="6"/>
  <c r="AD30" i="6"/>
  <c r="AB30" i="6"/>
  <c r="AA30" i="6"/>
  <c r="Y30" i="6"/>
  <c r="X30" i="6"/>
  <c r="W30" i="6"/>
  <c r="V30" i="6"/>
  <c r="U30" i="6"/>
  <c r="T30" i="6"/>
  <c r="Q30" i="6"/>
  <c r="M30" i="6"/>
  <c r="L30" i="6"/>
  <c r="J30" i="6"/>
  <c r="I30" i="6"/>
  <c r="G30" i="6"/>
  <c r="F30" i="6"/>
  <c r="D30" i="6"/>
  <c r="C30" i="6"/>
  <c r="B30" i="6"/>
  <c r="BI29" i="6"/>
  <c r="BH29" i="6"/>
  <c r="BG29" i="6"/>
  <c r="BF29" i="6"/>
  <c r="BE29" i="6"/>
  <c r="BD29" i="6"/>
  <c r="BC29" i="6"/>
  <c r="BB29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O29" i="6"/>
  <c r="AN29" i="6"/>
  <c r="AM29" i="6"/>
  <c r="AL29" i="6"/>
  <c r="AH29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M29" i="6"/>
  <c r="L29" i="6"/>
  <c r="K29" i="6"/>
  <c r="J29" i="6"/>
  <c r="I29" i="6"/>
  <c r="H29" i="6"/>
  <c r="G29" i="6"/>
  <c r="F29" i="6"/>
  <c r="E29" i="6"/>
  <c r="D29" i="6"/>
  <c r="C29" i="6"/>
  <c r="B29" i="6"/>
  <c r="BI28" i="6"/>
  <c r="BH28" i="6"/>
  <c r="BG28" i="6"/>
  <c r="BF28" i="6"/>
  <c r="BE28" i="6"/>
  <c r="BD28" i="6"/>
  <c r="BC28" i="6"/>
  <c r="BB28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O28" i="6"/>
  <c r="AN28" i="6"/>
  <c r="AM28" i="6"/>
  <c r="AL28" i="6"/>
  <c r="AH28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M28" i="6"/>
  <c r="L28" i="6"/>
  <c r="K28" i="6"/>
  <c r="J28" i="6"/>
  <c r="I28" i="6"/>
  <c r="H28" i="6"/>
  <c r="G28" i="6"/>
  <c r="F28" i="6"/>
  <c r="E28" i="6"/>
  <c r="D28" i="6"/>
  <c r="C28" i="6"/>
  <c r="B28" i="6"/>
  <c r="BI27" i="6"/>
  <c r="BH27" i="6"/>
  <c r="BG27" i="6"/>
  <c r="BF27" i="6"/>
  <c r="BE27" i="6"/>
  <c r="BD27" i="6"/>
  <c r="BC27" i="6"/>
  <c r="BB27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O27" i="6"/>
  <c r="AN27" i="6"/>
  <c r="AM27" i="6"/>
  <c r="AL27" i="6"/>
  <c r="AH27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M27" i="6"/>
  <c r="L27" i="6"/>
  <c r="K27" i="6"/>
  <c r="J27" i="6"/>
  <c r="I27" i="6"/>
  <c r="H27" i="6"/>
  <c r="G27" i="6"/>
  <c r="F27" i="6"/>
  <c r="E27" i="6"/>
  <c r="D27" i="6"/>
  <c r="C27" i="6"/>
  <c r="B27" i="6"/>
  <c r="BI26" i="6"/>
  <c r="BH26" i="6"/>
  <c r="BG26" i="6"/>
  <c r="BF26" i="6"/>
  <c r="BE26" i="6"/>
  <c r="BD26" i="6"/>
  <c r="BC26" i="6"/>
  <c r="BB26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O26" i="6"/>
  <c r="AN26" i="6"/>
  <c r="AM26" i="6"/>
  <c r="AL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M26" i="6"/>
  <c r="L26" i="6"/>
  <c r="K26" i="6"/>
  <c r="J26" i="6"/>
  <c r="I26" i="6"/>
  <c r="H26" i="6"/>
  <c r="G26" i="6"/>
  <c r="F26" i="6"/>
  <c r="E26" i="6"/>
  <c r="D26" i="6"/>
  <c r="C26" i="6"/>
  <c r="B26" i="6"/>
  <c r="AK25" i="6"/>
  <c r="AJ25" i="6"/>
  <c r="AI25" i="6"/>
  <c r="P25" i="6"/>
  <c r="O25" i="6"/>
  <c r="N25" i="6"/>
  <c r="J25" i="6"/>
  <c r="I25" i="6"/>
  <c r="H25" i="6"/>
  <c r="AK24" i="6"/>
  <c r="AJ24" i="6"/>
  <c r="AI24" i="6"/>
  <c r="J24" i="6"/>
  <c r="I24" i="6"/>
  <c r="H24" i="6"/>
  <c r="AK23" i="6"/>
  <c r="AJ23" i="6"/>
  <c r="AI23" i="6"/>
  <c r="J23" i="6"/>
  <c r="I23" i="6"/>
  <c r="H23" i="6"/>
  <c r="AK22" i="6"/>
  <c r="AJ22" i="6"/>
  <c r="AI22" i="6"/>
  <c r="J22" i="6"/>
  <c r="I22" i="6"/>
  <c r="H22" i="6"/>
  <c r="AK21" i="6"/>
  <c r="AJ21" i="6"/>
  <c r="AI21" i="6"/>
  <c r="J21" i="6"/>
  <c r="I21" i="6"/>
  <c r="H21" i="6"/>
  <c r="AK20" i="6"/>
  <c r="AJ20" i="6"/>
  <c r="AI20" i="6"/>
  <c r="J20" i="6"/>
  <c r="I20" i="6"/>
  <c r="H20" i="6"/>
  <c r="AK19" i="6"/>
  <c r="AJ19" i="6"/>
  <c r="AI19" i="6"/>
  <c r="J19" i="6"/>
  <c r="I19" i="6"/>
  <c r="H19" i="6"/>
  <c r="AK18" i="6"/>
  <c r="AJ18" i="6"/>
  <c r="AI18" i="6"/>
  <c r="J18" i="6"/>
  <c r="I18" i="6"/>
  <c r="H18" i="6"/>
  <c r="AK17" i="6"/>
  <c r="AJ17" i="6"/>
  <c r="AI17" i="6"/>
  <c r="AE17" i="6"/>
  <c r="AD17" i="6"/>
  <c r="AC17" i="6"/>
  <c r="J17" i="6"/>
  <c r="I17" i="6"/>
  <c r="H17" i="6"/>
  <c r="AK16" i="6"/>
  <c r="AJ16" i="6"/>
  <c r="AI16" i="6"/>
  <c r="AE16" i="6"/>
  <c r="AD16" i="6"/>
  <c r="AC16" i="6"/>
  <c r="J16" i="6"/>
  <c r="I16" i="6"/>
  <c r="H16" i="6"/>
  <c r="AK15" i="6"/>
  <c r="AJ15" i="6"/>
  <c r="AI15" i="6"/>
  <c r="AE15" i="6"/>
  <c r="AD15" i="6"/>
  <c r="AC15" i="6"/>
  <c r="J15" i="6"/>
  <c r="I15" i="6"/>
  <c r="H15" i="6"/>
  <c r="AK14" i="6"/>
  <c r="AJ14" i="6"/>
  <c r="AI14" i="6"/>
  <c r="AE14" i="6"/>
  <c r="AD14" i="6"/>
  <c r="AC14" i="6"/>
  <c r="J14" i="6"/>
  <c r="I14" i="6"/>
  <c r="H14" i="6"/>
  <c r="AK13" i="6"/>
  <c r="AJ13" i="6"/>
  <c r="AI13" i="6"/>
  <c r="AE13" i="6"/>
  <c r="AD13" i="6"/>
  <c r="AC13" i="6"/>
  <c r="J13" i="6"/>
  <c r="I13" i="6"/>
  <c r="H13" i="6"/>
  <c r="AK12" i="6"/>
  <c r="AJ12" i="6"/>
  <c r="AI12" i="6"/>
  <c r="AE12" i="6"/>
  <c r="AD12" i="6"/>
  <c r="AC12" i="6"/>
  <c r="J12" i="6"/>
  <c r="I12" i="6"/>
  <c r="H12" i="6"/>
  <c r="AK11" i="6"/>
  <c r="AJ11" i="6"/>
  <c r="AI11" i="6"/>
  <c r="AE11" i="6"/>
  <c r="AD11" i="6"/>
  <c r="AC11" i="6"/>
  <c r="J11" i="6"/>
  <c r="I11" i="6"/>
  <c r="H11" i="6"/>
  <c r="AK10" i="6"/>
  <c r="AJ10" i="6"/>
  <c r="AI10" i="6"/>
  <c r="AE10" i="6"/>
  <c r="AD10" i="6"/>
  <c r="AC10" i="6"/>
  <c r="J10" i="6"/>
  <c r="I10" i="6"/>
  <c r="H10" i="6"/>
  <c r="AK9" i="6"/>
  <c r="AJ9" i="6"/>
  <c r="AI9" i="6"/>
  <c r="AE9" i="6"/>
  <c r="AD9" i="6"/>
  <c r="AC9" i="6"/>
  <c r="J9" i="6"/>
  <c r="I9" i="6"/>
  <c r="H9" i="6"/>
  <c r="M436" i="7"/>
  <c r="K436" i="7"/>
  <c r="K435" i="7"/>
  <c r="K434" i="7"/>
  <c r="K433" i="7"/>
  <c r="K432" i="7"/>
  <c r="K431" i="7"/>
  <c r="K430" i="7"/>
  <c r="K429" i="7"/>
  <c r="K428" i="7"/>
  <c r="K427" i="7"/>
  <c r="K426" i="7"/>
  <c r="K425" i="7"/>
  <c r="K424" i="7"/>
  <c r="K423" i="7"/>
  <c r="K422" i="7"/>
  <c r="K421" i="7"/>
  <c r="K420" i="7"/>
  <c r="K419" i="7"/>
  <c r="K418" i="7"/>
  <c r="K417" i="7"/>
  <c r="K416" i="7"/>
  <c r="K415" i="7"/>
  <c r="K414" i="7"/>
  <c r="K413" i="7"/>
  <c r="K412" i="7"/>
  <c r="K411" i="7"/>
  <c r="K410" i="7"/>
  <c r="K409" i="7"/>
  <c r="K408" i="7"/>
  <c r="K407" i="7"/>
  <c r="K406" i="7"/>
  <c r="K405" i="7"/>
  <c r="K404" i="7"/>
  <c r="K403" i="7"/>
  <c r="K402" i="7"/>
  <c r="K401" i="7"/>
  <c r="K400" i="7"/>
  <c r="K399" i="7"/>
  <c r="K398" i="7"/>
  <c r="K397" i="7"/>
  <c r="K396" i="7"/>
  <c r="K395" i="7"/>
  <c r="K394" i="7"/>
  <c r="K393" i="7"/>
  <c r="K392" i="7"/>
  <c r="K391" i="7"/>
  <c r="K390" i="7"/>
  <c r="K389" i="7"/>
  <c r="K388" i="7"/>
  <c r="K387" i="7"/>
  <c r="K386" i="7"/>
  <c r="K385" i="7"/>
  <c r="K384" i="7"/>
  <c r="K383" i="7"/>
  <c r="K382" i="7"/>
  <c r="K381" i="7"/>
  <c r="K380" i="7"/>
  <c r="K379" i="7"/>
  <c r="K378" i="7"/>
  <c r="K377" i="7"/>
  <c r="K376" i="7"/>
  <c r="K375" i="7"/>
  <c r="K374" i="7"/>
  <c r="K373" i="7"/>
  <c r="K372" i="7"/>
  <c r="K371" i="7"/>
  <c r="K370" i="7"/>
  <c r="K369" i="7"/>
  <c r="K368" i="7"/>
  <c r="K367" i="7"/>
  <c r="K366" i="7"/>
  <c r="K365" i="7"/>
  <c r="K364" i="7"/>
  <c r="K363" i="7"/>
  <c r="K362" i="7"/>
  <c r="K361" i="7"/>
  <c r="K360" i="7"/>
  <c r="K359" i="7"/>
  <c r="K358" i="7"/>
  <c r="K357" i="7"/>
  <c r="K356" i="7"/>
  <c r="K355" i="7"/>
  <c r="K354" i="7"/>
  <c r="K353" i="7"/>
  <c r="K352" i="7"/>
  <c r="K351" i="7"/>
  <c r="K350" i="7"/>
  <c r="K349" i="7"/>
  <c r="K348" i="7"/>
  <c r="K347" i="7"/>
  <c r="K346" i="7"/>
  <c r="K345" i="7"/>
  <c r="K344" i="7"/>
  <c r="K343" i="7"/>
  <c r="K342" i="7"/>
  <c r="K341" i="7"/>
  <c r="K340" i="7"/>
  <c r="K339" i="7"/>
  <c r="K338" i="7"/>
  <c r="K337" i="7"/>
  <c r="K336" i="7"/>
  <c r="K335" i="7"/>
  <c r="K334" i="7"/>
  <c r="K333" i="7"/>
  <c r="K332" i="7"/>
  <c r="K331" i="7"/>
  <c r="K330" i="7"/>
  <c r="K329" i="7"/>
  <c r="K328" i="7"/>
  <c r="K327" i="7"/>
  <c r="K326" i="7"/>
  <c r="K325" i="7"/>
  <c r="K324" i="7"/>
  <c r="K323" i="7"/>
  <c r="K322" i="7"/>
  <c r="K321" i="7"/>
  <c r="K320" i="7"/>
  <c r="K319" i="7"/>
  <c r="K318" i="7"/>
  <c r="K317" i="7"/>
  <c r="K316" i="7"/>
  <c r="K315" i="7"/>
  <c r="K314" i="7"/>
  <c r="K313" i="7"/>
  <c r="K312" i="7"/>
  <c r="K311" i="7"/>
  <c r="K310" i="7"/>
  <c r="K309" i="7"/>
  <c r="K308" i="7"/>
  <c r="K307" i="7"/>
  <c r="K306" i="7"/>
  <c r="K305" i="7"/>
  <c r="K304" i="7"/>
  <c r="K303" i="7"/>
  <c r="K302" i="7"/>
  <c r="K301" i="7"/>
  <c r="K300" i="7"/>
  <c r="K299" i="7"/>
  <c r="K298" i="7"/>
  <c r="K297" i="7"/>
  <c r="K296" i="7"/>
  <c r="M295" i="7"/>
  <c r="K295" i="7"/>
  <c r="M294" i="7"/>
  <c r="K294" i="7"/>
  <c r="K293" i="7"/>
  <c r="K292" i="7"/>
  <c r="K291" i="7"/>
  <c r="K290" i="7"/>
  <c r="K289" i="7"/>
  <c r="K288" i="7"/>
  <c r="K287" i="7"/>
  <c r="K286" i="7"/>
  <c r="K285" i="7"/>
  <c r="K284" i="7"/>
  <c r="K283" i="7"/>
  <c r="K282" i="7"/>
  <c r="K281" i="7"/>
  <c r="K280" i="7"/>
  <c r="K279" i="7"/>
  <c r="K278" i="7"/>
  <c r="K277" i="7"/>
  <c r="K276" i="7"/>
  <c r="K275" i="7"/>
  <c r="K274" i="7"/>
  <c r="K273" i="7"/>
  <c r="K272" i="7"/>
  <c r="K271" i="7"/>
  <c r="K270" i="7"/>
  <c r="K269" i="7"/>
  <c r="K268" i="7"/>
  <c r="K267" i="7"/>
  <c r="K266" i="7"/>
  <c r="K265" i="7"/>
  <c r="K264" i="7"/>
  <c r="K263" i="7"/>
  <c r="K262" i="7"/>
  <c r="K261" i="7"/>
  <c r="K260" i="7"/>
  <c r="K259" i="7"/>
  <c r="K258" i="7"/>
  <c r="K257" i="7"/>
  <c r="K256" i="7"/>
  <c r="K255" i="7"/>
  <c r="K254" i="7"/>
  <c r="K253" i="7"/>
  <c r="K252" i="7"/>
  <c r="K251" i="7"/>
  <c r="M250" i="7"/>
  <c r="K250" i="7"/>
  <c r="K249" i="7"/>
  <c r="K248" i="7"/>
  <c r="K247" i="7"/>
  <c r="K246" i="7"/>
  <c r="K245" i="7"/>
  <c r="K244" i="7"/>
  <c r="K243" i="7"/>
  <c r="K242" i="7"/>
  <c r="K241" i="7"/>
  <c r="K240" i="7"/>
  <c r="K239" i="7"/>
  <c r="K238" i="7"/>
  <c r="K237" i="7"/>
  <c r="K236" i="7"/>
  <c r="K235" i="7"/>
  <c r="K234" i="7"/>
  <c r="K233" i="7"/>
  <c r="K232" i="7"/>
  <c r="K231" i="7"/>
  <c r="K230" i="7"/>
  <c r="K229" i="7"/>
  <c r="K228" i="7"/>
  <c r="K227" i="7"/>
  <c r="K226" i="7"/>
  <c r="M225" i="7"/>
  <c r="K225" i="7"/>
  <c r="M224" i="7"/>
  <c r="K224" i="7"/>
  <c r="M223" i="7"/>
  <c r="K223" i="7"/>
  <c r="K222" i="7"/>
  <c r="K221" i="7"/>
  <c r="K220" i="7"/>
  <c r="K219" i="7"/>
  <c r="K218" i="7"/>
  <c r="K217" i="7"/>
  <c r="K216" i="7"/>
  <c r="K215" i="7"/>
  <c r="K214" i="7"/>
  <c r="K213" i="7"/>
  <c r="K212" i="7"/>
  <c r="K211" i="7"/>
  <c r="K210" i="7"/>
  <c r="K209" i="7"/>
  <c r="K208" i="7"/>
  <c r="K207" i="7"/>
  <c r="K206" i="7"/>
  <c r="K205" i="7"/>
  <c r="K204" i="7"/>
  <c r="K203" i="7"/>
  <c r="K202" i="7"/>
  <c r="K201" i="7"/>
  <c r="K200" i="7"/>
  <c r="K199" i="7"/>
  <c r="K198" i="7"/>
  <c r="K197" i="7"/>
  <c r="M196" i="7"/>
  <c r="K196" i="7"/>
  <c r="K195" i="7"/>
  <c r="K194" i="7"/>
  <c r="K193" i="7"/>
  <c r="K192" i="7"/>
  <c r="K191" i="7"/>
  <c r="K190" i="7"/>
  <c r="K189" i="7"/>
  <c r="K188" i="7"/>
  <c r="K187" i="7"/>
  <c r="K186" i="7"/>
  <c r="M185" i="7"/>
  <c r="K185" i="7"/>
  <c r="M184" i="7"/>
  <c r="K184" i="7"/>
  <c r="M183" i="7"/>
  <c r="K183" i="7"/>
  <c r="M182" i="7"/>
  <c r="K182" i="7"/>
  <c r="M181" i="7"/>
  <c r="K181" i="7"/>
  <c r="M180" i="7"/>
  <c r="K180" i="7"/>
  <c r="K179" i="7"/>
  <c r="K178" i="7"/>
  <c r="K177" i="7"/>
  <c r="K176" i="7"/>
  <c r="K175" i="7"/>
  <c r="K174" i="7"/>
  <c r="K173" i="7"/>
  <c r="K172" i="7"/>
  <c r="K171" i="7"/>
  <c r="K170" i="7"/>
  <c r="K169" i="7"/>
  <c r="K168" i="7"/>
  <c r="K167" i="7"/>
  <c r="K166" i="7"/>
  <c r="K165" i="7"/>
  <c r="K164" i="7"/>
  <c r="K163" i="7"/>
  <c r="K162" i="7"/>
  <c r="K161" i="7"/>
  <c r="K160" i="7"/>
  <c r="K159" i="7"/>
  <c r="K158" i="7"/>
  <c r="K157" i="7"/>
  <c r="K156" i="7"/>
  <c r="K155" i="7"/>
  <c r="K154" i="7"/>
  <c r="K153" i="7"/>
  <c r="K152" i="7"/>
  <c r="K151" i="7"/>
  <c r="K150" i="7"/>
  <c r="K149" i="7"/>
  <c r="K148" i="7"/>
  <c r="K147" i="7"/>
  <c r="K146" i="7"/>
  <c r="K145" i="7"/>
  <c r="K144" i="7"/>
  <c r="K143" i="7"/>
  <c r="K142" i="7"/>
  <c r="K141" i="7"/>
  <c r="K140" i="7"/>
  <c r="K139" i="7"/>
  <c r="K138" i="7"/>
  <c r="K137" i="7"/>
  <c r="K136" i="7"/>
  <c r="K135" i="7"/>
  <c r="K134" i="7"/>
  <c r="K133" i="7"/>
  <c r="K132" i="7"/>
  <c r="K131" i="7"/>
  <c r="K130" i="7"/>
  <c r="K129" i="7"/>
  <c r="K128" i="7"/>
  <c r="K127" i="7"/>
  <c r="K126" i="7"/>
  <c r="K125" i="7"/>
  <c r="K124" i="7"/>
  <c r="K123" i="7"/>
  <c r="K122" i="7"/>
  <c r="K121" i="7"/>
  <c r="K120" i="7"/>
  <c r="K119" i="7"/>
  <c r="K118" i="7"/>
  <c r="K117" i="7"/>
  <c r="K116" i="7"/>
  <c r="K115" i="7"/>
  <c r="K114" i="7"/>
  <c r="K113" i="7"/>
  <c r="K112" i="7"/>
  <c r="K111" i="7"/>
  <c r="K110" i="7"/>
  <c r="K109" i="7"/>
  <c r="K108" i="7"/>
  <c r="K107" i="7"/>
  <c r="K106" i="7"/>
  <c r="K105" i="7"/>
  <c r="M104" i="7"/>
  <c r="K104" i="7"/>
  <c r="K103" i="7"/>
  <c r="K102" i="7"/>
  <c r="K101" i="7"/>
  <c r="K100" i="7"/>
  <c r="K99" i="7"/>
  <c r="K98" i="7"/>
  <c r="K97" i="7"/>
  <c r="K96" i="7"/>
  <c r="K95" i="7"/>
  <c r="K94" i="7"/>
  <c r="K93" i="7"/>
  <c r="K92" i="7"/>
  <c r="K91" i="7"/>
  <c r="K90" i="7"/>
  <c r="K89" i="7"/>
  <c r="K88" i="7"/>
  <c r="K87" i="7"/>
  <c r="K86" i="7"/>
  <c r="K85" i="7"/>
  <c r="K84" i="7"/>
  <c r="K83" i="7"/>
  <c r="K82" i="7"/>
  <c r="K81" i="7"/>
  <c r="K80" i="7"/>
  <c r="K79" i="7"/>
  <c r="K78" i="7"/>
  <c r="K77" i="7"/>
  <c r="K76" i="7"/>
  <c r="K75" i="7"/>
  <c r="K74" i="7"/>
  <c r="K73" i="7"/>
  <c r="K72" i="7"/>
  <c r="K71" i="7"/>
  <c r="K70" i="7"/>
  <c r="K69" i="7"/>
  <c r="K68" i="7"/>
  <c r="K67" i="7"/>
  <c r="K66" i="7"/>
  <c r="K65" i="7"/>
  <c r="K64" i="7"/>
  <c r="K63" i="7"/>
  <c r="K62" i="7"/>
  <c r="K61" i="7"/>
  <c r="K60" i="7"/>
  <c r="K59" i="7"/>
  <c r="K58" i="7"/>
  <c r="K57" i="7"/>
  <c r="K56" i="7"/>
  <c r="K55" i="7"/>
  <c r="K54" i="7"/>
  <c r="K53" i="7"/>
  <c r="K52" i="7"/>
  <c r="K51" i="7"/>
  <c r="K50" i="7"/>
  <c r="K49" i="7"/>
  <c r="K48" i="7"/>
  <c r="K47" i="7"/>
  <c r="K46" i="7"/>
  <c r="K45" i="7"/>
  <c r="K44" i="7"/>
  <c r="K43" i="7"/>
  <c r="K42" i="7"/>
  <c r="K41" i="7"/>
  <c r="K40" i="7"/>
  <c r="K39" i="7"/>
  <c r="K38" i="7"/>
  <c r="K37" i="7"/>
  <c r="K36" i="7"/>
  <c r="K35" i="7"/>
  <c r="K34" i="7"/>
  <c r="K33" i="7"/>
  <c r="K32" i="7"/>
  <c r="K31" i="7"/>
  <c r="K30" i="7"/>
  <c r="K29" i="7"/>
  <c r="K28" i="7"/>
  <c r="K27" i="7"/>
  <c r="K26" i="7"/>
  <c r="M25" i="7"/>
  <c r="K25" i="7"/>
  <c r="K24" i="7"/>
  <c r="K23" i="7"/>
  <c r="K22" i="7"/>
  <c r="M21" i="7"/>
  <c r="K21" i="7"/>
  <c r="M20" i="7"/>
  <c r="K20" i="7"/>
  <c r="M19" i="7"/>
  <c r="K19" i="7"/>
  <c r="M18" i="7"/>
  <c r="K18" i="7"/>
  <c r="K17" i="7"/>
  <c r="K16" i="7"/>
  <c r="K15" i="7"/>
  <c r="K14" i="7"/>
  <c r="K13" i="7"/>
  <c r="K12" i="7"/>
  <c r="K11" i="7"/>
  <c r="K10" i="7"/>
  <c r="M9" i="7"/>
  <c r="K9" i="7"/>
  <c r="M8" i="7"/>
  <c r="K8" i="7"/>
  <c r="M7" i="7"/>
  <c r="K7" i="7"/>
  <c r="M6" i="7"/>
  <c r="K6" i="7"/>
  <c r="AM70" i="8"/>
  <c r="AN70" i="8" s="1"/>
  <c r="AG70" i="8"/>
  <c r="AH70" i="8" s="1"/>
  <c r="AH70" i="9" s="1"/>
  <c r="O70" i="8"/>
  <c r="P70" i="8" s="1"/>
  <c r="AL69" i="8"/>
  <c r="AM69" i="8" s="1"/>
  <c r="AF69" i="8"/>
  <c r="AG69" i="8" s="1"/>
  <c r="N69" i="8"/>
  <c r="O69" i="8" s="1"/>
  <c r="P69" i="8" s="1"/>
  <c r="AM68" i="8"/>
  <c r="AN68" i="8" s="1"/>
  <c r="AN68" i="9" s="1"/>
  <c r="AJ68" i="8"/>
  <c r="AK68" i="8" s="1"/>
  <c r="AK68" i="9" s="1"/>
  <c r="AG68" i="8"/>
  <c r="AH68" i="8" s="1"/>
  <c r="AH68" i="9" s="1"/>
  <c r="O68" i="8"/>
  <c r="P68" i="8" s="1"/>
  <c r="P68" i="9" s="1"/>
  <c r="AM67" i="8"/>
  <c r="AN67" i="8" s="1"/>
  <c r="AN67" i="9" s="1"/>
  <c r="AJ67" i="8"/>
  <c r="AK67" i="8" s="1"/>
  <c r="AK67" i="9" s="1"/>
  <c r="AG67" i="8"/>
  <c r="AH67" i="8" s="1"/>
  <c r="AH67" i="9" s="1"/>
  <c r="O67" i="8"/>
  <c r="P67" i="8" s="1"/>
  <c r="P67" i="9" s="1"/>
  <c r="AP66" i="8"/>
  <c r="AQ66" i="8" s="1"/>
  <c r="AQ66" i="9" s="1"/>
  <c r="AM66" i="8"/>
  <c r="AN66" i="8" s="1"/>
  <c r="AN66" i="9" s="1"/>
  <c r="AJ66" i="8"/>
  <c r="AK66" i="8" s="1"/>
  <c r="AK66" i="9" s="1"/>
  <c r="AG66" i="8"/>
  <c r="AH66" i="8" s="1"/>
  <c r="AH66" i="9" s="1"/>
  <c r="X66" i="8"/>
  <c r="Y66" i="8" s="1"/>
  <c r="Y66" i="9" s="1"/>
  <c r="R66" i="8"/>
  <c r="S66" i="8" s="1"/>
  <c r="S66" i="9" s="1"/>
  <c r="O66" i="8"/>
  <c r="P66" i="8" s="1"/>
  <c r="P66" i="9" s="1"/>
  <c r="M66" i="8"/>
  <c r="K66" i="8"/>
  <c r="J66" i="8"/>
  <c r="H66" i="8"/>
  <c r="G66" i="8"/>
  <c r="E66" i="8"/>
  <c r="D66" i="8"/>
  <c r="B66" i="8"/>
  <c r="AP65" i="8"/>
  <c r="AQ65" i="8" s="1"/>
  <c r="AQ65" i="9" s="1"/>
  <c r="AM65" i="8"/>
  <c r="AN65" i="8" s="1"/>
  <c r="AN65" i="9" s="1"/>
  <c r="AJ65" i="8"/>
  <c r="AK65" i="8" s="1"/>
  <c r="AK65" i="9" s="1"/>
  <c r="AG65" i="8"/>
  <c r="AH65" i="8" s="1"/>
  <c r="AH65" i="9" s="1"/>
  <c r="X65" i="8"/>
  <c r="Y65" i="8" s="1"/>
  <c r="Y65" i="9" s="1"/>
  <c r="R65" i="8"/>
  <c r="S65" i="8" s="1"/>
  <c r="S65" i="9" s="1"/>
  <c r="O65" i="8"/>
  <c r="P65" i="8" s="1"/>
  <c r="P65" i="9" s="1"/>
  <c r="M65" i="8"/>
  <c r="K65" i="8"/>
  <c r="J65" i="8"/>
  <c r="H65" i="8"/>
  <c r="G65" i="8"/>
  <c r="E65" i="8"/>
  <c r="D65" i="8"/>
  <c r="B65" i="8"/>
  <c r="AP64" i="8"/>
  <c r="AQ64" i="8" s="1"/>
  <c r="AQ64" i="9" s="1"/>
  <c r="AM64" i="8"/>
  <c r="AN64" i="8" s="1"/>
  <c r="AN64" i="9" s="1"/>
  <c r="AJ64" i="8"/>
  <c r="AK64" i="8" s="1"/>
  <c r="AK64" i="9" s="1"/>
  <c r="AG64" i="8"/>
  <c r="AH64" i="8" s="1"/>
  <c r="AH64" i="9" s="1"/>
  <c r="X64" i="8"/>
  <c r="Y64" i="8" s="1"/>
  <c r="Y64" i="9" s="1"/>
  <c r="R64" i="8"/>
  <c r="S64" i="8" s="1"/>
  <c r="S64" i="9" s="1"/>
  <c r="O64" i="8"/>
  <c r="P64" i="8" s="1"/>
  <c r="P64" i="9" s="1"/>
  <c r="M64" i="8"/>
  <c r="K64" i="8"/>
  <c r="J64" i="8"/>
  <c r="H64" i="8"/>
  <c r="G64" i="8"/>
  <c r="E64" i="8"/>
  <c r="D64" i="8"/>
  <c r="B64" i="8"/>
  <c r="AP63" i="8"/>
  <c r="AQ63" i="8" s="1"/>
  <c r="AQ63" i="9" s="1"/>
  <c r="AM63" i="8"/>
  <c r="AN63" i="8" s="1"/>
  <c r="AN63" i="9" s="1"/>
  <c r="AJ63" i="8"/>
  <c r="AK63" i="8"/>
  <c r="AG63" i="8"/>
  <c r="AH63" i="8" s="1"/>
  <c r="AH63" i="9" s="1"/>
  <c r="X63" i="8"/>
  <c r="Y63" i="8" s="1"/>
  <c r="Y63" i="9" s="1"/>
  <c r="R63" i="8"/>
  <c r="S63" i="8" s="1"/>
  <c r="S63" i="9" s="1"/>
  <c r="O63" i="8"/>
  <c r="P63" i="8" s="1"/>
  <c r="P63" i="9" s="1"/>
  <c r="M63" i="8"/>
  <c r="K63" i="8"/>
  <c r="J63" i="8"/>
  <c r="H63" i="8"/>
  <c r="G63" i="8"/>
  <c r="E63" i="8"/>
  <c r="D63" i="8"/>
  <c r="B63" i="8"/>
  <c r="AP62" i="8"/>
  <c r="AQ62" i="8" s="1"/>
  <c r="AQ62" i="9" s="1"/>
  <c r="AM62" i="8"/>
  <c r="AN62" i="8" s="1"/>
  <c r="AN62" i="9" s="1"/>
  <c r="AJ62" i="8"/>
  <c r="AK62" i="8" s="1"/>
  <c r="AK62" i="9" s="1"/>
  <c r="AG62" i="8"/>
  <c r="AH62" i="8" s="1"/>
  <c r="AH62" i="9" s="1"/>
  <c r="X62" i="8"/>
  <c r="Y62" i="8" s="1"/>
  <c r="Y62" i="9" s="1"/>
  <c r="R62" i="8"/>
  <c r="S62" i="8" s="1"/>
  <c r="S62" i="9" s="1"/>
  <c r="O62" i="8"/>
  <c r="P62" i="8" s="1"/>
  <c r="P62" i="9" s="1"/>
  <c r="M62" i="8"/>
  <c r="K62" i="8"/>
  <c r="J62" i="8"/>
  <c r="H62" i="8"/>
  <c r="G62" i="8"/>
  <c r="E62" i="8"/>
  <c r="D62" i="8"/>
  <c r="B62" i="8"/>
  <c r="AP61" i="8"/>
  <c r="AQ61" i="8" s="1"/>
  <c r="AQ61" i="9" s="1"/>
  <c r="AM61" i="8"/>
  <c r="AN61" i="8" s="1"/>
  <c r="AN61" i="9" s="1"/>
  <c r="AJ61" i="8"/>
  <c r="AK61" i="8" s="1"/>
  <c r="AK61" i="9" s="1"/>
  <c r="AG61" i="8"/>
  <c r="AH61" i="8" s="1"/>
  <c r="AH61" i="9" s="1"/>
  <c r="X61" i="8"/>
  <c r="Y61" i="8"/>
  <c r="R61" i="8"/>
  <c r="S61" i="8" s="1"/>
  <c r="S61" i="9" s="1"/>
  <c r="O61" i="8"/>
  <c r="P61" i="8"/>
  <c r="M61" i="8"/>
  <c r="K61" i="8"/>
  <c r="J61" i="8"/>
  <c r="H61" i="8"/>
  <c r="G61" i="8"/>
  <c r="E61" i="8"/>
  <c r="D61" i="8"/>
  <c r="B61" i="8"/>
  <c r="AP60" i="8"/>
  <c r="AQ60" i="8" s="1"/>
  <c r="AQ60" i="9" s="1"/>
  <c r="AM60" i="8"/>
  <c r="AN60" i="8" s="1"/>
  <c r="AN60" i="9" s="1"/>
  <c r="AJ60" i="8"/>
  <c r="AK60" i="8" s="1"/>
  <c r="AK60" i="9" s="1"/>
  <c r="AG60" i="8"/>
  <c r="AH60" i="8" s="1"/>
  <c r="AH60" i="9" s="1"/>
  <c r="X60" i="8"/>
  <c r="Y60" i="8" s="1"/>
  <c r="Y60" i="9" s="1"/>
  <c r="R60" i="8"/>
  <c r="S60" i="8"/>
  <c r="O60" i="8"/>
  <c r="P60" i="8" s="1"/>
  <c r="P60" i="9" s="1"/>
  <c r="M60" i="8"/>
  <c r="K60" i="8"/>
  <c r="J60" i="8"/>
  <c r="H60" i="8"/>
  <c r="G60" i="8"/>
  <c r="E60" i="8"/>
  <c r="D60" i="8"/>
  <c r="B60" i="8"/>
  <c r="AP59" i="8"/>
  <c r="AQ59" i="8" s="1"/>
  <c r="AQ59" i="9" s="1"/>
  <c r="AM59" i="8"/>
  <c r="AN59" i="8" s="1"/>
  <c r="AN59" i="9" s="1"/>
  <c r="AJ59" i="8"/>
  <c r="AK59" i="8" s="1"/>
  <c r="AK59" i="9" s="1"/>
  <c r="AG59" i="8"/>
  <c r="AH59" i="8" s="1"/>
  <c r="AH59" i="9" s="1"/>
  <c r="X59" i="8"/>
  <c r="Y59" i="8" s="1"/>
  <c r="Y59" i="9" s="1"/>
  <c r="U59" i="8"/>
  <c r="V59" i="8" s="1"/>
  <c r="V59" i="9" s="1"/>
  <c r="R59" i="8"/>
  <c r="S59" i="8" s="1"/>
  <c r="S59" i="9" s="1"/>
  <c r="O59" i="8"/>
  <c r="P59" i="8" s="1"/>
  <c r="P59" i="9" s="1"/>
  <c r="M59" i="8"/>
  <c r="K59" i="8"/>
  <c r="J59" i="8"/>
  <c r="H59" i="8"/>
  <c r="G59" i="8"/>
  <c r="E59" i="8"/>
  <c r="D59" i="8"/>
  <c r="B59" i="8"/>
  <c r="AW58" i="8"/>
  <c r="AU58" i="8"/>
  <c r="AD58" i="8"/>
  <c r="AE58" i="8" s="1"/>
  <c r="AE58" i="9" s="1"/>
  <c r="X58" i="8"/>
  <c r="Y58" i="8"/>
  <c r="T58" i="8"/>
  <c r="U58" i="8" s="1"/>
  <c r="R58" i="8"/>
  <c r="S58" i="8" s="1"/>
  <c r="S58" i="9" s="1"/>
  <c r="O58" i="8"/>
  <c r="P58" i="8" s="1"/>
  <c r="G58" i="8"/>
  <c r="E58" i="8"/>
  <c r="D58" i="8"/>
  <c r="B58" i="8"/>
  <c r="AW57" i="8"/>
  <c r="AU57" i="8"/>
  <c r="AT57" i="8"/>
  <c r="AR57" i="8"/>
  <c r="AD57" i="8"/>
  <c r="AE57" i="8" s="1"/>
  <c r="AE57" i="9" s="1"/>
  <c r="X57" i="8"/>
  <c r="Y57" i="8" s="1"/>
  <c r="U57" i="8"/>
  <c r="V57" i="8" s="1"/>
  <c r="V57" i="9" s="1"/>
  <c r="R57" i="8"/>
  <c r="S57" i="8" s="1"/>
  <c r="O57" i="8"/>
  <c r="P57" i="8" s="1"/>
  <c r="P57" i="9" s="1"/>
  <c r="G57" i="8"/>
  <c r="E57" i="8"/>
  <c r="D57" i="8"/>
  <c r="B57" i="8"/>
  <c r="AV56" i="8"/>
  <c r="AS56" i="8"/>
  <c r="AR56" i="8" s="1"/>
  <c r="AD55" i="8"/>
  <c r="AD56" i="8" s="1"/>
  <c r="AC56" i="8"/>
  <c r="C55" i="8"/>
  <c r="B55" i="8" s="1"/>
  <c r="BC55" i="8"/>
  <c r="BA55" i="8"/>
  <c r="AZ55" i="8"/>
  <c r="AX55" i="8"/>
  <c r="AW55" i="8"/>
  <c r="AU55" i="8"/>
  <c r="AT55" i="8"/>
  <c r="AR55" i="8"/>
  <c r="AA55" i="8"/>
  <c r="Z55" i="8" s="1"/>
  <c r="Z55" i="9" s="1"/>
  <c r="BC54" i="8"/>
  <c r="BA54" i="8"/>
  <c r="AZ54" i="8"/>
  <c r="AX54" i="8"/>
  <c r="AW54" i="8"/>
  <c r="AU54" i="8"/>
  <c r="AT54" i="8"/>
  <c r="AR54" i="8"/>
  <c r="AD54" i="8"/>
  <c r="AE54" i="8" s="1"/>
  <c r="AE54" i="9" s="1"/>
  <c r="AA54" i="8"/>
  <c r="Z54" i="8" s="1"/>
  <c r="C54" i="8"/>
  <c r="B54" i="8"/>
  <c r="BC53" i="8"/>
  <c r="BA53" i="8"/>
  <c r="AZ53" i="8"/>
  <c r="AX53" i="8"/>
  <c r="AW53" i="8"/>
  <c r="AU53" i="8"/>
  <c r="AT53" i="8"/>
  <c r="AR53" i="8"/>
  <c r="AD53" i="8"/>
  <c r="AE53" i="8" s="1"/>
  <c r="AA53" i="8"/>
  <c r="Z53" i="8" s="1"/>
  <c r="Z53" i="9" s="1"/>
  <c r="C53" i="8"/>
  <c r="B53" i="8" s="1"/>
  <c r="BC52" i="8"/>
  <c r="BA52" i="8"/>
  <c r="AZ52" i="8"/>
  <c r="AX52" i="8"/>
  <c r="AW52" i="8"/>
  <c r="AU52" i="8"/>
  <c r="AT52" i="8"/>
  <c r="AR52" i="8"/>
  <c r="AD52" i="8"/>
  <c r="AE52" i="8" s="1"/>
  <c r="AE52" i="9" s="1"/>
  <c r="AA52" i="8"/>
  <c r="Z52" i="8" s="1"/>
  <c r="C52" i="8"/>
  <c r="B52" i="8" s="1"/>
  <c r="B52" i="9" s="1"/>
  <c r="BC51" i="8"/>
  <c r="BA51" i="8"/>
  <c r="AZ51" i="8"/>
  <c r="AX51" i="8"/>
  <c r="AW51" i="8"/>
  <c r="AU51" i="8"/>
  <c r="AT51" i="8"/>
  <c r="AR51" i="8"/>
  <c r="AD51" i="8"/>
  <c r="AE51" i="8" s="1"/>
  <c r="AA51" i="8"/>
  <c r="Z51" i="8"/>
  <c r="C51" i="8"/>
  <c r="B51" i="8" s="1"/>
  <c r="BC50" i="8"/>
  <c r="BA50" i="8"/>
  <c r="AZ50" i="8"/>
  <c r="AX50" i="8"/>
  <c r="AW50" i="8"/>
  <c r="AU50" i="8"/>
  <c r="AT50" i="8"/>
  <c r="AR50" i="8"/>
  <c r="AD50" i="8"/>
  <c r="AE50" i="8" s="1"/>
  <c r="AE50" i="9" s="1"/>
  <c r="AA50" i="8"/>
  <c r="Z50" i="8" s="1"/>
  <c r="C50" i="8"/>
  <c r="B50" i="8" s="1"/>
  <c r="B50" i="9" s="1"/>
  <c r="BC49" i="8"/>
  <c r="BA49" i="8"/>
  <c r="AZ49" i="8"/>
  <c r="AX49" i="8"/>
  <c r="AW49" i="8"/>
  <c r="AU49" i="8"/>
  <c r="AT49" i="8"/>
  <c r="AR49" i="8"/>
  <c r="AD49" i="8"/>
  <c r="AE49" i="8" s="1"/>
  <c r="AA49" i="8"/>
  <c r="Z49" i="8" s="1"/>
  <c r="Z49" i="9" s="1"/>
  <c r="C49" i="8"/>
  <c r="B49" i="8" s="1"/>
  <c r="BC48" i="8"/>
  <c r="BA48" i="8"/>
  <c r="AZ48" i="8"/>
  <c r="AX48" i="8"/>
  <c r="AW48" i="8"/>
  <c r="AU48" i="8"/>
  <c r="AT48" i="8"/>
  <c r="AR48" i="8"/>
  <c r="AD48" i="8"/>
  <c r="AE48" i="8" s="1"/>
  <c r="AE48" i="9" s="1"/>
  <c r="AA48" i="8"/>
  <c r="Z48" i="8" s="1"/>
  <c r="C48" i="8"/>
  <c r="B48" i="8" s="1"/>
  <c r="B48" i="9" s="1"/>
  <c r="BC47" i="8"/>
  <c r="BA47" i="8"/>
  <c r="AZ47" i="8"/>
  <c r="AX47" i="8"/>
  <c r="AW47" i="8"/>
  <c r="AU47" i="8"/>
  <c r="AT47" i="8"/>
  <c r="AR47" i="8"/>
  <c r="AD47" i="8"/>
  <c r="AE47" i="8" s="1"/>
  <c r="AA47" i="8"/>
  <c r="Z47" i="8" s="1"/>
  <c r="Z47" i="9" s="1"/>
  <c r="C47" i="8"/>
  <c r="B47" i="8" s="1"/>
  <c r="BC46" i="8"/>
  <c r="BA46" i="8"/>
  <c r="AZ46" i="8"/>
  <c r="AX46" i="8"/>
  <c r="AW46" i="8"/>
  <c r="AU46" i="8"/>
  <c r="AT46" i="8"/>
  <c r="AR46" i="8"/>
  <c r="AD46" i="8"/>
  <c r="AE46" i="8" s="1"/>
  <c r="AE46" i="9" s="1"/>
  <c r="AA46" i="8"/>
  <c r="Z46" i="8" s="1"/>
  <c r="C46" i="8"/>
  <c r="B46" i="8"/>
  <c r="BC45" i="8"/>
  <c r="BA45" i="8"/>
  <c r="AZ45" i="8"/>
  <c r="AX45" i="8"/>
  <c r="AW45" i="8"/>
  <c r="AU45" i="8"/>
  <c r="AT45" i="8"/>
  <c r="AR45" i="8"/>
  <c r="AD45" i="8"/>
  <c r="AE45" i="8" s="1"/>
  <c r="AA45" i="8"/>
  <c r="Z45" i="8" s="1"/>
  <c r="Z45" i="9" s="1"/>
  <c r="C45" i="8"/>
  <c r="B45" i="8" s="1"/>
  <c r="BC44" i="8"/>
  <c r="BA44" i="8"/>
  <c r="AZ44" i="8"/>
  <c r="AX44" i="8"/>
  <c r="AW44" i="8"/>
  <c r="AU44" i="8"/>
  <c r="AT44" i="8"/>
  <c r="AR44" i="8"/>
  <c r="AD44" i="8"/>
  <c r="AE44" i="8" s="1"/>
  <c r="AE44" i="9" s="1"/>
  <c r="AA44" i="8"/>
  <c r="Z44" i="8" s="1"/>
  <c r="C44" i="8"/>
  <c r="B44" i="8" s="1"/>
  <c r="B44" i="9" s="1"/>
  <c r="BC43" i="8"/>
  <c r="BA43" i="8"/>
  <c r="AZ43" i="8"/>
  <c r="AX43" i="8"/>
  <c r="AW43" i="8"/>
  <c r="AU43" i="8"/>
  <c r="AT43" i="8"/>
  <c r="AR43" i="8"/>
  <c r="AD43" i="8"/>
  <c r="AE43" i="8" s="1"/>
  <c r="AA43" i="8"/>
  <c r="Z43" i="8"/>
  <c r="C43" i="8"/>
  <c r="B43" i="8" s="1"/>
  <c r="BC42" i="8"/>
  <c r="BA42" i="8"/>
  <c r="AZ42" i="8"/>
  <c r="AX42" i="8"/>
  <c r="AW42" i="8"/>
  <c r="AU42" i="8"/>
  <c r="AT42" i="8"/>
  <c r="AR42" i="8"/>
  <c r="AD42" i="8"/>
  <c r="AE42" i="8" s="1"/>
  <c r="AE42" i="9" s="1"/>
  <c r="AA42" i="8"/>
  <c r="Z42" i="8" s="1"/>
  <c r="C42" i="8"/>
  <c r="B42" i="8" s="1"/>
  <c r="B42" i="9" s="1"/>
  <c r="BC41" i="8"/>
  <c r="BA41" i="8"/>
  <c r="AZ41" i="8"/>
  <c r="AX41" i="8"/>
  <c r="AW41" i="8"/>
  <c r="AU41" i="8"/>
  <c r="AT41" i="8"/>
  <c r="AR41" i="8"/>
  <c r="AD41" i="8"/>
  <c r="AE41" i="8" s="1"/>
  <c r="AA41" i="8"/>
  <c r="Z41" i="8" s="1"/>
  <c r="Z41" i="9" s="1"/>
  <c r="C41" i="8"/>
  <c r="B41" i="8" s="1"/>
  <c r="BC40" i="8"/>
  <c r="BA40" i="8"/>
  <c r="AZ40" i="8"/>
  <c r="AX40" i="8"/>
  <c r="AW40" i="8"/>
  <c r="AU40" i="8"/>
  <c r="AT40" i="8"/>
  <c r="AR40" i="8"/>
  <c r="AD40" i="8"/>
  <c r="AE40" i="8"/>
  <c r="AA40" i="8"/>
  <c r="Z40" i="8" s="1"/>
  <c r="C40" i="8"/>
  <c r="B40" i="8"/>
  <c r="BC39" i="8"/>
  <c r="BA39" i="8"/>
  <c r="AZ39" i="8"/>
  <c r="AX39" i="8"/>
  <c r="AW39" i="8"/>
  <c r="AU39" i="8"/>
  <c r="AT39" i="8"/>
  <c r="AR39" i="8"/>
  <c r="AD39" i="8"/>
  <c r="AE39" i="8" s="1"/>
  <c r="AA39" i="8"/>
  <c r="Z39" i="8" s="1"/>
  <c r="Z39" i="9" s="1"/>
  <c r="C39" i="8"/>
  <c r="B39" i="8" s="1"/>
  <c r="BC38" i="8"/>
  <c r="BA38" i="8"/>
  <c r="AZ38" i="8"/>
  <c r="AX38" i="8"/>
  <c r="AW38" i="8"/>
  <c r="AU38" i="8"/>
  <c r="AT38" i="8"/>
  <c r="AR38" i="8"/>
  <c r="AD38" i="8"/>
  <c r="AE38" i="8" s="1"/>
  <c r="AE38" i="9" s="1"/>
  <c r="AA38" i="8"/>
  <c r="Z38" i="8" s="1"/>
  <c r="C38" i="8"/>
  <c r="B38" i="8"/>
  <c r="BC37" i="8"/>
  <c r="BA37" i="8"/>
  <c r="AZ37" i="8"/>
  <c r="AX37" i="8"/>
  <c r="AW37" i="8"/>
  <c r="AU37" i="8"/>
  <c r="AT37" i="8"/>
  <c r="AR37" i="8"/>
  <c r="AD37" i="8"/>
  <c r="AE37" i="8" s="1"/>
  <c r="AA37" i="8"/>
  <c r="Z37" i="8" s="1"/>
  <c r="Z37" i="9" s="1"/>
  <c r="C37" i="8"/>
  <c r="B37" i="8" s="1"/>
  <c r="BC36" i="8"/>
  <c r="BA36" i="8"/>
  <c r="AZ36" i="8"/>
  <c r="AX36" i="8"/>
  <c r="AW36" i="8"/>
  <c r="AU36" i="8"/>
  <c r="AT36" i="8"/>
  <c r="AR36" i="8"/>
  <c r="AD36" i="8"/>
  <c r="AE36" i="8" s="1"/>
  <c r="AE36" i="9" s="1"/>
  <c r="AA36" i="8"/>
  <c r="Z36" i="8" s="1"/>
  <c r="C36" i="8"/>
  <c r="B36" i="8" s="1"/>
  <c r="B36" i="9" s="1"/>
  <c r="BC35" i="8"/>
  <c r="BA35" i="8"/>
  <c r="AZ35" i="8"/>
  <c r="AX35" i="8"/>
  <c r="AW35" i="8"/>
  <c r="AU35" i="8"/>
  <c r="AT35" i="8"/>
  <c r="AR35" i="8"/>
  <c r="AD35" i="8"/>
  <c r="AE35" i="8" s="1"/>
  <c r="AA35" i="8"/>
  <c r="Z35" i="8"/>
  <c r="C35" i="8"/>
  <c r="B35" i="8" s="1"/>
  <c r="BC34" i="8"/>
  <c r="BA34" i="8"/>
  <c r="AZ34" i="8"/>
  <c r="AX34" i="8"/>
  <c r="AW34" i="8"/>
  <c r="AU34" i="8"/>
  <c r="AT34" i="8"/>
  <c r="AR34" i="8"/>
  <c r="AD34" i="8"/>
  <c r="AE34" i="8" s="1"/>
  <c r="AE34" i="9" s="1"/>
  <c r="AA34" i="8"/>
  <c r="Z34" i="8" s="1"/>
  <c r="C34" i="8"/>
  <c r="B34" i="8" s="1"/>
  <c r="B34" i="9" s="1"/>
  <c r="BC33" i="8"/>
  <c r="BA33" i="8"/>
  <c r="AZ33" i="8"/>
  <c r="AX33" i="8"/>
  <c r="AW33" i="8"/>
  <c r="AU33" i="8"/>
  <c r="AT33" i="8"/>
  <c r="AR33" i="8"/>
  <c r="AD33" i="8"/>
  <c r="AE33" i="8" s="1"/>
  <c r="AA33" i="8"/>
  <c r="Z33" i="8" s="1"/>
  <c r="Z33" i="9" s="1"/>
  <c r="C33" i="8"/>
  <c r="B33" i="8" s="1"/>
  <c r="BC32" i="8"/>
  <c r="BA32" i="8"/>
  <c r="AZ32" i="8"/>
  <c r="AX32" i="8"/>
  <c r="AW32" i="8"/>
  <c r="AU32" i="8"/>
  <c r="AT32" i="8"/>
  <c r="AR32" i="8"/>
  <c r="AD32" i="8"/>
  <c r="AE32" i="8" s="1"/>
  <c r="AE32" i="9" s="1"/>
  <c r="AA32" i="8"/>
  <c r="Z32" i="8" s="1"/>
  <c r="C32" i="8"/>
  <c r="B32" i="8" s="1"/>
  <c r="B32" i="9" s="1"/>
  <c r="BC31" i="8"/>
  <c r="BA31" i="8"/>
  <c r="AZ31" i="8"/>
  <c r="AX31" i="8"/>
  <c r="AW31" i="8"/>
  <c r="AU31" i="8"/>
  <c r="AT31" i="8"/>
  <c r="AR31" i="8"/>
  <c r="AD31" i="8"/>
  <c r="AE31" i="8" s="1"/>
  <c r="AA31" i="8"/>
  <c r="Z31" i="8" s="1"/>
  <c r="Z31" i="9" s="1"/>
  <c r="C31" i="8"/>
  <c r="B31" i="8" s="1"/>
  <c r="BC30" i="8"/>
  <c r="BA30" i="8"/>
  <c r="AZ30" i="8"/>
  <c r="AX30" i="8"/>
  <c r="AW30" i="8"/>
  <c r="AU30" i="8"/>
  <c r="AT30" i="8"/>
  <c r="AR30" i="8"/>
  <c r="AD30" i="8"/>
  <c r="AE30" i="8" s="1"/>
  <c r="AE30" i="9" s="1"/>
  <c r="AA30" i="8"/>
  <c r="Z30" i="8" s="1"/>
  <c r="C30" i="8"/>
  <c r="B30" i="8" s="1"/>
  <c r="B30" i="9" s="1"/>
  <c r="BC29" i="8"/>
  <c r="BA29" i="8"/>
  <c r="AZ29" i="8"/>
  <c r="AX29" i="8"/>
  <c r="AW29" i="8"/>
  <c r="AU29" i="8"/>
  <c r="AT29" i="8"/>
  <c r="AR29" i="8"/>
  <c r="AD29" i="8"/>
  <c r="AE29" i="8" s="1"/>
  <c r="AA29" i="8"/>
  <c r="Z29" i="8" s="1"/>
  <c r="Z29" i="9" s="1"/>
  <c r="C29" i="8"/>
  <c r="B29" i="8" s="1"/>
  <c r="BC28" i="8"/>
  <c r="BA28" i="8"/>
  <c r="AZ28" i="8"/>
  <c r="AX28" i="8"/>
  <c r="AW28" i="8"/>
  <c r="AU28" i="8"/>
  <c r="AT28" i="8"/>
  <c r="AR28" i="8"/>
  <c r="AD28" i="8"/>
  <c r="AE28" i="8"/>
  <c r="AA28" i="8"/>
  <c r="Z28" i="8" s="1"/>
  <c r="C28" i="8"/>
  <c r="B28" i="8" s="1"/>
  <c r="B28" i="9" s="1"/>
  <c r="BC27" i="8"/>
  <c r="BA27" i="8"/>
  <c r="AZ27" i="8"/>
  <c r="AX27" i="8"/>
  <c r="AW27" i="8"/>
  <c r="AU27" i="8"/>
  <c r="AT27" i="8"/>
  <c r="AR27" i="8"/>
  <c r="AD27" i="8"/>
  <c r="AE27" i="8" s="1"/>
  <c r="AA27" i="8"/>
  <c r="Z27" i="8" s="1"/>
  <c r="Z27" i="9" s="1"/>
  <c r="C27" i="8"/>
  <c r="B27" i="8" s="1"/>
  <c r="BC26" i="8"/>
  <c r="BA26" i="8"/>
  <c r="AZ26" i="8"/>
  <c r="AX26" i="8"/>
  <c r="AW26" i="8"/>
  <c r="AU26" i="8"/>
  <c r="AT26" i="8"/>
  <c r="AR26" i="8"/>
  <c r="AD26" i="8"/>
  <c r="AE26" i="8" s="1"/>
  <c r="AE26" i="9" s="1"/>
  <c r="AA26" i="8"/>
  <c r="Z26" i="8" s="1"/>
  <c r="C26" i="8"/>
  <c r="B26" i="8" s="1"/>
  <c r="B26" i="9" s="1"/>
  <c r="BC25" i="8"/>
  <c r="BA25" i="8"/>
  <c r="AZ25" i="8"/>
  <c r="AX25" i="8"/>
  <c r="AW25" i="8"/>
  <c r="AU25" i="8"/>
  <c r="AT25" i="8"/>
  <c r="AR25" i="8"/>
  <c r="AD25" i="8"/>
  <c r="AE25" i="8" s="1"/>
  <c r="AA25" i="8"/>
  <c r="Z25" i="8" s="1"/>
  <c r="Z25" i="9" s="1"/>
  <c r="C25" i="8"/>
  <c r="B25" i="8" s="1"/>
  <c r="BC24" i="8"/>
  <c r="BA24" i="8"/>
  <c r="AZ24" i="8"/>
  <c r="AX24" i="8"/>
  <c r="AW24" i="8"/>
  <c r="AU24" i="8"/>
  <c r="AT24" i="8"/>
  <c r="AR24" i="8"/>
  <c r="AD24" i="8"/>
  <c r="AE24" i="8" s="1"/>
  <c r="AE24" i="9" s="1"/>
  <c r="AA24" i="8"/>
  <c r="Z24" i="8" s="1"/>
  <c r="D23" i="8"/>
  <c r="C23" i="8" s="1"/>
  <c r="BC23" i="8"/>
  <c r="BA23" i="8"/>
  <c r="AZ23" i="8"/>
  <c r="AX23" i="8"/>
  <c r="AW23" i="8"/>
  <c r="AU23" i="8"/>
  <c r="AT23" i="8"/>
  <c r="AR23" i="8"/>
  <c r="AD23" i="8"/>
  <c r="AE23" i="8"/>
  <c r="AA23" i="8"/>
  <c r="Z23" i="8" s="1"/>
  <c r="BC22" i="8"/>
  <c r="BA22" i="8"/>
  <c r="AZ22" i="8"/>
  <c r="AX22" i="8"/>
  <c r="AW22" i="8"/>
  <c r="AU22" i="8"/>
  <c r="AT22" i="8"/>
  <c r="AR22" i="8"/>
  <c r="AD22" i="8"/>
  <c r="AE22" i="8" s="1"/>
  <c r="AA22" i="8"/>
  <c r="Z22" i="8" s="1"/>
  <c r="Z22" i="9" s="1"/>
  <c r="C22" i="8"/>
  <c r="B22" i="8" s="1"/>
  <c r="BC21" i="8"/>
  <c r="BA21" i="8"/>
  <c r="AZ21" i="8"/>
  <c r="AX21" i="8"/>
  <c r="AW21" i="8"/>
  <c r="AU21" i="8"/>
  <c r="AT21" i="8"/>
  <c r="AR21" i="8"/>
  <c r="AD21" i="8"/>
  <c r="AE21" i="8" s="1"/>
  <c r="AE21" i="9" s="1"/>
  <c r="AA21" i="8"/>
  <c r="Z21" i="8" s="1"/>
  <c r="C21" i="8"/>
  <c r="B21" i="8"/>
  <c r="BC20" i="8"/>
  <c r="BA20" i="8"/>
  <c r="AZ20" i="8"/>
  <c r="AX20" i="8"/>
  <c r="AW20" i="8"/>
  <c r="AU20" i="8"/>
  <c r="AT20" i="8"/>
  <c r="AR20" i="8"/>
  <c r="AD20" i="8"/>
  <c r="AE20" i="8" s="1"/>
  <c r="AA20" i="8"/>
  <c r="Z20" i="8"/>
  <c r="C20" i="8"/>
  <c r="B20" i="8" s="1"/>
  <c r="BC19" i="8"/>
  <c r="BA19" i="8"/>
  <c r="AZ19" i="8"/>
  <c r="AX19" i="8"/>
  <c r="AW19" i="8"/>
  <c r="AU19" i="8"/>
  <c r="AT19" i="8"/>
  <c r="AR19" i="8"/>
  <c r="AD19" i="8"/>
  <c r="AE19" i="8" s="1"/>
  <c r="AE19" i="9" s="1"/>
  <c r="AA19" i="8"/>
  <c r="Z19" i="8" s="1"/>
  <c r="C19" i="8"/>
  <c r="B19" i="8"/>
  <c r="BC18" i="8"/>
  <c r="BA18" i="8"/>
  <c r="AZ18" i="8"/>
  <c r="AX18" i="8"/>
  <c r="AW18" i="8"/>
  <c r="AU18" i="8"/>
  <c r="AT18" i="8"/>
  <c r="AR18" i="8"/>
  <c r="AD18" i="8"/>
  <c r="AE18" i="8" s="1"/>
  <c r="AA18" i="8"/>
  <c r="Z18" i="8"/>
  <c r="C18" i="8"/>
  <c r="B18" i="8" s="1"/>
  <c r="B18" i="9" s="1"/>
  <c r="BC17" i="8"/>
  <c r="BA17" i="8"/>
  <c r="AZ17" i="8"/>
  <c r="AX17" i="8"/>
  <c r="AW17" i="8"/>
  <c r="AU17" i="8"/>
  <c r="AT17" i="8"/>
  <c r="AR17" i="8"/>
  <c r="AD17" i="8"/>
  <c r="AE17" i="8" s="1"/>
  <c r="AE17" i="9" s="1"/>
  <c r="AA17" i="8"/>
  <c r="Z17" i="8" s="1"/>
  <c r="Z17" i="9" s="1"/>
  <c r="C17" i="8"/>
  <c r="B17" i="8" s="1"/>
  <c r="B17" i="9" s="1"/>
  <c r="BC16" i="8"/>
  <c r="BA16" i="8"/>
  <c r="AZ16" i="8"/>
  <c r="AX16" i="8"/>
  <c r="AW16" i="8"/>
  <c r="AU16" i="8"/>
  <c r="AT16" i="8"/>
  <c r="AR16" i="8"/>
  <c r="AD16" i="8"/>
  <c r="AE16" i="8" s="1"/>
  <c r="AE16" i="9" s="1"/>
  <c r="AA16" i="8"/>
  <c r="Z16" i="8" s="1"/>
  <c r="Z16" i="9" s="1"/>
  <c r="C16" i="8"/>
  <c r="B16" i="8" s="1"/>
  <c r="B16" i="9" s="1"/>
  <c r="BB15" i="8"/>
  <c r="BC15" i="8" s="1"/>
  <c r="BC15" i="9" s="1"/>
  <c r="BA15" i="8"/>
  <c r="AY15" i="8"/>
  <c r="AX15" i="8" s="1"/>
  <c r="AX15" i="9" s="1"/>
  <c r="AV15" i="8"/>
  <c r="AW15" i="8" s="1"/>
  <c r="AW15" i="9" s="1"/>
  <c r="AS15" i="8"/>
  <c r="AT15" i="8" s="1"/>
  <c r="AT15" i="9" s="1"/>
  <c r="AD14" i="8"/>
  <c r="AD15" i="8" s="1"/>
  <c r="AD15" i="9" s="1"/>
  <c r="AE14" i="8"/>
  <c r="AE15" i="8" s="1"/>
  <c r="AE15" i="9" s="1"/>
  <c r="AC15" i="8"/>
  <c r="AB15" i="8"/>
  <c r="AA15" i="8" s="1"/>
  <c r="D15" i="8"/>
  <c r="C15" i="8" s="1"/>
  <c r="BC14" i="8"/>
  <c r="BA14" i="8"/>
  <c r="AZ14" i="8"/>
  <c r="AX14" i="8"/>
  <c r="AW14" i="8"/>
  <c r="AU14" i="8"/>
  <c r="AT14" i="8"/>
  <c r="AR14" i="8"/>
  <c r="AA14" i="8"/>
  <c r="Z14" i="8" s="1"/>
  <c r="Z14" i="9" s="1"/>
  <c r="C14" i="8"/>
  <c r="B14" i="8" s="1"/>
  <c r="B14" i="9" s="1"/>
  <c r="BC13" i="8"/>
  <c r="BA13" i="8"/>
  <c r="AZ13" i="8"/>
  <c r="AX13" i="8"/>
  <c r="AW13" i="8"/>
  <c r="AU13" i="8"/>
  <c r="AT13" i="8"/>
  <c r="AR13" i="8"/>
  <c r="AD13" i="8"/>
  <c r="AE13" i="8"/>
  <c r="AA13" i="8"/>
  <c r="Z13" i="8" s="1"/>
  <c r="Z13" i="9" s="1"/>
  <c r="C13" i="8"/>
  <c r="B13" i="8" s="1"/>
  <c r="B13" i="9" s="1"/>
  <c r="BC12" i="8"/>
  <c r="BA12" i="8"/>
  <c r="AZ12" i="8"/>
  <c r="AX12" i="8"/>
  <c r="AW12" i="8"/>
  <c r="AU12" i="8"/>
  <c r="AT12" i="8"/>
  <c r="AR12" i="8"/>
  <c r="AD12" i="8"/>
  <c r="AE12" i="8" s="1"/>
  <c r="AE12" i="9" s="1"/>
  <c r="AA12" i="8"/>
  <c r="Z12" i="8" s="1"/>
  <c r="Z12" i="9" s="1"/>
  <c r="C12" i="8"/>
  <c r="B12" i="8" s="1"/>
  <c r="B12" i="9" s="1"/>
  <c r="BC11" i="8"/>
  <c r="BA11" i="8"/>
  <c r="AD11" i="8"/>
  <c r="AE11" i="8" s="1"/>
  <c r="AE11" i="9" s="1"/>
  <c r="AA11" i="8"/>
  <c r="Z11" i="8" s="1"/>
  <c r="Z11" i="9" s="1"/>
  <c r="C11" i="8"/>
  <c r="B11" i="8" s="1"/>
  <c r="B11" i="9" s="1"/>
  <c r="BC10" i="8"/>
  <c r="BA10" i="8"/>
  <c r="AD10" i="8"/>
  <c r="AE10" i="8" s="1"/>
  <c r="AE10" i="9" s="1"/>
  <c r="AA10" i="8"/>
  <c r="Z10" i="8" s="1"/>
  <c r="Z10" i="9" s="1"/>
  <c r="C10" i="8"/>
  <c r="B10" i="8" s="1"/>
  <c r="B10" i="9" s="1"/>
  <c r="AD9" i="8"/>
  <c r="AC9" i="8" s="1"/>
  <c r="AC9" i="9" s="1"/>
  <c r="AA9" i="8"/>
  <c r="Z9" i="8" s="1"/>
  <c r="Z9" i="9" s="1"/>
  <c r="C9" i="8"/>
  <c r="B9" i="8"/>
  <c r="AN70" i="9"/>
  <c r="AM70" i="9"/>
  <c r="AL70" i="9"/>
  <c r="AG70" i="9"/>
  <c r="AF70" i="9"/>
  <c r="P70" i="9"/>
  <c r="O70" i="9"/>
  <c r="N70" i="9"/>
  <c r="AL69" i="9"/>
  <c r="AF69" i="9"/>
  <c r="P69" i="9"/>
  <c r="O69" i="9"/>
  <c r="N69" i="9"/>
  <c r="AM68" i="9"/>
  <c r="AL68" i="9"/>
  <c r="AJ68" i="9"/>
  <c r="AI68" i="9"/>
  <c r="AG68" i="9"/>
  <c r="AF68" i="9"/>
  <c r="O68" i="9"/>
  <c r="N68" i="9"/>
  <c r="AM67" i="9"/>
  <c r="AL67" i="9"/>
  <c r="AJ67" i="9"/>
  <c r="AI67" i="9"/>
  <c r="AG67" i="9"/>
  <c r="AF67" i="9"/>
  <c r="O67" i="9"/>
  <c r="N67" i="9"/>
  <c r="AP66" i="9"/>
  <c r="AO66" i="9"/>
  <c r="AM66" i="9"/>
  <c r="AL66" i="9"/>
  <c r="AJ66" i="9"/>
  <c r="AI66" i="9"/>
  <c r="AG66" i="9"/>
  <c r="AF66" i="9"/>
  <c r="X66" i="9"/>
  <c r="W66" i="9"/>
  <c r="R66" i="9"/>
  <c r="Q66" i="9"/>
  <c r="O66" i="9"/>
  <c r="N66" i="9"/>
  <c r="M66" i="9"/>
  <c r="L66" i="9"/>
  <c r="K66" i="9"/>
  <c r="J66" i="9"/>
  <c r="I66" i="9"/>
  <c r="H66" i="9"/>
  <c r="G66" i="9"/>
  <c r="F66" i="9"/>
  <c r="E66" i="9"/>
  <c r="D66" i="9"/>
  <c r="C66" i="9"/>
  <c r="B66" i="9"/>
  <c r="AP65" i="9"/>
  <c r="AO65" i="9"/>
  <c r="AM65" i="9"/>
  <c r="AL65" i="9"/>
  <c r="AJ65" i="9"/>
  <c r="AI65" i="9"/>
  <c r="AG65" i="9"/>
  <c r="AF65" i="9"/>
  <c r="X65" i="9"/>
  <c r="W65" i="9"/>
  <c r="R65" i="9"/>
  <c r="Q65" i="9"/>
  <c r="O65" i="9"/>
  <c r="N65" i="9"/>
  <c r="M65" i="9"/>
  <c r="L65" i="9"/>
  <c r="K65" i="9"/>
  <c r="J65" i="9"/>
  <c r="I65" i="9"/>
  <c r="H65" i="9"/>
  <c r="G65" i="9"/>
  <c r="F65" i="9"/>
  <c r="E65" i="9"/>
  <c r="D65" i="9"/>
  <c r="C65" i="9"/>
  <c r="B65" i="9"/>
  <c r="AP64" i="9"/>
  <c r="AO64" i="9"/>
  <c r="AM64" i="9"/>
  <c r="AL64" i="9"/>
  <c r="AJ64" i="9"/>
  <c r="AI64" i="9"/>
  <c r="AG64" i="9"/>
  <c r="AF64" i="9"/>
  <c r="X64" i="9"/>
  <c r="W64" i="9"/>
  <c r="R64" i="9"/>
  <c r="Q64" i="9"/>
  <c r="O64" i="9"/>
  <c r="N64" i="9"/>
  <c r="M64" i="9"/>
  <c r="L64" i="9"/>
  <c r="K64" i="9"/>
  <c r="J64" i="9"/>
  <c r="I64" i="9"/>
  <c r="H64" i="9"/>
  <c r="G64" i="9"/>
  <c r="F64" i="9"/>
  <c r="E64" i="9"/>
  <c r="D64" i="9"/>
  <c r="C64" i="9"/>
  <c r="B64" i="9"/>
  <c r="AP63" i="9"/>
  <c r="AO63" i="9"/>
  <c r="AM63" i="9"/>
  <c r="AL63" i="9"/>
  <c r="AK63" i="9"/>
  <c r="AJ63" i="9"/>
  <c r="AI63" i="9"/>
  <c r="AG63" i="9"/>
  <c r="AF63" i="9"/>
  <c r="X63" i="9"/>
  <c r="W63" i="9"/>
  <c r="R63" i="9"/>
  <c r="Q63" i="9"/>
  <c r="O63" i="9"/>
  <c r="N63" i="9"/>
  <c r="M63" i="9"/>
  <c r="L63" i="9"/>
  <c r="K63" i="9"/>
  <c r="J63" i="9"/>
  <c r="I63" i="9"/>
  <c r="H63" i="9"/>
  <c r="G63" i="9"/>
  <c r="F63" i="9"/>
  <c r="E63" i="9"/>
  <c r="D63" i="9"/>
  <c r="C63" i="9"/>
  <c r="B63" i="9"/>
  <c r="AP62" i="9"/>
  <c r="AO62" i="9"/>
  <c r="AM62" i="9"/>
  <c r="AL62" i="9"/>
  <c r="AJ62" i="9"/>
  <c r="AI62" i="9"/>
  <c r="AG62" i="9"/>
  <c r="AF62" i="9"/>
  <c r="X62" i="9"/>
  <c r="W62" i="9"/>
  <c r="R62" i="9"/>
  <c r="Q62" i="9"/>
  <c r="O62" i="9"/>
  <c r="N62" i="9"/>
  <c r="M62" i="9"/>
  <c r="L62" i="9"/>
  <c r="K62" i="9"/>
  <c r="J62" i="9"/>
  <c r="I62" i="9"/>
  <c r="H62" i="9"/>
  <c r="G62" i="9"/>
  <c r="F62" i="9"/>
  <c r="E62" i="9"/>
  <c r="D62" i="9"/>
  <c r="C62" i="9"/>
  <c r="B62" i="9"/>
  <c r="AP61" i="9"/>
  <c r="AO61" i="9"/>
  <c r="AM61" i="9"/>
  <c r="AL61" i="9"/>
  <c r="AJ61" i="9"/>
  <c r="AI61" i="9"/>
  <c r="AG61" i="9"/>
  <c r="AF61" i="9"/>
  <c r="Y61" i="9"/>
  <c r="X61" i="9"/>
  <c r="W61" i="9"/>
  <c r="R61" i="9"/>
  <c r="Q61" i="9"/>
  <c r="P61" i="9"/>
  <c r="O61" i="9"/>
  <c r="N61" i="9"/>
  <c r="M61" i="9"/>
  <c r="L61" i="9"/>
  <c r="K61" i="9"/>
  <c r="J61" i="9"/>
  <c r="I61" i="9"/>
  <c r="H61" i="9"/>
  <c r="G61" i="9"/>
  <c r="F61" i="9"/>
  <c r="E61" i="9"/>
  <c r="D61" i="9"/>
  <c r="C61" i="9"/>
  <c r="B61" i="9"/>
  <c r="AP60" i="9"/>
  <c r="AO60" i="9"/>
  <c r="AM60" i="9"/>
  <c r="AL60" i="9"/>
  <c r="AJ60" i="9"/>
  <c r="AI60" i="9"/>
  <c r="AG60" i="9"/>
  <c r="AF60" i="9"/>
  <c r="X60" i="9"/>
  <c r="W60" i="9"/>
  <c r="S60" i="9"/>
  <c r="R60" i="9"/>
  <c r="Q60" i="9"/>
  <c r="O60" i="9"/>
  <c r="N60" i="9"/>
  <c r="M60" i="9"/>
  <c r="L60" i="9"/>
  <c r="K60" i="9"/>
  <c r="J60" i="9"/>
  <c r="I60" i="9"/>
  <c r="H60" i="9"/>
  <c r="G60" i="9"/>
  <c r="F60" i="9"/>
  <c r="E60" i="9"/>
  <c r="D60" i="9"/>
  <c r="C60" i="9"/>
  <c r="B60" i="9"/>
  <c r="AP59" i="9"/>
  <c r="AO59" i="9"/>
  <c r="AM59" i="9"/>
  <c r="AL59" i="9"/>
  <c r="AJ59" i="9"/>
  <c r="AI59" i="9"/>
  <c r="AG59" i="9"/>
  <c r="AF59" i="9"/>
  <c r="X59" i="9"/>
  <c r="W59" i="9"/>
  <c r="U59" i="9"/>
  <c r="T59" i="9"/>
  <c r="R59" i="9"/>
  <c r="Q59" i="9"/>
  <c r="O59" i="9"/>
  <c r="N59" i="9"/>
  <c r="M59" i="9"/>
  <c r="L59" i="9"/>
  <c r="K59" i="9"/>
  <c r="J59" i="9"/>
  <c r="I59" i="9"/>
  <c r="H59" i="9"/>
  <c r="G59" i="9"/>
  <c r="F59" i="9"/>
  <c r="E59" i="9"/>
  <c r="D59" i="9"/>
  <c r="C59" i="9"/>
  <c r="B59" i="9"/>
  <c r="AW58" i="9"/>
  <c r="AV58" i="9"/>
  <c r="AU58" i="9"/>
  <c r="AD58" i="9"/>
  <c r="AC58" i="9"/>
  <c r="Y58" i="9"/>
  <c r="X58" i="9"/>
  <c r="W58" i="9"/>
  <c r="T58" i="9"/>
  <c r="R58" i="9"/>
  <c r="Q58" i="9"/>
  <c r="P58" i="9"/>
  <c r="O58" i="9"/>
  <c r="N58" i="9"/>
  <c r="G58" i="9"/>
  <c r="F58" i="9"/>
  <c r="E58" i="9"/>
  <c r="D58" i="9"/>
  <c r="C58" i="9"/>
  <c r="B58" i="9"/>
  <c r="AW57" i="9"/>
  <c r="AV57" i="9"/>
  <c r="AU57" i="9"/>
  <c r="AT57" i="9"/>
  <c r="AS57" i="9"/>
  <c r="AR57" i="9"/>
  <c r="AD57" i="9"/>
  <c r="AC57" i="9"/>
  <c r="Y57" i="9"/>
  <c r="X57" i="9"/>
  <c r="W57" i="9"/>
  <c r="U57" i="9"/>
  <c r="T57" i="9"/>
  <c r="S57" i="9"/>
  <c r="R57" i="9"/>
  <c r="Q57" i="9"/>
  <c r="O57" i="9"/>
  <c r="N57" i="9"/>
  <c r="G57" i="9"/>
  <c r="F57" i="9"/>
  <c r="E57" i="9"/>
  <c r="D57" i="9"/>
  <c r="C57" i="9"/>
  <c r="B57" i="9"/>
  <c r="AV56" i="9"/>
  <c r="AS56" i="9"/>
  <c r="AR56" i="9"/>
  <c r="AD56" i="9"/>
  <c r="AC56" i="9"/>
  <c r="BC55" i="9"/>
  <c r="BB55" i="9"/>
  <c r="BA55" i="9"/>
  <c r="AZ55" i="9"/>
  <c r="AY55" i="9"/>
  <c r="AX55" i="9"/>
  <c r="AW55" i="9"/>
  <c r="AV55" i="9"/>
  <c r="AU55" i="9"/>
  <c r="AT55" i="9"/>
  <c r="AS55" i="9"/>
  <c r="AR55" i="9"/>
  <c r="AD55" i="9"/>
  <c r="AC55" i="9"/>
  <c r="AB55" i="9"/>
  <c r="AA55" i="9"/>
  <c r="D55" i="9"/>
  <c r="C55" i="9"/>
  <c r="B55" i="9"/>
  <c r="BC54" i="9"/>
  <c r="BB54" i="9"/>
  <c r="BA54" i="9"/>
  <c r="AZ54" i="9"/>
  <c r="AY54" i="9"/>
  <c r="AX54" i="9"/>
  <c r="AW54" i="9"/>
  <c r="AV54" i="9"/>
  <c r="AU54" i="9"/>
  <c r="AT54" i="9"/>
  <c r="AS54" i="9"/>
  <c r="AR54" i="9"/>
  <c r="AD54" i="9"/>
  <c r="AC54" i="9"/>
  <c r="AB54" i="9"/>
  <c r="AA54" i="9"/>
  <c r="Z54" i="9"/>
  <c r="D54" i="9"/>
  <c r="C54" i="9"/>
  <c r="B54" i="9"/>
  <c r="BC53" i="9"/>
  <c r="BB53" i="9"/>
  <c r="BA53" i="9"/>
  <c r="AZ53" i="9"/>
  <c r="AY53" i="9"/>
  <c r="AX53" i="9"/>
  <c r="AW53" i="9"/>
  <c r="AV53" i="9"/>
  <c r="AU53" i="9"/>
  <c r="AT53" i="9"/>
  <c r="AS53" i="9"/>
  <c r="AR53" i="9"/>
  <c r="AE53" i="9"/>
  <c r="AD53" i="9"/>
  <c r="AC53" i="9"/>
  <c r="AB53" i="9"/>
  <c r="AA53" i="9"/>
  <c r="D53" i="9"/>
  <c r="C53" i="9"/>
  <c r="B53" i="9"/>
  <c r="BC52" i="9"/>
  <c r="BB52" i="9"/>
  <c r="BA52" i="9"/>
  <c r="AZ52" i="9"/>
  <c r="AY52" i="9"/>
  <c r="AX52" i="9"/>
  <c r="AW52" i="9"/>
  <c r="AV52" i="9"/>
  <c r="AU52" i="9"/>
  <c r="AT52" i="9"/>
  <c r="AS52" i="9"/>
  <c r="AR52" i="9"/>
  <c r="AD52" i="9"/>
  <c r="AC52" i="9"/>
  <c r="AB52" i="9"/>
  <c r="AA52" i="9"/>
  <c r="Z52" i="9"/>
  <c r="D52" i="9"/>
  <c r="C52" i="9"/>
  <c r="BC51" i="9"/>
  <c r="BB51" i="9"/>
  <c r="BA51" i="9"/>
  <c r="AZ51" i="9"/>
  <c r="AY51" i="9"/>
  <c r="AX51" i="9"/>
  <c r="AW51" i="9"/>
  <c r="AV51" i="9"/>
  <c r="AU51" i="9"/>
  <c r="AT51" i="9"/>
  <c r="AS51" i="9"/>
  <c r="AR51" i="9"/>
  <c r="AE51" i="9"/>
  <c r="AD51" i="9"/>
  <c r="AC51" i="9"/>
  <c r="AB51" i="9"/>
  <c r="AA51" i="9"/>
  <c r="Z51" i="9"/>
  <c r="D51" i="9"/>
  <c r="C51" i="9"/>
  <c r="B51" i="9"/>
  <c r="BC50" i="9"/>
  <c r="BB50" i="9"/>
  <c r="BA50" i="9"/>
  <c r="AZ50" i="9"/>
  <c r="AY50" i="9"/>
  <c r="AX50" i="9"/>
  <c r="AW50" i="9"/>
  <c r="AV50" i="9"/>
  <c r="AU50" i="9"/>
  <c r="AT50" i="9"/>
  <c r="AS50" i="9"/>
  <c r="AR50" i="9"/>
  <c r="AD50" i="9"/>
  <c r="AC50" i="9"/>
  <c r="AB50" i="9"/>
  <c r="AA50" i="9"/>
  <c r="Z50" i="9"/>
  <c r="D50" i="9"/>
  <c r="C50" i="9"/>
  <c r="BC49" i="9"/>
  <c r="BB49" i="9"/>
  <c r="BA49" i="9"/>
  <c r="AZ49" i="9"/>
  <c r="AY49" i="9"/>
  <c r="AX49" i="9"/>
  <c r="AW49" i="9"/>
  <c r="AV49" i="9"/>
  <c r="AU49" i="9"/>
  <c r="AT49" i="9"/>
  <c r="AS49" i="9"/>
  <c r="AR49" i="9"/>
  <c r="AE49" i="9"/>
  <c r="AD49" i="9"/>
  <c r="AC49" i="9"/>
  <c r="AB49" i="9"/>
  <c r="AA49" i="9"/>
  <c r="D49" i="9"/>
  <c r="C49" i="9"/>
  <c r="B49" i="9"/>
  <c r="BC48" i="9"/>
  <c r="BB48" i="9"/>
  <c r="BA48" i="9"/>
  <c r="AZ48" i="9"/>
  <c r="AY48" i="9"/>
  <c r="AX48" i="9"/>
  <c r="AW48" i="9"/>
  <c r="AV48" i="9"/>
  <c r="AU48" i="9"/>
  <c r="AT48" i="9"/>
  <c r="AS48" i="9"/>
  <c r="AR48" i="9"/>
  <c r="AD48" i="9"/>
  <c r="AC48" i="9"/>
  <c r="AB48" i="9"/>
  <c r="AA48" i="9"/>
  <c r="Z48" i="9"/>
  <c r="D48" i="9"/>
  <c r="C48" i="9"/>
  <c r="BC47" i="9"/>
  <c r="BB47" i="9"/>
  <c r="BA47" i="9"/>
  <c r="AZ47" i="9"/>
  <c r="AY47" i="9"/>
  <c r="AX47" i="9"/>
  <c r="AW47" i="9"/>
  <c r="AV47" i="9"/>
  <c r="AU47" i="9"/>
  <c r="AT47" i="9"/>
  <c r="AS47" i="9"/>
  <c r="AR47" i="9"/>
  <c r="AE47" i="9"/>
  <c r="AD47" i="9"/>
  <c r="AC47" i="9"/>
  <c r="AB47" i="9"/>
  <c r="AA47" i="9"/>
  <c r="D47" i="9"/>
  <c r="C47" i="9"/>
  <c r="B47" i="9"/>
  <c r="BC46" i="9"/>
  <c r="BB46" i="9"/>
  <c r="BA46" i="9"/>
  <c r="AZ46" i="9"/>
  <c r="AY46" i="9"/>
  <c r="AX46" i="9"/>
  <c r="AW46" i="9"/>
  <c r="AV46" i="9"/>
  <c r="AU46" i="9"/>
  <c r="AT46" i="9"/>
  <c r="AS46" i="9"/>
  <c r="AR46" i="9"/>
  <c r="AD46" i="9"/>
  <c r="AC46" i="9"/>
  <c r="AB46" i="9"/>
  <c r="AA46" i="9"/>
  <c r="Z46" i="9"/>
  <c r="D46" i="9"/>
  <c r="C46" i="9"/>
  <c r="B46" i="9"/>
  <c r="BC45" i="9"/>
  <c r="BB45" i="9"/>
  <c r="BA45" i="9"/>
  <c r="AZ45" i="9"/>
  <c r="AY45" i="9"/>
  <c r="AX45" i="9"/>
  <c r="AW45" i="9"/>
  <c r="AV45" i="9"/>
  <c r="AU45" i="9"/>
  <c r="AT45" i="9"/>
  <c r="AS45" i="9"/>
  <c r="AR45" i="9"/>
  <c r="AE45" i="9"/>
  <c r="AD45" i="9"/>
  <c r="AC45" i="9"/>
  <c r="AB45" i="9"/>
  <c r="AA45" i="9"/>
  <c r="D45" i="9"/>
  <c r="C45" i="9"/>
  <c r="B45" i="9"/>
  <c r="BC44" i="9"/>
  <c r="BB44" i="9"/>
  <c r="BA44" i="9"/>
  <c r="AZ44" i="9"/>
  <c r="AY44" i="9"/>
  <c r="AX44" i="9"/>
  <c r="AW44" i="9"/>
  <c r="AV44" i="9"/>
  <c r="AU44" i="9"/>
  <c r="AT44" i="9"/>
  <c r="AS44" i="9"/>
  <c r="AR44" i="9"/>
  <c r="AD44" i="9"/>
  <c r="AC44" i="9"/>
  <c r="AB44" i="9"/>
  <c r="AA44" i="9"/>
  <c r="Z44" i="9"/>
  <c r="D44" i="9"/>
  <c r="C44" i="9"/>
  <c r="BC43" i="9"/>
  <c r="BB43" i="9"/>
  <c r="BA43" i="9"/>
  <c r="AZ43" i="9"/>
  <c r="AY43" i="9"/>
  <c r="AX43" i="9"/>
  <c r="AW43" i="9"/>
  <c r="AV43" i="9"/>
  <c r="AU43" i="9"/>
  <c r="AT43" i="9"/>
  <c r="AS43" i="9"/>
  <c r="AR43" i="9"/>
  <c r="AE43" i="9"/>
  <c r="AD43" i="9"/>
  <c r="AC43" i="9"/>
  <c r="AB43" i="9"/>
  <c r="AA43" i="9"/>
  <c r="Z43" i="9"/>
  <c r="D43" i="9"/>
  <c r="C43" i="9"/>
  <c r="B43" i="9"/>
  <c r="BC42" i="9"/>
  <c r="BB42" i="9"/>
  <c r="BA42" i="9"/>
  <c r="AZ42" i="9"/>
  <c r="AY42" i="9"/>
  <c r="AX42" i="9"/>
  <c r="AW42" i="9"/>
  <c r="AV42" i="9"/>
  <c r="AU42" i="9"/>
  <c r="AT42" i="9"/>
  <c r="AS42" i="9"/>
  <c r="AR42" i="9"/>
  <c r="AD42" i="9"/>
  <c r="AC42" i="9"/>
  <c r="AB42" i="9"/>
  <c r="AA42" i="9"/>
  <c r="Z42" i="9"/>
  <c r="D42" i="9"/>
  <c r="C42" i="9"/>
  <c r="BC41" i="9"/>
  <c r="BB41" i="9"/>
  <c r="BA41" i="9"/>
  <c r="AZ41" i="9"/>
  <c r="AY41" i="9"/>
  <c r="AX41" i="9"/>
  <c r="AW41" i="9"/>
  <c r="AV41" i="9"/>
  <c r="AU41" i="9"/>
  <c r="AT41" i="9"/>
  <c r="AS41" i="9"/>
  <c r="AR41" i="9"/>
  <c r="AE41" i="9"/>
  <c r="AD41" i="9"/>
  <c r="AC41" i="9"/>
  <c r="AB41" i="9"/>
  <c r="AA41" i="9"/>
  <c r="D41" i="9"/>
  <c r="C41" i="9"/>
  <c r="B41" i="9"/>
  <c r="BC40" i="9"/>
  <c r="BB40" i="9"/>
  <c r="BA40" i="9"/>
  <c r="AZ40" i="9"/>
  <c r="AY40" i="9"/>
  <c r="AX40" i="9"/>
  <c r="AW40" i="9"/>
  <c r="AV40" i="9"/>
  <c r="AU40" i="9"/>
  <c r="AT40" i="9"/>
  <c r="AS40" i="9"/>
  <c r="AR40" i="9"/>
  <c r="AE40" i="9"/>
  <c r="AD40" i="9"/>
  <c r="AC40" i="9"/>
  <c r="AB40" i="9"/>
  <c r="AA40" i="9"/>
  <c r="Z40" i="9"/>
  <c r="D40" i="9"/>
  <c r="C40" i="9"/>
  <c r="B40" i="9"/>
  <c r="BC39" i="9"/>
  <c r="BB39" i="9"/>
  <c r="BA39" i="9"/>
  <c r="AZ39" i="9"/>
  <c r="AY39" i="9"/>
  <c r="AX39" i="9"/>
  <c r="AW39" i="9"/>
  <c r="AV39" i="9"/>
  <c r="AU39" i="9"/>
  <c r="AT39" i="9"/>
  <c r="AS39" i="9"/>
  <c r="AR39" i="9"/>
  <c r="AE39" i="9"/>
  <c r="AD39" i="9"/>
  <c r="AC39" i="9"/>
  <c r="AB39" i="9"/>
  <c r="AA39" i="9"/>
  <c r="D39" i="9"/>
  <c r="C39" i="9"/>
  <c r="B39" i="9"/>
  <c r="BC38" i="9"/>
  <c r="BB38" i="9"/>
  <c r="BA38" i="9"/>
  <c r="AZ38" i="9"/>
  <c r="AY38" i="9"/>
  <c r="AX38" i="9"/>
  <c r="AW38" i="9"/>
  <c r="AV38" i="9"/>
  <c r="AU38" i="9"/>
  <c r="AT38" i="9"/>
  <c r="AS38" i="9"/>
  <c r="AR38" i="9"/>
  <c r="AD38" i="9"/>
  <c r="AC38" i="9"/>
  <c r="AB38" i="9"/>
  <c r="AA38" i="9"/>
  <c r="Z38" i="9"/>
  <c r="D38" i="9"/>
  <c r="C38" i="9"/>
  <c r="B38" i="9"/>
  <c r="BC37" i="9"/>
  <c r="BB37" i="9"/>
  <c r="BA37" i="9"/>
  <c r="AZ37" i="9"/>
  <c r="AY37" i="9"/>
  <c r="AX37" i="9"/>
  <c r="AW37" i="9"/>
  <c r="AV37" i="9"/>
  <c r="AU37" i="9"/>
  <c r="AT37" i="9"/>
  <c r="AS37" i="9"/>
  <c r="AR37" i="9"/>
  <c r="AE37" i="9"/>
  <c r="AD37" i="9"/>
  <c r="AC37" i="9"/>
  <c r="AB37" i="9"/>
  <c r="AA37" i="9"/>
  <c r="D37" i="9"/>
  <c r="C37" i="9"/>
  <c r="B37" i="9"/>
  <c r="BC36" i="9"/>
  <c r="BB36" i="9"/>
  <c r="BA36" i="9"/>
  <c r="AZ36" i="9"/>
  <c r="AY36" i="9"/>
  <c r="AX36" i="9"/>
  <c r="AW36" i="9"/>
  <c r="AV36" i="9"/>
  <c r="AU36" i="9"/>
  <c r="AT36" i="9"/>
  <c r="AS36" i="9"/>
  <c r="AR36" i="9"/>
  <c r="AD36" i="9"/>
  <c r="AC36" i="9"/>
  <c r="AB36" i="9"/>
  <c r="AA36" i="9"/>
  <c r="Z36" i="9"/>
  <c r="D36" i="9"/>
  <c r="C36" i="9"/>
  <c r="BC35" i="9"/>
  <c r="BB35" i="9"/>
  <c r="BA35" i="9"/>
  <c r="AZ35" i="9"/>
  <c r="AY35" i="9"/>
  <c r="AX35" i="9"/>
  <c r="AW35" i="9"/>
  <c r="AV35" i="9"/>
  <c r="AU35" i="9"/>
  <c r="AT35" i="9"/>
  <c r="AS35" i="9"/>
  <c r="AR35" i="9"/>
  <c r="AE35" i="9"/>
  <c r="AD35" i="9"/>
  <c r="AC35" i="9"/>
  <c r="AB35" i="9"/>
  <c r="AA35" i="9"/>
  <c r="Z35" i="9"/>
  <c r="D35" i="9"/>
  <c r="C35" i="9"/>
  <c r="B35" i="9"/>
  <c r="BC34" i="9"/>
  <c r="BB34" i="9"/>
  <c r="BA34" i="9"/>
  <c r="AZ34" i="9"/>
  <c r="AY34" i="9"/>
  <c r="AX34" i="9"/>
  <c r="AW34" i="9"/>
  <c r="AV34" i="9"/>
  <c r="AU34" i="9"/>
  <c r="AT34" i="9"/>
  <c r="AS34" i="9"/>
  <c r="AR34" i="9"/>
  <c r="AD34" i="9"/>
  <c r="AC34" i="9"/>
  <c r="AB34" i="9"/>
  <c r="AA34" i="9"/>
  <c r="Z34" i="9"/>
  <c r="D34" i="9"/>
  <c r="C34" i="9"/>
  <c r="BC33" i="9"/>
  <c r="BB33" i="9"/>
  <c r="BA33" i="9"/>
  <c r="AZ33" i="9"/>
  <c r="AY33" i="9"/>
  <c r="AX33" i="9"/>
  <c r="AW33" i="9"/>
  <c r="AV33" i="9"/>
  <c r="AU33" i="9"/>
  <c r="AT33" i="9"/>
  <c r="AS33" i="9"/>
  <c r="AR33" i="9"/>
  <c r="AE33" i="9"/>
  <c r="AD33" i="9"/>
  <c r="AC33" i="9"/>
  <c r="AB33" i="9"/>
  <c r="AA33" i="9"/>
  <c r="D33" i="9"/>
  <c r="C33" i="9"/>
  <c r="B33" i="9"/>
  <c r="BC32" i="9"/>
  <c r="BB32" i="9"/>
  <c r="BA32" i="9"/>
  <c r="AZ32" i="9"/>
  <c r="AY32" i="9"/>
  <c r="AX32" i="9"/>
  <c r="AW32" i="9"/>
  <c r="AV32" i="9"/>
  <c r="AU32" i="9"/>
  <c r="AT32" i="9"/>
  <c r="AS32" i="9"/>
  <c r="AR32" i="9"/>
  <c r="AD32" i="9"/>
  <c r="AC32" i="9"/>
  <c r="AB32" i="9"/>
  <c r="AA32" i="9"/>
  <c r="Z32" i="9"/>
  <c r="D32" i="9"/>
  <c r="C32" i="9"/>
  <c r="BC31" i="9"/>
  <c r="BB31" i="9"/>
  <c r="BA31" i="9"/>
  <c r="AZ31" i="9"/>
  <c r="AY31" i="9"/>
  <c r="AX31" i="9"/>
  <c r="AW31" i="9"/>
  <c r="AV31" i="9"/>
  <c r="AU31" i="9"/>
  <c r="AT31" i="9"/>
  <c r="AS31" i="9"/>
  <c r="AR31" i="9"/>
  <c r="AE31" i="9"/>
  <c r="AD31" i="9"/>
  <c r="AC31" i="9"/>
  <c r="AB31" i="9"/>
  <c r="AA31" i="9"/>
  <c r="D31" i="9"/>
  <c r="C31" i="9"/>
  <c r="B31" i="9"/>
  <c r="BC30" i="9"/>
  <c r="BB30" i="9"/>
  <c r="BA30" i="9"/>
  <c r="AZ30" i="9"/>
  <c r="AY30" i="9"/>
  <c r="AX30" i="9"/>
  <c r="AW30" i="9"/>
  <c r="AV30" i="9"/>
  <c r="AU30" i="9"/>
  <c r="AT30" i="9"/>
  <c r="AS30" i="9"/>
  <c r="AR30" i="9"/>
  <c r="AD30" i="9"/>
  <c r="AC30" i="9"/>
  <c r="AB30" i="9"/>
  <c r="AA30" i="9"/>
  <c r="Z30" i="9"/>
  <c r="D30" i="9"/>
  <c r="C30" i="9"/>
  <c r="BC29" i="9"/>
  <c r="BB29" i="9"/>
  <c r="BA29" i="9"/>
  <c r="AZ29" i="9"/>
  <c r="AY29" i="9"/>
  <c r="AX29" i="9"/>
  <c r="AW29" i="9"/>
  <c r="AV29" i="9"/>
  <c r="AU29" i="9"/>
  <c r="AT29" i="9"/>
  <c r="AS29" i="9"/>
  <c r="AR29" i="9"/>
  <c r="AE29" i="9"/>
  <c r="AD29" i="9"/>
  <c r="AC29" i="9"/>
  <c r="AB29" i="9"/>
  <c r="AA29" i="9"/>
  <c r="D29" i="9"/>
  <c r="C29" i="9"/>
  <c r="B29" i="9"/>
  <c r="BC28" i="9"/>
  <c r="BB28" i="9"/>
  <c r="BA28" i="9"/>
  <c r="AZ28" i="9"/>
  <c r="AY28" i="9"/>
  <c r="AX28" i="9"/>
  <c r="AW28" i="9"/>
  <c r="AV28" i="9"/>
  <c r="AU28" i="9"/>
  <c r="AT28" i="9"/>
  <c r="AS28" i="9"/>
  <c r="AR28" i="9"/>
  <c r="AE28" i="9"/>
  <c r="AD28" i="9"/>
  <c r="AC28" i="9"/>
  <c r="AB28" i="9"/>
  <c r="AA28" i="9"/>
  <c r="Z28" i="9"/>
  <c r="D28" i="9"/>
  <c r="C28" i="9"/>
  <c r="BC27" i="9"/>
  <c r="BB27" i="9"/>
  <c r="BA27" i="9"/>
  <c r="AZ27" i="9"/>
  <c r="AY27" i="9"/>
  <c r="AX27" i="9"/>
  <c r="AW27" i="9"/>
  <c r="AV27" i="9"/>
  <c r="AU27" i="9"/>
  <c r="AT27" i="9"/>
  <c r="AS27" i="9"/>
  <c r="AR27" i="9"/>
  <c r="AE27" i="9"/>
  <c r="AD27" i="9"/>
  <c r="AC27" i="9"/>
  <c r="AB27" i="9"/>
  <c r="AA27" i="9"/>
  <c r="D27" i="9"/>
  <c r="C27" i="9"/>
  <c r="B27" i="9"/>
  <c r="BC26" i="9"/>
  <c r="BB26" i="9"/>
  <c r="BA26" i="9"/>
  <c r="AZ26" i="9"/>
  <c r="AY26" i="9"/>
  <c r="AX26" i="9"/>
  <c r="AW26" i="9"/>
  <c r="AV26" i="9"/>
  <c r="AU26" i="9"/>
  <c r="AT26" i="9"/>
  <c r="AS26" i="9"/>
  <c r="AR26" i="9"/>
  <c r="AD26" i="9"/>
  <c r="AC26" i="9"/>
  <c r="AB26" i="9"/>
  <c r="AA26" i="9"/>
  <c r="Z26" i="9"/>
  <c r="D26" i="9"/>
  <c r="C26" i="9"/>
  <c r="BC25" i="9"/>
  <c r="BB25" i="9"/>
  <c r="BA25" i="9"/>
  <c r="AZ25" i="9"/>
  <c r="AY25" i="9"/>
  <c r="AX25" i="9"/>
  <c r="AW25" i="9"/>
  <c r="AV25" i="9"/>
  <c r="AU25" i="9"/>
  <c r="AT25" i="9"/>
  <c r="AS25" i="9"/>
  <c r="AR25" i="9"/>
  <c r="AE25" i="9"/>
  <c r="AD25" i="9"/>
  <c r="AC25" i="9"/>
  <c r="AB25" i="9"/>
  <c r="AA25" i="9"/>
  <c r="D25" i="9"/>
  <c r="C25" i="9"/>
  <c r="B25" i="9"/>
  <c r="BC24" i="9"/>
  <c r="BB24" i="9"/>
  <c r="BA24" i="9"/>
  <c r="AZ24" i="9"/>
  <c r="AY24" i="9"/>
  <c r="AX24" i="9"/>
  <c r="AW24" i="9"/>
  <c r="AV24" i="9"/>
  <c r="AU24" i="9"/>
  <c r="AT24" i="9"/>
  <c r="AS24" i="9"/>
  <c r="AR24" i="9"/>
  <c r="AD24" i="9"/>
  <c r="AC24" i="9"/>
  <c r="AB24" i="9"/>
  <c r="AA24" i="9"/>
  <c r="Z24" i="9"/>
  <c r="BC23" i="9"/>
  <c r="BB23" i="9"/>
  <c r="BA23" i="9"/>
  <c r="AZ23" i="9"/>
  <c r="AY23" i="9"/>
  <c r="AX23" i="9"/>
  <c r="AW23" i="9"/>
  <c r="AV23" i="9"/>
  <c r="AU23" i="9"/>
  <c r="AT23" i="9"/>
  <c r="AS23" i="9"/>
  <c r="AR23" i="9"/>
  <c r="AE23" i="9"/>
  <c r="AD23" i="9"/>
  <c r="AC23" i="9"/>
  <c r="AB23" i="9"/>
  <c r="AA23" i="9"/>
  <c r="Z23" i="9"/>
  <c r="D23" i="9"/>
  <c r="BC22" i="9"/>
  <c r="BB22" i="9"/>
  <c r="BA22" i="9"/>
  <c r="AZ22" i="9"/>
  <c r="AY22" i="9"/>
  <c r="AX22" i="9"/>
  <c r="AW22" i="9"/>
  <c r="AV22" i="9"/>
  <c r="AU22" i="9"/>
  <c r="AT22" i="9"/>
  <c r="AS22" i="9"/>
  <c r="AR22" i="9"/>
  <c r="AE22" i="9"/>
  <c r="AD22" i="9"/>
  <c r="AC22" i="9"/>
  <c r="AB22" i="9"/>
  <c r="AA22" i="9"/>
  <c r="D22" i="9"/>
  <c r="C22" i="9"/>
  <c r="B22" i="9"/>
  <c r="BC21" i="9"/>
  <c r="BB21" i="9"/>
  <c r="BA21" i="9"/>
  <c r="AZ21" i="9"/>
  <c r="AY21" i="9"/>
  <c r="AX21" i="9"/>
  <c r="AW21" i="9"/>
  <c r="AV21" i="9"/>
  <c r="AU21" i="9"/>
  <c r="AT21" i="9"/>
  <c r="AS21" i="9"/>
  <c r="AR21" i="9"/>
  <c r="AD21" i="9"/>
  <c r="AC21" i="9"/>
  <c r="AB21" i="9"/>
  <c r="AA21" i="9"/>
  <c r="Z21" i="9"/>
  <c r="D21" i="9"/>
  <c r="C21" i="9"/>
  <c r="B21" i="9"/>
  <c r="BC20" i="9"/>
  <c r="BB20" i="9"/>
  <c r="BA20" i="9"/>
  <c r="AZ20" i="9"/>
  <c r="AY20" i="9"/>
  <c r="AX20" i="9"/>
  <c r="AW20" i="9"/>
  <c r="AV20" i="9"/>
  <c r="AU20" i="9"/>
  <c r="AT20" i="9"/>
  <c r="AS20" i="9"/>
  <c r="AR20" i="9"/>
  <c r="AE20" i="9"/>
  <c r="AD20" i="9"/>
  <c r="AC20" i="9"/>
  <c r="AB20" i="9"/>
  <c r="AA20" i="9"/>
  <c r="Z20" i="9"/>
  <c r="D20" i="9"/>
  <c r="C20" i="9"/>
  <c r="B20" i="9"/>
  <c r="BC19" i="9"/>
  <c r="BB19" i="9"/>
  <c r="BA19" i="9"/>
  <c r="AZ19" i="9"/>
  <c r="AY19" i="9"/>
  <c r="AX19" i="9"/>
  <c r="AW19" i="9"/>
  <c r="AV19" i="9"/>
  <c r="AU19" i="9"/>
  <c r="AT19" i="9"/>
  <c r="AS19" i="9"/>
  <c r="AR19" i="9"/>
  <c r="AD19" i="9"/>
  <c r="AC19" i="9"/>
  <c r="AB19" i="9"/>
  <c r="AA19" i="9"/>
  <c r="Z19" i="9"/>
  <c r="D19" i="9"/>
  <c r="C19" i="9"/>
  <c r="B19" i="9"/>
  <c r="BC18" i="9"/>
  <c r="BB18" i="9"/>
  <c r="BA18" i="9"/>
  <c r="AZ18" i="9"/>
  <c r="AY18" i="9"/>
  <c r="AX18" i="9"/>
  <c r="AW18" i="9"/>
  <c r="AV18" i="9"/>
  <c r="AU18" i="9"/>
  <c r="AT18" i="9"/>
  <c r="AS18" i="9"/>
  <c r="AR18" i="9"/>
  <c r="AE18" i="9"/>
  <c r="AD18" i="9"/>
  <c r="AC18" i="9"/>
  <c r="AB18" i="9"/>
  <c r="AA18" i="9"/>
  <c r="Z18" i="9"/>
  <c r="D18" i="9"/>
  <c r="C18" i="9"/>
  <c r="BC17" i="9"/>
  <c r="BB17" i="9"/>
  <c r="BA17" i="9"/>
  <c r="AZ17" i="9"/>
  <c r="AY17" i="9"/>
  <c r="AX17" i="9"/>
  <c r="AW17" i="9"/>
  <c r="AV17" i="9"/>
  <c r="AU17" i="9"/>
  <c r="AT17" i="9"/>
  <c r="AS17" i="9"/>
  <c r="AR17" i="9"/>
  <c r="AD17" i="9"/>
  <c r="AC17" i="9"/>
  <c r="AB17" i="9"/>
  <c r="AA17" i="9"/>
  <c r="D17" i="9"/>
  <c r="C17" i="9"/>
  <c r="BC16" i="9"/>
  <c r="BB16" i="9"/>
  <c r="BA16" i="9"/>
  <c r="AZ16" i="9"/>
  <c r="AY16" i="9"/>
  <c r="AX16" i="9"/>
  <c r="AW16" i="9"/>
  <c r="AV16" i="9"/>
  <c r="AU16" i="9"/>
  <c r="AT16" i="9"/>
  <c r="AS16" i="9"/>
  <c r="AR16" i="9"/>
  <c r="AD16" i="9"/>
  <c r="AC16" i="9"/>
  <c r="AB16" i="9"/>
  <c r="AA16" i="9"/>
  <c r="D16" i="9"/>
  <c r="C16" i="9"/>
  <c r="BB15" i="9"/>
  <c r="BA15" i="9"/>
  <c r="AY15" i="9"/>
  <c r="AV15" i="9"/>
  <c r="AS15" i="9"/>
  <c r="AC15" i="9"/>
  <c r="AB15" i="9"/>
  <c r="D15" i="9"/>
  <c r="BC14" i="9"/>
  <c r="BB14" i="9"/>
  <c r="BA14" i="9"/>
  <c r="AZ14" i="9"/>
  <c r="AY14" i="9"/>
  <c r="AX14" i="9"/>
  <c r="AW14" i="9"/>
  <c r="AV14" i="9"/>
  <c r="AU14" i="9"/>
  <c r="AT14" i="9"/>
  <c r="AS14" i="9"/>
  <c r="AR14" i="9"/>
  <c r="AE14" i="9"/>
  <c r="AD14" i="9"/>
  <c r="AC14" i="9"/>
  <c r="AB14" i="9"/>
  <c r="AA14" i="9"/>
  <c r="D14" i="9"/>
  <c r="C14" i="9"/>
  <c r="BC13" i="9"/>
  <c r="BB13" i="9"/>
  <c r="BA13" i="9"/>
  <c r="AZ13" i="9"/>
  <c r="AY13" i="9"/>
  <c r="AX13" i="9"/>
  <c r="AW13" i="9"/>
  <c r="AV13" i="9"/>
  <c r="AU13" i="9"/>
  <c r="AT13" i="9"/>
  <c r="AS13" i="9"/>
  <c r="AR13" i="9"/>
  <c r="AE13" i="9"/>
  <c r="AD13" i="9"/>
  <c r="AC13" i="9"/>
  <c r="AB13" i="9"/>
  <c r="AA13" i="9"/>
  <c r="D13" i="9"/>
  <c r="C13" i="9"/>
  <c r="BC12" i="9"/>
  <c r="BB12" i="9"/>
  <c r="BA12" i="9"/>
  <c r="AZ12" i="9"/>
  <c r="AY12" i="9"/>
  <c r="AX12" i="9"/>
  <c r="AW12" i="9"/>
  <c r="AV12" i="9"/>
  <c r="AU12" i="9"/>
  <c r="AT12" i="9"/>
  <c r="AS12" i="9"/>
  <c r="AR12" i="9"/>
  <c r="AD12" i="9"/>
  <c r="AC12" i="9"/>
  <c r="AB12" i="9"/>
  <c r="AA12" i="9"/>
  <c r="D12" i="9"/>
  <c r="C12" i="9"/>
  <c r="BC11" i="9"/>
  <c r="BB11" i="9"/>
  <c r="BA11" i="9"/>
  <c r="AD11" i="9"/>
  <c r="AC11" i="9"/>
  <c r="AB11" i="9"/>
  <c r="AA11" i="9"/>
  <c r="D11" i="9"/>
  <c r="C11" i="9"/>
  <c r="BC10" i="9"/>
  <c r="BB10" i="9"/>
  <c r="BA10" i="9"/>
  <c r="AD10" i="9"/>
  <c r="AC10" i="9"/>
  <c r="AB10" i="9"/>
  <c r="AA10" i="9"/>
  <c r="D10" i="9"/>
  <c r="C10" i="9"/>
  <c r="AE9" i="9"/>
  <c r="AD9" i="9"/>
  <c r="AB9" i="9"/>
  <c r="AA9" i="9"/>
  <c r="D9" i="9"/>
  <c r="C9" i="9"/>
  <c r="B9" i="9"/>
  <c r="V58" i="8" l="1"/>
  <c r="V58" i="9" s="1"/>
  <c r="U58" i="9"/>
  <c r="AH69" i="8"/>
  <c r="AH69" i="9" s="1"/>
  <c r="AG69" i="9"/>
  <c r="AN69" i="8"/>
  <c r="AN69" i="9" s="1"/>
  <c r="AM69" i="9"/>
  <c r="B15" i="8"/>
  <c r="B15" i="9" s="1"/>
  <c r="C15" i="9"/>
  <c r="AZ15" i="8"/>
  <c r="AZ15" i="9" s="1"/>
  <c r="D24" i="8"/>
  <c r="C56" i="8"/>
  <c r="C56" i="9" s="1"/>
  <c r="AE55" i="8"/>
  <c r="AT56" i="8"/>
  <c r="AT56" i="9" s="1"/>
  <c r="Z15" i="8"/>
  <c r="Z15" i="9" s="1"/>
  <c r="AA15" i="9"/>
  <c r="B23" i="8"/>
  <c r="B23" i="9" s="1"/>
  <c r="C23" i="9"/>
  <c r="S30" i="5"/>
  <c r="S30" i="6" s="1"/>
  <c r="R30" i="6"/>
  <c r="AU15" i="8"/>
  <c r="AU15" i="9" s="1"/>
  <c r="B56" i="8"/>
  <c r="B56" i="9" s="1"/>
  <c r="D56" i="8"/>
  <c r="D56" i="9" s="1"/>
  <c r="AU56" i="8"/>
  <c r="AU56" i="9" s="1"/>
  <c r="AW56" i="8"/>
  <c r="AW56" i="9" s="1"/>
  <c r="AY81" i="6"/>
  <c r="AZ81" i="5"/>
  <c r="AZ81" i="6" s="1"/>
  <c r="AR15" i="8"/>
  <c r="AR15" i="9" s="1"/>
  <c r="AT30" i="5"/>
  <c r="AT30" i="6" s="1"/>
  <c r="AS30" i="6"/>
  <c r="BF30" i="5"/>
  <c r="BF30" i="6" s="1"/>
  <c r="BE30" i="6"/>
  <c r="AM84" i="6"/>
  <c r="AN84" i="5"/>
  <c r="AN84" i="6" s="1"/>
  <c r="AE30" i="5"/>
  <c r="AE30" i="6" s="1"/>
  <c r="C24" i="8" l="1"/>
  <c r="D24" i="9"/>
  <c r="AE55" i="9"/>
  <c r="AE56" i="8"/>
  <c r="AE56" i="9" s="1"/>
  <c r="C24" i="9" l="1"/>
  <c r="B24" i="8"/>
  <c r="B24" i="9" s="1"/>
</calcChain>
</file>

<file path=xl/sharedStrings.xml><?xml version="1.0" encoding="utf-8"?>
<sst xmlns="http://schemas.openxmlformats.org/spreadsheetml/2006/main" count="7477" uniqueCount="160">
  <si>
    <r>
      <t>Wage rates at the Cape organized by occupation.</t>
    </r>
    <r>
      <rPr>
        <sz val="12"/>
        <color rgb="FFC00000"/>
        <rFont val="Arial"/>
        <family val="2"/>
      </rPr>
      <t xml:space="preserve"> Expressed in </t>
    </r>
    <r>
      <rPr>
        <sz val="12"/>
        <color indexed="10"/>
        <rFont val="Arial"/>
        <family val="2"/>
      </rPr>
      <t>grams of silver</t>
    </r>
    <r>
      <rPr>
        <sz val="12"/>
        <color rgb="FFC00000"/>
        <rFont val="Arial"/>
        <family val="2"/>
      </rPr>
      <t xml:space="preserve"> per day (d), month (m), and year (y).</t>
    </r>
    <phoneticPr fontId="15" type="noConversion"/>
  </si>
  <si>
    <r>
      <t>Wage rates in Natal organized by occupation</t>
    </r>
    <r>
      <rPr>
        <sz val="12"/>
        <color indexed="10"/>
        <rFont val="Arial"/>
        <family val="2"/>
      </rPr>
      <t>. Expressed in Pounds sterling per day (d), month (m), and year (y).</t>
    </r>
    <phoneticPr fontId="15" type="noConversion"/>
  </si>
  <si>
    <t>A logged average was taken from these rates.</t>
    <phoneticPr fontId="15" type="noConversion"/>
  </si>
  <si>
    <r>
      <t>These wages were used in the article</t>
    </r>
    <r>
      <rPr>
        <sz val="12"/>
        <color indexed="8"/>
        <rFont val="Arial"/>
        <family val="2"/>
      </rPr>
      <t>:</t>
    </r>
    <phoneticPr fontId="15" type="noConversion"/>
  </si>
  <si>
    <t>2011, december</t>
    <phoneticPr fontId="15" type="noConversion"/>
  </si>
  <si>
    <r>
      <t xml:space="preserve">de Zwart, Pim. 2011. “South African Living Standards in Global Perspective”. </t>
    </r>
    <r>
      <rPr>
        <i/>
        <sz val="12"/>
        <color indexed="8"/>
        <rFont val="Arial"/>
        <family val="2"/>
      </rPr>
      <t>Economic History of Developing Regions</t>
    </r>
    <r>
      <rPr>
        <sz val="12"/>
        <color indexed="8"/>
        <rFont val="Arial"/>
        <family val="2"/>
      </rPr>
      <t xml:space="preserve"> 26, 1 (June): 49-74.</t>
    </r>
    <phoneticPr fontId="15" type="noConversion"/>
  </si>
  <si>
    <r>
      <t>Wage rates at the Cape organized by occupation.</t>
    </r>
    <r>
      <rPr>
        <sz val="12"/>
        <color rgb="FFC00000"/>
        <rFont val="Arial"/>
        <family val="2"/>
      </rPr>
      <t xml:space="preserve"> Expressed in Pounds sterling per day (d), month (m), and year (y).</t>
    </r>
    <phoneticPr fontId="15" type="noConversion"/>
  </si>
  <si>
    <r>
      <t xml:space="preserve">Original observation in </t>
    </r>
    <r>
      <rPr>
        <b/>
        <sz val="10"/>
        <color indexed="8"/>
        <rFont val="Arial"/>
        <family val="2"/>
      </rPr>
      <t>Black</t>
    </r>
    <r>
      <rPr>
        <sz val="10"/>
        <color indexed="8"/>
        <rFont val="Arial"/>
        <family val="2"/>
      </rPr>
      <t xml:space="preserve"> numbers, </t>
    </r>
    <r>
      <rPr>
        <b/>
        <sz val="10"/>
        <color indexed="57"/>
        <rFont val="Arial"/>
        <family val="2"/>
      </rPr>
      <t>Green</t>
    </r>
    <r>
      <rPr>
        <sz val="10"/>
        <color indexed="8"/>
        <rFont val="Arial"/>
        <family val="2"/>
      </rPr>
      <t xml:space="preserve"> numbers are calculations based on 25 working days per month. </t>
    </r>
    <r>
      <rPr>
        <b/>
        <sz val="10"/>
        <color indexed="10"/>
        <rFont val="Arial"/>
        <family val="2"/>
      </rPr>
      <t>Red</t>
    </r>
    <r>
      <rPr>
        <sz val="10"/>
        <color indexed="8"/>
        <rFont val="Arial"/>
        <family val="2"/>
      </rPr>
      <t xml:space="preserve"> numbers are interpolations for missing years</t>
    </r>
    <phoneticPr fontId="15" type="noConversion"/>
  </si>
  <si>
    <t>Carpenters</t>
  </si>
  <si>
    <t>CO 442/27</t>
  </si>
  <si>
    <t>Female</t>
  </si>
  <si>
    <t>Annum</t>
  </si>
  <si>
    <t>Domestic servant</t>
  </si>
  <si>
    <t>Labourer (with food)</t>
  </si>
  <si>
    <t>Labourer (without food)</t>
  </si>
  <si>
    <t>Masons</t>
  </si>
  <si>
    <t>Praedial</t>
  </si>
  <si>
    <t>Waggon Driver</t>
  </si>
  <si>
    <t>Waggon Leaders</t>
  </si>
  <si>
    <t>Waggonmakers and Blacksmiths</t>
  </si>
  <si>
    <t>Waggon Drivers and Waggon Leaders</t>
  </si>
  <si>
    <t>(w/o Food) European</t>
  </si>
  <si>
    <t>(w/o food) Coloured</t>
  </si>
  <si>
    <t>Tailors</t>
  </si>
  <si>
    <t xml:space="preserve"> Drivers (European)</t>
  </si>
  <si>
    <t>Drivers (Coloured)</t>
  </si>
  <si>
    <t>with Rations</t>
  </si>
  <si>
    <t>"Native"</t>
  </si>
  <si>
    <t>Natives, with Rations</t>
  </si>
  <si>
    <t>£/s</t>
  </si>
  <si>
    <t>Colonial Blue Books of the Cape Colony</t>
  </si>
  <si>
    <t>Statistical Tables of the British Colonies</t>
  </si>
  <si>
    <t>Sources</t>
  </si>
  <si>
    <t>These rows (L-O) were used for instances minimum and maximum wage rates were noted down in the source.</t>
  </si>
  <si>
    <t>Row O shows whether the lognormal average is expressed in pounds (£) or shillings (s)</t>
  </si>
  <si>
    <t>Original wage rates in Natal as found in sources (Colonial Blue Books and Statistical Tables)</t>
  </si>
  <si>
    <t>Original wage rates in the Cape Colony as found in sources (Colonial Blue Books and Statistical Tables)</t>
  </si>
  <si>
    <t>The original data stem from the Colonial Office Records (CO) in the British National Archives in London (Kew Gardens)</t>
  </si>
  <si>
    <t>Ref. No.</t>
  </si>
  <si>
    <t>Page No.</t>
  </si>
  <si>
    <t>Place</t>
  </si>
  <si>
    <t>Year</t>
  </si>
  <si>
    <t>Labour</t>
  </si>
  <si>
    <t>European/Coloured</t>
  </si>
  <si>
    <t>Per</t>
  </si>
  <si>
    <t>£</t>
  </si>
  <si>
    <t>s.</t>
  </si>
  <si>
    <t>d.</t>
  </si>
  <si>
    <t>£ p d/m/y</t>
  </si>
  <si>
    <t>Min</t>
  </si>
  <si>
    <t>LogN Av</t>
  </si>
  <si>
    <t>Max</t>
  </si>
  <si>
    <t>CO 442/61</t>
  </si>
  <si>
    <t>Cape</t>
  </si>
  <si>
    <t>Blacksmiths</t>
  </si>
  <si>
    <t>n/a</t>
  </si>
  <si>
    <t>Day</t>
  </si>
  <si>
    <t>CO 442/62</t>
  </si>
  <si>
    <t>CO 442/28</t>
  </si>
  <si>
    <t>Carpenters and Joiners</t>
  </si>
  <si>
    <t>Coloured</t>
  </si>
  <si>
    <t>CO 442/30</t>
  </si>
  <si>
    <t>CO 442/33</t>
  </si>
  <si>
    <t>CO 442/36</t>
  </si>
  <si>
    <t>CO 442/37</t>
  </si>
  <si>
    <t>CO 442/39</t>
  </si>
  <si>
    <t>CO 442/40</t>
  </si>
  <si>
    <t>CO 442/41</t>
  </si>
  <si>
    <t>CO 442/42</t>
  </si>
  <si>
    <t>CO 442/43</t>
  </si>
  <si>
    <t>CO 442/44</t>
  </si>
  <si>
    <t>CO 442/60</t>
  </si>
  <si>
    <t>European</t>
  </si>
  <si>
    <t>s</t>
  </si>
  <si>
    <t>CO 442/45</t>
  </si>
  <si>
    <t>CO 442/46</t>
  </si>
  <si>
    <t>CO 442/47</t>
  </si>
  <si>
    <t>CO 442/48</t>
  </si>
  <si>
    <t>CO 442/49</t>
  </si>
  <si>
    <t>CO 442/50</t>
  </si>
  <si>
    <t>CO 442/51</t>
  </si>
  <si>
    <t>CO 442/52</t>
  </si>
  <si>
    <t>CO 442/53</t>
  </si>
  <si>
    <t>CO 442/56</t>
  </si>
  <si>
    <t>CO 442/59</t>
  </si>
  <si>
    <t>Coal miners</t>
  </si>
  <si>
    <t>Month</t>
  </si>
  <si>
    <t>l</t>
  </si>
  <si>
    <t>CO 442/63</t>
  </si>
  <si>
    <t>Day Labourers (with food)</t>
  </si>
  <si>
    <t>Domestic</t>
  </si>
  <si>
    <t>Female, Coloured</t>
  </si>
  <si>
    <t>Female, European</t>
  </si>
  <si>
    <t>Male, Coloured</t>
  </si>
  <si>
    <t>Male, European</t>
  </si>
  <si>
    <t>CO 53/74</t>
  </si>
  <si>
    <t>Cape Town</t>
  </si>
  <si>
    <t>domestic</t>
  </si>
  <si>
    <t>day</t>
  </si>
  <si>
    <t>CO 53/75</t>
  </si>
  <si>
    <t>month</t>
  </si>
  <si>
    <t>CO 53/76</t>
  </si>
  <si>
    <t>CO 53/77</t>
  </si>
  <si>
    <t>CO 53/78</t>
  </si>
  <si>
    <t>CO 53/79</t>
  </si>
  <si>
    <t>CO 53/80</t>
  </si>
  <si>
    <t>CO 53/81</t>
  </si>
  <si>
    <t>CO 53/82</t>
  </si>
  <si>
    <t>CO 53/83</t>
  </si>
  <si>
    <t>Domestic servants</t>
  </si>
  <si>
    <t>CO 53/84</t>
  </si>
  <si>
    <t>CO 53/85</t>
  </si>
  <si>
    <t>CO 53/86</t>
  </si>
  <si>
    <t>CO 53/87</t>
  </si>
  <si>
    <t>CO 53/88</t>
  </si>
  <si>
    <t>CO 53/89</t>
  </si>
  <si>
    <t>CO 53/90</t>
  </si>
  <si>
    <t>Farm Overseers, Head Shepherds etc.</t>
  </si>
  <si>
    <t>Farm Servants, Cattle, Herds, and Shepherds</t>
  </si>
  <si>
    <t>Labourers</t>
  </si>
  <si>
    <t>Masons and Bricklayers</t>
  </si>
  <si>
    <t>Predial</t>
  </si>
  <si>
    <t>Smiths and Waggon Makers</t>
  </si>
  <si>
    <t>Tailors and Shoemakers</t>
  </si>
  <si>
    <t>trades</t>
  </si>
  <si>
    <t>Trades</t>
  </si>
  <si>
    <t>Tradesmen</t>
  </si>
  <si>
    <t>tradesmen</t>
  </si>
  <si>
    <t>Wagonmakers</t>
  </si>
  <si>
    <t>y</t>
  </si>
  <si>
    <t>m</t>
  </si>
  <si>
    <t>d</t>
  </si>
  <si>
    <t>Masons, Coloured</t>
  </si>
  <si>
    <t>Masons, European</t>
  </si>
  <si>
    <t>Tailors, Coloured</t>
  </si>
  <si>
    <t>Tailors, European</t>
  </si>
  <si>
    <t>Carpenters, Coloured</t>
  </si>
  <si>
    <t>Carpenters, European</t>
  </si>
  <si>
    <t>Smiths, Coloured</t>
  </si>
  <si>
    <t>Smiths, European</t>
  </si>
  <si>
    <t>Servants, Coloured</t>
  </si>
  <si>
    <t>Servants, European</t>
  </si>
  <si>
    <t>Overseers, Coloured</t>
  </si>
  <si>
    <t>Overseers, European</t>
  </si>
  <si>
    <t>(w food) Coloured</t>
  </si>
  <si>
    <t>(w food) European</t>
  </si>
  <si>
    <t>Labourers (European)</t>
  </si>
  <si>
    <t>Trades (skilled labour)</t>
  </si>
  <si>
    <t>£ per m/d/y</t>
  </si>
  <si>
    <t>Natal</t>
  </si>
  <si>
    <t>Wages in South Africa, 1835-1913</t>
  </si>
  <si>
    <t>Pim de Zwart</t>
  </si>
  <si>
    <r>
      <t xml:space="preserve">Original observation in </t>
    </r>
    <r>
      <rPr>
        <b/>
        <sz val="10"/>
        <color indexed="8"/>
        <rFont val="Arial"/>
        <family val="2"/>
      </rPr>
      <t>Black</t>
    </r>
    <r>
      <rPr>
        <sz val="10"/>
        <color indexed="8"/>
        <rFont val="Arial"/>
        <family val="2"/>
      </rPr>
      <t xml:space="preserve"> numbers, </t>
    </r>
    <r>
      <rPr>
        <b/>
        <sz val="10"/>
        <color rgb="FF00B050"/>
        <rFont val="Arial"/>
        <family val="2"/>
      </rPr>
      <t>Green</t>
    </r>
    <r>
      <rPr>
        <sz val="10"/>
        <color indexed="8"/>
        <rFont val="Arial"/>
        <family val="2"/>
      </rPr>
      <t xml:space="preserve"> numbers are calculations based on 25 working days per month. </t>
    </r>
    <r>
      <rPr>
        <b/>
        <sz val="10"/>
        <color indexed="10"/>
        <rFont val="Arial"/>
        <family val="2"/>
      </rPr>
      <t>Red</t>
    </r>
    <r>
      <rPr>
        <sz val="10"/>
        <color indexed="8"/>
        <rFont val="Arial"/>
        <family val="2"/>
      </rPr>
      <t xml:space="preserve"> numbers are interpolations for missing years</t>
    </r>
  </si>
  <si>
    <r>
      <t>Wage rates in Natal organized by occupation.</t>
    </r>
    <r>
      <rPr>
        <sz val="12"/>
        <color indexed="10"/>
        <rFont val="Arial"/>
        <family val="2"/>
      </rPr>
      <t xml:space="preserve"> Expressed in grams of silver per day (d), month (m), and year (y).</t>
    </r>
  </si>
  <si>
    <r>
      <t xml:space="preserve">Original observation in </t>
    </r>
    <r>
      <rPr>
        <b/>
        <sz val="10"/>
        <color indexed="8"/>
        <rFont val="Arial"/>
        <family val="2"/>
      </rPr>
      <t>Black</t>
    </r>
    <r>
      <rPr>
        <sz val="10"/>
        <color indexed="8"/>
        <rFont val="Arial"/>
        <family val="2"/>
      </rPr>
      <t xml:space="preserve"> numbers, </t>
    </r>
    <r>
      <rPr>
        <b/>
        <sz val="10"/>
        <color indexed="57"/>
        <rFont val="Arial"/>
        <family val="2"/>
      </rPr>
      <t>Green</t>
    </r>
    <r>
      <rPr>
        <sz val="10"/>
        <color indexed="8"/>
        <rFont val="Arial"/>
        <family val="2"/>
      </rPr>
      <t xml:space="preserve"> numbers are calculations based on 25 working days per month. </t>
    </r>
    <r>
      <rPr>
        <b/>
        <sz val="10"/>
        <color indexed="10"/>
        <rFont val="Arial"/>
        <family val="2"/>
      </rPr>
      <t>Red</t>
    </r>
    <r>
      <rPr>
        <sz val="10"/>
        <color indexed="8"/>
        <rFont val="Arial"/>
        <family val="2"/>
      </rPr>
      <t xml:space="preserve"> numbers are interpolations for missing years</t>
    </r>
  </si>
  <si>
    <t>Praedial; Farm Overseers and Farm Servants (also received 'Board and Lodging')</t>
  </si>
  <si>
    <t>Domestic Servants (also received 'Board and Lodging')</t>
  </si>
  <si>
    <t>Domestic Servants  (also received 'Board and Lodging')</t>
  </si>
  <si>
    <t>Labourers  (also received 'Board and Lodging')</t>
  </si>
  <si>
    <t>Praedial  (also received 'Board and Lodging')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</si>
</sst>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8"/>
      <name val="Arial"/>
      <family val="2"/>
    </font>
    <font>
      <sz val="12"/>
      <color indexed="8"/>
      <name val="Arial"/>
      <family val="2"/>
    </font>
    <font>
      <b/>
      <sz val="14"/>
      <color rgb="FFC00000"/>
      <name val="Arial"/>
      <family val="2"/>
    </font>
    <font>
      <sz val="12"/>
      <color indexed="8"/>
      <name val="Arial"/>
      <family val="2"/>
    </font>
    <font>
      <i/>
      <sz val="12"/>
      <color indexed="8"/>
      <name val="Arial"/>
      <family val="2"/>
    </font>
    <font>
      <sz val="10"/>
      <color rgb="FF00B050"/>
      <name val="Arial"/>
      <family val="2"/>
    </font>
    <font>
      <sz val="10"/>
      <name val="Arial"/>
      <family val="2"/>
    </font>
    <font>
      <sz val="12"/>
      <color rgb="FFC00000"/>
      <name val="Arial"/>
      <family val="2"/>
    </font>
    <font>
      <b/>
      <sz val="12"/>
      <color rgb="FFC00000"/>
      <name val="Arial"/>
      <family val="2"/>
    </font>
    <font>
      <sz val="8"/>
      <name val="Verdana"/>
      <family val="2"/>
    </font>
    <font>
      <b/>
      <sz val="14"/>
      <color indexed="10"/>
      <name val="Arial"/>
      <family val="2"/>
    </font>
    <font>
      <sz val="12"/>
      <color indexed="10"/>
      <name val="Arial"/>
      <family val="2"/>
    </font>
    <font>
      <u/>
      <sz val="12"/>
      <color indexed="8"/>
      <name val="Arial"/>
      <family val="2"/>
    </font>
    <font>
      <b/>
      <sz val="10"/>
      <color indexed="57"/>
      <name val="Arial"/>
      <family val="2"/>
    </font>
    <font>
      <b/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color rgb="FF00B050"/>
      <name val="Arial"/>
      <family val="2"/>
    </font>
    <font>
      <sz val="14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medium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2">
    <xf numFmtId="0" fontId="0" fillId="0" borderId="0" xfId="0"/>
    <xf numFmtId="0" fontId="7" fillId="0" borderId="0" xfId="0" applyFont="1"/>
    <xf numFmtId="0" fontId="8" fillId="0" borderId="0" xfId="0" applyFont="1"/>
    <xf numFmtId="0" fontId="9" fillId="0" borderId="0" xfId="0" applyFont="1"/>
    <xf numFmtId="0" fontId="7" fillId="0" borderId="0" xfId="1" applyFont="1"/>
    <xf numFmtId="0" fontId="6" fillId="0" borderId="1" xfId="1" applyFont="1" applyBorder="1"/>
    <xf numFmtId="0" fontId="4" fillId="0" borderId="0" xfId="1" applyFont="1"/>
    <xf numFmtId="0" fontId="4" fillId="0" borderId="4" xfId="1" applyFont="1" applyBorder="1"/>
    <xf numFmtId="0" fontId="4" fillId="0" borderId="0" xfId="1" applyFont="1" applyBorder="1"/>
    <xf numFmtId="0" fontId="4" fillId="0" borderId="3" xfId="1" applyFont="1" applyBorder="1"/>
    <xf numFmtId="0" fontId="4" fillId="0" borderId="2" xfId="1" applyFont="1" applyBorder="1"/>
    <xf numFmtId="0" fontId="4" fillId="0" borderId="1" xfId="1" applyFont="1" applyBorder="1"/>
    <xf numFmtId="0" fontId="11" fillId="0" borderId="0" xfId="1" applyFont="1" applyBorder="1"/>
    <xf numFmtId="0" fontId="11" fillId="0" borderId="3" xfId="1" applyFont="1" applyBorder="1"/>
    <xf numFmtId="0" fontId="11" fillId="0" borderId="4" xfId="1" applyFont="1" applyBorder="1"/>
    <xf numFmtId="0" fontId="5" fillId="0" borderId="4" xfId="1" applyFont="1" applyBorder="1"/>
    <xf numFmtId="0" fontId="5" fillId="0" borderId="0" xfId="1" applyFont="1" applyBorder="1"/>
    <xf numFmtId="0" fontId="5" fillId="0" borderId="3" xfId="1" applyFont="1" applyBorder="1"/>
    <xf numFmtId="0" fontId="11" fillId="0" borderId="2" xfId="1" applyFont="1" applyBorder="1"/>
    <xf numFmtId="0" fontId="5" fillId="0" borderId="2" xfId="1" applyFont="1" applyBorder="1"/>
    <xf numFmtId="0" fontId="12" fillId="0" borderId="4" xfId="1" applyFont="1" applyBorder="1"/>
    <xf numFmtId="0" fontId="12" fillId="0" borderId="2" xfId="1" applyFont="1" applyBorder="1"/>
    <xf numFmtId="0" fontId="6" fillId="0" borderId="0" xfId="1" applyFont="1" applyBorder="1"/>
    <xf numFmtId="0" fontId="6" fillId="0" borderId="5" xfId="1" applyFont="1" applyBorder="1"/>
    <xf numFmtId="0" fontId="4" fillId="0" borderId="6" xfId="1" applyFont="1" applyBorder="1"/>
    <xf numFmtId="0" fontId="0" fillId="0" borderId="0" xfId="1" applyFont="1" applyBorder="1"/>
    <xf numFmtId="0" fontId="6" fillId="0" borderId="0" xfId="1" applyFont="1"/>
    <xf numFmtId="0" fontId="0" fillId="0" borderId="0" xfId="1" applyFont="1"/>
    <xf numFmtId="0" fontId="13" fillId="0" borderId="0" xfId="1" applyFont="1" applyBorder="1"/>
    <xf numFmtId="0" fontId="14" fillId="0" borderId="0" xfId="1" applyFont="1"/>
    <xf numFmtId="0" fontId="16" fillId="0" borderId="0" xfId="1" applyFont="1"/>
    <xf numFmtId="0" fontId="18" fillId="0" borderId="0" xfId="0" applyFont="1"/>
    <xf numFmtId="0" fontId="16" fillId="0" borderId="0" xfId="1" applyFont="1" applyBorder="1"/>
    <xf numFmtId="0" fontId="17" fillId="0" borderId="0" xfId="1" applyFont="1" applyBorder="1"/>
    <xf numFmtId="0" fontId="21" fillId="0" borderId="0" xfId="1" applyFont="1" applyBorder="1"/>
    <xf numFmtId="0" fontId="21" fillId="0" borderId="10" xfId="1" applyFont="1" applyBorder="1"/>
    <xf numFmtId="0" fontId="21" fillId="0" borderId="0" xfId="1" applyFont="1"/>
    <xf numFmtId="0" fontId="21" fillId="0" borderId="4" xfId="1" applyFont="1" applyBorder="1"/>
    <xf numFmtId="0" fontId="21" fillId="0" borderId="3" xfId="1" applyFont="1" applyBorder="1"/>
    <xf numFmtId="0" fontId="21" fillId="0" borderId="2" xfId="1" applyFont="1" applyBorder="1"/>
    <xf numFmtId="0" fontId="21" fillId="0" borderId="1" xfId="1" applyFont="1" applyBorder="1"/>
    <xf numFmtId="0" fontId="22" fillId="0" borderId="3" xfId="1" applyFont="1" applyBorder="1"/>
    <xf numFmtId="0" fontId="22" fillId="0" borderId="0" xfId="1" applyFont="1" applyBorder="1"/>
    <xf numFmtId="0" fontId="22" fillId="0" borderId="2" xfId="1" applyFont="1" applyBorder="1"/>
    <xf numFmtId="0" fontId="22" fillId="0" borderId="1" xfId="1" applyFont="1" applyBorder="1"/>
    <xf numFmtId="0" fontId="22" fillId="0" borderId="4" xfId="1" applyFont="1" applyBorder="1"/>
    <xf numFmtId="0" fontId="22" fillId="0" borderId="0" xfId="1" applyFont="1"/>
    <xf numFmtId="0" fontId="5" fillId="0" borderId="1" xfId="1" applyFont="1" applyBorder="1"/>
    <xf numFmtId="0" fontId="11" fillId="0" borderId="1" xfId="1" applyFont="1" applyBorder="1"/>
    <xf numFmtId="0" fontId="2" fillId="0" borderId="0" xfId="1" applyFont="1" applyBorder="1"/>
    <xf numFmtId="0" fontId="2" fillId="0" borderId="0" xfId="1" applyFont="1"/>
    <xf numFmtId="0" fontId="4" fillId="0" borderId="0" xfId="0" applyFont="1"/>
    <xf numFmtId="0" fontId="4" fillId="0" borderId="0" xfId="0" applyFont="1" applyBorder="1"/>
    <xf numFmtId="0" fontId="2" fillId="0" borderId="10" xfId="1" applyFont="1" applyBorder="1"/>
    <xf numFmtId="0" fontId="4" fillId="0" borderId="10" xfId="0" applyFont="1" applyBorder="1"/>
    <xf numFmtId="0" fontId="2" fillId="0" borderId="4" xfId="1" applyFont="1" applyBorder="1"/>
    <xf numFmtId="0" fontId="2" fillId="0" borderId="3" xfId="1" applyFont="1" applyBorder="1"/>
    <xf numFmtId="0" fontId="2" fillId="0" borderId="2" xfId="1" applyFont="1" applyBorder="1"/>
    <xf numFmtId="0" fontId="2" fillId="0" borderId="1" xfId="1" applyFont="1" applyBorder="1"/>
    <xf numFmtId="0" fontId="24" fillId="0" borderId="0" xfId="1" applyFont="1"/>
    <xf numFmtId="0" fontId="23" fillId="0" borderId="4" xfId="1" applyFont="1" applyBorder="1"/>
    <xf numFmtId="0" fontId="23" fillId="0" borderId="0" xfId="1" applyFont="1" applyBorder="1"/>
    <xf numFmtId="0" fontId="23" fillId="0" borderId="3" xfId="1" applyFont="1" applyBorder="1"/>
    <xf numFmtId="0" fontId="23" fillId="0" borderId="1" xfId="1" applyFont="1" applyBorder="1"/>
    <xf numFmtId="0" fontId="12" fillId="0" borderId="0" xfId="1" applyFont="1"/>
    <xf numFmtId="0" fontId="5" fillId="0" borderId="0" xfId="1" applyFont="1"/>
    <xf numFmtId="0" fontId="4" fillId="0" borderId="0" xfId="1" applyNumberFormat="1" applyFont="1"/>
    <xf numFmtId="0" fontId="26" fillId="0" borderId="0" xfId="1" applyFont="1"/>
    <xf numFmtId="0" fontId="4" fillId="0" borderId="7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5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21" fillId="0" borderId="4" xfId="1" applyFont="1" applyBorder="1" applyAlignment="1">
      <alignment horizontal="center"/>
    </xf>
    <xf numFmtId="0" fontId="21" fillId="0" borderId="0" xfId="1" applyFont="1" applyBorder="1" applyAlignment="1">
      <alignment horizontal="center"/>
    </xf>
    <xf numFmtId="0" fontId="21" fillId="0" borderId="3" xfId="1" applyFont="1" applyBorder="1" applyAlignment="1">
      <alignment horizontal="center"/>
    </xf>
    <xf numFmtId="0" fontId="21" fillId="0" borderId="1" xfId="1" applyFont="1" applyBorder="1" applyAlignment="1">
      <alignment horizontal="center"/>
    </xf>
    <xf numFmtId="0" fontId="21" fillId="0" borderId="2" xfId="1" applyFont="1" applyBorder="1" applyAlignment="1">
      <alignment horizontal="center"/>
    </xf>
    <xf numFmtId="0" fontId="21" fillId="0" borderId="11" xfId="1" applyFont="1" applyBorder="1" applyAlignment="1">
      <alignment horizontal="center"/>
    </xf>
    <xf numFmtId="0" fontId="21" fillId="0" borderId="10" xfId="1" applyFont="1" applyBorder="1" applyAlignment="1">
      <alignment horizontal="center"/>
    </xf>
    <xf numFmtId="0" fontId="21" fillId="0" borderId="9" xfId="1" applyFont="1" applyBorder="1" applyAlignment="1">
      <alignment horizontal="center"/>
    </xf>
    <xf numFmtId="0" fontId="21" fillId="0" borderId="12" xfId="1" applyFont="1" applyBorder="1" applyAlignment="1">
      <alignment horizontal="center"/>
    </xf>
    <xf numFmtId="0" fontId="21" fillId="0" borderId="6" xfId="1" applyFont="1" applyBorder="1" applyAlignment="1">
      <alignment horizontal="center"/>
    </xf>
    <xf numFmtId="0" fontId="21" fillId="0" borderId="5" xfId="1" applyFont="1" applyBorder="1" applyAlignment="1">
      <alignment horizontal="center"/>
    </xf>
    <xf numFmtId="0" fontId="2" fillId="0" borderId="12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2" fillId="0" borderId="8" xfId="1" applyFont="1" applyBorder="1" applyAlignment="1">
      <alignment horizontal="center"/>
    </xf>
    <xf numFmtId="0" fontId="2" fillId="0" borderId="7" xfId="1" applyFont="1" applyBorder="1" applyAlignment="1">
      <alignment horizontal="center"/>
    </xf>
    <xf numFmtId="0" fontId="2" fillId="0" borderId="5" xfId="1" applyFont="1" applyBorder="1" applyAlignment="1">
      <alignment horizontal="center"/>
    </xf>
    <xf numFmtId="0" fontId="2" fillId="0" borderId="11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2" fillId="0" borderId="9" xfId="1" applyFont="1" applyBorder="1" applyAlignment="1">
      <alignment horizontal="center"/>
    </xf>
    <xf numFmtId="0" fontId="2" fillId="0" borderId="4" xfId="1" applyFont="1" applyBorder="1" applyAlignment="1">
      <alignment horizontal="center"/>
    </xf>
    <xf numFmtId="0" fontId="2" fillId="0" borderId="0" xfId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0" fillId="0" borderId="13" xfId="1" applyFont="1" applyBorder="1" applyAlignment="1">
      <alignment horizontal="center"/>
    </xf>
    <xf numFmtId="0" fontId="0" fillId="0" borderId="11" xfId="1" applyFont="1" applyBorder="1" applyAlignment="1">
      <alignment horizontal="center"/>
    </xf>
    <xf numFmtId="0" fontId="1" fillId="0" borderId="11" xfId="1" applyFont="1" applyBorder="1" applyAlignment="1">
      <alignment horizontal="center"/>
    </xf>
    <xf numFmtId="0" fontId="1" fillId="0" borderId="13" xfId="1" applyFont="1" applyBorder="1" applyAlignment="1">
      <alignment horizontal="left"/>
    </xf>
    <xf numFmtId="0" fontId="2" fillId="0" borderId="14" xfId="1" applyFont="1" applyBorder="1" applyAlignment="1">
      <alignment horizontal="left"/>
    </xf>
    <xf numFmtId="0" fontId="2" fillId="0" borderId="15" xfId="1" applyFont="1" applyBorder="1" applyAlignment="1">
      <alignment horizontal="left"/>
    </xf>
    <xf numFmtId="0" fontId="0" fillId="0" borderId="13" xfId="1" applyFont="1" applyBorder="1" applyAlignment="1">
      <alignment horizontal="left"/>
    </xf>
    <xf numFmtId="0" fontId="21" fillId="0" borderId="14" xfId="1" applyFont="1" applyBorder="1" applyAlignment="1">
      <alignment horizontal="left"/>
    </xf>
    <xf numFmtId="0" fontId="21" fillId="0" borderId="15" xfId="1" applyFont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D10"/>
  <sheetViews>
    <sheetView workbookViewId="0"/>
  </sheetViews>
  <sheetFormatPr defaultColWidth="8.85546875" defaultRowHeight="15" x14ac:dyDescent="0.2"/>
  <cols>
    <col min="1" max="16384" width="8.85546875" style="1"/>
  </cols>
  <sheetData>
    <row r="1" spans="1:4" x14ac:dyDescent="0.2">
      <c r="A1" s="1" t="s">
        <v>4</v>
      </c>
      <c r="D1" s="1" t="s">
        <v>150</v>
      </c>
    </row>
    <row r="2" spans="1:4" x14ac:dyDescent="0.2">
      <c r="D2" s="1" t="s">
        <v>151</v>
      </c>
    </row>
    <row r="3" spans="1:4" ht="18" x14ac:dyDescent="0.25">
      <c r="B3" s="2" t="s">
        <v>32</v>
      </c>
    </row>
    <row r="5" spans="1:4" x14ac:dyDescent="0.2">
      <c r="A5" s="31" t="s">
        <v>3</v>
      </c>
    </row>
    <row r="6" spans="1:4" x14ac:dyDescent="0.2">
      <c r="A6" s="3" t="s">
        <v>5</v>
      </c>
    </row>
    <row r="8" spans="1:4" x14ac:dyDescent="0.2">
      <c r="A8" s="1" t="s">
        <v>37</v>
      </c>
    </row>
    <row r="9" spans="1:4" x14ac:dyDescent="0.2">
      <c r="B9" s="1" t="s">
        <v>30</v>
      </c>
    </row>
    <row r="10" spans="1:4" x14ac:dyDescent="0.2">
      <c r="B10" s="1" t="s">
        <v>31</v>
      </c>
    </row>
  </sheetData>
  <phoneticPr fontId="15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939"/>
  <sheetViews>
    <sheetView workbookViewId="0">
      <pane ySplit="5" topLeftCell="A93" activePane="bottomLeft" state="frozen"/>
      <selection pane="bottomLeft"/>
    </sheetView>
  </sheetViews>
  <sheetFormatPr defaultColWidth="11.42578125" defaultRowHeight="15" x14ac:dyDescent="0.2"/>
  <cols>
    <col min="1" max="16384" width="11.42578125" style="4"/>
  </cols>
  <sheetData>
    <row r="1" spans="1:15" ht="15.75" x14ac:dyDescent="0.25">
      <c r="A1" s="29" t="s">
        <v>36</v>
      </c>
      <c r="L1" s="4" t="s">
        <v>33</v>
      </c>
    </row>
    <row r="2" spans="1:15" x14ac:dyDescent="0.2">
      <c r="L2" s="4" t="s">
        <v>2</v>
      </c>
    </row>
    <row r="4" spans="1:15" x14ac:dyDescent="0.2">
      <c r="O4" s="27" t="s">
        <v>34</v>
      </c>
    </row>
    <row r="5" spans="1:15" s="6" customFormat="1" ht="12.75" x14ac:dyDescent="0.2">
      <c r="A5" s="26" t="s">
        <v>38</v>
      </c>
      <c r="B5" s="26" t="s">
        <v>39</v>
      </c>
      <c r="C5" s="26" t="s">
        <v>40</v>
      </c>
      <c r="D5" s="26" t="s">
        <v>41</v>
      </c>
      <c r="E5" s="26" t="s">
        <v>42</v>
      </c>
      <c r="F5" s="26" t="s">
        <v>43</v>
      </c>
      <c r="G5" s="26" t="s">
        <v>44</v>
      </c>
      <c r="H5" s="26" t="s">
        <v>45</v>
      </c>
      <c r="I5" s="26" t="s">
        <v>46</v>
      </c>
      <c r="J5" s="26" t="s">
        <v>47</v>
      </c>
      <c r="K5" s="26" t="s">
        <v>48</v>
      </c>
      <c r="L5" s="26" t="s">
        <v>49</v>
      </c>
      <c r="M5" s="26" t="s">
        <v>50</v>
      </c>
      <c r="N5" s="26" t="s">
        <v>51</v>
      </c>
      <c r="O5" s="26" t="s">
        <v>29</v>
      </c>
    </row>
    <row r="6" spans="1:15" s="6" customFormat="1" ht="12.75" x14ac:dyDescent="0.2">
      <c r="A6" s="6" t="s">
        <v>52</v>
      </c>
      <c r="B6" s="6">
        <v>300</v>
      </c>
      <c r="C6" s="6" t="s">
        <v>53</v>
      </c>
      <c r="D6" s="6">
        <v>1910</v>
      </c>
      <c r="E6" s="6" t="s">
        <v>54</v>
      </c>
      <c r="F6" s="6" t="s">
        <v>55</v>
      </c>
      <c r="G6" s="6" t="s">
        <v>56</v>
      </c>
      <c r="H6" s="6">
        <v>0</v>
      </c>
      <c r="I6" s="6">
        <v>10</v>
      </c>
      <c r="J6" s="6">
        <v>0</v>
      </c>
      <c r="K6" s="6">
        <f t="shared" ref="K6:K69" si="0">H6+I6/20+J6/240</f>
        <v>0.5</v>
      </c>
    </row>
    <row r="7" spans="1:15" s="6" customFormat="1" ht="12.75" x14ac:dyDescent="0.2">
      <c r="A7" s="6" t="s">
        <v>57</v>
      </c>
      <c r="B7" s="6">
        <v>309</v>
      </c>
      <c r="C7" s="6" t="s">
        <v>53</v>
      </c>
      <c r="D7" s="6">
        <v>1911</v>
      </c>
      <c r="E7" s="6" t="s">
        <v>54</v>
      </c>
      <c r="F7" s="6" t="s">
        <v>55</v>
      </c>
      <c r="G7" s="6" t="s">
        <v>56</v>
      </c>
      <c r="H7" s="6">
        <v>0</v>
      </c>
      <c r="I7" s="6">
        <v>10</v>
      </c>
      <c r="J7" s="6">
        <v>0</v>
      </c>
      <c r="K7" s="6">
        <f t="shared" si="0"/>
        <v>0.5</v>
      </c>
    </row>
    <row r="8" spans="1:15" s="6" customFormat="1" ht="12.75" x14ac:dyDescent="0.2">
      <c r="A8" s="6" t="s">
        <v>58</v>
      </c>
      <c r="B8" s="6">
        <v>273</v>
      </c>
      <c r="C8" s="6" t="s">
        <v>53</v>
      </c>
      <c r="D8" s="6">
        <v>1854</v>
      </c>
      <c r="E8" s="6" t="s">
        <v>59</v>
      </c>
      <c r="F8" s="6" t="s">
        <v>60</v>
      </c>
      <c r="G8" s="6" t="s">
        <v>56</v>
      </c>
      <c r="H8" s="6">
        <v>0</v>
      </c>
      <c r="I8" s="6">
        <v>5</v>
      </c>
      <c r="J8" s="6">
        <v>1</v>
      </c>
      <c r="K8" s="6">
        <f t="shared" si="0"/>
        <v>0.25416666666666665</v>
      </c>
    </row>
    <row r="9" spans="1:15" s="6" customFormat="1" ht="12.75" x14ac:dyDescent="0.2">
      <c r="A9" s="6" t="s">
        <v>58</v>
      </c>
      <c r="B9" s="6">
        <v>273</v>
      </c>
      <c r="C9" s="6" t="s">
        <v>53</v>
      </c>
      <c r="D9" s="6">
        <v>1855</v>
      </c>
      <c r="E9" s="6" t="s">
        <v>59</v>
      </c>
      <c r="F9" s="6" t="s">
        <v>60</v>
      </c>
      <c r="G9" s="6" t="s">
        <v>56</v>
      </c>
      <c r="H9" s="6">
        <v>0</v>
      </c>
      <c r="I9" s="6">
        <v>5</v>
      </c>
      <c r="J9" s="6">
        <v>0</v>
      </c>
      <c r="K9" s="6">
        <f t="shared" si="0"/>
        <v>0.25</v>
      </c>
    </row>
    <row r="10" spans="1:15" s="6" customFormat="1" ht="12.75" x14ac:dyDescent="0.2">
      <c r="A10" s="6" t="s">
        <v>61</v>
      </c>
      <c r="B10" s="6">
        <v>383</v>
      </c>
      <c r="C10" s="6" t="s">
        <v>53</v>
      </c>
      <c r="D10" s="6">
        <v>1856</v>
      </c>
      <c r="E10" s="6" t="s">
        <v>59</v>
      </c>
      <c r="F10" s="6" t="s">
        <v>60</v>
      </c>
      <c r="G10" s="6" t="s">
        <v>56</v>
      </c>
      <c r="H10" s="6">
        <v>0</v>
      </c>
      <c r="I10" s="6">
        <v>5</v>
      </c>
      <c r="J10" s="6">
        <v>0</v>
      </c>
      <c r="K10" s="6">
        <f t="shared" si="0"/>
        <v>0.25</v>
      </c>
    </row>
    <row r="11" spans="1:15" s="6" customFormat="1" ht="12.75" x14ac:dyDescent="0.2">
      <c r="A11" s="6" t="s">
        <v>61</v>
      </c>
      <c r="B11" s="6">
        <v>383</v>
      </c>
      <c r="C11" s="6" t="s">
        <v>53</v>
      </c>
      <c r="D11" s="6">
        <v>1857</v>
      </c>
      <c r="E11" s="6" t="s">
        <v>59</v>
      </c>
      <c r="F11" s="6" t="s">
        <v>60</v>
      </c>
      <c r="G11" s="6" t="s">
        <v>56</v>
      </c>
      <c r="H11" s="6">
        <v>0</v>
      </c>
      <c r="I11" s="6">
        <v>5</v>
      </c>
      <c r="J11" s="6">
        <v>6</v>
      </c>
      <c r="K11" s="6">
        <f t="shared" si="0"/>
        <v>0.27500000000000002</v>
      </c>
    </row>
    <row r="12" spans="1:15" s="6" customFormat="1" ht="12.75" x14ac:dyDescent="0.2">
      <c r="A12" s="6" t="s">
        <v>62</v>
      </c>
      <c r="B12" s="6">
        <v>413</v>
      </c>
      <c r="C12" s="6" t="s">
        <v>53</v>
      </c>
      <c r="D12" s="6">
        <v>1859</v>
      </c>
      <c r="E12" s="6" t="s">
        <v>59</v>
      </c>
      <c r="F12" s="6" t="s">
        <v>60</v>
      </c>
      <c r="G12" s="6" t="s">
        <v>56</v>
      </c>
      <c r="H12" s="6">
        <v>0</v>
      </c>
      <c r="I12" s="6">
        <v>6</v>
      </c>
      <c r="J12" s="6">
        <v>0</v>
      </c>
      <c r="K12" s="6">
        <f t="shared" si="0"/>
        <v>0.3</v>
      </c>
    </row>
    <row r="13" spans="1:15" s="6" customFormat="1" ht="12.75" x14ac:dyDescent="0.2">
      <c r="A13" s="6" t="s">
        <v>62</v>
      </c>
      <c r="B13" s="6">
        <v>413</v>
      </c>
      <c r="C13" s="6" t="s">
        <v>53</v>
      </c>
      <c r="D13" s="6">
        <v>1860</v>
      </c>
      <c r="E13" s="6" t="s">
        <v>59</v>
      </c>
      <c r="F13" s="6" t="s">
        <v>60</v>
      </c>
      <c r="G13" s="6" t="s">
        <v>56</v>
      </c>
      <c r="H13" s="6">
        <v>0</v>
      </c>
      <c r="I13" s="6">
        <v>6</v>
      </c>
      <c r="J13" s="6">
        <v>1</v>
      </c>
      <c r="K13" s="6">
        <f t="shared" si="0"/>
        <v>0.30416666666666664</v>
      </c>
    </row>
    <row r="14" spans="1:15" s="6" customFormat="1" ht="12.75" x14ac:dyDescent="0.2">
      <c r="A14" s="6" t="s">
        <v>63</v>
      </c>
      <c r="B14" s="6">
        <v>485</v>
      </c>
      <c r="C14" s="6" t="s">
        <v>53</v>
      </c>
      <c r="D14" s="6">
        <v>1861</v>
      </c>
      <c r="E14" s="6" t="s">
        <v>59</v>
      </c>
      <c r="F14" s="6" t="s">
        <v>60</v>
      </c>
      <c r="G14" s="6" t="s">
        <v>56</v>
      </c>
      <c r="H14" s="6">
        <v>0</v>
      </c>
      <c r="I14" s="6">
        <v>6</v>
      </c>
      <c r="J14" s="6">
        <v>3</v>
      </c>
      <c r="K14" s="6">
        <f t="shared" si="0"/>
        <v>0.3125</v>
      </c>
    </row>
    <row r="15" spans="1:15" s="6" customFormat="1" ht="12.75" x14ac:dyDescent="0.2">
      <c r="A15" s="6" t="s">
        <v>63</v>
      </c>
      <c r="B15" s="6">
        <v>485</v>
      </c>
      <c r="C15" s="6" t="s">
        <v>53</v>
      </c>
      <c r="D15" s="6">
        <v>1862</v>
      </c>
      <c r="E15" s="6" t="s">
        <v>59</v>
      </c>
      <c r="F15" s="6" t="s">
        <v>60</v>
      </c>
      <c r="G15" s="6" t="s">
        <v>56</v>
      </c>
      <c r="H15" s="6">
        <v>0</v>
      </c>
      <c r="I15" s="6">
        <v>6</v>
      </c>
      <c r="J15" s="6">
        <v>9</v>
      </c>
      <c r="K15" s="6">
        <f t="shared" si="0"/>
        <v>0.33749999999999997</v>
      </c>
    </row>
    <row r="16" spans="1:15" s="6" customFormat="1" ht="12.75" x14ac:dyDescent="0.2">
      <c r="A16" s="6" t="s">
        <v>63</v>
      </c>
      <c r="B16" s="6">
        <v>485</v>
      </c>
      <c r="C16" s="6" t="s">
        <v>53</v>
      </c>
      <c r="D16" s="6">
        <v>1863</v>
      </c>
      <c r="E16" s="6" t="s">
        <v>59</v>
      </c>
      <c r="F16" s="6" t="s">
        <v>60</v>
      </c>
      <c r="G16" s="6" t="s">
        <v>56</v>
      </c>
      <c r="H16" s="6">
        <v>0</v>
      </c>
      <c r="I16" s="6">
        <v>6</v>
      </c>
      <c r="J16" s="6">
        <v>4</v>
      </c>
      <c r="K16" s="6">
        <f t="shared" si="0"/>
        <v>0.31666666666666665</v>
      </c>
    </row>
    <row r="17" spans="1:11" s="6" customFormat="1" ht="12.75" x14ac:dyDescent="0.2">
      <c r="A17" s="6" t="s">
        <v>64</v>
      </c>
      <c r="B17" s="6">
        <v>576</v>
      </c>
      <c r="C17" s="6" t="s">
        <v>53</v>
      </c>
      <c r="D17" s="6">
        <v>1864</v>
      </c>
      <c r="E17" s="6" t="s">
        <v>59</v>
      </c>
      <c r="F17" s="6" t="s">
        <v>60</v>
      </c>
      <c r="G17" s="6" t="s">
        <v>56</v>
      </c>
      <c r="H17" s="6">
        <v>0</v>
      </c>
      <c r="I17" s="6">
        <v>6</v>
      </c>
      <c r="J17" s="6">
        <v>9</v>
      </c>
      <c r="K17" s="6">
        <f t="shared" si="0"/>
        <v>0.33749999999999997</v>
      </c>
    </row>
    <row r="18" spans="1:11" s="6" customFormat="1" ht="12.75" x14ac:dyDescent="0.2">
      <c r="A18" s="6" t="s">
        <v>64</v>
      </c>
      <c r="B18" s="6">
        <v>576</v>
      </c>
      <c r="C18" s="6" t="s">
        <v>53</v>
      </c>
      <c r="D18" s="6">
        <v>1865</v>
      </c>
      <c r="E18" s="6" t="s">
        <v>59</v>
      </c>
      <c r="F18" s="6" t="s">
        <v>60</v>
      </c>
      <c r="G18" s="6" t="s">
        <v>56</v>
      </c>
      <c r="H18" s="6">
        <v>0</v>
      </c>
      <c r="I18" s="6">
        <v>6</v>
      </c>
      <c r="J18" s="6">
        <v>7</v>
      </c>
      <c r="K18" s="6">
        <f t="shared" si="0"/>
        <v>0.32916666666666666</v>
      </c>
    </row>
    <row r="19" spans="1:11" s="6" customFormat="1" ht="12.75" x14ac:dyDescent="0.2">
      <c r="A19" s="6" t="s">
        <v>65</v>
      </c>
      <c r="B19" s="6">
        <v>290</v>
      </c>
      <c r="C19" s="6" t="s">
        <v>53</v>
      </c>
      <c r="D19" s="6">
        <v>1866</v>
      </c>
      <c r="E19" s="6" t="s">
        <v>59</v>
      </c>
      <c r="F19" s="6" t="s">
        <v>60</v>
      </c>
      <c r="G19" s="6" t="s">
        <v>56</v>
      </c>
      <c r="H19" s="6">
        <v>0</v>
      </c>
      <c r="I19" s="6">
        <v>6</v>
      </c>
      <c r="J19" s="6">
        <v>6</v>
      </c>
      <c r="K19" s="6">
        <f t="shared" si="0"/>
        <v>0.32500000000000001</v>
      </c>
    </row>
    <row r="20" spans="1:11" s="6" customFormat="1" ht="12.75" x14ac:dyDescent="0.2">
      <c r="A20" s="6" t="s">
        <v>65</v>
      </c>
      <c r="B20" s="6">
        <v>290</v>
      </c>
      <c r="C20" s="6" t="s">
        <v>53</v>
      </c>
      <c r="D20" s="6">
        <v>1867</v>
      </c>
      <c r="E20" s="6" t="s">
        <v>59</v>
      </c>
      <c r="F20" s="6" t="s">
        <v>60</v>
      </c>
      <c r="G20" s="6" t="s">
        <v>56</v>
      </c>
      <c r="H20" s="6">
        <v>0</v>
      </c>
      <c r="I20" s="6">
        <v>5</v>
      </c>
      <c r="J20" s="6">
        <v>8</v>
      </c>
      <c r="K20" s="6">
        <f t="shared" si="0"/>
        <v>0.28333333333333333</v>
      </c>
    </row>
    <row r="21" spans="1:11" s="6" customFormat="1" ht="12.75" x14ac:dyDescent="0.2">
      <c r="A21" s="6" t="s">
        <v>66</v>
      </c>
      <c r="B21" s="6">
        <v>357</v>
      </c>
      <c r="C21" s="6" t="s">
        <v>53</v>
      </c>
      <c r="D21" s="6">
        <v>1868</v>
      </c>
      <c r="E21" s="6" t="s">
        <v>59</v>
      </c>
      <c r="F21" s="6" t="s">
        <v>60</v>
      </c>
      <c r="G21" s="6" t="s">
        <v>56</v>
      </c>
      <c r="H21" s="6">
        <v>0</v>
      </c>
      <c r="I21" s="6">
        <v>5</v>
      </c>
      <c r="J21" s="6">
        <v>3</v>
      </c>
      <c r="K21" s="6">
        <f t="shared" si="0"/>
        <v>0.26250000000000001</v>
      </c>
    </row>
    <row r="22" spans="1:11" s="6" customFormat="1" ht="12.75" x14ac:dyDescent="0.2">
      <c r="A22" s="6" t="s">
        <v>66</v>
      </c>
      <c r="B22" s="6">
        <v>357</v>
      </c>
      <c r="C22" s="6" t="s">
        <v>53</v>
      </c>
      <c r="D22" s="6">
        <v>1869</v>
      </c>
      <c r="E22" s="6" t="s">
        <v>59</v>
      </c>
      <c r="F22" s="6" t="s">
        <v>60</v>
      </c>
      <c r="G22" s="6" t="s">
        <v>56</v>
      </c>
      <c r="H22" s="6">
        <v>0</v>
      </c>
      <c r="I22" s="6">
        <v>5</v>
      </c>
      <c r="J22" s="6">
        <v>0</v>
      </c>
      <c r="K22" s="6">
        <f t="shared" si="0"/>
        <v>0.25</v>
      </c>
    </row>
    <row r="23" spans="1:11" s="6" customFormat="1" ht="12.75" x14ac:dyDescent="0.2">
      <c r="A23" s="6" t="s">
        <v>66</v>
      </c>
      <c r="B23" s="6">
        <v>357</v>
      </c>
      <c r="C23" s="6" t="s">
        <v>53</v>
      </c>
      <c r="D23" s="6">
        <v>1870</v>
      </c>
      <c r="E23" s="6" t="s">
        <v>59</v>
      </c>
      <c r="F23" s="6" t="s">
        <v>60</v>
      </c>
      <c r="G23" s="6" t="s">
        <v>56</v>
      </c>
      <c r="H23" s="6">
        <v>0</v>
      </c>
      <c r="I23" s="6">
        <v>5</v>
      </c>
      <c r="J23" s="6">
        <v>4</v>
      </c>
      <c r="K23" s="6">
        <f t="shared" si="0"/>
        <v>0.26666666666666666</v>
      </c>
    </row>
    <row r="24" spans="1:11" s="6" customFormat="1" ht="12.75" x14ac:dyDescent="0.2">
      <c r="A24" s="6" t="s">
        <v>67</v>
      </c>
      <c r="B24" s="6">
        <v>309</v>
      </c>
      <c r="C24" s="6" t="s">
        <v>53</v>
      </c>
      <c r="D24" s="6">
        <v>1871</v>
      </c>
      <c r="E24" s="6" t="s">
        <v>59</v>
      </c>
      <c r="F24" s="6" t="s">
        <v>60</v>
      </c>
      <c r="G24" s="6" t="s">
        <v>56</v>
      </c>
      <c r="H24" s="6">
        <v>0</v>
      </c>
      <c r="I24" s="6">
        <v>5</v>
      </c>
      <c r="J24" s="6">
        <v>8.25</v>
      </c>
      <c r="K24" s="6">
        <f t="shared" si="0"/>
        <v>0.28437499999999999</v>
      </c>
    </row>
    <row r="25" spans="1:11" s="6" customFormat="1" ht="12.75" x14ac:dyDescent="0.2">
      <c r="A25" s="6" t="s">
        <v>67</v>
      </c>
      <c r="B25" s="6">
        <v>309</v>
      </c>
      <c r="C25" s="6" t="s">
        <v>53</v>
      </c>
      <c r="D25" s="6">
        <v>1872</v>
      </c>
      <c r="E25" s="6" t="s">
        <v>59</v>
      </c>
      <c r="F25" s="6" t="s">
        <v>60</v>
      </c>
      <c r="G25" s="6" t="s">
        <v>56</v>
      </c>
      <c r="H25" s="6">
        <v>0</v>
      </c>
      <c r="I25" s="6">
        <v>5</v>
      </c>
      <c r="J25" s="6">
        <v>9</v>
      </c>
      <c r="K25" s="6">
        <f t="shared" si="0"/>
        <v>0.28749999999999998</v>
      </c>
    </row>
    <row r="26" spans="1:11" s="6" customFormat="1" ht="12.75" x14ac:dyDescent="0.2">
      <c r="A26" s="6" t="s">
        <v>67</v>
      </c>
      <c r="B26" s="6">
        <v>309</v>
      </c>
      <c r="C26" s="6" t="s">
        <v>53</v>
      </c>
      <c r="D26" s="6">
        <v>1873</v>
      </c>
      <c r="E26" s="6" t="s">
        <v>59</v>
      </c>
      <c r="F26" s="6" t="s">
        <v>60</v>
      </c>
      <c r="G26" s="6" t="s">
        <v>56</v>
      </c>
      <c r="H26" s="6">
        <v>0</v>
      </c>
      <c r="I26" s="6">
        <v>6</v>
      </c>
      <c r="J26" s="6">
        <v>11.5</v>
      </c>
      <c r="K26" s="6">
        <f t="shared" si="0"/>
        <v>0.34791666666666665</v>
      </c>
    </row>
    <row r="27" spans="1:11" s="6" customFormat="1" ht="12.75" x14ac:dyDescent="0.2">
      <c r="A27" s="6" t="s">
        <v>67</v>
      </c>
      <c r="B27" s="6">
        <v>309</v>
      </c>
      <c r="C27" s="6" t="s">
        <v>53</v>
      </c>
      <c r="D27" s="6">
        <v>1874</v>
      </c>
      <c r="E27" s="6" t="s">
        <v>59</v>
      </c>
      <c r="F27" s="6" t="s">
        <v>60</v>
      </c>
      <c r="G27" s="6" t="s">
        <v>56</v>
      </c>
      <c r="H27" s="6">
        <v>0</v>
      </c>
      <c r="I27" s="6">
        <v>6</v>
      </c>
      <c r="J27" s="6">
        <v>11.5</v>
      </c>
      <c r="K27" s="6">
        <f t="shared" si="0"/>
        <v>0.34791666666666665</v>
      </c>
    </row>
    <row r="28" spans="1:11" s="6" customFormat="1" ht="12.75" x14ac:dyDescent="0.2">
      <c r="A28" s="6" t="s">
        <v>67</v>
      </c>
      <c r="B28" s="6">
        <v>309</v>
      </c>
      <c r="C28" s="6" t="s">
        <v>53</v>
      </c>
      <c r="D28" s="6">
        <v>1875</v>
      </c>
      <c r="E28" s="6" t="s">
        <v>59</v>
      </c>
      <c r="F28" s="6" t="s">
        <v>60</v>
      </c>
      <c r="G28" s="6" t="s">
        <v>56</v>
      </c>
      <c r="H28" s="6">
        <v>0</v>
      </c>
      <c r="I28" s="6">
        <v>7</v>
      </c>
      <c r="J28" s="6">
        <v>3</v>
      </c>
      <c r="K28" s="6">
        <f t="shared" si="0"/>
        <v>0.36249999999999999</v>
      </c>
    </row>
    <row r="29" spans="1:11" s="6" customFormat="1" ht="12.75" x14ac:dyDescent="0.2">
      <c r="A29" s="6" t="s">
        <v>68</v>
      </c>
      <c r="B29" s="6">
        <v>297</v>
      </c>
      <c r="C29" s="6" t="s">
        <v>53</v>
      </c>
      <c r="D29" s="6">
        <v>1876</v>
      </c>
      <c r="E29" s="6" t="s">
        <v>59</v>
      </c>
      <c r="F29" s="6" t="s">
        <v>60</v>
      </c>
      <c r="G29" s="6" t="s">
        <v>56</v>
      </c>
      <c r="H29" s="6">
        <v>0</v>
      </c>
      <c r="I29" s="6">
        <v>5</v>
      </c>
      <c r="J29" s="6">
        <v>6</v>
      </c>
      <c r="K29" s="6">
        <f t="shared" si="0"/>
        <v>0.27500000000000002</v>
      </c>
    </row>
    <row r="30" spans="1:11" s="6" customFormat="1" ht="12.75" x14ac:dyDescent="0.2">
      <c r="A30" s="6" t="s">
        <v>68</v>
      </c>
      <c r="B30" s="6">
        <v>297</v>
      </c>
      <c r="C30" s="6" t="s">
        <v>53</v>
      </c>
      <c r="D30" s="6">
        <v>1877</v>
      </c>
      <c r="E30" s="6" t="s">
        <v>59</v>
      </c>
      <c r="F30" s="6" t="s">
        <v>60</v>
      </c>
      <c r="G30" s="6" t="s">
        <v>56</v>
      </c>
      <c r="H30" s="6">
        <v>0</v>
      </c>
      <c r="I30" s="6">
        <v>5</v>
      </c>
      <c r="J30" s="6">
        <v>3</v>
      </c>
      <c r="K30" s="6">
        <f t="shared" si="0"/>
        <v>0.26250000000000001</v>
      </c>
    </row>
    <row r="31" spans="1:11" s="6" customFormat="1" ht="12.75" x14ac:dyDescent="0.2">
      <c r="A31" s="6" t="s">
        <v>68</v>
      </c>
      <c r="B31" s="6">
        <v>297</v>
      </c>
      <c r="C31" s="6" t="s">
        <v>53</v>
      </c>
      <c r="D31" s="6">
        <v>1878</v>
      </c>
      <c r="E31" s="6" t="s">
        <v>59</v>
      </c>
      <c r="F31" s="6" t="s">
        <v>60</v>
      </c>
      <c r="G31" s="6" t="s">
        <v>56</v>
      </c>
      <c r="H31" s="6">
        <v>0</v>
      </c>
      <c r="I31" s="6">
        <v>6</v>
      </c>
      <c r="J31" s="6">
        <v>4</v>
      </c>
      <c r="K31" s="6">
        <f t="shared" si="0"/>
        <v>0.31666666666666665</v>
      </c>
    </row>
    <row r="32" spans="1:11" s="6" customFormat="1" ht="12.75" x14ac:dyDescent="0.2">
      <c r="A32" s="6" t="s">
        <v>69</v>
      </c>
      <c r="B32" s="6">
        <v>348</v>
      </c>
      <c r="C32" s="6" t="s">
        <v>53</v>
      </c>
      <c r="D32" s="6">
        <v>1879</v>
      </c>
      <c r="E32" s="6" t="s">
        <v>59</v>
      </c>
      <c r="F32" s="6" t="s">
        <v>60</v>
      </c>
      <c r="G32" s="6" t="s">
        <v>56</v>
      </c>
      <c r="H32" s="6">
        <v>0</v>
      </c>
      <c r="I32" s="6">
        <v>7</v>
      </c>
      <c r="J32" s="6">
        <v>0</v>
      </c>
      <c r="K32" s="6">
        <f t="shared" si="0"/>
        <v>0.35</v>
      </c>
    </row>
    <row r="33" spans="1:11" s="6" customFormat="1" ht="12.75" x14ac:dyDescent="0.2">
      <c r="A33" s="6" t="s">
        <v>69</v>
      </c>
      <c r="B33" s="6">
        <v>348</v>
      </c>
      <c r="C33" s="6" t="s">
        <v>53</v>
      </c>
      <c r="D33" s="6">
        <v>1880</v>
      </c>
      <c r="E33" s="6" t="s">
        <v>59</v>
      </c>
      <c r="F33" s="6" t="s">
        <v>60</v>
      </c>
      <c r="G33" s="6" t="s">
        <v>56</v>
      </c>
      <c r="H33" s="6">
        <v>0</v>
      </c>
      <c r="I33" s="6">
        <v>7</v>
      </c>
      <c r="J33" s="6">
        <v>6</v>
      </c>
      <c r="K33" s="6">
        <f t="shared" si="0"/>
        <v>0.375</v>
      </c>
    </row>
    <row r="34" spans="1:11" s="6" customFormat="1" ht="12.75" x14ac:dyDescent="0.2">
      <c r="A34" s="6" t="s">
        <v>69</v>
      </c>
      <c r="B34" s="6">
        <v>348</v>
      </c>
      <c r="C34" s="6" t="s">
        <v>53</v>
      </c>
      <c r="D34" s="6">
        <v>1881</v>
      </c>
      <c r="E34" s="6" t="s">
        <v>59</v>
      </c>
      <c r="F34" s="6" t="s">
        <v>60</v>
      </c>
      <c r="G34" s="6" t="s">
        <v>56</v>
      </c>
      <c r="H34" s="6">
        <v>0</v>
      </c>
      <c r="I34" s="6">
        <v>8</v>
      </c>
      <c r="J34" s="6">
        <v>5</v>
      </c>
      <c r="K34" s="6">
        <f t="shared" si="0"/>
        <v>0.42083333333333334</v>
      </c>
    </row>
    <row r="35" spans="1:11" s="6" customFormat="1" ht="12.75" x14ac:dyDescent="0.2">
      <c r="A35" s="6" t="s">
        <v>70</v>
      </c>
      <c r="B35" s="6">
        <v>330</v>
      </c>
      <c r="C35" s="6" t="s">
        <v>53</v>
      </c>
      <c r="D35" s="6">
        <v>1882</v>
      </c>
      <c r="E35" s="6" t="s">
        <v>59</v>
      </c>
      <c r="F35" s="6" t="s">
        <v>60</v>
      </c>
      <c r="G35" s="6" t="s">
        <v>56</v>
      </c>
      <c r="H35" s="6">
        <v>0</v>
      </c>
      <c r="I35" s="6">
        <v>6</v>
      </c>
      <c r="J35" s="6">
        <v>11</v>
      </c>
      <c r="K35" s="6">
        <f t="shared" si="0"/>
        <v>0.34583333333333333</v>
      </c>
    </row>
    <row r="36" spans="1:11" s="6" customFormat="1" ht="12.75" x14ac:dyDescent="0.2">
      <c r="A36" s="6" t="s">
        <v>70</v>
      </c>
      <c r="B36" s="6">
        <v>330</v>
      </c>
      <c r="C36" s="6" t="s">
        <v>53</v>
      </c>
      <c r="D36" s="6">
        <v>1883</v>
      </c>
      <c r="E36" s="6" t="s">
        <v>59</v>
      </c>
      <c r="F36" s="6" t="s">
        <v>60</v>
      </c>
      <c r="G36" s="6" t="s">
        <v>56</v>
      </c>
      <c r="H36" s="6">
        <v>0</v>
      </c>
      <c r="I36" s="6">
        <v>7</v>
      </c>
      <c r="J36" s="6">
        <v>8</v>
      </c>
      <c r="K36" s="6">
        <f t="shared" si="0"/>
        <v>0.3833333333333333</v>
      </c>
    </row>
    <row r="37" spans="1:11" s="6" customFormat="1" ht="12.75" x14ac:dyDescent="0.2">
      <c r="A37" s="6" t="s">
        <v>71</v>
      </c>
      <c r="B37" s="6">
        <v>294</v>
      </c>
      <c r="C37" s="6" t="s">
        <v>53</v>
      </c>
      <c r="D37" s="6">
        <v>1909</v>
      </c>
      <c r="E37" s="6" t="s">
        <v>59</v>
      </c>
      <c r="F37" s="6" t="s">
        <v>60</v>
      </c>
      <c r="G37" s="6" t="s">
        <v>56</v>
      </c>
      <c r="H37" s="6">
        <v>0</v>
      </c>
      <c r="I37" s="6">
        <v>5</v>
      </c>
      <c r="J37" s="6">
        <v>0</v>
      </c>
      <c r="K37" s="6">
        <f t="shared" si="0"/>
        <v>0.25</v>
      </c>
    </row>
    <row r="38" spans="1:11" s="6" customFormat="1" ht="12.75" x14ac:dyDescent="0.2">
      <c r="A38" s="6" t="s">
        <v>58</v>
      </c>
      <c r="B38" s="6">
        <v>273</v>
      </c>
      <c r="C38" s="6" t="s">
        <v>53</v>
      </c>
      <c r="D38" s="6">
        <v>1854</v>
      </c>
      <c r="E38" s="6" t="s">
        <v>59</v>
      </c>
      <c r="F38" s="6" t="s">
        <v>72</v>
      </c>
      <c r="G38" s="6" t="s">
        <v>56</v>
      </c>
      <c r="H38" s="6">
        <v>0</v>
      </c>
      <c r="I38" s="6">
        <v>6</v>
      </c>
      <c r="J38" s="6">
        <v>5</v>
      </c>
      <c r="K38" s="6">
        <f t="shared" si="0"/>
        <v>0.3208333333333333</v>
      </c>
    </row>
    <row r="39" spans="1:11" s="6" customFormat="1" ht="12.75" x14ac:dyDescent="0.2">
      <c r="A39" s="6" t="s">
        <v>58</v>
      </c>
      <c r="B39" s="6">
        <v>273</v>
      </c>
      <c r="C39" s="6" t="s">
        <v>53</v>
      </c>
      <c r="D39" s="6">
        <v>1855</v>
      </c>
      <c r="E39" s="6" t="s">
        <v>59</v>
      </c>
      <c r="F39" s="6" t="s">
        <v>72</v>
      </c>
      <c r="G39" s="6" t="s">
        <v>56</v>
      </c>
      <c r="H39" s="6">
        <v>0</v>
      </c>
      <c r="I39" s="6">
        <v>6</v>
      </c>
      <c r="J39" s="6">
        <v>1</v>
      </c>
      <c r="K39" s="6">
        <f t="shared" si="0"/>
        <v>0.30416666666666664</v>
      </c>
    </row>
    <row r="40" spans="1:11" s="6" customFormat="1" ht="12.75" x14ac:dyDescent="0.2">
      <c r="A40" s="6" t="s">
        <v>61</v>
      </c>
      <c r="B40" s="6">
        <v>383</v>
      </c>
      <c r="C40" s="6" t="s">
        <v>53</v>
      </c>
      <c r="D40" s="6">
        <v>1856</v>
      </c>
      <c r="E40" s="6" t="s">
        <v>59</v>
      </c>
      <c r="F40" s="6" t="s">
        <v>72</v>
      </c>
      <c r="G40" s="6" t="s">
        <v>56</v>
      </c>
      <c r="H40" s="6">
        <v>0</v>
      </c>
      <c r="I40" s="6">
        <v>6</v>
      </c>
      <c r="J40" s="6">
        <v>8</v>
      </c>
      <c r="K40" s="6">
        <f t="shared" si="0"/>
        <v>0.33333333333333331</v>
      </c>
    </row>
    <row r="41" spans="1:11" s="6" customFormat="1" ht="12.75" x14ac:dyDescent="0.2">
      <c r="A41" s="6" t="s">
        <v>61</v>
      </c>
      <c r="B41" s="6">
        <v>383</v>
      </c>
      <c r="C41" s="6" t="s">
        <v>53</v>
      </c>
      <c r="D41" s="6">
        <v>1857</v>
      </c>
      <c r="E41" s="6" t="s">
        <v>59</v>
      </c>
      <c r="F41" s="6" t="s">
        <v>72</v>
      </c>
      <c r="G41" s="6" t="s">
        <v>56</v>
      </c>
      <c r="H41" s="6">
        <v>0</v>
      </c>
      <c r="I41" s="6">
        <v>7</v>
      </c>
      <c r="J41" s="6">
        <v>3</v>
      </c>
      <c r="K41" s="6">
        <f t="shared" si="0"/>
        <v>0.36249999999999999</v>
      </c>
    </row>
    <row r="42" spans="1:11" s="6" customFormat="1" ht="12.75" x14ac:dyDescent="0.2">
      <c r="A42" s="6" t="s">
        <v>62</v>
      </c>
      <c r="B42" s="6">
        <v>413</v>
      </c>
      <c r="C42" s="6" t="s">
        <v>53</v>
      </c>
      <c r="D42" s="6">
        <v>1859</v>
      </c>
      <c r="E42" s="6" t="s">
        <v>59</v>
      </c>
      <c r="F42" s="6" t="s">
        <v>72</v>
      </c>
      <c r="G42" s="6" t="s">
        <v>56</v>
      </c>
      <c r="H42" s="6">
        <v>0</v>
      </c>
      <c r="I42" s="6">
        <v>7</v>
      </c>
      <c r="J42" s="6">
        <v>11</v>
      </c>
      <c r="K42" s="6">
        <f t="shared" si="0"/>
        <v>0.39583333333333331</v>
      </c>
    </row>
    <row r="43" spans="1:11" s="6" customFormat="1" ht="12.75" x14ac:dyDescent="0.2">
      <c r="A43" s="6" t="s">
        <v>62</v>
      </c>
      <c r="B43" s="6">
        <v>413</v>
      </c>
      <c r="C43" s="6" t="s">
        <v>53</v>
      </c>
      <c r="D43" s="6">
        <v>1860</v>
      </c>
      <c r="E43" s="6" t="s">
        <v>59</v>
      </c>
      <c r="F43" s="6" t="s">
        <v>72</v>
      </c>
      <c r="G43" s="6" t="s">
        <v>56</v>
      </c>
      <c r="H43" s="6">
        <v>0</v>
      </c>
      <c r="I43" s="6">
        <v>8</v>
      </c>
      <c r="J43" s="6">
        <v>0</v>
      </c>
      <c r="K43" s="6">
        <f t="shared" si="0"/>
        <v>0.4</v>
      </c>
    </row>
    <row r="44" spans="1:11" s="6" customFormat="1" ht="12.75" x14ac:dyDescent="0.2">
      <c r="A44" s="6" t="s">
        <v>63</v>
      </c>
      <c r="B44" s="6">
        <v>485</v>
      </c>
      <c r="C44" s="6" t="s">
        <v>53</v>
      </c>
      <c r="D44" s="6">
        <v>1861</v>
      </c>
      <c r="E44" s="6" t="s">
        <v>59</v>
      </c>
      <c r="F44" s="6" t="s">
        <v>72</v>
      </c>
      <c r="G44" s="6" t="s">
        <v>56</v>
      </c>
      <c r="H44" s="6">
        <v>0</v>
      </c>
      <c r="I44" s="6">
        <v>8</v>
      </c>
      <c r="J44" s="6">
        <v>3</v>
      </c>
      <c r="K44" s="6">
        <f t="shared" si="0"/>
        <v>0.41250000000000003</v>
      </c>
    </row>
    <row r="45" spans="1:11" s="6" customFormat="1" ht="12.75" x14ac:dyDescent="0.2">
      <c r="A45" s="6" t="s">
        <v>63</v>
      </c>
      <c r="B45" s="6">
        <v>485</v>
      </c>
      <c r="C45" s="6" t="s">
        <v>53</v>
      </c>
      <c r="D45" s="6">
        <v>1862</v>
      </c>
      <c r="E45" s="6" t="s">
        <v>59</v>
      </c>
      <c r="F45" s="6" t="s">
        <v>72</v>
      </c>
      <c r="G45" s="6" t="s">
        <v>56</v>
      </c>
      <c r="H45" s="6">
        <v>0</v>
      </c>
      <c r="I45" s="6">
        <v>8</v>
      </c>
      <c r="J45" s="6">
        <v>1</v>
      </c>
      <c r="K45" s="6">
        <f t="shared" si="0"/>
        <v>0.40416666666666667</v>
      </c>
    </row>
    <row r="46" spans="1:11" s="6" customFormat="1" ht="12.75" x14ac:dyDescent="0.2">
      <c r="A46" s="6" t="s">
        <v>63</v>
      </c>
      <c r="B46" s="6">
        <v>485</v>
      </c>
      <c r="C46" s="6" t="s">
        <v>53</v>
      </c>
      <c r="D46" s="6">
        <v>1863</v>
      </c>
      <c r="E46" s="6" t="s">
        <v>59</v>
      </c>
      <c r="F46" s="6" t="s">
        <v>72</v>
      </c>
      <c r="G46" s="6" t="s">
        <v>56</v>
      </c>
      <c r="H46" s="6">
        <v>0</v>
      </c>
      <c r="I46" s="6">
        <v>8</v>
      </c>
      <c r="J46" s="6">
        <v>1</v>
      </c>
      <c r="K46" s="6">
        <f t="shared" si="0"/>
        <v>0.40416666666666667</v>
      </c>
    </row>
    <row r="47" spans="1:11" s="6" customFormat="1" ht="12.75" x14ac:dyDescent="0.2">
      <c r="A47" s="6" t="s">
        <v>64</v>
      </c>
      <c r="B47" s="6">
        <v>576</v>
      </c>
      <c r="C47" s="6" t="s">
        <v>53</v>
      </c>
      <c r="D47" s="6">
        <v>1864</v>
      </c>
      <c r="E47" s="6" t="s">
        <v>59</v>
      </c>
      <c r="F47" s="6" t="s">
        <v>72</v>
      </c>
      <c r="G47" s="6" t="s">
        <v>56</v>
      </c>
      <c r="H47" s="6">
        <v>0</v>
      </c>
      <c r="I47" s="6">
        <v>8</v>
      </c>
      <c r="J47" s="6">
        <v>0</v>
      </c>
      <c r="K47" s="6">
        <f t="shared" si="0"/>
        <v>0.4</v>
      </c>
    </row>
    <row r="48" spans="1:11" s="6" customFormat="1" ht="12.75" x14ac:dyDescent="0.2">
      <c r="A48" s="6" t="s">
        <v>64</v>
      </c>
      <c r="B48" s="6">
        <v>576</v>
      </c>
      <c r="C48" s="6" t="s">
        <v>53</v>
      </c>
      <c r="D48" s="6">
        <v>1865</v>
      </c>
      <c r="E48" s="6" t="s">
        <v>59</v>
      </c>
      <c r="F48" s="6" t="s">
        <v>72</v>
      </c>
      <c r="G48" s="6" t="s">
        <v>56</v>
      </c>
      <c r="H48" s="6">
        <v>0</v>
      </c>
      <c r="I48" s="6">
        <v>7</v>
      </c>
      <c r="J48" s="6">
        <v>10</v>
      </c>
      <c r="K48" s="6">
        <f t="shared" si="0"/>
        <v>0.39166666666666666</v>
      </c>
    </row>
    <row r="49" spans="1:11" s="6" customFormat="1" ht="12.75" x14ac:dyDescent="0.2">
      <c r="A49" s="6" t="s">
        <v>65</v>
      </c>
      <c r="B49" s="6">
        <v>290</v>
      </c>
      <c r="C49" s="6" t="s">
        <v>53</v>
      </c>
      <c r="D49" s="6">
        <v>1866</v>
      </c>
      <c r="E49" s="6" t="s">
        <v>59</v>
      </c>
      <c r="F49" s="6" t="s">
        <v>72</v>
      </c>
      <c r="G49" s="6" t="s">
        <v>56</v>
      </c>
      <c r="H49" s="6">
        <v>0</v>
      </c>
      <c r="I49" s="6">
        <v>7</v>
      </c>
      <c r="J49" s="6">
        <v>9</v>
      </c>
      <c r="K49" s="6">
        <f t="shared" si="0"/>
        <v>0.38749999999999996</v>
      </c>
    </row>
    <row r="50" spans="1:11" s="6" customFormat="1" ht="12.75" x14ac:dyDescent="0.2">
      <c r="A50" s="6" t="s">
        <v>65</v>
      </c>
      <c r="B50" s="6">
        <v>290</v>
      </c>
      <c r="C50" s="6" t="s">
        <v>53</v>
      </c>
      <c r="D50" s="6">
        <v>1867</v>
      </c>
      <c r="E50" s="6" t="s">
        <v>59</v>
      </c>
      <c r="F50" s="6" t="s">
        <v>72</v>
      </c>
      <c r="G50" s="6" t="s">
        <v>56</v>
      </c>
      <c r="H50" s="6">
        <v>0</v>
      </c>
      <c r="I50" s="6">
        <v>7</v>
      </c>
      <c r="J50" s="6">
        <v>2</v>
      </c>
      <c r="K50" s="6">
        <f t="shared" si="0"/>
        <v>0.35833333333333334</v>
      </c>
    </row>
    <row r="51" spans="1:11" s="6" customFormat="1" ht="12.75" x14ac:dyDescent="0.2">
      <c r="A51" s="6" t="s">
        <v>66</v>
      </c>
      <c r="B51" s="6">
        <v>357</v>
      </c>
      <c r="C51" s="6" t="s">
        <v>53</v>
      </c>
      <c r="D51" s="6">
        <v>1868</v>
      </c>
      <c r="E51" s="6" t="s">
        <v>59</v>
      </c>
      <c r="F51" s="6" t="s">
        <v>72</v>
      </c>
      <c r="G51" s="6" t="s">
        <v>56</v>
      </c>
      <c r="H51" s="6">
        <v>0</v>
      </c>
      <c r="I51" s="6">
        <v>7</v>
      </c>
      <c r="J51" s="6">
        <v>4</v>
      </c>
      <c r="K51" s="6">
        <f t="shared" si="0"/>
        <v>0.36666666666666664</v>
      </c>
    </row>
    <row r="52" spans="1:11" s="6" customFormat="1" ht="12.75" x14ac:dyDescent="0.2">
      <c r="A52" s="6" t="s">
        <v>66</v>
      </c>
      <c r="B52" s="6">
        <v>357</v>
      </c>
      <c r="C52" s="6" t="s">
        <v>53</v>
      </c>
      <c r="D52" s="6">
        <v>1869</v>
      </c>
      <c r="E52" s="6" t="s">
        <v>59</v>
      </c>
      <c r="F52" s="6" t="s">
        <v>72</v>
      </c>
      <c r="G52" s="6" t="s">
        <v>56</v>
      </c>
      <c r="H52" s="6">
        <v>0</v>
      </c>
      <c r="I52" s="6">
        <v>6</v>
      </c>
      <c r="J52" s="6">
        <v>0</v>
      </c>
      <c r="K52" s="6">
        <f t="shared" si="0"/>
        <v>0.3</v>
      </c>
    </row>
    <row r="53" spans="1:11" s="6" customFormat="1" ht="12.75" x14ac:dyDescent="0.2">
      <c r="A53" s="6" t="s">
        <v>66</v>
      </c>
      <c r="B53" s="6">
        <v>357</v>
      </c>
      <c r="C53" s="6" t="s">
        <v>53</v>
      </c>
      <c r="D53" s="6">
        <v>1870</v>
      </c>
      <c r="E53" s="6" t="s">
        <v>59</v>
      </c>
      <c r="F53" s="6" t="s">
        <v>72</v>
      </c>
      <c r="G53" s="6" t="s">
        <v>56</v>
      </c>
      <c r="H53" s="6">
        <v>0</v>
      </c>
      <c r="I53" s="6">
        <v>6</v>
      </c>
      <c r="J53" s="6">
        <v>9</v>
      </c>
      <c r="K53" s="6">
        <f t="shared" si="0"/>
        <v>0.33749999999999997</v>
      </c>
    </row>
    <row r="54" spans="1:11" s="6" customFormat="1" ht="12.75" x14ac:dyDescent="0.2">
      <c r="A54" s="6" t="s">
        <v>67</v>
      </c>
      <c r="B54" s="6">
        <v>309</v>
      </c>
      <c r="C54" s="6" t="s">
        <v>53</v>
      </c>
      <c r="D54" s="6">
        <v>1871</v>
      </c>
      <c r="E54" s="6" t="s">
        <v>59</v>
      </c>
      <c r="F54" s="6" t="s">
        <v>72</v>
      </c>
      <c r="G54" s="6" t="s">
        <v>56</v>
      </c>
      <c r="H54" s="6">
        <v>0</v>
      </c>
      <c r="I54" s="6">
        <v>6</v>
      </c>
      <c r="J54" s="6">
        <v>6.75</v>
      </c>
      <c r="K54" s="6">
        <f t="shared" si="0"/>
        <v>0.328125</v>
      </c>
    </row>
    <row r="55" spans="1:11" s="6" customFormat="1" ht="12.75" x14ac:dyDescent="0.2">
      <c r="A55" s="6" t="s">
        <v>67</v>
      </c>
      <c r="B55" s="6">
        <v>309</v>
      </c>
      <c r="C55" s="6" t="s">
        <v>53</v>
      </c>
      <c r="D55" s="6">
        <v>1872</v>
      </c>
      <c r="E55" s="6" t="s">
        <v>59</v>
      </c>
      <c r="F55" s="6" t="s">
        <v>72</v>
      </c>
      <c r="G55" s="6" t="s">
        <v>56</v>
      </c>
      <c r="H55" s="6">
        <v>0</v>
      </c>
      <c r="I55" s="6">
        <v>7</v>
      </c>
      <c r="J55" s="6">
        <v>10</v>
      </c>
      <c r="K55" s="6">
        <f t="shared" si="0"/>
        <v>0.39166666666666666</v>
      </c>
    </row>
    <row r="56" spans="1:11" s="6" customFormat="1" ht="12.75" x14ac:dyDescent="0.2">
      <c r="A56" s="6" t="s">
        <v>67</v>
      </c>
      <c r="B56" s="6">
        <v>309</v>
      </c>
      <c r="C56" s="6" t="s">
        <v>53</v>
      </c>
      <c r="D56" s="6">
        <v>1873</v>
      </c>
      <c r="E56" s="6" t="s">
        <v>59</v>
      </c>
      <c r="F56" s="6" t="s">
        <v>72</v>
      </c>
      <c r="G56" s="6" t="s">
        <v>56</v>
      </c>
      <c r="H56" s="6">
        <v>0</v>
      </c>
      <c r="I56" s="6">
        <v>9</v>
      </c>
      <c r="J56" s="6">
        <v>5</v>
      </c>
      <c r="K56" s="6">
        <f t="shared" si="0"/>
        <v>0.47083333333333333</v>
      </c>
    </row>
    <row r="57" spans="1:11" s="6" customFormat="1" ht="12.75" x14ac:dyDescent="0.2">
      <c r="A57" s="6" t="s">
        <v>67</v>
      </c>
      <c r="B57" s="6">
        <v>309</v>
      </c>
      <c r="C57" s="6" t="s">
        <v>53</v>
      </c>
      <c r="D57" s="6">
        <v>1874</v>
      </c>
      <c r="E57" s="6" t="s">
        <v>59</v>
      </c>
      <c r="F57" s="6" t="s">
        <v>72</v>
      </c>
      <c r="G57" s="6" t="s">
        <v>56</v>
      </c>
      <c r="H57" s="6">
        <v>0</v>
      </c>
      <c r="I57" s="6">
        <v>9</v>
      </c>
      <c r="J57" s="6">
        <v>2.5</v>
      </c>
      <c r="K57" s="6">
        <f t="shared" si="0"/>
        <v>0.4604166666666667</v>
      </c>
    </row>
    <row r="58" spans="1:11" s="6" customFormat="1" ht="12.75" x14ac:dyDescent="0.2">
      <c r="A58" s="6" t="s">
        <v>67</v>
      </c>
      <c r="B58" s="6">
        <v>309</v>
      </c>
      <c r="C58" s="6" t="s">
        <v>53</v>
      </c>
      <c r="D58" s="6">
        <v>1875</v>
      </c>
      <c r="E58" s="6" t="s">
        <v>59</v>
      </c>
      <c r="F58" s="6" t="s">
        <v>72</v>
      </c>
      <c r="G58" s="6" t="s">
        <v>56</v>
      </c>
      <c r="H58" s="6">
        <v>0</v>
      </c>
      <c r="I58" s="6">
        <v>9</v>
      </c>
      <c r="J58" s="6">
        <v>6.5</v>
      </c>
      <c r="K58" s="6">
        <f t="shared" si="0"/>
        <v>0.47708333333333336</v>
      </c>
    </row>
    <row r="59" spans="1:11" s="6" customFormat="1" ht="12.75" x14ac:dyDescent="0.2">
      <c r="A59" s="6" t="s">
        <v>68</v>
      </c>
      <c r="B59" s="6">
        <v>297</v>
      </c>
      <c r="C59" s="6" t="s">
        <v>53</v>
      </c>
      <c r="D59" s="6">
        <v>1876</v>
      </c>
      <c r="E59" s="6" t="s">
        <v>59</v>
      </c>
      <c r="F59" s="6" t="s">
        <v>72</v>
      </c>
      <c r="G59" s="6" t="s">
        <v>56</v>
      </c>
      <c r="H59" s="6">
        <v>0</v>
      </c>
      <c r="I59" s="6">
        <v>9</v>
      </c>
      <c r="J59" s="6">
        <v>0</v>
      </c>
      <c r="K59" s="6">
        <f t="shared" si="0"/>
        <v>0.45</v>
      </c>
    </row>
    <row r="60" spans="1:11" s="6" customFormat="1" ht="12.75" x14ac:dyDescent="0.2">
      <c r="A60" s="6" t="s">
        <v>68</v>
      </c>
      <c r="B60" s="6">
        <v>297</v>
      </c>
      <c r="C60" s="6" t="s">
        <v>53</v>
      </c>
      <c r="D60" s="6">
        <v>1877</v>
      </c>
      <c r="E60" s="6" t="s">
        <v>59</v>
      </c>
      <c r="F60" s="6" t="s">
        <v>72</v>
      </c>
      <c r="G60" s="6" t="s">
        <v>56</v>
      </c>
      <c r="H60" s="6">
        <v>0</v>
      </c>
      <c r="I60" s="6">
        <v>9</v>
      </c>
      <c r="J60" s="6">
        <v>0</v>
      </c>
      <c r="K60" s="6">
        <f t="shared" si="0"/>
        <v>0.45</v>
      </c>
    </row>
    <row r="61" spans="1:11" s="6" customFormat="1" ht="12.75" x14ac:dyDescent="0.2">
      <c r="A61" s="6" t="s">
        <v>68</v>
      </c>
      <c r="B61" s="6">
        <v>297</v>
      </c>
      <c r="C61" s="6" t="s">
        <v>53</v>
      </c>
      <c r="D61" s="6">
        <v>1878</v>
      </c>
      <c r="E61" s="6" t="s">
        <v>59</v>
      </c>
      <c r="F61" s="6" t="s">
        <v>72</v>
      </c>
      <c r="G61" s="6" t="s">
        <v>56</v>
      </c>
      <c r="H61" s="6">
        <v>0</v>
      </c>
      <c r="I61" s="6">
        <v>9</v>
      </c>
      <c r="J61" s="6">
        <v>3</v>
      </c>
      <c r="K61" s="6">
        <f t="shared" si="0"/>
        <v>0.46250000000000002</v>
      </c>
    </row>
    <row r="62" spans="1:11" s="6" customFormat="1" ht="12.75" x14ac:dyDescent="0.2">
      <c r="A62" s="6" t="s">
        <v>69</v>
      </c>
      <c r="B62" s="6">
        <v>348</v>
      </c>
      <c r="C62" s="6" t="s">
        <v>53</v>
      </c>
      <c r="D62" s="6">
        <v>1879</v>
      </c>
      <c r="E62" s="6" t="s">
        <v>59</v>
      </c>
      <c r="F62" s="6" t="s">
        <v>72</v>
      </c>
      <c r="G62" s="6" t="s">
        <v>56</v>
      </c>
      <c r="H62" s="6">
        <v>0</v>
      </c>
      <c r="I62" s="6">
        <v>9</v>
      </c>
      <c r="J62" s="6">
        <v>7.5</v>
      </c>
      <c r="K62" s="6">
        <f t="shared" si="0"/>
        <v>0.48125000000000001</v>
      </c>
    </row>
    <row r="63" spans="1:11" s="6" customFormat="1" ht="12.75" x14ac:dyDescent="0.2">
      <c r="A63" s="6" t="s">
        <v>69</v>
      </c>
      <c r="B63" s="6">
        <v>348</v>
      </c>
      <c r="C63" s="6" t="s">
        <v>53</v>
      </c>
      <c r="D63" s="6">
        <v>1880</v>
      </c>
      <c r="E63" s="6" t="s">
        <v>59</v>
      </c>
      <c r="F63" s="6" t="s">
        <v>72</v>
      </c>
      <c r="G63" s="6" t="s">
        <v>56</v>
      </c>
      <c r="H63" s="6">
        <v>0</v>
      </c>
      <c r="I63" s="6">
        <v>10</v>
      </c>
      <c r="J63" s="6">
        <v>5</v>
      </c>
      <c r="K63" s="6">
        <f t="shared" si="0"/>
        <v>0.52083333333333337</v>
      </c>
    </row>
    <row r="64" spans="1:11" s="6" customFormat="1" ht="12.75" x14ac:dyDescent="0.2">
      <c r="A64" s="6" t="s">
        <v>69</v>
      </c>
      <c r="B64" s="6">
        <v>348</v>
      </c>
      <c r="C64" s="6" t="s">
        <v>53</v>
      </c>
      <c r="D64" s="6">
        <v>1881</v>
      </c>
      <c r="E64" s="6" t="s">
        <v>59</v>
      </c>
      <c r="F64" s="6" t="s">
        <v>72</v>
      </c>
      <c r="G64" s="6" t="s">
        <v>56</v>
      </c>
      <c r="H64" s="6">
        <v>0</v>
      </c>
      <c r="I64" s="6">
        <v>12</v>
      </c>
      <c r="J64" s="6">
        <v>9</v>
      </c>
      <c r="K64" s="6">
        <f t="shared" si="0"/>
        <v>0.63749999999999996</v>
      </c>
    </row>
    <row r="65" spans="1:15" s="6" customFormat="1" ht="12.75" x14ac:dyDescent="0.2">
      <c r="A65" s="6" t="s">
        <v>70</v>
      </c>
      <c r="B65" s="6">
        <v>330</v>
      </c>
      <c r="C65" s="6" t="s">
        <v>53</v>
      </c>
      <c r="D65" s="6">
        <v>1882</v>
      </c>
      <c r="E65" s="6" t="s">
        <v>59</v>
      </c>
      <c r="F65" s="6" t="s">
        <v>72</v>
      </c>
      <c r="G65" s="6" t="s">
        <v>56</v>
      </c>
      <c r="H65" s="6">
        <v>0</v>
      </c>
      <c r="I65" s="6">
        <v>13</v>
      </c>
      <c r="J65" s="6">
        <v>3</v>
      </c>
      <c r="K65" s="6">
        <f t="shared" si="0"/>
        <v>0.66249999999999998</v>
      </c>
    </row>
    <row r="66" spans="1:15" s="6" customFormat="1" ht="12.75" x14ac:dyDescent="0.2">
      <c r="A66" s="6" t="s">
        <v>70</v>
      </c>
      <c r="B66" s="6">
        <v>330</v>
      </c>
      <c r="C66" s="6" t="s">
        <v>53</v>
      </c>
      <c r="D66" s="6">
        <v>1883</v>
      </c>
      <c r="E66" s="6" t="s">
        <v>59</v>
      </c>
      <c r="F66" s="6" t="s">
        <v>72</v>
      </c>
      <c r="G66" s="6" t="s">
        <v>56</v>
      </c>
      <c r="H66" s="6">
        <v>0</v>
      </c>
      <c r="I66" s="6">
        <v>12</v>
      </c>
      <c r="J66" s="6">
        <v>0</v>
      </c>
      <c r="K66" s="6">
        <f t="shared" si="0"/>
        <v>0.6</v>
      </c>
    </row>
    <row r="67" spans="1:15" s="6" customFormat="1" ht="12.75" x14ac:dyDescent="0.2">
      <c r="A67" s="6" t="s">
        <v>70</v>
      </c>
      <c r="B67" s="6">
        <v>330</v>
      </c>
      <c r="C67" s="6" t="s">
        <v>53</v>
      </c>
      <c r="D67" s="6">
        <v>1884</v>
      </c>
      <c r="E67" s="6" t="s">
        <v>59</v>
      </c>
      <c r="F67" s="6" t="s">
        <v>72</v>
      </c>
      <c r="G67" s="6" t="s">
        <v>56</v>
      </c>
      <c r="H67" s="6">
        <v>0</v>
      </c>
      <c r="I67" s="6">
        <v>7.0710678118654764</v>
      </c>
      <c r="J67" s="6">
        <v>0</v>
      </c>
      <c r="K67" s="6">
        <f t="shared" si="0"/>
        <v>0.35355339059327384</v>
      </c>
      <c r="L67" s="6">
        <v>4</v>
      </c>
      <c r="M67" s="6">
        <f t="shared" ref="M67:M82" si="1">EXP((LN(L67)+LN(N67))/2)</f>
        <v>7.0710678118654764</v>
      </c>
      <c r="N67" s="6">
        <v>12.5</v>
      </c>
      <c r="O67" s="6" t="s">
        <v>73</v>
      </c>
    </row>
    <row r="68" spans="1:15" s="6" customFormat="1" ht="12.75" x14ac:dyDescent="0.2">
      <c r="A68" s="6" t="s">
        <v>74</v>
      </c>
      <c r="B68" s="6">
        <v>342</v>
      </c>
      <c r="C68" s="6" t="s">
        <v>53</v>
      </c>
      <c r="D68" s="6">
        <v>1885</v>
      </c>
      <c r="E68" s="6" t="s">
        <v>59</v>
      </c>
      <c r="F68" s="6" t="s">
        <v>72</v>
      </c>
      <c r="G68" s="6" t="s">
        <v>56</v>
      </c>
      <c r="H68" s="6">
        <v>0</v>
      </c>
      <c r="I68" s="6">
        <v>7.7459666924148332</v>
      </c>
      <c r="J68" s="6">
        <v>0</v>
      </c>
      <c r="K68" s="6">
        <f t="shared" si="0"/>
        <v>0.38729833462074165</v>
      </c>
      <c r="L68" s="6">
        <v>5</v>
      </c>
      <c r="M68" s="6">
        <f t="shared" si="1"/>
        <v>7.7459666924148332</v>
      </c>
      <c r="N68" s="6">
        <v>12</v>
      </c>
      <c r="O68" s="6" t="s">
        <v>73</v>
      </c>
    </row>
    <row r="69" spans="1:15" s="6" customFormat="1" ht="12.75" x14ac:dyDescent="0.2">
      <c r="A69" s="6" t="s">
        <v>74</v>
      </c>
      <c r="B69" s="6">
        <v>342</v>
      </c>
      <c r="C69" s="6" t="s">
        <v>53</v>
      </c>
      <c r="D69" s="6">
        <v>1886</v>
      </c>
      <c r="E69" s="6" t="s">
        <v>59</v>
      </c>
      <c r="F69" s="6" t="s">
        <v>72</v>
      </c>
      <c r="G69" s="6" t="s">
        <v>56</v>
      </c>
      <c r="H69" s="6">
        <v>0</v>
      </c>
      <c r="I69" s="6">
        <v>7.3484692283495345</v>
      </c>
      <c r="J69" s="6">
        <v>0</v>
      </c>
      <c r="K69" s="6">
        <f t="shared" si="0"/>
        <v>0.36742346141747673</v>
      </c>
      <c r="L69" s="6">
        <v>4.5</v>
      </c>
      <c r="M69" s="6">
        <f t="shared" si="1"/>
        <v>7.3484692283495345</v>
      </c>
      <c r="N69" s="6">
        <v>12</v>
      </c>
      <c r="O69" s="6" t="s">
        <v>73</v>
      </c>
    </row>
    <row r="70" spans="1:15" s="6" customFormat="1" ht="12.75" x14ac:dyDescent="0.2">
      <c r="A70" s="6" t="s">
        <v>74</v>
      </c>
      <c r="B70" s="6">
        <v>342</v>
      </c>
      <c r="C70" s="6" t="s">
        <v>53</v>
      </c>
      <c r="D70" s="6">
        <v>1887</v>
      </c>
      <c r="E70" s="6" t="s">
        <v>59</v>
      </c>
      <c r="F70" s="6" t="s">
        <v>72</v>
      </c>
      <c r="G70" s="6" t="s">
        <v>56</v>
      </c>
      <c r="H70" s="6">
        <v>0</v>
      </c>
      <c r="I70" s="6">
        <v>5.916079783099617</v>
      </c>
      <c r="J70" s="6">
        <v>0</v>
      </c>
      <c r="K70" s="6">
        <f t="shared" ref="K70:K133" si="2">H70+I70/20+J70/240</f>
        <v>0.29580398915498085</v>
      </c>
      <c r="L70" s="6">
        <v>3.5</v>
      </c>
      <c r="M70" s="6">
        <f t="shared" si="1"/>
        <v>5.916079783099617</v>
      </c>
      <c r="N70" s="6">
        <v>10</v>
      </c>
      <c r="O70" s="6" t="s">
        <v>73</v>
      </c>
    </row>
    <row r="71" spans="1:15" s="6" customFormat="1" ht="12.75" x14ac:dyDescent="0.2">
      <c r="A71" s="6" t="s">
        <v>75</v>
      </c>
      <c r="B71" s="6">
        <v>347</v>
      </c>
      <c r="C71" s="6" t="s">
        <v>53</v>
      </c>
      <c r="D71" s="6">
        <v>1888</v>
      </c>
      <c r="E71" s="6" t="s">
        <v>59</v>
      </c>
      <c r="F71" s="6" t="s">
        <v>72</v>
      </c>
      <c r="G71" s="6" t="s">
        <v>56</v>
      </c>
      <c r="H71" s="6">
        <v>0</v>
      </c>
      <c r="I71" s="6">
        <v>7.2456883730947199</v>
      </c>
      <c r="J71" s="6">
        <v>0</v>
      </c>
      <c r="K71" s="6">
        <f t="shared" si="2"/>
        <v>0.36228441865473598</v>
      </c>
      <c r="L71" s="6">
        <v>3.5</v>
      </c>
      <c r="M71" s="6">
        <f t="shared" si="1"/>
        <v>7.2456883730947199</v>
      </c>
      <c r="N71" s="6">
        <v>15</v>
      </c>
      <c r="O71" s="6" t="s">
        <v>73</v>
      </c>
    </row>
    <row r="72" spans="1:15" s="6" customFormat="1" ht="12.75" x14ac:dyDescent="0.2">
      <c r="A72" s="6" t="s">
        <v>75</v>
      </c>
      <c r="B72" s="6">
        <v>347</v>
      </c>
      <c r="C72" s="6" t="s">
        <v>53</v>
      </c>
      <c r="D72" s="6">
        <v>1889</v>
      </c>
      <c r="E72" s="6" t="s">
        <v>59</v>
      </c>
      <c r="F72" s="6" t="s">
        <v>72</v>
      </c>
      <c r="G72" s="6" t="s">
        <v>56</v>
      </c>
      <c r="H72" s="6">
        <v>0</v>
      </c>
      <c r="I72" s="6">
        <v>8.6602540378443855</v>
      </c>
      <c r="J72" s="6">
        <v>0</v>
      </c>
      <c r="K72" s="6">
        <f t="shared" si="2"/>
        <v>0.4330127018922193</v>
      </c>
      <c r="L72" s="6">
        <v>5</v>
      </c>
      <c r="M72" s="6">
        <f t="shared" si="1"/>
        <v>8.6602540378443855</v>
      </c>
      <c r="N72" s="6">
        <v>15</v>
      </c>
      <c r="O72" s="6" t="s">
        <v>73</v>
      </c>
    </row>
    <row r="73" spans="1:15" s="6" customFormat="1" ht="12.75" x14ac:dyDescent="0.2">
      <c r="A73" s="6" t="s">
        <v>75</v>
      </c>
      <c r="B73" s="6">
        <v>347</v>
      </c>
      <c r="C73" s="6" t="s">
        <v>53</v>
      </c>
      <c r="D73" s="6">
        <v>1890</v>
      </c>
      <c r="E73" s="6" t="s">
        <v>59</v>
      </c>
      <c r="F73" s="6" t="s">
        <v>72</v>
      </c>
      <c r="G73" s="6" t="s">
        <v>56</v>
      </c>
      <c r="H73" s="6">
        <v>0</v>
      </c>
      <c r="I73" s="6">
        <v>8.6602540378443855</v>
      </c>
      <c r="J73" s="6">
        <v>0</v>
      </c>
      <c r="K73" s="6">
        <f t="shared" si="2"/>
        <v>0.4330127018922193</v>
      </c>
      <c r="L73" s="6">
        <v>5</v>
      </c>
      <c r="M73" s="6">
        <f t="shared" si="1"/>
        <v>8.6602540378443855</v>
      </c>
      <c r="N73" s="6">
        <v>15</v>
      </c>
      <c r="O73" s="6" t="s">
        <v>73</v>
      </c>
    </row>
    <row r="74" spans="1:15" s="6" customFormat="1" ht="12.75" x14ac:dyDescent="0.2">
      <c r="A74" s="6" t="s">
        <v>76</v>
      </c>
      <c r="B74" s="6">
        <v>379</v>
      </c>
      <c r="C74" s="6" t="s">
        <v>53</v>
      </c>
      <c r="D74" s="6">
        <v>1891</v>
      </c>
      <c r="E74" s="6" t="s">
        <v>59</v>
      </c>
      <c r="F74" s="6" t="s">
        <v>72</v>
      </c>
      <c r="G74" s="6" t="s">
        <v>56</v>
      </c>
      <c r="H74" s="6">
        <v>0</v>
      </c>
      <c r="I74" s="6">
        <v>8.6602540378443855</v>
      </c>
      <c r="J74" s="6">
        <v>0</v>
      </c>
      <c r="K74" s="6">
        <f t="shared" si="2"/>
        <v>0.4330127018922193</v>
      </c>
      <c r="L74" s="6">
        <v>5</v>
      </c>
      <c r="M74" s="6">
        <f t="shared" si="1"/>
        <v>8.6602540378443855</v>
      </c>
      <c r="N74" s="6">
        <v>15</v>
      </c>
      <c r="O74" s="6" t="s">
        <v>73</v>
      </c>
    </row>
    <row r="75" spans="1:15" s="6" customFormat="1" ht="12.75" x14ac:dyDescent="0.2">
      <c r="A75" s="6" t="s">
        <v>76</v>
      </c>
      <c r="B75" s="6">
        <v>379</v>
      </c>
      <c r="C75" s="6" t="s">
        <v>53</v>
      </c>
      <c r="D75" s="6">
        <v>1892</v>
      </c>
      <c r="E75" s="6" t="s">
        <v>59</v>
      </c>
      <c r="F75" s="6" t="s">
        <v>72</v>
      </c>
      <c r="G75" s="6" t="s">
        <v>56</v>
      </c>
      <c r="H75" s="6">
        <v>0</v>
      </c>
      <c r="I75" s="6">
        <v>9.4868329805051381</v>
      </c>
      <c r="J75" s="6">
        <v>0</v>
      </c>
      <c r="K75" s="6">
        <f t="shared" si="2"/>
        <v>0.47434164902525688</v>
      </c>
      <c r="L75" s="6">
        <v>6</v>
      </c>
      <c r="M75" s="6">
        <f t="shared" si="1"/>
        <v>9.4868329805051381</v>
      </c>
      <c r="N75" s="6">
        <v>15</v>
      </c>
      <c r="O75" s="6" t="s">
        <v>73</v>
      </c>
    </row>
    <row r="76" spans="1:15" s="6" customFormat="1" ht="12.75" x14ac:dyDescent="0.2">
      <c r="A76" s="6" t="s">
        <v>76</v>
      </c>
      <c r="B76" s="6">
        <v>379</v>
      </c>
      <c r="C76" s="6" t="s">
        <v>53</v>
      </c>
      <c r="D76" s="6">
        <v>1893</v>
      </c>
      <c r="E76" s="6" t="s">
        <v>59</v>
      </c>
      <c r="F76" s="6" t="s">
        <v>72</v>
      </c>
      <c r="G76" s="6" t="s">
        <v>56</v>
      </c>
      <c r="H76" s="6">
        <v>0</v>
      </c>
      <c r="I76" s="6">
        <v>8.6602540378443855</v>
      </c>
      <c r="J76" s="6">
        <v>0</v>
      </c>
      <c r="K76" s="6">
        <f t="shared" si="2"/>
        <v>0.4330127018922193</v>
      </c>
      <c r="L76" s="6">
        <v>5</v>
      </c>
      <c r="M76" s="6">
        <f t="shared" si="1"/>
        <v>8.6602540378443855</v>
      </c>
      <c r="N76" s="6">
        <v>15</v>
      </c>
      <c r="O76" s="6" t="s">
        <v>73</v>
      </c>
    </row>
    <row r="77" spans="1:15" s="6" customFormat="1" ht="12.75" x14ac:dyDescent="0.2">
      <c r="A77" s="6" t="s">
        <v>77</v>
      </c>
      <c r="B77" s="6">
        <v>443</v>
      </c>
      <c r="C77" s="6" t="s">
        <v>53</v>
      </c>
      <c r="D77" s="6">
        <v>1894</v>
      </c>
      <c r="E77" s="6" t="s">
        <v>59</v>
      </c>
      <c r="F77" s="6" t="s">
        <v>72</v>
      </c>
      <c r="G77" s="6" t="s">
        <v>56</v>
      </c>
      <c r="H77" s="6">
        <v>0</v>
      </c>
      <c r="I77" s="6">
        <v>8.6602540378443855</v>
      </c>
      <c r="J77" s="6">
        <v>0</v>
      </c>
      <c r="K77" s="6">
        <f t="shared" si="2"/>
        <v>0.4330127018922193</v>
      </c>
      <c r="L77" s="6">
        <v>5</v>
      </c>
      <c r="M77" s="6">
        <f t="shared" si="1"/>
        <v>8.6602540378443855</v>
      </c>
      <c r="N77" s="6">
        <v>15</v>
      </c>
      <c r="O77" s="6" t="s">
        <v>73</v>
      </c>
    </row>
    <row r="78" spans="1:15" s="6" customFormat="1" ht="12.75" x14ac:dyDescent="0.2">
      <c r="A78" s="6" t="s">
        <v>77</v>
      </c>
      <c r="B78" s="6">
        <v>443</v>
      </c>
      <c r="C78" s="6" t="s">
        <v>53</v>
      </c>
      <c r="D78" s="6">
        <v>1895</v>
      </c>
      <c r="E78" s="6" t="s">
        <v>59</v>
      </c>
      <c r="F78" s="6" t="s">
        <v>72</v>
      </c>
      <c r="G78" s="6" t="s">
        <v>56</v>
      </c>
      <c r="H78" s="6">
        <v>0</v>
      </c>
      <c r="I78" s="6">
        <v>8.6602540378443855</v>
      </c>
      <c r="J78" s="6">
        <v>0</v>
      </c>
      <c r="K78" s="6">
        <f t="shared" si="2"/>
        <v>0.4330127018922193</v>
      </c>
      <c r="L78" s="6">
        <v>6</v>
      </c>
      <c r="M78" s="6">
        <f t="shared" si="1"/>
        <v>8.6602540378443855</v>
      </c>
      <c r="N78" s="6">
        <v>12.5</v>
      </c>
      <c r="O78" s="6" t="s">
        <v>73</v>
      </c>
    </row>
    <row r="79" spans="1:15" s="6" customFormat="1" ht="12.75" x14ac:dyDescent="0.2">
      <c r="A79" s="6" t="s">
        <v>77</v>
      </c>
      <c r="B79" s="6">
        <v>443</v>
      </c>
      <c r="C79" s="6" t="s">
        <v>53</v>
      </c>
      <c r="D79" s="6">
        <v>1896</v>
      </c>
      <c r="E79" s="6" t="s">
        <v>59</v>
      </c>
      <c r="F79" s="6" t="s">
        <v>72</v>
      </c>
      <c r="G79" s="6" t="s">
        <v>56</v>
      </c>
      <c r="H79" s="6">
        <v>0</v>
      </c>
      <c r="I79" s="6">
        <v>9.0829510622924765</v>
      </c>
      <c r="J79" s="6">
        <v>0</v>
      </c>
      <c r="K79" s="6">
        <f t="shared" si="2"/>
        <v>0.45414755311462385</v>
      </c>
      <c r="L79" s="6">
        <v>5.5</v>
      </c>
      <c r="M79" s="6">
        <f t="shared" si="1"/>
        <v>9.0829510622924765</v>
      </c>
      <c r="N79" s="6">
        <v>15</v>
      </c>
      <c r="O79" s="6" t="s">
        <v>73</v>
      </c>
    </row>
    <row r="80" spans="1:15" s="6" customFormat="1" ht="12.75" x14ac:dyDescent="0.2">
      <c r="A80" s="6" t="s">
        <v>78</v>
      </c>
      <c r="B80" s="6">
        <v>450</v>
      </c>
      <c r="C80" s="6" t="s">
        <v>53</v>
      </c>
      <c r="D80" s="6">
        <v>1897</v>
      </c>
      <c r="E80" s="6" t="s">
        <v>59</v>
      </c>
      <c r="F80" s="6" t="s">
        <v>72</v>
      </c>
      <c r="G80" s="6" t="s">
        <v>56</v>
      </c>
      <c r="H80" s="6">
        <v>0</v>
      </c>
      <c r="I80" s="6">
        <v>9.8742088290657488</v>
      </c>
      <c r="J80" s="6">
        <v>0</v>
      </c>
      <c r="K80" s="6">
        <f t="shared" si="2"/>
        <v>0.49371044145328746</v>
      </c>
      <c r="L80" s="6">
        <v>6.5</v>
      </c>
      <c r="M80" s="6">
        <f t="shared" si="1"/>
        <v>9.8742088290657488</v>
      </c>
      <c r="N80" s="6">
        <v>15</v>
      </c>
      <c r="O80" s="6" t="s">
        <v>73</v>
      </c>
    </row>
    <row r="81" spans="1:15" s="6" customFormat="1" ht="12.75" x14ac:dyDescent="0.2">
      <c r="A81" s="6" t="s">
        <v>78</v>
      </c>
      <c r="B81" s="6">
        <v>450</v>
      </c>
      <c r="C81" s="6" t="s">
        <v>53</v>
      </c>
      <c r="D81" s="6">
        <v>1898</v>
      </c>
      <c r="E81" s="6" t="s">
        <v>59</v>
      </c>
      <c r="F81" s="6" t="s">
        <v>72</v>
      </c>
      <c r="G81" s="6" t="s">
        <v>56</v>
      </c>
      <c r="H81" s="6">
        <v>0</v>
      </c>
      <c r="I81" s="6">
        <v>9.4868329805051381</v>
      </c>
      <c r="J81" s="6">
        <v>0</v>
      </c>
      <c r="K81" s="6">
        <f t="shared" si="2"/>
        <v>0.47434164902525688</v>
      </c>
      <c r="L81" s="6">
        <v>6</v>
      </c>
      <c r="M81" s="6">
        <f t="shared" si="1"/>
        <v>9.4868329805051381</v>
      </c>
      <c r="N81" s="6">
        <v>15</v>
      </c>
      <c r="O81" s="6" t="s">
        <v>73</v>
      </c>
    </row>
    <row r="82" spans="1:15" s="6" customFormat="1" ht="12.75" x14ac:dyDescent="0.2">
      <c r="A82" s="6" t="s">
        <v>79</v>
      </c>
      <c r="B82" s="6">
        <v>365</v>
      </c>
      <c r="C82" s="6" t="s">
        <v>53</v>
      </c>
      <c r="D82" s="6">
        <v>1899</v>
      </c>
      <c r="E82" s="6" t="s">
        <v>59</v>
      </c>
      <c r="F82" s="6" t="s">
        <v>72</v>
      </c>
      <c r="G82" s="6" t="s">
        <v>56</v>
      </c>
      <c r="H82" s="6">
        <v>0</v>
      </c>
      <c r="I82" s="6">
        <v>8.6602540378443855</v>
      </c>
      <c r="J82" s="6">
        <v>0</v>
      </c>
      <c r="K82" s="6">
        <f t="shared" si="2"/>
        <v>0.4330127018922193</v>
      </c>
      <c r="L82" s="6">
        <v>5</v>
      </c>
      <c r="M82" s="6">
        <f t="shared" si="1"/>
        <v>8.6602540378443855</v>
      </c>
      <c r="N82" s="6">
        <v>15</v>
      </c>
      <c r="O82" s="6" t="s">
        <v>73</v>
      </c>
    </row>
    <row r="83" spans="1:15" s="6" customFormat="1" ht="12.75" x14ac:dyDescent="0.2">
      <c r="A83" s="6" t="s">
        <v>80</v>
      </c>
      <c r="B83" s="6">
        <v>383</v>
      </c>
      <c r="C83" s="6" t="s">
        <v>53</v>
      </c>
      <c r="D83" s="6">
        <v>1900</v>
      </c>
      <c r="E83" s="6" t="s">
        <v>59</v>
      </c>
      <c r="F83" s="6" t="s">
        <v>72</v>
      </c>
      <c r="G83" s="6" t="s">
        <v>56</v>
      </c>
      <c r="H83" s="6">
        <v>0</v>
      </c>
      <c r="I83" s="6">
        <v>9</v>
      </c>
      <c r="J83" s="6">
        <v>9</v>
      </c>
      <c r="K83" s="6">
        <f t="shared" si="2"/>
        <v>0.48749999999999999</v>
      </c>
    </row>
    <row r="84" spans="1:15" s="6" customFormat="1" ht="12.75" x14ac:dyDescent="0.2">
      <c r="A84" s="6" t="s">
        <v>81</v>
      </c>
      <c r="B84" s="6">
        <v>415</v>
      </c>
      <c r="C84" s="6" t="s">
        <v>53</v>
      </c>
      <c r="D84" s="6">
        <v>1901</v>
      </c>
      <c r="E84" s="6" t="s">
        <v>59</v>
      </c>
      <c r="F84" s="6" t="s">
        <v>72</v>
      </c>
      <c r="G84" s="6" t="s">
        <v>56</v>
      </c>
      <c r="H84" s="6">
        <v>0</v>
      </c>
      <c r="I84" s="6">
        <v>10</v>
      </c>
      <c r="J84" s="6">
        <v>0</v>
      </c>
      <c r="K84" s="6">
        <f t="shared" si="2"/>
        <v>0.5</v>
      </c>
    </row>
    <row r="85" spans="1:15" s="6" customFormat="1" ht="12.75" x14ac:dyDescent="0.2">
      <c r="A85" s="6" t="s">
        <v>82</v>
      </c>
      <c r="B85" s="6">
        <v>459</v>
      </c>
      <c r="C85" s="6" t="s">
        <v>53</v>
      </c>
      <c r="D85" s="6">
        <v>1902</v>
      </c>
      <c r="E85" s="6" t="s">
        <v>59</v>
      </c>
      <c r="F85" s="6" t="s">
        <v>72</v>
      </c>
      <c r="G85" s="6" t="s">
        <v>56</v>
      </c>
      <c r="H85" s="6">
        <v>0</v>
      </c>
      <c r="I85" s="6">
        <v>11</v>
      </c>
      <c r="J85" s="6">
        <v>7</v>
      </c>
      <c r="K85" s="6">
        <f t="shared" si="2"/>
        <v>0.57916666666666672</v>
      </c>
    </row>
    <row r="86" spans="1:15" s="6" customFormat="1" ht="12.75" x14ac:dyDescent="0.2">
      <c r="A86" s="6" t="s">
        <v>83</v>
      </c>
      <c r="B86" s="6">
        <v>374</v>
      </c>
      <c r="C86" s="6" t="s">
        <v>53</v>
      </c>
      <c r="D86" s="6">
        <v>1903</v>
      </c>
      <c r="E86" s="6" t="s">
        <v>59</v>
      </c>
      <c r="F86" s="6" t="s">
        <v>72</v>
      </c>
      <c r="G86" s="6" t="s">
        <v>56</v>
      </c>
      <c r="H86" s="6">
        <v>0</v>
      </c>
      <c r="I86" s="6">
        <v>12</v>
      </c>
      <c r="J86" s="6">
        <v>10</v>
      </c>
      <c r="K86" s="6">
        <f t="shared" si="2"/>
        <v>0.64166666666666661</v>
      </c>
    </row>
    <row r="87" spans="1:15" s="6" customFormat="1" ht="12.75" x14ac:dyDescent="0.2">
      <c r="A87" s="6" t="s">
        <v>83</v>
      </c>
      <c r="B87" s="6">
        <v>374</v>
      </c>
      <c r="C87" s="6" t="s">
        <v>53</v>
      </c>
      <c r="D87" s="6">
        <v>1904</v>
      </c>
      <c r="E87" s="6" t="s">
        <v>59</v>
      </c>
      <c r="F87" s="6" t="s">
        <v>72</v>
      </c>
      <c r="G87" s="6" t="s">
        <v>56</v>
      </c>
      <c r="H87" s="6">
        <v>0</v>
      </c>
      <c r="I87" s="6">
        <v>11</v>
      </c>
      <c r="J87" s="6">
        <v>6</v>
      </c>
      <c r="K87" s="6">
        <f t="shared" si="2"/>
        <v>0.57500000000000007</v>
      </c>
    </row>
    <row r="88" spans="1:15" s="6" customFormat="1" ht="12.75" x14ac:dyDescent="0.2">
      <c r="A88" s="6" t="s">
        <v>83</v>
      </c>
      <c r="B88" s="6">
        <v>374</v>
      </c>
      <c r="C88" s="6" t="s">
        <v>53</v>
      </c>
      <c r="D88" s="6">
        <v>1905</v>
      </c>
      <c r="E88" s="6" t="s">
        <v>59</v>
      </c>
      <c r="F88" s="6" t="s">
        <v>72</v>
      </c>
      <c r="G88" s="6" t="s">
        <v>56</v>
      </c>
      <c r="H88" s="6">
        <v>0</v>
      </c>
      <c r="I88" s="6">
        <v>10</v>
      </c>
      <c r="J88" s="6">
        <v>6</v>
      </c>
      <c r="K88" s="6">
        <f t="shared" si="2"/>
        <v>0.52500000000000002</v>
      </c>
    </row>
    <row r="89" spans="1:15" s="6" customFormat="1" ht="12.75" x14ac:dyDescent="0.2">
      <c r="A89" s="6" t="s">
        <v>84</v>
      </c>
      <c r="B89" s="6">
        <v>292</v>
      </c>
      <c r="C89" s="6" t="s">
        <v>53</v>
      </c>
      <c r="D89" s="6">
        <v>1906</v>
      </c>
      <c r="E89" s="6" t="s">
        <v>59</v>
      </c>
      <c r="F89" s="6" t="s">
        <v>72</v>
      </c>
      <c r="G89" s="6" t="s">
        <v>56</v>
      </c>
      <c r="H89" s="6">
        <v>0</v>
      </c>
      <c r="I89" s="6">
        <v>10</v>
      </c>
      <c r="J89" s="6">
        <v>8</v>
      </c>
      <c r="K89" s="6">
        <f t="shared" si="2"/>
        <v>0.53333333333333333</v>
      </c>
    </row>
    <row r="90" spans="1:15" s="6" customFormat="1" ht="12.75" x14ac:dyDescent="0.2">
      <c r="A90" s="6" t="s">
        <v>84</v>
      </c>
      <c r="B90" s="6">
        <v>292</v>
      </c>
      <c r="C90" s="6" t="s">
        <v>53</v>
      </c>
      <c r="D90" s="6">
        <v>1907</v>
      </c>
      <c r="E90" s="6" t="s">
        <v>59</v>
      </c>
      <c r="F90" s="6" t="s">
        <v>72</v>
      </c>
      <c r="G90" s="6" t="s">
        <v>56</v>
      </c>
      <c r="H90" s="6">
        <v>0</v>
      </c>
      <c r="I90" s="6">
        <v>10</v>
      </c>
      <c r="J90" s="6">
        <v>2</v>
      </c>
      <c r="K90" s="6">
        <f t="shared" si="2"/>
        <v>0.5083333333333333</v>
      </c>
    </row>
    <row r="91" spans="1:15" s="6" customFormat="1" ht="12.75" x14ac:dyDescent="0.2">
      <c r="A91" s="6" t="s">
        <v>84</v>
      </c>
      <c r="B91" s="6">
        <v>292</v>
      </c>
      <c r="C91" s="6" t="s">
        <v>53</v>
      </c>
      <c r="D91" s="6">
        <v>1908</v>
      </c>
      <c r="E91" s="6" t="s">
        <v>59</v>
      </c>
      <c r="F91" s="6" t="s">
        <v>72</v>
      </c>
      <c r="G91" s="6" t="s">
        <v>56</v>
      </c>
      <c r="H91" s="6">
        <v>0</v>
      </c>
      <c r="I91" s="6">
        <v>9</v>
      </c>
      <c r="J91" s="6">
        <v>9</v>
      </c>
      <c r="K91" s="6">
        <f t="shared" si="2"/>
        <v>0.48749999999999999</v>
      </c>
    </row>
    <row r="92" spans="1:15" s="6" customFormat="1" ht="12.75" x14ac:dyDescent="0.2">
      <c r="A92" s="6" t="s">
        <v>71</v>
      </c>
      <c r="B92" s="6">
        <v>294</v>
      </c>
      <c r="C92" s="6" t="s">
        <v>53</v>
      </c>
      <c r="D92" s="6">
        <v>1909</v>
      </c>
      <c r="E92" s="6" t="s">
        <v>59</v>
      </c>
      <c r="F92" s="6" t="s">
        <v>72</v>
      </c>
      <c r="G92" s="6" t="s">
        <v>56</v>
      </c>
      <c r="H92" s="6">
        <v>0</v>
      </c>
      <c r="I92" s="6">
        <v>10</v>
      </c>
      <c r="J92" s="6">
        <v>9</v>
      </c>
      <c r="K92" s="6">
        <f t="shared" si="2"/>
        <v>0.53749999999999998</v>
      </c>
    </row>
    <row r="93" spans="1:15" s="6" customFormat="1" ht="12.75" x14ac:dyDescent="0.2">
      <c r="A93" s="6" t="s">
        <v>52</v>
      </c>
      <c r="B93" s="6">
        <v>300</v>
      </c>
      <c r="C93" s="6" t="s">
        <v>53</v>
      </c>
      <c r="D93" s="6">
        <v>1910</v>
      </c>
      <c r="E93" s="6" t="s">
        <v>85</v>
      </c>
      <c r="F93" s="6" t="s">
        <v>55</v>
      </c>
      <c r="G93" s="6" t="s">
        <v>86</v>
      </c>
      <c r="H93" s="6">
        <v>12.247448713915889</v>
      </c>
      <c r="I93" s="6">
        <v>0</v>
      </c>
      <c r="J93" s="6">
        <v>0</v>
      </c>
      <c r="K93" s="6">
        <f t="shared" si="2"/>
        <v>12.247448713915889</v>
      </c>
      <c r="L93" s="6">
        <v>10</v>
      </c>
      <c r="M93" s="6">
        <f>EXP((LN(L93)+LN(N93))/2)</f>
        <v>12.247448713915889</v>
      </c>
      <c r="N93" s="6">
        <v>15</v>
      </c>
      <c r="O93" s="6" t="s">
        <v>87</v>
      </c>
    </row>
    <row r="94" spans="1:15" s="6" customFormat="1" ht="12.75" x14ac:dyDescent="0.2">
      <c r="A94" s="6" t="s">
        <v>57</v>
      </c>
      <c r="B94" s="6">
        <v>309</v>
      </c>
      <c r="C94" s="6" t="s">
        <v>53</v>
      </c>
      <c r="D94" s="6">
        <v>1911</v>
      </c>
      <c r="E94" s="6" t="s">
        <v>85</v>
      </c>
      <c r="F94" s="6" t="s">
        <v>55</v>
      </c>
      <c r="G94" s="6" t="s">
        <v>86</v>
      </c>
      <c r="H94" s="6">
        <v>12.247448713915889</v>
      </c>
      <c r="I94" s="6">
        <v>0</v>
      </c>
      <c r="J94" s="6">
        <v>0</v>
      </c>
      <c r="K94" s="6">
        <f t="shared" si="2"/>
        <v>12.247448713915889</v>
      </c>
      <c r="L94" s="6">
        <v>10</v>
      </c>
      <c r="M94" s="6">
        <f>EXP((LN(L94)+LN(N94))/2)</f>
        <v>12.247448713915889</v>
      </c>
      <c r="N94" s="6">
        <v>15</v>
      </c>
      <c r="O94" s="6" t="s">
        <v>87</v>
      </c>
    </row>
    <row r="95" spans="1:15" s="6" customFormat="1" ht="12.75" x14ac:dyDescent="0.2">
      <c r="A95" s="6" t="s">
        <v>88</v>
      </c>
      <c r="B95" s="6">
        <v>340</v>
      </c>
      <c r="C95" s="6" t="s">
        <v>53</v>
      </c>
      <c r="D95" s="6">
        <v>1913</v>
      </c>
      <c r="E95" s="6" t="s">
        <v>85</v>
      </c>
      <c r="F95" s="6" t="s">
        <v>55</v>
      </c>
      <c r="G95" s="6" t="s">
        <v>56</v>
      </c>
      <c r="H95" s="6">
        <v>0</v>
      </c>
      <c r="I95" s="6">
        <v>9</v>
      </c>
      <c r="J95" s="6">
        <v>3</v>
      </c>
      <c r="K95" s="6">
        <f t="shared" si="2"/>
        <v>0.46250000000000002</v>
      </c>
    </row>
    <row r="96" spans="1:15" s="6" customFormat="1" ht="12.75" x14ac:dyDescent="0.2">
      <c r="A96" s="6" t="s">
        <v>58</v>
      </c>
      <c r="B96" s="6">
        <v>273</v>
      </c>
      <c r="C96" s="6" t="s">
        <v>53</v>
      </c>
      <c r="D96" s="6">
        <v>1854</v>
      </c>
      <c r="E96" s="6" t="s">
        <v>89</v>
      </c>
      <c r="F96" s="6" t="s">
        <v>60</v>
      </c>
      <c r="G96" s="6" t="s">
        <v>56</v>
      </c>
      <c r="H96" s="6">
        <v>0</v>
      </c>
      <c r="I96" s="6">
        <v>1</v>
      </c>
      <c r="J96" s="6">
        <v>7</v>
      </c>
      <c r="K96" s="6">
        <f t="shared" si="2"/>
        <v>7.9166666666666663E-2</v>
      </c>
    </row>
    <row r="97" spans="1:11" s="6" customFormat="1" ht="12.75" x14ac:dyDescent="0.2">
      <c r="A97" s="6" t="s">
        <v>58</v>
      </c>
      <c r="B97" s="6">
        <v>273</v>
      </c>
      <c r="C97" s="6" t="s">
        <v>53</v>
      </c>
      <c r="D97" s="6">
        <v>1855</v>
      </c>
      <c r="E97" s="6" t="s">
        <v>89</v>
      </c>
      <c r="F97" s="6" t="s">
        <v>60</v>
      </c>
      <c r="G97" s="6" t="s">
        <v>56</v>
      </c>
      <c r="H97" s="6">
        <v>0</v>
      </c>
      <c r="I97" s="6">
        <v>1</v>
      </c>
      <c r="J97" s="6">
        <v>6</v>
      </c>
      <c r="K97" s="6">
        <f t="shared" si="2"/>
        <v>7.5000000000000011E-2</v>
      </c>
    </row>
    <row r="98" spans="1:11" s="6" customFormat="1" ht="12.75" x14ac:dyDescent="0.2">
      <c r="A98" s="6" t="s">
        <v>61</v>
      </c>
      <c r="B98" s="6">
        <v>383</v>
      </c>
      <c r="C98" s="6" t="s">
        <v>53</v>
      </c>
      <c r="D98" s="6">
        <v>1856</v>
      </c>
      <c r="E98" s="6" t="s">
        <v>89</v>
      </c>
      <c r="F98" s="6" t="s">
        <v>60</v>
      </c>
      <c r="G98" s="6" t="s">
        <v>56</v>
      </c>
      <c r="H98" s="6">
        <v>0</v>
      </c>
      <c r="I98" s="6">
        <v>1</v>
      </c>
      <c r="J98" s="6">
        <v>4.75</v>
      </c>
      <c r="K98" s="6">
        <f t="shared" si="2"/>
        <v>6.9791666666666669E-2</v>
      </c>
    </row>
    <row r="99" spans="1:11" s="6" customFormat="1" ht="12.75" x14ac:dyDescent="0.2">
      <c r="A99" s="6" t="s">
        <v>61</v>
      </c>
      <c r="B99" s="6">
        <v>383</v>
      </c>
      <c r="C99" s="6" t="s">
        <v>53</v>
      </c>
      <c r="D99" s="6">
        <v>1857</v>
      </c>
      <c r="E99" s="6" t="s">
        <v>89</v>
      </c>
      <c r="F99" s="6" t="s">
        <v>60</v>
      </c>
      <c r="G99" s="6" t="s">
        <v>56</v>
      </c>
      <c r="H99" s="6">
        <v>0</v>
      </c>
      <c r="I99" s="6">
        <v>1</v>
      </c>
      <c r="J99" s="6">
        <v>6.5</v>
      </c>
      <c r="K99" s="6">
        <f t="shared" si="2"/>
        <v>7.7083333333333337E-2</v>
      </c>
    </row>
    <row r="100" spans="1:11" s="6" customFormat="1" ht="12.75" x14ac:dyDescent="0.2">
      <c r="A100" s="6" t="s">
        <v>62</v>
      </c>
      <c r="B100" s="6">
        <v>413</v>
      </c>
      <c r="C100" s="6" t="s">
        <v>53</v>
      </c>
      <c r="D100" s="6">
        <v>1859</v>
      </c>
      <c r="E100" s="6" t="s">
        <v>89</v>
      </c>
      <c r="F100" s="6" t="s">
        <v>60</v>
      </c>
      <c r="G100" s="6" t="s">
        <v>56</v>
      </c>
      <c r="H100" s="6">
        <v>0</v>
      </c>
      <c r="I100" s="6">
        <v>1</v>
      </c>
      <c r="J100" s="6">
        <v>8</v>
      </c>
      <c r="K100" s="6">
        <f t="shared" si="2"/>
        <v>8.3333333333333343E-2</v>
      </c>
    </row>
    <row r="101" spans="1:11" s="6" customFormat="1" ht="12.75" x14ac:dyDescent="0.2">
      <c r="A101" s="6" t="s">
        <v>62</v>
      </c>
      <c r="B101" s="6">
        <v>413</v>
      </c>
      <c r="C101" s="6" t="s">
        <v>53</v>
      </c>
      <c r="D101" s="6">
        <v>1860</v>
      </c>
      <c r="E101" s="6" t="s">
        <v>89</v>
      </c>
      <c r="F101" s="6" t="s">
        <v>60</v>
      </c>
      <c r="G101" s="6" t="s">
        <v>56</v>
      </c>
      <c r="H101" s="6">
        <v>0</v>
      </c>
      <c r="I101" s="6">
        <v>1</v>
      </c>
      <c r="J101" s="6">
        <v>6</v>
      </c>
      <c r="K101" s="6">
        <f t="shared" si="2"/>
        <v>7.5000000000000011E-2</v>
      </c>
    </row>
    <row r="102" spans="1:11" s="6" customFormat="1" ht="12.75" x14ac:dyDescent="0.2">
      <c r="A102" s="6" t="s">
        <v>63</v>
      </c>
      <c r="B102" s="6">
        <v>485</v>
      </c>
      <c r="C102" s="6" t="s">
        <v>53</v>
      </c>
      <c r="D102" s="6">
        <v>1861</v>
      </c>
      <c r="E102" s="6" t="s">
        <v>89</v>
      </c>
      <c r="F102" s="6" t="s">
        <v>60</v>
      </c>
      <c r="G102" s="6" t="s">
        <v>56</v>
      </c>
      <c r="H102" s="6">
        <v>0</v>
      </c>
      <c r="I102" s="6">
        <v>1</v>
      </c>
      <c r="J102" s="6">
        <v>8</v>
      </c>
      <c r="K102" s="6">
        <f t="shared" si="2"/>
        <v>8.3333333333333343E-2</v>
      </c>
    </row>
    <row r="103" spans="1:11" s="6" customFormat="1" ht="12.75" x14ac:dyDescent="0.2">
      <c r="A103" s="6" t="s">
        <v>63</v>
      </c>
      <c r="B103" s="6">
        <v>485</v>
      </c>
      <c r="C103" s="6" t="s">
        <v>53</v>
      </c>
      <c r="D103" s="6">
        <v>1862</v>
      </c>
      <c r="E103" s="6" t="s">
        <v>89</v>
      </c>
      <c r="F103" s="6" t="s">
        <v>60</v>
      </c>
      <c r="G103" s="6" t="s">
        <v>56</v>
      </c>
      <c r="H103" s="6">
        <v>0</v>
      </c>
      <c r="I103" s="6">
        <v>1</v>
      </c>
      <c r="J103" s="6">
        <v>9</v>
      </c>
      <c r="K103" s="6">
        <f t="shared" si="2"/>
        <v>8.7499999999999994E-2</v>
      </c>
    </row>
    <row r="104" spans="1:11" s="6" customFormat="1" ht="12.75" x14ac:dyDescent="0.2">
      <c r="A104" s="6" t="s">
        <v>63</v>
      </c>
      <c r="B104" s="6">
        <v>485</v>
      </c>
      <c r="C104" s="6" t="s">
        <v>53</v>
      </c>
      <c r="D104" s="6">
        <v>1863</v>
      </c>
      <c r="E104" s="6" t="s">
        <v>89</v>
      </c>
      <c r="F104" s="6" t="s">
        <v>60</v>
      </c>
      <c r="G104" s="6" t="s">
        <v>56</v>
      </c>
      <c r="H104" s="6">
        <v>0</v>
      </c>
      <c r="I104" s="6">
        <v>1</v>
      </c>
      <c r="J104" s="6">
        <v>6</v>
      </c>
      <c r="K104" s="6">
        <f t="shared" si="2"/>
        <v>7.5000000000000011E-2</v>
      </c>
    </row>
    <row r="105" spans="1:11" s="6" customFormat="1" ht="12.75" x14ac:dyDescent="0.2">
      <c r="A105" s="6" t="s">
        <v>64</v>
      </c>
      <c r="B105" s="6">
        <v>576</v>
      </c>
      <c r="C105" s="6" t="s">
        <v>53</v>
      </c>
      <c r="D105" s="6">
        <v>1864</v>
      </c>
      <c r="E105" s="6" t="s">
        <v>89</v>
      </c>
      <c r="F105" s="6" t="s">
        <v>60</v>
      </c>
      <c r="G105" s="6" t="s">
        <v>56</v>
      </c>
      <c r="H105" s="6">
        <v>0</v>
      </c>
      <c r="I105" s="6">
        <v>1</v>
      </c>
      <c r="J105" s="6">
        <v>7</v>
      </c>
      <c r="K105" s="6">
        <f t="shared" si="2"/>
        <v>7.9166666666666663E-2</v>
      </c>
    </row>
    <row r="106" spans="1:11" s="6" customFormat="1" ht="12.75" x14ac:dyDescent="0.2">
      <c r="A106" s="6" t="s">
        <v>64</v>
      </c>
      <c r="B106" s="6">
        <v>576</v>
      </c>
      <c r="C106" s="6" t="s">
        <v>53</v>
      </c>
      <c r="D106" s="6">
        <v>1865</v>
      </c>
      <c r="E106" s="6" t="s">
        <v>89</v>
      </c>
      <c r="F106" s="6" t="s">
        <v>60</v>
      </c>
      <c r="G106" s="6" t="s">
        <v>56</v>
      </c>
      <c r="H106" s="6">
        <v>0</v>
      </c>
      <c r="I106" s="6">
        <v>1</v>
      </c>
      <c r="J106" s="6">
        <v>7</v>
      </c>
      <c r="K106" s="6">
        <f t="shared" si="2"/>
        <v>7.9166666666666663E-2</v>
      </c>
    </row>
    <row r="107" spans="1:11" s="6" customFormat="1" ht="12.75" x14ac:dyDescent="0.2">
      <c r="A107" s="6" t="s">
        <v>65</v>
      </c>
      <c r="B107" s="6">
        <v>290</v>
      </c>
      <c r="C107" s="6" t="s">
        <v>53</v>
      </c>
      <c r="D107" s="6">
        <v>1866</v>
      </c>
      <c r="E107" s="6" t="s">
        <v>89</v>
      </c>
      <c r="F107" s="6" t="s">
        <v>60</v>
      </c>
      <c r="G107" s="6" t="s">
        <v>56</v>
      </c>
      <c r="H107" s="6">
        <v>0</v>
      </c>
      <c r="I107" s="6">
        <v>1</v>
      </c>
      <c r="J107" s="6">
        <v>5</v>
      </c>
      <c r="K107" s="6">
        <f t="shared" si="2"/>
        <v>7.0833333333333331E-2</v>
      </c>
    </row>
    <row r="108" spans="1:11" s="6" customFormat="1" ht="12.75" x14ac:dyDescent="0.2">
      <c r="A108" s="6" t="s">
        <v>65</v>
      </c>
      <c r="B108" s="6">
        <v>290</v>
      </c>
      <c r="C108" s="6" t="s">
        <v>53</v>
      </c>
      <c r="D108" s="6">
        <v>1867</v>
      </c>
      <c r="E108" s="6" t="s">
        <v>89</v>
      </c>
      <c r="F108" s="6" t="s">
        <v>60</v>
      </c>
      <c r="G108" s="6" t="s">
        <v>56</v>
      </c>
      <c r="H108" s="6">
        <v>0</v>
      </c>
      <c r="I108" s="6">
        <v>1</v>
      </c>
      <c r="J108" s="6">
        <v>4</v>
      </c>
      <c r="K108" s="6">
        <f t="shared" si="2"/>
        <v>6.6666666666666666E-2</v>
      </c>
    </row>
    <row r="109" spans="1:11" s="6" customFormat="1" ht="12.75" x14ac:dyDescent="0.2">
      <c r="A109" s="6" t="s">
        <v>66</v>
      </c>
      <c r="B109" s="6">
        <v>357</v>
      </c>
      <c r="C109" s="6" t="s">
        <v>53</v>
      </c>
      <c r="D109" s="6">
        <v>1868</v>
      </c>
      <c r="E109" s="6" t="s">
        <v>89</v>
      </c>
      <c r="F109" s="6" t="s">
        <v>60</v>
      </c>
      <c r="G109" s="6" t="s">
        <v>56</v>
      </c>
      <c r="H109" s="6">
        <v>0</v>
      </c>
      <c r="I109" s="6">
        <v>1</v>
      </c>
      <c r="J109" s="6">
        <v>4</v>
      </c>
      <c r="K109" s="6">
        <f t="shared" si="2"/>
        <v>6.6666666666666666E-2</v>
      </c>
    </row>
    <row r="110" spans="1:11" s="6" customFormat="1" ht="12.75" x14ac:dyDescent="0.2">
      <c r="A110" s="6" t="s">
        <v>66</v>
      </c>
      <c r="B110" s="6">
        <v>357</v>
      </c>
      <c r="C110" s="6" t="s">
        <v>53</v>
      </c>
      <c r="D110" s="6">
        <v>1869</v>
      </c>
      <c r="E110" s="6" t="s">
        <v>89</v>
      </c>
      <c r="F110" s="6" t="s">
        <v>60</v>
      </c>
      <c r="G110" s="6" t="s">
        <v>56</v>
      </c>
      <c r="H110" s="6">
        <v>0</v>
      </c>
      <c r="I110" s="6">
        <v>1</v>
      </c>
      <c r="J110" s="6">
        <v>3</v>
      </c>
      <c r="K110" s="6">
        <f t="shared" si="2"/>
        <v>6.25E-2</v>
      </c>
    </row>
    <row r="111" spans="1:11" s="6" customFormat="1" ht="12.75" x14ac:dyDescent="0.2">
      <c r="A111" s="6" t="s">
        <v>66</v>
      </c>
      <c r="B111" s="6">
        <v>357</v>
      </c>
      <c r="C111" s="6" t="s">
        <v>53</v>
      </c>
      <c r="D111" s="6">
        <v>1870</v>
      </c>
      <c r="E111" s="6" t="s">
        <v>89</v>
      </c>
      <c r="F111" s="6" t="s">
        <v>60</v>
      </c>
      <c r="G111" s="6" t="s">
        <v>56</v>
      </c>
      <c r="H111" s="6">
        <v>0</v>
      </c>
      <c r="I111" s="6">
        <v>1</v>
      </c>
      <c r="J111" s="6">
        <v>3</v>
      </c>
      <c r="K111" s="6">
        <f t="shared" si="2"/>
        <v>6.25E-2</v>
      </c>
    </row>
    <row r="112" spans="1:11" s="6" customFormat="1" ht="12.75" x14ac:dyDescent="0.2">
      <c r="A112" s="6" t="s">
        <v>67</v>
      </c>
      <c r="B112" s="6">
        <v>309</v>
      </c>
      <c r="C112" s="6" t="s">
        <v>53</v>
      </c>
      <c r="D112" s="6">
        <v>1871</v>
      </c>
      <c r="E112" s="6" t="s">
        <v>89</v>
      </c>
      <c r="F112" s="6" t="s">
        <v>60</v>
      </c>
      <c r="G112" s="6" t="s">
        <v>56</v>
      </c>
      <c r="H112" s="6">
        <v>0</v>
      </c>
      <c r="I112" s="6">
        <v>1</v>
      </c>
      <c r="J112" s="6">
        <v>4.5</v>
      </c>
      <c r="K112" s="6">
        <f t="shared" si="2"/>
        <v>6.8750000000000006E-2</v>
      </c>
    </row>
    <row r="113" spans="1:15" s="6" customFormat="1" ht="12.75" x14ac:dyDescent="0.2">
      <c r="A113" s="6" t="s">
        <v>67</v>
      </c>
      <c r="B113" s="6">
        <v>309</v>
      </c>
      <c r="C113" s="6" t="s">
        <v>53</v>
      </c>
      <c r="D113" s="6">
        <v>1872</v>
      </c>
      <c r="E113" s="6" t="s">
        <v>89</v>
      </c>
      <c r="F113" s="6" t="s">
        <v>60</v>
      </c>
      <c r="G113" s="6" t="s">
        <v>56</v>
      </c>
      <c r="H113" s="6">
        <v>0</v>
      </c>
      <c r="I113" s="6">
        <v>1</v>
      </c>
      <c r="J113" s="6">
        <v>6</v>
      </c>
      <c r="K113" s="6">
        <f t="shared" si="2"/>
        <v>7.5000000000000011E-2</v>
      </c>
    </row>
    <row r="114" spans="1:15" s="6" customFormat="1" ht="12.75" x14ac:dyDescent="0.2">
      <c r="A114" s="6" t="s">
        <v>67</v>
      </c>
      <c r="B114" s="6">
        <v>309</v>
      </c>
      <c r="C114" s="6" t="s">
        <v>53</v>
      </c>
      <c r="D114" s="6">
        <v>1873</v>
      </c>
      <c r="E114" s="6" t="s">
        <v>89</v>
      </c>
      <c r="F114" s="6" t="s">
        <v>60</v>
      </c>
      <c r="G114" s="6" t="s">
        <v>56</v>
      </c>
      <c r="H114" s="6">
        <v>0</v>
      </c>
      <c r="I114" s="6">
        <v>1</v>
      </c>
      <c r="J114" s="6">
        <v>11</v>
      </c>
      <c r="K114" s="6">
        <f t="shared" si="2"/>
        <v>9.5833333333333326E-2</v>
      </c>
    </row>
    <row r="115" spans="1:15" s="6" customFormat="1" ht="12.75" x14ac:dyDescent="0.2">
      <c r="A115" s="6" t="s">
        <v>67</v>
      </c>
      <c r="B115" s="6">
        <v>309</v>
      </c>
      <c r="C115" s="6" t="s">
        <v>53</v>
      </c>
      <c r="D115" s="6">
        <v>1874</v>
      </c>
      <c r="E115" s="6" t="s">
        <v>89</v>
      </c>
      <c r="F115" s="6" t="s">
        <v>60</v>
      </c>
      <c r="G115" s="6" t="s">
        <v>56</v>
      </c>
      <c r="H115" s="6">
        <v>0</v>
      </c>
      <c r="I115" s="6">
        <v>1</v>
      </c>
      <c r="J115" s="6">
        <v>10.5</v>
      </c>
      <c r="K115" s="6">
        <f t="shared" si="2"/>
        <v>9.375E-2</v>
      </c>
    </row>
    <row r="116" spans="1:15" s="6" customFormat="1" ht="12.75" x14ac:dyDescent="0.2">
      <c r="A116" s="6" t="s">
        <v>67</v>
      </c>
      <c r="B116" s="6">
        <v>309</v>
      </c>
      <c r="C116" s="6" t="s">
        <v>53</v>
      </c>
      <c r="D116" s="6">
        <v>1875</v>
      </c>
      <c r="E116" s="6" t="s">
        <v>89</v>
      </c>
      <c r="F116" s="6" t="s">
        <v>60</v>
      </c>
      <c r="G116" s="6" t="s">
        <v>56</v>
      </c>
      <c r="H116" s="6">
        <v>0</v>
      </c>
      <c r="I116" s="6">
        <v>2</v>
      </c>
      <c r="J116" s="6">
        <v>0.75</v>
      </c>
      <c r="K116" s="6">
        <f t="shared" si="2"/>
        <v>0.10312500000000001</v>
      </c>
    </row>
    <row r="117" spans="1:15" s="6" customFormat="1" ht="12.75" x14ac:dyDescent="0.2">
      <c r="A117" s="6" t="s">
        <v>68</v>
      </c>
      <c r="B117" s="6">
        <v>297</v>
      </c>
      <c r="C117" s="6" t="s">
        <v>53</v>
      </c>
      <c r="D117" s="6">
        <v>1876</v>
      </c>
      <c r="E117" s="6" t="s">
        <v>89</v>
      </c>
      <c r="F117" s="6" t="s">
        <v>60</v>
      </c>
      <c r="G117" s="6" t="s">
        <v>56</v>
      </c>
      <c r="H117" s="6">
        <v>0</v>
      </c>
      <c r="I117" s="6">
        <v>2</v>
      </c>
      <c r="J117" s="6">
        <v>0</v>
      </c>
      <c r="K117" s="6">
        <f t="shared" si="2"/>
        <v>0.1</v>
      </c>
    </row>
    <row r="118" spans="1:15" s="6" customFormat="1" ht="12.75" x14ac:dyDescent="0.2">
      <c r="A118" s="6" t="s">
        <v>68</v>
      </c>
      <c r="B118" s="6">
        <v>297</v>
      </c>
      <c r="C118" s="6" t="s">
        <v>53</v>
      </c>
      <c r="D118" s="6">
        <v>1877</v>
      </c>
      <c r="E118" s="6" t="s">
        <v>89</v>
      </c>
      <c r="F118" s="6" t="s">
        <v>60</v>
      </c>
      <c r="G118" s="6" t="s">
        <v>56</v>
      </c>
      <c r="H118" s="6">
        <v>0</v>
      </c>
      <c r="I118" s="6">
        <v>1</v>
      </c>
      <c r="J118" s="6">
        <v>10</v>
      </c>
      <c r="K118" s="6">
        <f t="shared" si="2"/>
        <v>9.1666666666666674E-2</v>
      </c>
    </row>
    <row r="119" spans="1:15" s="6" customFormat="1" ht="12.75" x14ac:dyDescent="0.2">
      <c r="A119" s="6" t="s">
        <v>68</v>
      </c>
      <c r="B119" s="6">
        <v>297</v>
      </c>
      <c r="C119" s="6" t="s">
        <v>53</v>
      </c>
      <c r="D119" s="6">
        <v>1878</v>
      </c>
      <c r="E119" s="6" t="s">
        <v>89</v>
      </c>
      <c r="F119" s="6" t="s">
        <v>60</v>
      </c>
      <c r="G119" s="6" t="s">
        <v>56</v>
      </c>
      <c r="H119" s="6">
        <v>0</v>
      </c>
      <c r="I119" s="6">
        <v>1</v>
      </c>
      <c r="J119" s="6">
        <v>8</v>
      </c>
      <c r="K119" s="6">
        <f t="shared" si="2"/>
        <v>8.3333333333333343E-2</v>
      </c>
    </row>
    <row r="120" spans="1:15" s="6" customFormat="1" ht="12.75" x14ac:dyDescent="0.2">
      <c r="A120" s="6" t="s">
        <v>69</v>
      </c>
      <c r="B120" s="6">
        <v>348</v>
      </c>
      <c r="C120" s="6" t="s">
        <v>53</v>
      </c>
      <c r="D120" s="6">
        <v>1879</v>
      </c>
      <c r="E120" s="6" t="s">
        <v>89</v>
      </c>
      <c r="F120" s="6" t="s">
        <v>60</v>
      </c>
      <c r="G120" s="6" t="s">
        <v>56</v>
      </c>
      <c r="H120" s="6">
        <v>0</v>
      </c>
      <c r="I120" s="6">
        <v>1</v>
      </c>
      <c r="J120" s="6">
        <v>8</v>
      </c>
      <c r="K120" s="6">
        <f t="shared" si="2"/>
        <v>8.3333333333333343E-2</v>
      </c>
    </row>
    <row r="121" spans="1:15" s="6" customFormat="1" ht="12.75" x14ac:dyDescent="0.2">
      <c r="A121" s="6" t="s">
        <v>69</v>
      </c>
      <c r="B121" s="6">
        <v>348</v>
      </c>
      <c r="C121" s="6" t="s">
        <v>53</v>
      </c>
      <c r="D121" s="6">
        <v>1880</v>
      </c>
      <c r="E121" s="6" t="s">
        <v>89</v>
      </c>
      <c r="F121" s="6" t="s">
        <v>60</v>
      </c>
      <c r="G121" s="6" t="s">
        <v>56</v>
      </c>
      <c r="H121" s="6">
        <v>0</v>
      </c>
      <c r="I121" s="6">
        <v>1</v>
      </c>
      <c r="J121" s="6">
        <v>10</v>
      </c>
      <c r="K121" s="6">
        <f t="shared" si="2"/>
        <v>9.1666666666666674E-2</v>
      </c>
    </row>
    <row r="122" spans="1:15" s="6" customFormat="1" ht="12.75" x14ac:dyDescent="0.2">
      <c r="A122" s="6" t="s">
        <v>69</v>
      </c>
      <c r="B122" s="6">
        <v>348</v>
      </c>
      <c r="C122" s="6" t="s">
        <v>53</v>
      </c>
      <c r="D122" s="6">
        <v>1881</v>
      </c>
      <c r="E122" s="6" t="s">
        <v>89</v>
      </c>
      <c r="F122" s="6" t="s">
        <v>60</v>
      </c>
      <c r="G122" s="6" t="s">
        <v>56</v>
      </c>
      <c r="H122" s="6">
        <v>0</v>
      </c>
      <c r="I122" s="6">
        <v>2</v>
      </c>
      <c r="J122" s="6">
        <v>0</v>
      </c>
      <c r="K122" s="6">
        <f t="shared" si="2"/>
        <v>0.1</v>
      </c>
    </row>
    <row r="123" spans="1:15" s="6" customFormat="1" ht="12.75" x14ac:dyDescent="0.2">
      <c r="A123" s="6" t="s">
        <v>70</v>
      </c>
      <c r="B123" s="6">
        <v>330</v>
      </c>
      <c r="C123" s="6" t="s">
        <v>53</v>
      </c>
      <c r="D123" s="6">
        <v>1882</v>
      </c>
      <c r="E123" s="6" t="s">
        <v>89</v>
      </c>
      <c r="F123" s="6" t="s">
        <v>60</v>
      </c>
      <c r="G123" s="6" t="s">
        <v>56</v>
      </c>
      <c r="H123" s="6">
        <v>0</v>
      </c>
      <c r="I123" s="6">
        <v>2</v>
      </c>
      <c r="J123" s="6">
        <v>0</v>
      </c>
      <c r="K123" s="6">
        <f t="shared" si="2"/>
        <v>0.1</v>
      </c>
    </row>
    <row r="124" spans="1:15" s="6" customFormat="1" ht="12.75" x14ac:dyDescent="0.2">
      <c r="A124" s="6" t="s">
        <v>70</v>
      </c>
      <c r="B124" s="6">
        <v>330</v>
      </c>
      <c r="C124" s="6" t="s">
        <v>53</v>
      </c>
      <c r="D124" s="6">
        <v>1883</v>
      </c>
      <c r="E124" s="6" t="s">
        <v>89</v>
      </c>
      <c r="F124" s="6" t="s">
        <v>60</v>
      </c>
      <c r="G124" s="6" t="s">
        <v>56</v>
      </c>
      <c r="H124" s="6">
        <v>0</v>
      </c>
      <c r="I124" s="6">
        <v>1</v>
      </c>
      <c r="J124" s="6">
        <v>10</v>
      </c>
      <c r="K124" s="6">
        <f t="shared" si="2"/>
        <v>9.1666666666666674E-2</v>
      </c>
    </row>
    <row r="125" spans="1:15" s="6" customFormat="1" ht="12.75" x14ac:dyDescent="0.2">
      <c r="A125" s="6" t="s">
        <v>70</v>
      </c>
      <c r="B125" s="6">
        <v>330</v>
      </c>
      <c r="C125" s="6" t="s">
        <v>53</v>
      </c>
      <c r="D125" s="6">
        <v>1884</v>
      </c>
      <c r="E125" s="6" t="s">
        <v>89</v>
      </c>
      <c r="F125" s="6" t="s">
        <v>60</v>
      </c>
      <c r="G125" s="6" t="s">
        <v>56</v>
      </c>
      <c r="H125" s="6">
        <v>0</v>
      </c>
      <c r="I125" s="6">
        <v>1.2247448713915889</v>
      </c>
      <c r="J125" s="6">
        <v>0</v>
      </c>
      <c r="K125" s="6">
        <f t="shared" si="2"/>
        <v>6.123724356957945E-2</v>
      </c>
      <c r="L125" s="6">
        <v>0.75</v>
      </c>
      <c r="M125" s="6">
        <f t="shared" ref="M125:M140" si="3">EXP((LN(L125)+LN(N125))/2)</f>
        <v>1.2247448713915889</v>
      </c>
      <c r="N125" s="6">
        <v>2</v>
      </c>
      <c r="O125" s="6" t="s">
        <v>73</v>
      </c>
    </row>
    <row r="126" spans="1:15" s="6" customFormat="1" ht="12.75" x14ac:dyDescent="0.2">
      <c r="A126" s="6" t="s">
        <v>74</v>
      </c>
      <c r="B126" s="6">
        <v>342</v>
      </c>
      <c r="C126" s="6" t="s">
        <v>53</v>
      </c>
      <c r="D126" s="6">
        <v>1885</v>
      </c>
      <c r="E126" s="6" t="s">
        <v>89</v>
      </c>
      <c r="F126" s="6" t="s">
        <v>60</v>
      </c>
      <c r="G126" s="6" t="s">
        <v>56</v>
      </c>
      <c r="H126" s="6">
        <v>0</v>
      </c>
      <c r="I126" s="6">
        <v>1.4142135623730949</v>
      </c>
      <c r="J126" s="6">
        <v>0</v>
      </c>
      <c r="K126" s="6">
        <f t="shared" si="2"/>
        <v>7.0710678118654752E-2</v>
      </c>
      <c r="L126" s="6">
        <v>1</v>
      </c>
      <c r="M126" s="6">
        <f t="shared" si="3"/>
        <v>1.4142135623730949</v>
      </c>
      <c r="N126" s="6">
        <v>2</v>
      </c>
      <c r="O126" s="6" t="s">
        <v>73</v>
      </c>
    </row>
    <row r="127" spans="1:15" s="6" customFormat="1" ht="12.75" x14ac:dyDescent="0.2">
      <c r="A127" s="6" t="s">
        <v>74</v>
      </c>
      <c r="B127" s="6">
        <v>342</v>
      </c>
      <c r="C127" s="6" t="s">
        <v>53</v>
      </c>
      <c r="D127" s="6">
        <v>1886</v>
      </c>
      <c r="E127" s="6" t="s">
        <v>89</v>
      </c>
      <c r="F127" s="6" t="s">
        <v>60</v>
      </c>
      <c r="G127" s="6" t="s">
        <v>56</v>
      </c>
      <c r="H127" s="6">
        <v>0</v>
      </c>
      <c r="I127" s="6">
        <v>1</v>
      </c>
      <c r="J127" s="6">
        <v>0</v>
      </c>
      <c r="K127" s="6">
        <f t="shared" si="2"/>
        <v>0.05</v>
      </c>
      <c r="L127" s="6">
        <v>0.5</v>
      </c>
      <c r="M127" s="6">
        <f t="shared" si="3"/>
        <v>1</v>
      </c>
      <c r="N127" s="6">
        <v>2</v>
      </c>
      <c r="O127" s="6" t="s">
        <v>73</v>
      </c>
    </row>
    <row r="128" spans="1:15" s="6" customFormat="1" ht="12.75" x14ac:dyDescent="0.2">
      <c r="A128" s="6" t="s">
        <v>74</v>
      </c>
      <c r="B128" s="6">
        <v>342</v>
      </c>
      <c r="C128" s="6" t="s">
        <v>53</v>
      </c>
      <c r="D128" s="6">
        <v>1887</v>
      </c>
      <c r="E128" s="6" t="s">
        <v>89</v>
      </c>
      <c r="F128" s="6" t="s">
        <v>60</v>
      </c>
      <c r="G128" s="6" t="s">
        <v>56</v>
      </c>
      <c r="H128" s="6">
        <v>0</v>
      </c>
      <c r="I128" s="6">
        <v>1</v>
      </c>
      <c r="J128" s="6">
        <v>0</v>
      </c>
      <c r="K128" s="6">
        <f t="shared" si="2"/>
        <v>0.05</v>
      </c>
      <c r="L128" s="6">
        <v>0.5</v>
      </c>
      <c r="M128" s="6">
        <f t="shared" si="3"/>
        <v>1</v>
      </c>
      <c r="N128" s="6">
        <v>2</v>
      </c>
      <c r="O128" s="6" t="s">
        <v>73</v>
      </c>
    </row>
    <row r="129" spans="1:15" s="6" customFormat="1" ht="12.75" x14ac:dyDescent="0.2">
      <c r="A129" s="6" t="s">
        <v>75</v>
      </c>
      <c r="B129" s="6">
        <v>347</v>
      </c>
      <c r="C129" s="6" t="s">
        <v>53</v>
      </c>
      <c r="D129" s="6">
        <v>1888</v>
      </c>
      <c r="E129" s="6" t="s">
        <v>89</v>
      </c>
      <c r="F129" s="6" t="s">
        <v>60</v>
      </c>
      <c r="G129" s="6" t="s">
        <v>56</v>
      </c>
      <c r="H129" s="6">
        <v>0</v>
      </c>
      <c r="I129" s="6">
        <v>1</v>
      </c>
      <c r="J129" s="6">
        <v>0</v>
      </c>
      <c r="K129" s="6">
        <f t="shared" si="2"/>
        <v>0.05</v>
      </c>
      <c r="L129" s="6">
        <v>0.5</v>
      </c>
      <c r="M129" s="6">
        <f t="shared" si="3"/>
        <v>1</v>
      </c>
      <c r="N129" s="6">
        <v>2</v>
      </c>
      <c r="O129" s="6" t="s">
        <v>73</v>
      </c>
    </row>
    <row r="130" spans="1:15" s="6" customFormat="1" ht="12.75" x14ac:dyDescent="0.2">
      <c r="A130" s="6" t="s">
        <v>75</v>
      </c>
      <c r="B130" s="6">
        <v>347</v>
      </c>
      <c r="C130" s="6" t="s">
        <v>53</v>
      </c>
      <c r="D130" s="6">
        <v>1889</v>
      </c>
      <c r="E130" s="6" t="s">
        <v>89</v>
      </c>
      <c r="F130" s="6" t="s">
        <v>60</v>
      </c>
      <c r="G130" s="6" t="s">
        <v>56</v>
      </c>
      <c r="H130" s="6">
        <v>0</v>
      </c>
      <c r="I130" s="6">
        <v>1</v>
      </c>
      <c r="J130" s="6">
        <v>0</v>
      </c>
      <c r="K130" s="6">
        <f t="shared" si="2"/>
        <v>0.05</v>
      </c>
      <c r="L130" s="6">
        <v>0.5</v>
      </c>
      <c r="M130" s="6">
        <f t="shared" si="3"/>
        <v>1</v>
      </c>
      <c r="N130" s="6">
        <v>2</v>
      </c>
      <c r="O130" s="6" t="s">
        <v>73</v>
      </c>
    </row>
    <row r="131" spans="1:15" s="6" customFormat="1" ht="12.75" x14ac:dyDescent="0.2">
      <c r="A131" s="6" t="s">
        <v>75</v>
      </c>
      <c r="B131" s="6">
        <v>347</v>
      </c>
      <c r="C131" s="6" t="s">
        <v>53</v>
      </c>
      <c r="D131" s="6">
        <v>1890</v>
      </c>
      <c r="E131" s="6" t="s">
        <v>89</v>
      </c>
      <c r="F131" s="6" t="s">
        <v>60</v>
      </c>
      <c r="G131" s="6" t="s">
        <v>56</v>
      </c>
      <c r="H131" s="6">
        <v>0</v>
      </c>
      <c r="I131" s="6">
        <v>1.1180339887498949</v>
      </c>
      <c r="J131" s="6">
        <v>0</v>
      </c>
      <c r="K131" s="6">
        <f t="shared" si="2"/>
        <v>5.5901699437494748E-2</v>
      </c>
      <c r="L131" s="6">
        <v>0.5</v>
      </c>
      <c r="M131" s="6">
        <f t="shared" si="3"/>
        <v>1.1180339887498949</v>
      </c>
      <c r="N131" s="6">
        <v>2.5</v>
      </c>
      <c r="O131" s="6" t="s">
        <v>73</v>
      </c>
    </row>
    <row r="132" spans="1:15" s="6" customFormat="1" ht="12.75" x14ac:dyDescent="0.2">
      <c r="A132" s="6" t="s">
        <v>76</v>
      </c>
      <c r="B132" s="6">
        <v>379</v>
      </c>
      <c r="C132" s="6" t="s">
        <v>53</v>
      </c>
      <c r="D132" s="6">
        <v>1891</v>
      </c>
      <c r="E132" s="6" t="s">
        <v>89</v>
      </c>
      <c r="F132" s="6" t="s">
        <v>60</v>
      </c>
      <c r="G132" s="6" t="s">
        <v>56</v>
      </c>
      <c r="H132" s="6">
        <v>0</v>
      </c>
      <c r="I132" s="6">
        <v>1.5811388300841898</v>
      </c>
      <c r="J132" s="6">
        <v>0</v>
      </c>
      <c r="K132" s="6">
        <f t="shared" si="2"/>
        <v>7.9056941504209485E-2</v>
      </c>
      <c r="L132" s="6">
        <v>1</v>
      </c>
      <c r="M132" s="6">
        <f t="shared" si="3"/>
        <v>1.5811388300841898</v>
      </c>
      <c r="N132" s="6">
        <v>2.5</v>
      </c>
      <c r="O132" s="6" t="s">
        <v>73</v>
      </c>
    </row>
    <row r="133" spans="1:15" s="6" customFormat="1" ht="12.75" x14ac:dyDescent="0.2">
      <c r="A133" s="6" t="s">
        <v>76</v>
      </c>
      <c r="B133" s="6">
        <v>379</v>
      </c>
      <c r="C133" s="6" t="s">
        <v>53</v>
      </c>
      <c r="D133" s="6">
        <v>1892</v>
      </c>
      <c r="E133" s="6" t="s">
        <v>89</v>
      </c>
      <c r="F133" s="6" t="s">
        <v>60</v>
      </c>
      <c r="G133" s="6" t="s">
        <v>56</v>
      </c>
      <c r="H133" s="6">
        <v>0</v>
      </c>
      <c r="I133" s="6">
        <v>1.1180339887498949</v>
      </c>
      <c r="J133" s="6">
        <v>0</v>
      </c>
      <c r="K133" s="6">
        <f t="shared" si="2"/>
        <v>5.5901699437494748E-2</v>
      </c>
      <c r="L133" s="6">
        <v>0.5</v>
      </c>
      <c r="M133" s="6">
        <f t="shared" si="3"/>
        <v>1.1180339887498949</v>
      </c>
      <c r="N133" s="6">
        <v>2.5</v>
      </c>
      <c r="O133" s="6" t="s">
        <v>73</v>
      </c>
    </row>
    <row r="134" spans="1:15" s="6" customFormat="1" ht="12.75" x14ac:dyDescent="0.2">
      <c r="A134" s="6" t="s">
        <v>76</v>
      </c>
      <c r="B134" s="6">
        <v>379</v>
      </c>
      <c r="C134" s="6" t="s">
        <v>53</v>
      </c>
      <c r="D134" s="6">
        <v>1893</v>
      </c>
      <c r="E134" s="6" t="s">
        <v>89</v>
      </c>
      <c r="F134" s="6" t="s">
        <v>60</v>
      </c>
      <c r="G134" s="6" t="s">
        <v>56</v>
      </c>
      <c r="H134" s="6">
        <v>0</v>
      </c>
      <c r="I134" s="6">
        <v>0.86602540378443871</v>
      </c>
      <c r="J134" s="6">
        <v>0</v>
      </c>
      <c r="K134" s="6">
        <f t="shared" ref="K134:K197" si="4">H134+I134/20+J134/240</f>
        <v>4.3301270189221933E-2</v>
      </c>
      <c r="L134" s="6">
        <v>0.5</v>
      </c>
      <c r="M134" s="6">
        <f t="shared" si="3"/>
        <v>0.86602540378443871</v>
      </c>
      <c r="N134" s="6">
        <v>1.5</v>
      </c>
      <c r="O134" s="6" t="s">
        <v>73</v>
      </c>
    </row>
    <row r="135" spans="1:15" s="6" customFormat="1" ht="12.75" x14ac:dyDescent="0.2">
      <c r="A135" s="6" t="s">
        <v>77</v>
      </c>
      <c r="B135" s="6">
        <v>443</v>
      </c>
      <c r="C135" s="6" t="s">
        <v>53</v>
      </c>
      <c r="D135" s="6">
        <v>1894</v>
      </c>
      <c r="E135" s="6" t="s">
        <v>89</v>
      </c>
      <c r="F135" s="6" t="s">
        <v>60</v>
      </c>
      <c r="G135" s="6" t="s">
        <v>56</v>
      </c>
      <c r="H135" s="6">
        <v>0</v>
      </c>
      <c r="I135" s="6">
        <v>1</v>
      </c>
      <c r="J135" s="6">
        <v>0</v>
      </c>
      <c r="K135" s="6">
        <f t="shared" si="4"/>
        <v>0.05</v>
      </c>
      <c r="L135" s="6">
        <v>0.5</v>
      </c>
      <c r="M135" s="6">
        <f t="shared" si="3"/>
        <v>1</v>
      </c>
      <c r="N135" s="6">
        <v>2</v>
      </c>
      <c r="O135" s="6" t="s">
        <v>73</v>
      </c>
    </row>
    <row r="136" spans="1:15" s="6" customFormat="1" ht="12.75" x14ac:dyDescent="0.2">
      <c r="A136" s="6" t="s">
        <v>77</v>
      </c>
      <c r="B136" s="6">
        <v>443</v>
      </c>
      <c r="C136" s="6" t="s">
        <v>53</v>
      </c>
      <c r="D136" s="6">
        <v>1895</v>
      </c>
      <c r="E136" s="6" t="s">
        <v>89</v>
      </c>
      <c r="F136" s="6" t="s">
        <v>60</v>
      </c>
      <c r="G136" s="6" t="s">
        <v>56</v>
      </c>
      <c r="H136" s="6">
        <v>0</v>
      </c>
      <c r="I136" s="6">
        <v>0.86602540378443871</v>
      </c>
      <c r="J136" s="6">
        <v>0</v>
      </c>
      <c r="K136" s="6">
        <f t="shared" si="4"/>
        <v>4.3301270189221933E-2</v>
      </c>
      <c r="L136" s="6">
        <v>0.5</v>
      </c>
      <c r="M136" s="6">
        <f t="shared" si="3"/>
        <v>0.86602540378443871</v>
      </c>
      <c r="N136" s="6">
        <v>1.5</v>
      </c>
      <c r="O136" s="6" t="s">
        <v>73</v>
      </c>
    </row>
    <row r="137" spans="1:15" s="6" customFormat="1" ht="12.75" x14ac:dyDescent="0.2">
      <c r="A137" s="6" t="s">
        <v>77</v>
      </c>
      <c r="B137" s="6">
        <v>443</v>
      </c>
      <c r="C137" s="6" t="s">
        <v>53</v>
      </c>
      <c r="D137" s="6">
        <v>1896</v>
      </c>
      <c r="E137" s="6" t="s">
        <v>89</v>
      </c>
      <c r="F137" s="6" t="s">
        <v>60</v>
      </c>
      <c r="G137" s="6" t="s">
        <v>56</v>
      </c>
      <c r="H137" s="6">
        <v>0</v>
      </c>
      <c r="I137" s="6">
        <v>0.93541434669348533</v>
      </c>
      <c r="J137" s="6">
        <v>0</v>
      </c>
      <c r="K137" s="6">
        <f t="shared" si="4"/>
        <v>4.6770717334674264E-2</v>
      </c>
      <c r="L137" s="6">
        <v>0.5</v>
      </c>
      <c r="M137" s="6">
        <f t="shared" si="3"/>
        <v>0.93541434669348533</v>
      </c>
      <c r="N137" s="6">
        <v>1.75</v>
      </c>
      <c r="O137" s="6" t="s">
        <v>73</v>
      </c>
    </row>
    <row r="138" spans="1:15" s="6" customFormat="1" ht="12.75" x14ac:dyDescent="0.2">
      <c r="A138" s="6" t="s">
        <v>78</v>
      </c>
      <c r="B138" s="6">
        <v>450</v>
      </c>
      <c r="C138" s="6" t="s">
        <v>53</v>
      </c>
      <c r="D138" s="6">
        <v>1897</v>
      </c>
      <c r="E138" s="6" t="s">
        <v>89</v>
      </c>
      <c r="F138" s="6" t="s">
        <v>60</v>
      </c>
      <c r="G138" s="6" t="s">
        <v>56</v>
      </c>
      <c r="H138" s="6">
        <v>0</v>
      </c>
      <c r="I138" s="6">
        <v>1.1180339887498949</v>
      </c>
      <c r="J138" s="6">
        <v>0</v>
      </c>
      <c r="K138" s="6">
        <f t="shared" si="4"/>
        <v>5.5901699437494748E-2</v>
      </c>
      <c r="L138" s="6">
        <v>0.5</v>
      </c>
      <c r="M138" s="6">
        <f t="shared" si="3"/>
        <v>1.1180339887498949</v>
      </c>
      <c r="N138" s="6">
        <v>2.5</v>
      </c>
      <c r="O138" s="6" t="s">
        <v>73</v>
      </c>
    </row>
    <row r="139" spans="1:15" s="6" customFormat="1" ht="12.75" x14ac:dyDescent="0.2">
      <c r="A139" s="6" t="s">
        <v>78</v>
      </c>
      <c r="B139" s="6">
        <v>450</v>
      </c>
      <c r="C139" s="6" t="s">
        <v>53</v>
      </c>
      <c r="D139" s="6">
        <v>1898</v>
      </c>
      <c r="E139" s="6" t="s">
        <v>89</v>
      </c>
      <c r="F139" s="6" t="s">
        <v>60</v>
      </c>
      <c r="G139" s="6" t="s">
        <v>56</v>
      </c>
      <c r="H139" s="6">
        <v>0</v>
      </c>
      <c r="I139" s="6">
        <v>1.2247448713915889</v>
      </c>
      <c r="J139" s="6">
        <v>0</v>
      </c>
      <c r="K139" s="6">
        <f t="shared" si="4"/>
        <v>6.123724356957945E-2</v>
      </c>
      <c r="L139" s="6">
        <v>0.75</v>
      </c>
      <c r="M139" s="6">
        <f t="shared" si="3"/>
        <v>1.2247448713915889</v>
      </c>
      <c r="N139" s="6">
        <v>2</v>
      </c>
      <c r="O139" s="6" t="s">
        <v>73</v>
      </c>
    </row>
    <row r="140" spans="1:15" s="6" customFormat="1" ht="12.75" x14ac:dyDescent="0.2">
      <c r="A140" s="6" t="s">
        <v>79</v>
      </c>
      <c r="B140" s="6">
        <v>365</v>
      </c>
      <c r="C140" s="6" t="s">
        <v>53</v>
      </c>
      <c r="D140" s="6">
        <v>1899</v>
      </c>
      <c r="E140" s="6" t="s">
        <v>89</v>
      </c>
      <c r="F140" s="6" t="s">
        <v>60</v>
      </c>
      <c r="G140" s="6" t="s">
        <v>56</v>
      </c>
      <c r="H140" s="6">
        <v>0</v>
      </c>
      <c r="I140" s="6">
        <v>1.3693063937629153</v>
      </c>
      <c r="J140" s="6">
        <v>0</v>
      </c>
      <c r="K140" s="6">
        <f t="shared" si="4"/>
        <v>6.8465319688145759E-2</v>
      </c>
      <c r="L140" s="6">
        <v>0.75</v>
      </c>
      <c r="M140" s="6">
        <f t="shared" si="3"/>
        <v>1.3693063937629153</v>
      </c>
      <c r="N140" s="6">
        <v>2.5</v>
      </c>
      <c r="O140" s="6" t="s">
        <v>73</v>
      </c>
    </row>
    <row r="141" spans="1:15" s="6" customFormat="1" ht="12.75" x14ac:dyDescent="0.2">
      <c r="A141" s="6" t="s">
        <v>80</v>
      </c>
      <c r="B141" s="6">
        <v>383</v>
      </c>
      <c r="C141" s="6" t="s">
        <v>53</v>
      </c>
      <c r="D141" s="6">
        <v>1900</v>
      </c>
      <c r="E141" s="6" t="s">
        <v>89</v>
      </c>
      <c r="F141" s="6" t="s">
        <v>60</v>
      </c>
      <c r="G141" s="6" t="s">
        <v>56</v>
      </c>
      <c r="H141" s="6">
        <v>0</v>
      </c>
      <c r="I141" s="6">
        <v>1</v>
      </c>
      <c r="J141" s="6">
        <v>5</v>
      </c>
      <c r="K141" s="6">
        <f t="shared" si="4"/>
        <v>7.0833333333333331E-2</v>
      </c>
    </row>
    <row r="142" spans="1:15" s="6" customFormat="1" ht="12.75" x14ac:dyDescent="0.2">
      <c r="A142" s="6" t="s">
        <v>81</v>
      </c>
      <c r="B142" s="6">
        <v>415</v>
      </c>
      <c r="C142" s="6" t="s">
        <v>53</v>
      </c>
      <c r="D142" s="6">
        <v>1901</v>
      </c>
      <c r="E142" s="6" t="s">
        <v>89</v>
      </c>
      <c r="F142" s="6" t="s">
        <v>60</v>
      </c>
      <c r="G142" s="6" t="s">
        <v>56</v>
      </c>
      <c r="H142" s="6">
        <v>0</v>
      </c>
      <c r="I142" s="6">
        <v>1</v>
      </c>
      <c r="J142" s="6">
        <v>4</v>
      </c>
      <c r="K142" s="6">
        <f t="shared" si="4"/>
        <v>6.6666666666666666E-2</v>
      </c>
    </row>
    <row r="143" spans="1:15" s="6" customFormat="1" ht="12.75" x14ac:dyDescent="0.2">
      <c r="A143" s="6" t="s">
        <v>82</v>
      </c>
      <c r="B143" s="6">
        <v>459</v>
      </c>
      <c r="C143" s="6" t="s">
        <v>53</v>
      </c>
      <c r="D143" s="6">
        <v>1902</v>
      </c>
      <c r="E143" s="6" t="s">
        <v>89</v>
      </c>
      <c r="F143" s="6" t="s">
        <v>60</v>
      </c>
      <c r="G143" s="6" t="s">
        <v>56</v>
      </c>
      <c r="H143" s="6">
        <v>0</v>
      </c>
      <c r="I143" s="6">
        <v>1</v>
      </c>
      <c r="J143" s="6">
        <v>8</v>
      </c>
      <c r="K143" s="6">
        <f t="shared" si="4"/>
        <v>8.3333333333333343E-2</v>
      </c>
    </row>
    <row r="144" spans="1:15" s="6" customFormat="1" ht="12.75" x14ac:dyDescent="0.2">
      <c r="A144" s="6" t="s">
        <v>83</v>
      </c>
      <c r="B144" s="6">
        <v>374</v>
      </c>
      <c r="C144" s="6" t="s">
        <v>53</v>
      </c>
      <c r="D144" s="6">
        <v>1903</v>
      </c>
      <c r="E144" s="6" t="s">
        <v>89</v>
      </c>
      <c r="F144" s="6" t="s">
        <v>60</v>
      </c>
      <c r="G144" s="6" t="s">
        <v>56</v>
      </c>
      <c r="H144" s="6">
        <v>0</v>
      </c>
      <c r="I144" s="6">
        <v>1</v>
      </c>
      <c r="J144" s="6">
        <v>8</v>
      </c>
      <c r="K144" s="6">
        <f t="shared" si="4"/>
        <v>8.3333333333333343E-2</v>
      </c>
    </row>
    <row r="145" spans="1:15" s="6" customFormat="1" ht="12.75" x14ac:dyDescent="0.2">
      <c r="A145" s="6" t="s">
        <v>83</v>
      </c>
      <c r="B145" s="6">
        <v>374</v>
      </c>
      <c r="C145" s="6" t="s">
        <v>53</v>
      </c>
      <c r="D145" s="6">
        <v>1904</v>
      </c>
      <c r="E145" s="6" t="s">
        <v>89</v>
      </c>
      <c r="F145" s="6" t="s">
        <v>60</v>
      </c>
      <c r="G145" s="6" t="s">
        <v>56</v>
      </c>
      <c r="H145" s="6">
        <v>0</v>
      </c>
      <c r="I145" s="6">
        <v>1</v>
      </c>
      <c r="J145" s="6">
        <v>6</v>
      </c>
      <c r="K145" s="6">
        <f t="shared" si="4"/>
        <v>7.5000000000000011E-2</v>
      </c>
    </row>
    <row r="146" spans="1:15" s="6" customFormat="1" ht="12.75" x14ac:dyDescent="0.2">
      <c r="A146" s="6" t="s">
        <v>83</v>
      </c>
      <c r="B146" s="6">
        <v>374</v>
      </c>
      <c r="C146" s="6" t="s">
        <v>53</v>
      </c>
      <c r="D146" s="6">
        <v>1905</v>
      </c>
      <c r="E146" s="6" t="s">
        <v>89</v>
      </c>
      <c r="F146" s="6" t="s">
        <v>60</v>
      </c>
      <c r="G146" s="6" t="s">
        <v>56</v>
      </c>
      <c r="H146" s="6">
        <v>0</v>
      </c>
      <c r="I146" s="6">
        <v>1</v>
      </c>
      <c r="J146" s="6">
        <v>6</v>
      </c>
      <c r="K146" s="6">
        <f t="shared" si="4"/>
        <v>7.5000000000000011E-2</v>
      </c>
    </row>
    <row r="147" spans="1:15" s="6" customFormat="1" ht="12.75" x14ac:dyDescent="0.2">
      <c r="A147" s="6" t="s">
        <v>84</v>
      </c>
      <c r="B147" s="6">
        <v>292</v>
      </c>
      <c r="C147" s="6" t="s">
        <v>53</v>
      </c>
      <c r="D147" s="6">
        <v>1906</v>
      </c>
      <c r="E147" s="6" t="s">
        <v>89</v>
      </c>
      <c r="F147" s="6" t="s">
        <v>60</v>
      </c>
      <c r="G147" s="6" t="s">
        <v>56</v>
      </c>
      <c r="H147" s="6">
        <v>0</v>
      </c>
      <c r="I147" s="6">
        <v>1</v>
      </c>
      <c r="J147" s="6">
        <v>6</v>
      </c>
      <c r="K147" s="6">
        <f t="shared" si="4"/>
        <v>7.5000000000000011E-2</v>
      </c>
    </row>
    <row r="148" spans="1:15" s="6" customFormat="1" ht="12.75" x14ac:dyDescent="0.2">
      <c r="A148" s="6" t="s">
        <v>84</v>
      </c>
      <c r="B148" s="6">
        <v>292</v>
      </c>
      <c r="C148" s="6" t="s">
        <v>53</v>
      </c>
      <c r="D148" s="6">
        <v>1907</v>
      </c>
      <c r="E148" s="6" t="s">
        <v>89</v>
      </c>
      <c r="F148" s="6" t="s">
        <v>60</v>
      </c>
      <c r="G148" s="6" t="s">
        <v>56</v>
      </c>
      <c r="H148" s="6">
        <v>0</v>
      </c>
      <c r="I148" s="6">
        <v>1</v>
      </c>
      <c r="J148" s="6">
        <v>5</v>
      </c>
      <c r="K148" s="6">
        <f t="shared" si="4"/>
        <v>7.0833333333333331E-2</v>
      </c>
    </row>
    <row r="149" spans="1:15" s="6" customFormat="1" ht="12.75" x14ac:dyDescent="0.2">
      <c r="A149" s="6" t="s">
        <v>84</v>
      </c>
      <c r="B149" s="6">
        <v>292</v>
      </c>
      <c r="C149" s="6" t="s">
        <v>53</v>
      </c>
      <c r="D149" s="6">
        <v>1908</v>
      </c>
      <c r="E149" s="6" t="s">
        <v>89</v>
      </c>
      <c r="F149" s="6" t="s">
        <v>60</v>
      </c>
      <c r="G149" s="6" t="s">
        <v>56</v>
      </c>
      <c r="H149" s="6">
        <v>0</v>
      </c>
      <c r="I149" s="6">
        <v>0.86602540378443871</v>
      </c>
      <c r="J149" s="6">
        <v>0</v>
      </c>
      <c r="K149" s="6">
        <f t="shared" si="4"/>
        <v>4.3301270189221933E-2</v>
      </c>
      <c r="L149" s="6">
        <v>0.75</v>
      </c>
      <c r="M149" s="6">
        <f>EXP((LN(L149)+LN(N149))/2)</f>
        <v>0.86602540378443871</v>
      </c>
      <c r="N149" s="6">
        <v>1</v>
      </c>
      <c r="O149" s="6" t="s">
        <v>73</v>
      </c>
    </row>
    <row r="150" spans="1:15" s="6" customFormat="1" ht="12.75" x14ac:dyDescent="0.2">
      <c r="A150" s="6" t="s">
        <v>71</v>
      </c>
      <c r="B150" s="6">
        <v>294</v>
      </c>
      <c r="C150" s="6" t="s">
        <v>53</v>
      </c>
      <c r="D150" s="6">
        <v>1909</v>
      </c>
      <c r="E150" s="6" t="s">
        <v>89</v>
      </c>
      <c r="F150" s="6" t="s">
        <v>60</v>
      </c>
      <c r="G150" s="6" t="s">
        <v>56</v>
      </c>
      <c r="H150" s="6">
        <v>0</v>
      </c>
      <c r="I150" s="6">
        <v>0.90829510622924747</v>
      </c>
      <c r="J150" s="6">
        <v>0</v>
      </c>
      <c r="K150" s="6">
        <f t="shared" si="4"/>
        <v>4.5414755311462371E-2</v>
      </c>
      <c r="L150" s="6">
        <v>0.82499999999999996</v>
      </c>
      <c r="M150" s="6">
        <f>EXP((LN(L150)+LN(N150))/2)</f>
        <v>0.90829510622924747</v>
      </c>
      <c r="N150" s="6">
        <v>1</v>
      </c>
      <c r="O150" s="6" t="s">
        <v>73</v>
      </c>
    </row>
    <row r="151" spans="1:15" s="6" customFormat="1" ht="12.75" x14ac:dyDescent="0.2">
      <c r="A151" s="6" t="s">
        <v>58</v>
      </c>
      <c r="B151" s="6">
        <v>273</v>
      </c>
      <c r="C151" s="6" t="s">
        <v>53</v>
      </c>
      <c r="D151" s="6">
        <v>1854</v>
      </c>
      <c r="E151" s="6" t="s">
        <v>89</v>
      </c>
      <c r="F151" s="6" t="s">
        <v>72</v>
      </c>
      <c r="G151" s="6" t="s">
        <v>56</v>
      </c>
      <c r="H151" s="6">
        <v>0</v>
      </c>
      <c r="I151" s="6">
        <v>2</v>
      </c>
      <c r="J151" s="6">
        <v>0</v>
      </c>
      <c r="K151" s="6">
        <f t="shared" si="4"/>
        <v>0.1</v>
      </c>
    </row>
    <row r="152" spans="1:15" s="6" customFormat="1" ht="12.75" x14ac:dyDescent="0.2">
      <c r="A152" s="6" t="s">
        <v>58</v>
      </c>
      <c r="B152" s="6">
        <v>273</v>
      </c>
      <c r="C152" s="6" t="s">
        <v>53</v>
      </c>
      <c r="D152" s="6">
        <v>1855</v>
      </c>
      <c r="E152" s="6" t="s">
        <v>89</v>
      </c>
      <c r="F152" s="6" t="s">
        <v>72</v>
      </c>
      <c r="G152" s="6" t="s">
        <v>56</v>
      </c>
      <c r="H152" s="6">
        <v>0</v>
      </c>
      <c r="I152" s="6">
        <v>2</v>
      </c>
      <c r="J152" s="6">
        <v>0</v>
      </c>
      <c r="K152" s="6">
        <f t="shared" si="4"/>
        <v>0.1</v>
      </c>
    </row>
    <row r="153" spans="1:15" s="6" customFormat="1" ht="12.75" x14ac:dyDescent="0.2">
      <c r="A153" s="6" t="s">
        <v>61</v>
      </c>
      <c r="B153" s="6">
        <v>383</v>
      </c>
      <c r="C153" s="6" t="s">
        <v>53</v>
      </c>
      <c r="D153" s="6">
        <v>1856</v>
      </c>
      <c r="E153" s="6" t="s">
        <v>89</v>
      </c>
      <c r="F153" s="6" t="s">
        <v>72</v>
      </c>
      <c r="G153" s="6" t="s">
        <v>56</v>
      </c>
      <c r="H153" s="6">
        <v>0</v>
      </c>
      <c r="I153" s="6">
        <v>2</v>
      </c>
      <c r="J153" s="6">
        <v>4</v>
      </c>
      <c r="K153" s="6">
        <f t="shared" si="4"/>
        <v>0.11666666666666667</v>
      </c>
    </row>
    <row r="154" spans="1:15" s="6" customFormat="1" ht="12.75" x14ac:dyDescent="0.2">
      <c r="A154" s="6" t="s">
        <v>61</v>
      </c>
      <c r="B154" s="6">
        <v>383</v>
      </c>
      <c r="C154" s="6" t="s">
        <v>53</v>
      </c>
      <c r="D154" s="6">
        <v>1857</v>
      </c>
      <c r="E154" s="6" t="s">
        <v>89</v>
      </c>
      <c r="F154" s="6" t="s">
        <v>72</v>
      </c>
      <c r="G154" s="6" t="s">
        <v>56</v>
      </c>
      <c r="H154" s="6">
        <v>0</v>
      </c>
      <c r="I154" s="6">
        <v>2</v>
      </c>
      <c r="J154" s="6">
        <v>3</v>
      </c>
      <c r="K154" s="6">
        <f t="shared" si="4"/>
        <v>0.1125</v>
      </c>
    </row>
    <row r="155" spans="1:15" s="6" customFormat="1" ht="12.75" x14ac:dyDescent="0.2">
      <c r="A155" s="6" t="s">
        <v>62</v>
      </c>
      <c r="B155" s="6">
        <v>413</v>
      </c>
      <c r="C155" s="6" t="s">
        <v>53</v>
      </c>
      <c r="D155" s="6">
        <v>1859</v>
      </c>
      <c r="E155" s="6" t="s">
        <v>89</v>
      </c>
      <c r="F155" s="6" t="s">
        <v>72</v>
      </c>
      <c r="G155" s="6" t="s">
        <v>56</v>
      </c>
      <c r="H155" s="6">
        <v>0</v>
      </c>
      <c r="I155" s="6">
        <v>2</v>
      </c>
      <c r="J155" s="6">
        <v>8</v>
      </c>
      <c r="K155" s="6">
        <f t="shared" si="4"/>
        <v>0.13333333333333333</v>
      </c>
    </row>
    <row r="156" spans="1:15" s="6" customFormat="1" ht="12.75" x14ac:dyDescent="0.2">
      <c r="A156" s="6" t="s">
        <v>62</v>
      </c>
      <c r="B156" s="6">
        <v>413</v>
      </c>
      <c r="C156" s="6" t="s">
        <v>53</v>
      </c>
      <c r="D156" s="6">
        <v>1860</v>
      </c>
      <c r="E156" s="6" t="s">
        <v>89</v>
      </c>
      <c r="F156" s="6" t="s">
        <v>72</v>
      </c>
      <c r="G156" s="6" t="s">
        <v>56</v>
      </c>
      <c r="H156" s="6">
        <v>0</v>
      </c>
      <c r="I156" s="6">
        <v>2</v>
      </c>
      <c r="J156" s="6">
        <v>9</v>
      </c>
      <c r="K156" s="6">
        <f t="shared" si="4"/>
        <v>0.13750000000000001</v>
      </c>
    </row>
    <row r="157" spans="1:15" s="6" customFormat="1" ht="12.75" x14ac:dyDescent="0.2">
      <c r="A157" s="6" t="s">
        <v>63</v>
      </c>
      <c r="B157" s="6">
        <v>485</v>
      </c>
      <c r="C157" s="6" t="s">
        <v>53</v>
      </c>
      <c r="D157" s="6">
        <v>1861</v>
      </c>
      <c r="E157" s="6" t="s">
        <v>89</v>
      </c>
      <c r="F157" s="6" t="s">
        <v>72</v>
      </c>
      <c r="G157" s="6" t="s">
        <v>56</v>
      </c>
      <c r="H157" s="6">
        <v>0</v>
      </c>
      <c r="I157" s="6">
        <v>2</v>
      </c>
      <c r="J157" s="6">
        <v>10</v>
      </c>
      <c r="K157" s="6">
        <f t="shared" si="4"/>
        <v>0.14166666666666666</v>
      </c>
    </row>
    <row r="158" spans="1:15" s="6" customFormat="1" ht="12.75" x14ac:dyDescent="0.2">
      <c r="A158" s="6" t="s">
        <v>63</v>
      </c>
      <c r="B158" s="6">
        <v>485</v>
      </c>
      <c r="C158" s="6" t="s">
        <v>53</v>
      </c>
      <c r="D158" s="6">
        <v>1862</v>
      </c>
      <c r="E158" s="6" t="s">
        <v>89</v>
      </c>
      <c r="F158" s="6" t="s">
        <v>72</v>
      </c>
      <c r="G158" s="6" t="s">
        <v>56</v>
      </c>
      <c r="H158" s="6">
        <v>0</v>
      </c>
      <c r="I158" s="6">
        <v>2</v>
      </c>
      <c r="J158" s="6">
        <v>6</v>
      </c>
      <c r="K158" s="6">
        <f t="shared" si="4"/>
        <v>0.125</v>
      </c>
    </row>
    <row r="159" spans="1:15" s="6" customFormat="1" ht="12.75" x14ac:dyDescent="0.2">
      <c r="A159" s="6" t="s">
        <v>63</v>
      </c>
      <c r="B159" s="6">
        <v>485</v>
      </c>
      <c r="C159" s="6" t="s">
        <v>53</v>
      </c>
      <c r="D159" s="6">
        <v>1863</v>
      </c>
      <c r="E159" s="6" t="s">
        <v>89</v>
      </c>
      <c r="F159" s="6" t="s">
        <v>72</v>
      </c>
      <c r="G159" s="6" t="s">
        <v>56</v>
      </c>
      <c r="H159" s="6">
        <v>0</v>
      </c>
      <c r="I159" s="6">
        <v>2</v>
      </c>
      <c r="J159" s="6">
        <v>6</v>
      </c>
      <c r="K159" s="6">
        <f t="shared" si="4"/>
        <v>0.125</v>
      </c>
    </row>
    <row r="160" spans="1:15" s="6" customFormat="1" ht="12.75" x14ac:dyDescent="0.2">
      <c r="A160" s="6" t="s">
        <v>64</v>
      </c>
      <c r="B160" s="6">
        <v>576</v>
      </c>
      <c r="C160" s="6" t="s">
        <v>53</v>
      </c>
      <c r="D160" s="6">
        <v>1864</v>
      </c>
      <c r="E160" s="6" t="s">
        <v>89</v>
      </c>
      <c r="F160" s="6" t="s">
        <v>72</v>
      </c>
      <c r="G160" s="6" t="s">
        <v>56</v>
      </c>
      <c r="H160" s="6">
        <v>0</v>
      </c>
      <c r="I160" s="6">
        <v>2</v>
      </c>
      <c r="J160" s="6">
        <v>5</v>
      </c>
      <c r="K160" s="6">
        <f t="shared" si="4"/>
        <v>0.12083333333333333</v>
      </c>
    </row>
    <row r="161" spans="1:11" s="6" customFormat="1" ht="12.75" x14ac:dyDescent="0.2">
      <c r="A161" s="6" t="s">
        <v>64</v>
      </c>
      <c r="B161" s="6">
        <v>576</v>
      </c>
      <c r="C161" s="6" t="s">
        <v>53</v>
      </c>
      <c r="D161" s="6">
        <v>1865</v>
      </c>
      <c r="E161" s="6" t="s">
        <v>89</v>
      </c>
      <c r="F161" s="6" t="s">
        <v>72</v>
      </c>
      <c r="G161" s="6" t="s">
        <v>56</v>
      </c>
      <c r="H161" s="6">
        <v>0</v>
      </c>
      <c r="I161" s="6">
        <v>2</v>
      </c>
      <c r="J161" s="6">
        <v>4</v>
      </c>
      <c r="K161" s="6">
        <f t="shared" si="4"/>
        <v>0.11666666666666667</v>
      </c>
    </row>
    <row r="162" spans="1:11" s="6" customFormat="1" ht="12.75" x14ac:dyDescent="0.2">
      <c r="A162" s="6" t="s">
        <v>65</v>
      </c>
      <c r="B162" s="6">
        <v>290</v>
      </c>
      <c r="C162" s="6" t="s">
        <v>53</v>
      </c>
      <c r="D162" s="6">
        <v>1866</v>
      </c>
      <c r="E162" s="6" t="s">
        <v>89</v>
      </c>
      <c r="F162" s="6" t="s">
        <v>72</v>
      </c>
      <c r="G162" s="6" t="s">
        <v>56</v>
      </c>
      <c r="H162" s="6">
        <v>0</v>
      </c>
      <c r="I162" s="6">
        <v>2</v>
      </c>
      <c r="J162" s="6">
        <v>2</v>
      </c>
      <c r="K162" s="6">
        <f t="shared" si="4"/>
        <v>0.10833333333333334</v>
      </c>
    </row>
    <row r="163" spans="1:11" s="6" customFormat="1" ht="12.75" x14ac:dyDescent="0.2">
      <c r="A163" s="6" t="s">
        <v>65</v>
      </c>
      <c r="B163" s="6">
        <v>290</v>
      </c>
      <c r="C163" s="6" t="s">
        <v>53</v>
      </c>
      <c r="D163" s="6">
        <v>1867</v>
      </c>
      <c r="E163" s="6" t="s">
        <v>89</v>
      </c>
      <c r="F163" s="6" t="s">
        <v>72</v>
      </c>
      <c r="G163" s="6" t="s">
        <v>56</v>
      </c>
      <c r="H163" s="6">
        <v>0</v>
      </c>
      <c r="I163" s="6">
        <v>2</v>
      </c>
      <c r="J163" s="6">
        <v>0</v>
      </c>
      <c r="K163" s="6">
        <f t="shared" si="4"/>
        <v>0.1</v>
      </c>
    </row>
    <row r="164" spans="1:11" s="6" customFormat="1" ht="12.75" x14ac:dyDescent="0.2">
      <c r="A164" s="6" t="s">
        <v>66</v>
      </c>
      <c r="B164" s="6">
        <v>357</v>
      </c>
      <c r="C164" s="6" t="s">
        <v>53</v>
      </c>
      <c r="D164" s="6">
        <v>1868</v>
      </c>
      <c r="E164" s="6" t="s">
        <v>89</v>
      </c>
      <c r="F164" s="6" t="s">
        <v>72</v>
      </c>
      <c r="G164" s="6" t="s">
        <v>56</v>
      </c>
      <c r="H164" s="6">
        <v>0</v>
      </c>
      <c r="I164" s="6">
        <v>1</v>
      </c>
      <c r="J164" s="6">
        <v>8</v>
      </c>
      <c r="K164" s="6">
        <f t="shared" si="4"/>
        <v>8.3333333333333343E-2</v>
      </c>
    </row>
    <row r="165" spans="1:11" s="6" customFormat="1" ht="12.75" x14ac:dyDescent="0.2">
      <c r="A165" s="6" t="s">
        <v>66</v>
      </c>
      <c r="B165" s="6">
        <v>357</v>
      </c>
      <c r="C165" s="6" t="s">
        <v>53</v>
      </c>
      <c r="D165" s="6">
        <v>1869</v>
      </c>
      <c r="E165" s="6" t="s">
        <v>89</v>
      </c>
      <c r="F165" s="6" t="s">
        <v>72</v>
      </c>
      <c r="G165" s="6" t="s">
        <v>56</v>
      </c>
      <c r="H165" s="6">
        <v>0</v>
      </c>
      <c r="I165" s="6">
        <v>2</v>
      </c>
      <c r="J165" s="6">
        <v>0</v>
      </c>
      <c r="K165" s="6">
        <f t="shared" si="4"/>
        <v>0.1</v>
      </c>
    </row>
    <row r="166" spans="1:11" s="6" customFormat="1" ht="12.75" x14ac:dyDescent="0.2">
      <c r="A166" s="6" t="s">
        <v>66</v>
      </c>
      <c r="B166" s="6">
        <v>357</v>
      </c>
      <c r="C166" s="6" t="s">
        <v>53</v>
      </c>
      <c r="D166" s="6">
        <v>1870</v>
      </c>
      <c r="E166" s="6" t="s">
        <v>89</v>
      </c>
      <c r="F166" s="6" t="s">
        <v>72</v>
      </c>
      <c r="G166" s="6" t="s">
        <v>56</v>
      </c>
      <c r="H166" s="6">
        <v>0</v>
      </c>
      <c r="I166" s="6">
        <v>1</v>
      </c>
      <c r="J166" s="6">
        <v>10</v>
      </c>
      <c r="K166" s="6">
        <f t="shared" si="4"/>
        <v>9.1666666666666674E-2</v>
      </c>
    </row>
    <row r="167" spans="1:11" s="6" customFormat="1" ht="12.75" x14ac:dyDescent="0.2">
      <c r="A167" s="6" t="s">
        <v>67</v>
      </c>
      <c r="B167" s="6">
        <v>309</v>
      </c>
      <c r="C167" s="6" t="s">
        <v>53</v>
      </c>
      <c r="D167" s="6">
        <v>1871</v>
      </c>
      <c r="E167" s="6" t="s">
        <v>89</v>
      </c>
      <c r="F167" s="6" t="s">
        <v>72</v>
      </c>
      <c r="G167" s="6" t="s">
        <v>56</v>
      </c>
      <c r="H167" s="6">
        <v>0</v>
      </c>
      <c r="I167" s="6">
        <v>1</v>
      </c>
      <c r="J167" s="6">
        <v>11</v>
      </c>
      <c r="K167" s="6">
        <f t="shared" si="4"/>
        <v>9.5833333333333326E-2</v>
      </c>
    </row>
    <row r="168" spans="1:11" s="6" customFormat="1" ht="12.75" x14ac:dyDescent="0.2">
      <c r="A168" s="6" t="s">
        <v>67</v>
      </c>
      <c r="B168" s="6">
        <v>309</v>
      </c>
      <c r="C168" s="6" t="s">
        <v>53</v>
      </c>
      <c r="D168" s="6">
        <v>1872</v>
      </c>
      <c r="E168" s="6" t="s">
        <v>89</v>
      </c>
      <c r="F168" s="6" t="s">
        <v>72</v>
      </c>
      <c r="G168" s="6" t="s">
        <v>56</v>
      </c>
      <c r="H168" s="6">
        <v>0</v>
      </c>
      <c r="I168" s="6">
        <v>2</v>
      </c>
      <c r="J168" s="6">
        <v>5</v>
      </c>
      <c r="K168" s="6">
        <f t="shared" si="4"/>
        <v>0.12083333333333333</v>
      </c>
    </row>
    <row r="169" spans="1:11" s="6" customFormat="1" ht="12.75" x14ac:dyDescent="0.2">
      <c r="A169" s="6" t="s">
        <v>67</v>
      </c>
      <c r="B169" s="6">
        <v>309</v>
      </c>
      <c r="C169" s="6" t="s">
        <v>53</v>
      </c>
      <c r="D169" s="6">
        <v>1873</v>
      </c>
      <c r="E169" s="6" t="s">
        <v>89</v>
      </c>
      <c r="F169" s="6" t="s">
        <v>72</v>
      </c>
      <c r="G169" s="6" t="s">
        <v>56</v>
      </c>
      <c r="H169" s="6">
        <v>0</v>
      </c>
      <c r="I169" s="6">
        <v>2</v>
      </c>
      <c r="J169" s="6">
        <v>9</v>
      </c>
      <c r="K169" s="6">
        <f t="shared" si="4"/>
        <v>0.13750000000000001</v>
      </c>
    </row>
    <row r="170" spans="1:11" s="6" customFormat="1" ht="12.75" x14ac:dyDescent="0.2">
      <c r="A170" s="6" t="s">
        <v>67</v>
      </c>
      <c r="B170" s="6">
        <v>309</v>
      </c>
      <c r="C170" s="6" t="s">
        <v>53</v>
      </c>
      <c r="D170" s="6">
        <v>1874</v>
      </c>
      <c r="E170" s="6" t="s">
        <v>89</v>
      </c>
      <c r="F170" s="6" t="s">
        <v>72</v>
      </c>
      <c r="G170" s="6" t="s">
        <v>56</v>
      </c>
      <c r="H170" s="6">
        <v>0</v>
      </c>
      <c r="I170" s="6">
        <v>2</v>
      </c>
      <c r="J170" s="6">
        <v>10.5</v>
      </c>
      <c r="K170" s="6">
        <f t="shared" si="4"/>
        <v>0.14374999999999999</v>
      </c>
    </row>
    <row r="171" spans="1:11" s="6" customFormat="1" ht="12.75" x14ac:dyDescent="0.2">
      <c r="A171" s="6" t="s">
        <v>67</v>
      </c>
      <c r="B171" s="6">
        <v>309</v>
      </c>
      <c r="C171" s="6" t="s">
        <v>53</v>
      </c>
      <c r="D171" s="6">
        <v>1875</v>
      </c>
      <c r="E171" s="6" t="s">
        <v>89</v>
      </c>
      <c r="F171" s="6" t="s">
        <v>72</v>
      </c>
      <c r="G171" s="6" t="s">
        <v>56</v>
      </c>
      <c r="H171" s="6">
        <v>0</v>
      </c>
      <c r="I171" s="6">
        <v>3</v>
      </c>
      <c r="J171" s="6">
        <v>5</v>
      </c>
      <c r="K171" s="6">
        <f t="shared" si="4"/>
        <v>0.17083333333333334</v>
      </c>
    </row>
    <row r="172" spans="1:11" s="6" customFormat="1" ht="12.75" x14ac:dyDescent="0.2">
      <c r="A172" s="6" t="s">
        <v>68</v>
      </c>
      <c r="B172" s="6">
        <v>297</v>
      </c>
      <c r="C172" s="6" t="s">
        <v>53</v>
      </c>
      <c r="D172" s="6">
        <v>1876</v>
      </c>
      <c r="E172" s="6" t="s">
        <v>89</v>
      </c>
      <c r="F172" s="6" t="s">
        <v>72</v>
      </c>
      <c r="G172" s="6" t="s">
        <v>56</v>
      </c>
      <c r="H172" s="6">
        <v>0</v>
      </c>
      <c r="I172" s="6">
        <v>3</v>
      </c>
      <c r="J172" s="6">
        <v>0</v>
      </c>
      <c r="K172" s="6">
        <f t="shared" si="4"/>
        <v>0.15</v>
      </c>
    </row>
    <row r="173" spans="1:11" s="6" customFormat="1" ht="12.75" x14ac:dyDescent="0.2">
      <c r="A173" s="6" t="s">
        <v>68</v>
      </c>
      <c r="B173" s="6">
        <v>297</v>
      </c>
      <c r="C173" s="6" t="s">
        <v>53</v>
      </c>
      <c r="D173" s="6">
        <v>1877</v>
      </c>
      <c r="E173" s="6" t="s">
        <v>89</v>
      </c>
      <c r="F173" s="6" t="s">
        <v>72</v>
      </c>
      <c r="G173" s="6" t="s">
        <v>56</v>
      </c>
      <c r="H173" s="6">
        <v>0</v>
      </c>
      <c r="I173" s="6">
        <v>2</v>
      </c>
      <c r="J173" s="6">
        <v>10</v>
      </c>
      <c r="K173" s="6">
        <f t="shared" si="4"/>
        <v>0.14166666666666666</v>
      </c>
    </row>
    <row r="174" spans="1:11" s="6" customFormat="1" ht="12.75" x14ac:dyDescent="0.2">
      <c r="A174" s="6" t="s">
        <v>68</v>
      </c>
      <c r="B174" s="6">
        <v>297</v>
      </c>
      <c r="C174" s="6" t="s">
        <v>53</v>
      </c>
      <c r="D174" s="6">
        <v>1878</v>
      </c>
      <c r="E174" s="6" t="s">
        <v>89</v>
      </c>
      <c r="F174" s="6" t="s">
        <v>72</v>
      </c>
      <c r="G174" s="6" t="s">
        <v>56</v>
      </c>
      <c r="H174" s="6">
        <v>0</v>
      </c>
      <c r="I174" s="6">
        <v>2</v>
      </c>
      <c r="J174" s="6">
        <v>8</v>
      </c>
      <c r="K174" s="6">
        <f t="shared" si="4"/>
        <v>0.13333333333333333</v>
      </c>
    </row>
    <row r="175" spans="1:11" s="6" customFormat="1" ht="12.75" x14ac:dyDescent="0.2">
      <c r="A175" s="6" t="s">
        <v>69</v>
      </c>
      <c r="B175" s="6">
        <v>348</v>
      </c>
      <c r="C175" s="6" t="s">
        <v>53</v>
      </c>
      <c r="D175" s="6">
        <v>1879</v>
      </c>
      <c r="E175" s="6" t="s">
        <v>89</v>
      </c>
      <c r="F175" s="6" t="s">
        <v>72</v>
      </c>
      <c r="G175" s="6" t="s">
        <v>56</v>
      </c>
      <c r="H175" s="6">
        <v>0</v>
      </c>
      <c r="I175" s="6">
        <v>2</v>
      </c>
      <c r="J175" s="6">
        <v>11</v>
      </c>
      <c r="K175" s="6">
        <f t="shared" si="4"/>
        <v>0.14583333333333334</v>
      </c>
    </row>
    <row r="176" spans="1:11" s="6" customFormat="1" ht="12.75" x14ac:dyDescent="0.2">
      <c r="A176" s="6" t="s">
        <v>69</v>
      </c>
      <c r="B176" s="6">
        <v>348</v>
      </c>
      <c r="C176" s="6" t="s">
        <v>53</v>
      </c>
      <c r="D176" s="6">
        <v>1880</v>
      </c>
      <c r="E176" s="6" t="s">
        <v>89</v>
      </c>
      <c r="F176" s="6" t="s">
        <v>72</v>
      </c>
      <c r="G176" s="6" t="s">
        <v>56</v>
      </c>
      <c r="H176" s="6">
        <v>0</v>
      </c>
      <c r="I176" s="6">
        <v>3</v>
      </c>
      <c r="J176" s="6">
        <v>0</v>
      </c>
      <c r="K176" s="6">
        <f t="shared" si="4"/>
        <v>0.15</v>
      </c>
    </row>
    <row r="177" spans="1:15" s="6" customFormat="1" ht="12.75" x14ac:dyDescent="0.2">
      <c r="A177" s="6" t="s">
        <v>69</v>
      </c>
      <c r="B177" s="6">
        <v>348</v>
      </c>
      <c r="C177" s="6" t="s">
        <v>53</v>
      </c>
      <c r="D177" s="6">
        <v>1881</v>
      </c>
      <c r="E177" s="6" t="s">
        <v>89</v>
      </c>
      <c r="F177" s="6" t="s">
        <v>72</v>
      </c>
      <c r="G177" s="6" t="s">
        <v>56</v>
      </c>
      <c r="H177" s="6">
        <v>0</v>
      </c>
      <c r="I177" s="6">
        <v>4</v>
      </c>
      <c r="J177" s="6">
        <v>1</v>
      </c>
      <c r="K177" s="6">
        <f t="shared" si="4"/>
        <v>0.20416666666666669</v>
      </c>
    </row>
    <row r="178" spans="1:15" s="6" customFormat="1" ht="12.75" x14ac:dyDescent="0.2">
      <c r="A178" s="6" t="s">
        <v>70</v>
      </c>
      <c r="B178" s="6">
        <v>330</v>
      </c>
      <c r="C178" s="6" t="s">
        <v>53</v>
      </c>
      <c r="D178" s="6">
        <v>1882</v>
      </c>
      <c r="E178" s="6" t="s">
        <v>89</v>
      </c>
      <c r="F178" s="6" t="s">
        <v>72</v>
      </c>
      <c r="G178" s="6" t="s">
        <v>56</v>
      </c>
      <c r="H178" s="6">
        <v>0</v>
      </c>
      <c r="I178" s="6">
        <v>4</v>
      </c>
      <c r="J178" s="6">
        <v>0</v>
      </c>
      <c r="K178" s="6">
        <f t="shared" si="4"/>
        <v>0.2</v>
      </c>
    </row>
    <row r="179" spans="1:15" s="6" customFormat="1" ht="12.75" x14ac:dyDescent="0.2">
      <c r="A179" s="6" t="s">
        <v>70</v>
      </c>
      <c r="B179" s="6">
        <v>330</v>
      </c>
      <c r="C179" s="6" t="s">
        <v>53</v>
      </c>
      <c r="D179" s="6">
        <v>1883</v>
      </c>
      <c r="E179" s="6" t="s">
        <v>89</v>
      </c>
      <c r="F179" s="6" t="s">
        <v>72</v>
      </c>
      <c r="G179" s="6" t="s">
        <v>56</v>
      </c>
      <c r="H179" s="6">
        <v>0</v>
      </c>
      <c r="I179" s="6">
        <v>3</v>
      </c>
      <c r="J179" s="6">
        <v>3</v>
      </c>
      <c r="K179" s="6">
        <f t="shared" si="4"/>
        <v>0.16250000000000001</v>
      </c>
    </row>
    <row r="180" spans="1:15" s="6" customFormat="1" ht="12.75" x14ac:dyDescent="0.2">
      <c r="A180" s="6" t="s">
        <v>70</v>
      </c>
      <c r="B180" s="6">
        <v>330</v>
      </c>
      <c r="C180" s="6" t="s">
        <v>53</v>
      </c>
      <c r="D180" s="6">
        <v>1884</v>
      </c>
      <c r="E180" s="6" t="s">
        <v>89</v>
      </c>
      <c r="F180" s="6" t="s">
        <v>72</v>
      </c>
      <c r="G180" s="6" t="s">
        <v>56</v>
      </c>
      <c r="H180" s="6">
        <v>0</v>
      </c>
      <c r="I180" s="6">
        <v>2.2360679774997898</v>
      </c>
      <c r="J180" s="6">
        <v>0</v>
      </c>
      <c r="K180" s="6">
        <f t="shared" si="4"/>
        <v>0.1118033988749895</v>
      </c>
      <c r="L180" s="6">
        <v>1.25</v>
      </c>
      <c r="M180" s="6">
        <f t="shared" ref="M180:M195" si="5">EXP((LN(L180)+LN(N180))/2)</f>
        <v>2.2360679774997898</v>
      </c>
      <c r="N180" s="6">
        <v>4</v>
      </c>
      <c r="O180" s="6" t="s">
        <v>73</v>
      </c>
    </row>
    <row r="181" spans="1:15" s="6" customFormat="1" ht="12.75" x14ac:dyDescent="0.2">
      <c r="A181" s="6" t="s">
        <v>74</v>
      </c>
      <c r="B181" s="6">
        <v>342</v>
      </c>
      <c r="C181" s="6" t="s">
        <v>53</v>
      </c>
      <c r="D181" s="6">
        <v>1885</v>
      </c>
      <c r="E181" s="6" t="s">
        <v>89</v>
      </c>
      <c r="F181" s="6" t="s">
        <v>72</v>
      </c>
      <c r="G181" s="6" t="s">
        <v>56</v>
      </c>
      <c r="H181" s="6">
        <v>0</v>
      </c>
      <c r="I181" s="6">
        <v>1.7320508075688774</v>
      </c>
      <c r="J181" s="6">
        <v>0</v>
      </c>
      <c r="K181" s="6">
        <f t="shared" si="4"/>
        <v>8.6602540378443865E-2</v>
      </c>
      <c r="L181" s="6">
        <v>1</v>
      </c>
      <c r="M181" s="6">
        <f t="shared" si="5"/>
        <v>1.7320508075688774</v>
      </c>
      <c r="N181" s="6">
        <v>3</v>
      </c>
      <c r="O181" s="6" t="s">
        <v>73</v>
      </c>
    </row>
    <row r="182" spans="1:15" s="6" customFormat="1" ht="12.75" x14ac:dyDescent="0.2">
      <c r="A182" s="6" t="s">
        <v>74</v>
      </c>
      <c r="B182" s="6">
        <v>342</v>
      </c>
      <c r="C182" s="6" t="s">
        <v>53</v>
      </c>
      <c r="D182" s="6">
        <v>1886</v>
      </c>
      <c r="E182" s="6" t="s">
        <v>89</v>
      </c>
      <c r="F182" s="6" t="s">
        <v>72</v>
      </c>
      <c r="G182" s="6" t="s">
        <v>56</v>
      </c>
      <c r="H182" s="6">
        <v>0</v>
      </c>
      <c r="I182" s="6">
        <v>2</v>
      </c>
      <c r="J182" s="6">
        <v>0</v>
      </c>
      <c r="K182" s="6">
        <f t="shared" si="4"/>
        <v>0.1</v>
      </c>
      <c r="L182" s="6">
        <v>1</v>
      </c>
      <c r="M182" s="6">
        <f t="shared" si="5"/>
        <v>2</v>
      </c>
      <c r="N182" s="6">
        <v>4</v>
      </c>
      <c r="O182" s="6" t="s">
        <v>73</v>
      </c>
    </row>
    <row r="183" spans="1:15" s="6" customFormat="1" ht="12.75" x14ac:dyDescent="0.2">
      <c r="A183" s="6" t="s">
        <v>74</v>
      </c>
      <c r="B183" s="6">
        <v>342</v>
      </c>
      <c r="C183" s="6" t="s">
        <v>53</v>
      </c>
      <c r="D183" s="6">
        <v>1887</v>
      </c>
      <c r="E183" s="6" t="s">
        <v>89</v>
      </c>
      <c r="F183" s="6" t="s">
        <v>72</v>
      </c>
      <c r="G183" s="6" t="s">
        <v>56</v>
      </c>
      <c r="H183" s="6">
        <v>0</v>
      </c>
      <c r="I183" s="6">
        <v>2</v>
      </c>
      <c r="J183" s="6">
        <v>0</v>
      </c>
      <c r="K183" s="6">
        <f t="shared" si="4"/>
        <v>0.1</v>
      </c>
      <c r="L183" s="6">
        <v>1</v>
      </c>
      <c r="M183" s="6">
        <f t="shared" si="5"/>
        <v>2</v>
      </c>
      <c r="N183" s="6">
        <v>4</v>
      </c>
      <c r="O183" s="6" t="s">
        <v>73</v>
      </c>
    </row>
    <row r="184" spans="1:15" s="6" customFormat="1" ht="12.75" x14ac:dyDescent="0.2">
      <c r="A184" s="6" t="s">
        <v>75</v>
      </c>
      <c r="B184" s="6">
        <v>347</v>
      </c>
      <c r="C184" s="6" t="s">
        <v>53</v>
      </c>
      <c r="D184" s="6">
        <v>1888</v>
      </c>
      <c r="E184" s="6" t="s">
        <v>89</v>
      </c>
      <c r="F184" s="6" t="s">
        <v>72</v>
      </c>
      <c r="G184" s="6" t="s">
        <v>56</v>
      </c>
      <c r="H184" s="6">
        <v>0</v>
      </c>
      <c r="I184" s="6">
        <v>2.1213203435596428</v>
      </c>
      <c r="J184" s="6">
        <v>0</v>
      </c>
      <c r="K184" s="6">
        <f t="shared" si="4"/>
        <v>0.10606601717798214</v>
      </c>
      <c r="L184" s="6">
        <v>1.5</v>
      </c>
      <c r="M184" s="6">
        <f t="shared" si="5"/>
        <v>2.1213203435596428</v>
      </c>
      <c r="N184" s="6">
        <v>3</v>
      </c>
      <c r="O184" s="6" t="s">
        <v>73</v>
      </c>
    </row>
    <row r="185" spans="1:15" s="6" customFormat="1" ht="12.75" x14ac:dyDescent="0.2">
      <c r="A185" s="6" t="s">
        <v>75</v>
      </c>
      <c r="B185" s="6">
        <v>347</v>
      </c>
      <c r="C185" s="6" t="s">
        <v>53</v>
      </c>
      <c r="D185" s="6">
        <v>1889</v>
      </c>
      <c r="E185" s="6" t="s">
        <v>89</v>
      </c>
      <c r="F185" s="6" t="s">
        <v>72</v>
      </c>
      <c r="G185" s="6" t="s">
        <v>56</v>
      </c>
      <c r="H185" s="6">
        <v>0</v>
      </c>
      <c r="I185" s="6">
        <v>1.6201851746019651</v>
      </c>
      <c r="J185" s="6">
        <v>0</v>
      </c>
      <c r="K185" s="6">
        <f t="shared" si="4"/>
        <v>8.100925873009826E-2</v>
      </c>
      <c r="L185" s="6">
        <v>0.75</v>
      </c>
      <c r="M185" s="6">
        <f t="shared" si="5"/>
        <v>1.6201851746019651</v>
      </c>
      <c r="N185" s="6">
        <v>3.5</v>
      </c>
      <c r="O185" s="6" t="s">
        <v>73</v>
      </c>
    </row>
    <row r="186" spans="1:15" s="6" customFormat="1" ht="12.75" x14ac:dyDescent="0.2">
      <c r="A186" s="6" t="s">
        <v>75</v>
      </c>
      <c r="B186" s="6">
        <v>347</v>
      </c>
      <c r="C186" s="6" t="s">
        <v>53</v>
      </c>
      <c r="D186" s="6">
        <v>1890</v>
      </c>
      <c r="E186" s="6" t="s">
        <v>89</v>
      </c>
      <c r="F186" s="6" t="s">
        <v>72</v>
      </c>
      <c r="G186" s="6" t="s">
        <v>56</v>
      </c>
      <c r="H186" s="6">
        <v>0</v>
      </c>
      <c r="I186" s="6">
        <v>2.2360679774997898</v>
      </c>
      <c r="J186" s="6">
        <v>0</v>
      </c>
      <c r="K186" s="6">
        <f t="shared" si="4"/>
        <v>0.1118033988749895</v>
      </c>
      <c r="L186" s="6">
        <v>1</v>
      </c>
      <c r="M186" s="6">
        <f t="shared" si="5"/>
        <v>2.2360679774997898</v>
      </c>
      <c r="N186" s="6">
        <v>5</v>
      </c>
      <c r="O186" s="6" t="s">
        <v>73</v>
      </c>
    </row>
    <row r="187" spans="1:15" s="6" customFormat="1" ht="12.75" x14ac:dyDescent="0.2">
      <c r="A187" s="6" t="s">
        <v>76</v>
      </c>
      <c r="B187" s="6">
        <v>379</v>
      </c>
      <c r="C187" s="6" t="s">
        <v>53</v>
      </c>
      <c r="D187" s="6">
        <v>1891</v>
      </c>
      <c r="E187" s="6" t="s">
        <v>89</v>
      </c>
      <c r="F187" s="6" t="s">
        <v>72</v>
      </c>
      <c r="G187" s="6" t="s">
        <v>56</v>
      </c>
      <c r="H187" s="6">
        <v>0</v>
      </c>
      <c r="I187" s="6">
        <v>2.2360679774997898</v>
      </c>
      <c r="J187" s="6">
        <v>0</v>
      </c>
      <c r="K187" s="6">
        <f t="shared" si="4"/>
        <v>0.1118033988749895</v>
      </c>
      <c r="L187" s="6">
        <v>1</v>
      </c>
      <c r="M187" s="6">
        <f t="shared" si="5"/>
        <v>2.2360679774997898</v>
      </c>
      <c r="N187" s="6">
        <v>5</v>
      </c>
      <c r="O187" s="6" t="s">
        <v>73</v>
      </c>
    </row>
    <row r="188" spans="1:15" s="6" customFormat="1" ht="12.75" x14ac:dyDescent="0.2">
      <c r="A188" s="6" t="s">
        <v>76</v>
      </c>
      <c r="B188" s="6">
        <v>379</v>
      </c>
      <c r="C188" s="6" t="s">
        <v>53</v>
      </c>
      <c r="D188" s="6">
        <v>1892</v>
      </c>
      <c r="E188" s="6" t="s">
        <v>89</v>
      </c>
      <c r="F188" s="6" t="s">
        <v>72</v>
      </c>
      <c r="G188" s="6" t="s">
        <v>56</v>
      </c>
      <c r="H188" s="6">
        <v>0</v>
      </c>
      <c r="I188" s="6">
        <v>1.8708286933869707</v>
      </c>
      <c r="J188" s="6">
        <v>0</v>
      </c>
      <c r="K188" s="6">
        <f t="shared" si="4"/>
        <v>9.3541434669348528E-2</v>
      </c>
      <c r="L188" s="6">
        <v>1</v>
      </c>
      <c r="M188" s="6">
        <f t="shared" si="5"/>
        <v>1.8708286933869707</v>
      </c>
      <c r="N188" s="6">
        <v>3.5</v>
      </c>
      <c r="O188" s="6" t="s">
        <v>73</v>
      </c>
    </row>
    <row r="189" spans="1:15" s="6" customFormat="1" ht="12.75" x14ac:dyDescent="0.2">
      <c r="A189" s="6" t="s">
        <v>76</v>
      </c>
      <c r="B189" s="6">
        <v>379</v>
      </c>
      <c r="C189" s="6" t="s">
        <v>53</v>
      </c>
      <c r="D189" s="6">
        <v>1893</v>
      </c>
      <c r="E189" s="6" t="s">
        <v>89</v>
      </c>
      <c r="F189" s="6" t="s">
        <v>72</v>
      </c>
      <c r="G189" s="6" t="s">
        <v>56</v>
      </c>
      <c r="H189" s="6">
        <v>0</v>
      </c>
      <c r="I189" s="6">
        <v>2.1213203435596428</v>
      </c>
      <c r="J189" s="6">
        <v>0</v>
      </c>
      <c r="K189" s="6">
        <f t="shared" si="4"/>
        <v>0.10606601717798214</v>
      </c>
      <c r="L189" s="6">
        <v>1</v>
      </c>
      <c r="M189" s="6">
        <f t="shared" si="5"/>
        <v>2.1213203435596428</v>
      </c>
      <c r="N189" s="6">
        <v>4.5</v>
      </c>
      <c r="O189" s="6" t="s">
        <v>73</v>
      </c>
    </row>
    <row r="190" spans="1:15" s="6" customFormat="1" ht="12.75" x14ac:dyDescent="0.2">
      <c r="A190" s="6" t="s">
        <v>77</v>
      </c>
      <c r="B190" s="6">
        <v>443</v>
      </c>
      <c r="C190" s="6" t="s">
        <v>53</v>
      </c>
      <c r="D190" s="6">
        <v>1894</v>
      </c>
      <c r="E190" s="6" t="s">
        <v>89</v>
      </c>
      <c r="F190" s="6" t="s">
        <v>72</v>
      </c>
      <c r="G190" s="6" t="s">
        <v>56</v>
      </c>
      <c r="H190" s="6">
        <v>0</v>
      </c>
      <c r="I190" s="6">
        <v>1.7320508075688774</v>
      </c>
      <c r="J190" s="6">
        <v>0</v>
      </c>
      <c r="K190" s="6">
        <f t="shared" si="4"/>
        <v>8.6602540378443865E-2</v>
      </c>
      <c r="L190" s="6">
        <v>1</v>
      </c>
      <c r="M190" s="6">
        <f t="shared" si="5"/>
        <v>1.7320508075688774</v>
      </c>
      <c r="N190" s="6">
        <v>3</v>
      </c>
      <c r="O190" s="6" t="s">
        <v>73</v>
      </c>
    </row>
    <row r="191" spans="1:15" s="6" customFormat="1" ht="12.75" x14ac:dyDescent="0.2">
      <c r="A191" s="6" t="s">
        <v>77</v>
      </c>
      <c r="B191" s="6">
        <v>443</v>
      </c>
      <c r="C191" s="6" t="s">
        <v>53</v>
      </c>
      <c r="D191" s="6">
        <v>1895</v>
      </c>
      <c r="E191" s="6" t="s">
        <v>89</v>
      </c>
      <c r="F191" s="6" t="s">
        <v>72</v>
      </c>
      <c r="G191" s="6" t="s">
        <v>56</v>
      </c>
      <c r="H191" s="6">
        <v>0</v>
      </c>
      <c r="I191" s="6">
        <v>2.4494897427831779</v>
      </c>
      <c r="J191" s="6">
        <v>0</v>
      </c>
      <c r="K191" s="6">
        <f t="shared" si="4"/>
        <v>0.1224744871391589</v>
      </c>
      <c r="L191" s="6">
        <v>1.5</v>
      </c>
      <c r="M191" s="6">
        <f t="shared" si="5"/>
        <v>2.4494897427831779</v>
      </c>
      <c r="N191" s="6">
        <v>4</v>
      </c>
      <c r="O191" s="6" t="s">
        <v>73</v>
      </c>
    </row>
    <row r="192" spans="1:15" s="6" customFormat="1" ht="12.75" x14ac:dyDescent="0.2">
      <c r="A192" s="6" t="s">
        <v>77</v>
      </c>
      <c r="B192" s="6">
        <v>443</v>
      </c>
      <c r="C192" s="6" t="s">
        <v>53</v>
      </c>
      <c r="D192" s="6">
        <v>1896</v>
      </c>
      <c r="E192" s="6" t="s">
        <v>89</v>
      </c>
      <c r="F192" s="6" t="s">
        <v>72</v>
      </c>
      <c r="G192" s="6" t="s">
        <v>56</v>
      </c>
      <c r="H192" s="6">
        <v>0</v>
      </c>
      <c r="I192" s="6">
        <v>2.7386127875258306</v>
      </c>
      <c r="J192" s="6">
        <v>0</v>
      </c>
      <c r="K192" s="6">
        <f t="shared" si="4"/>
        <v>0.13693063937629152</v>
      </c>
      <c r="L192" s="6">
        <v>1.5</v>
      </c>
      <c r="M192" s="6">
        <f t="shared" si="5"/>
        <v>2.7386127875258306</v>
      </c>
      <c r="N192" s="6">
        <v>5</v>
      </c>
      <c r="O192" s="6" t="s">
        <v>73</v>
      </c>
    </row>
    <row r="193" spans="1:15" s="6" customFormat="1" ht="12.75" x14ac:dyDescent="0.2">
      <c r="A193" s="6" t="s">
        <v>78</v>
      </c>
      <c r="B193" s="6">
        <v>450</v>
      </c>
      <c r="C193" s="6" t="s">
        <v>53</v>
      </c>
      <c r="D193" s="6">
        <v>1897</v>
      </c>
      <c r="E193" s="6" t="s">
        <v>89</v>
      </c>
      <c r="F193" s="6" t="s">
        <v>72</v>
      </c>
      <c r="G193" s="6" t="s">
        <v>56</v>
      </c>
      <c r="H193" s="6">
        <v>0</v>
      </c>
      <c r="I193" s="6">
        <v>2.9999999999999996</v>
      </c>
      <c r="J193" s="6">
        <v>0</v>
      </c>
      <c r="K193" s="6">
        <f t="shared" si="4"/>
        <v>0.14999999999999997</v>
      </c>
      <c r="L193" s="6">
        <v>1.5</v>
      </c>
      <c r="M193" s="6">
        <f t="shared" si="5"/>
        <v>2.9999999999999996</v>
      </c>
      <c r="N193" s="6">
        <v>6</v>
      </c>
      <c r="O193" s="6" t="s">
        <v>73</v>
      </c>
    </row>
    <row r="194" spans="1:15" s="6" customFormat="1" ht="12.75" x14ac:dyDescent="0.2">
      <c r="A194" s="6" t="s">
        <v>78</v>
      </c>
      <c r="B194" s="6">
        <v>450</v>
      </c>
      <c r="C194" s="6" t="s">
        <v>53</v>
      </c>
      <c r="D194" s="6">
        <v>1898</v>
      </c>
      <c r="E194" s="6" t="s">
        <v>89</v>
      </c>
      <c r="F194" s="6" t="s">
        <v>72</v>
      </c>
      <c r="G194" s="6" t="s">
        <v>56</v>
      </c>
      <c r="H194" s="6">
        <v>0</v>
      </c>
      <c r="I194" s="6">
        <v>2.4494897427831779</v>
      </c>
      <c r="J194" s="6">
        <v>0</v>
      </c>
      <c r="K194" s="6">
        <f t="shared" si="4"/>
        <v>0.1224744871391589</v>
      </c>
      <c r="L194" s="6">
        <v>1</v>
      </c>
      <c r="M194" s="6">
        <f t="shared" si="5"/>
        <v>2.4494897427831779</v>
      </c>
      <c r="N194" s="6">
        <v>6</v>
      </c>
      <c r="O194" s="6" t="s">
        <v>73</v>
      </c>
    </row>
    <row r="195" spans="1:15" s="6" customFormat="1" ht="12.75" x14ac:dyDescent="0.2">
      <c r="A195" s="6" t="s">
        <v>79</v>
      </c>
      <c r="B195" s="6">
        <v>365</v>
      </c>
      <c r="C195" s="6" t="s">
        <v>53</v>
      </c>
      <c r="D195" s="6">
        <v>1899</v>
      </c>
      <c r="E195" s="6" t="s">
        <v>89</v>
      </c>
      <c r="F195" s="6" t="s">
        <v>72</v>
      </c>
      <c r="G195" s="6" t="s">
        <v>56</v>
      </c>
      <c r="H195" s="6">
        <v>0</v>
      </c>
      <c r="I195" s="6">
        <v>2.598076211353316</v>
      </c>
      <c r="J195" s="6">
        <v>0</v>
      </c>
      <c r="K195" s="6">
        <f t="shared" si="4"/>
        <v>0.12990381056766581</v>
      </c>
      <c r="L195" s="6">
        <v>1.5</v>
      </c>
      <c r="M195" s="6">
        <f t="shared" si="5"/>
        <v>2.598076211353316</v>
      </c>
      <c r="N195" s="6">
        <v>4.5</v>
      </c>
      <c r="O195" s="6" t="s">
        <v>73</v>
      </c>
    </row>
    <row r="196" spans="1:15" s="6" customFormat="1" ht="12.75" x14ac:dyDescent="0.2">
      <c r="A196" s="6" t="s">
        <v>80</v>
      </c>
      <c r="B196" s="6">
        <v>383</v>
      </c>
      <c r="C196" s="6" t="s">
        <v>53</v>
      </c>
      <c r="D196" s="6">
        <v>1900</v>
      </c>
      <c r="E196" s="6" t="s">
        <v>89</v>
      </c>
      <c r="F196" s="6" t="s">
        <v>72</v>
      </c>
      <c r="G196" s="6" t="s">
        <v>56</v>
      </c>
      <c r="H196" s="6">
        <v>0</v>
      </c>
      <c r="I196" s="6">
        <v>2</v>
      </c>
      <c r="J196" s="6">
        <v>3</v>
      </c>
      <c r="K196" s="6">
        <f t="shared" si="4"/>
        <v>0.1125</v>
      </c>
    </row>
    <row r="197" spans="1:15" s="6" customFormat="1" ht="12.75" x14ac:dyDescent="0.2">
      <c r="A197" s="6" t="s">
        <v>81</v>
      </c>
      <c r="B197" s="6">
        <v>415</v>
      </c>
      <c r="C197" s="6" t="s">
        <v>53</v>
      </c>
      <c r="D197" s="6">
        <v>1901</v>
      </c>
      <c r="E197" s="6" t="s">
        <v>89</v>
      </c>
      <c r="F197" s="6" t="s">
        <v>72</v>
      </c>
      <c r="G197" s="6" t="s">
        <v>56</v>
      </c>
      <c r="H197" s="6">
        <v>0</v>
      </c>
      <c r="I197" s="6">
        <v>2</v>
      </c>
      <c r="J197" s="6">
        <v>8</v>
      </c>
      <c r="K197" s="6">
        <f t="shared" si="4"/>
        <v>0.13333333333333333</v>
      </c>
    </row>
    <row r="198" spans="1:15" s="6" customFormat="1" ht="12.75" x14ac:dyDescent="0.2">
      <c r="A198" s="6" t="s">
        <v>82</v>
      </c>
      <c r="B198" s="6">
        <v>459</v>
      </c>
      <c r="C198" s="6" t="s">
        <v>53</v>
      </c>
      <c r="D198" s="6">
        <v>1902</v>
      </c>
      <c r="E198" s="6" t="s">
        <v>89</v>
      </c>
      <c r="F198" s="6" t="s">
        <v>72</v>
      </c>
      <c r="G198" s="6" t="s">
        <v>56</v>
      </c>
      <c r="H198" s="6">
        <v>0</v>
      </c>
      <c r="I198" s="6">
        <v>2</v>
      </c>
      <c r="J198" s="6">
        <v>11</v>
      </c>
      <c r="K198" s="6">
        <f t="shared" ref="K198:K261" si="6">H198+I198/20+J198/240</f>
        <v>0.14583333333333334</v>
      </c>
    </row>
    <row r="199" spans="1:15" s="6" customFormat="1" ht="12.75" x14ac:dyDescent="0.2">
      <c r="A199" s="6" t="s">
        <v>83</v>
      </c>
      <c r="B199" s="6">
        <v>374</v>
      </c>
      <c r="C199" s="6" t="s">
        <v>53</v>
      </c>
      <c r="D199" s="6">
        <v>1903</v>
      </c>
      <c r="E199" s="6" t="s">
        <v>89</v>
      </c>
      <c r="F199" s="6" t="s">
        <v>72</v>
      </c>
      <c r="G199" s="6" t="s">
        <v>56</v>
      </c>
      <c r="H199" s="6">
        <v>0</v>
      </c>
      <c r="I199" s="6">
        <v>3</v>
      </c>
      <c r="J199" s="6">
        <v>1</v>
      </c>
      <c r="K199" s="6">
        <f t="shared" si="6"/>
        <v>0.15416666666666667</v>
      </c>
    </row>
    <row r="200" spans="1:15" s="6" customFormat="1" ht="12.75" x14ac:dyDescent="0.2">
      <c r="A200" s="6" t="s">
        <v>83</v>
      </c>
      <c r="B200" s="6">
        <v>374</v>
      </c>
      <c r="C200" s="6" t="s">
        <v>53</v>
      </c>
      <c r="D200" s="6">
        <v>1904</v>
      </c>
      <c r="E200" s="6" t="s">
        <v>89</v>
      </c>
      <c r="F200" s="6" t="s">
        <v>72</v>
      </c>
      <c r="G200" s="6" t="s">
        <v>56</v>
      </c>
      <c r="H200" s="6">
        <v>0</v>
      </c>
      <c r="I200" s="6">
        <v>2</v>
      </c>
      <c r="J200" s="6">
        <v>8</v>
      </c>
      <c r="K200" s="6">
        <f t="shared" si="6"/>
        <v>0.13333333333333333</v>
      </c>
    </row>
    <row r="201" spans="1:15" s="6" customFormat="1" ht="12.75" x14ac:dyDescent="0.2">
      <c r="A201" s="6" t="s">
        <v>83</v>
      </c>
      <c r="B201" s="6">
        <v>374</v>
      </c>
      <c r="C201" s="6" t="s">
        <v>53</v>
      </c>
      <c r="D201" s="6">
        <v>1905</v>
      </c>
      <c r="E201" s="6" t="s">
        <v>89</v>
      </c>
      <c r="F201" s="6" t="s">
        <v>72</v>
      </c>
      <c r="G201" s="6" t="s">
        <v>56</v>
      </c>
      <c r="H201" s="6">
        <v>0</v>
      </c>
      <c r="I201" s="6">
        <v>3</v>
      </c>
      <c r="J201" s="6">
        <v>9</v>
      </c>
      <c r="K201" s="6">
        <f t="shared" si="6"/>
        <v>0.1875</v>
      </c>
    </row>
    <row r="202" spans="1:15" s="6" customFormat="1" ht="12.75" x14ac:dyDescent="0.2">
      <c r="A202" s="6" t="s">
        <v>84</v>
      </c>
      <c r="B202" s="6">
        <v>292</v>
      </c>
      <c r="C202" s="6" t="s">
        <v>53</v>
      </c>
      <c r="D202" s="6">
        <v>1906</v>
      </c>
      <c r="E202" s="6" t="s">
        <v>89</v>
      </c>
      <c r="F202" s="6" t="s">
        <v>72</v>
      </c>
      <c r="G202" s="6" t="s">
        <v>56</v>
      </c>
      <c r="H202" s="6">
        <v>0</v>
      </c>
      <c r="I202" s="6">
        <v>2</v>
      </c>
      <c r="J202" s="6">
        <v>5</v>
      </c>
      <c r="K202" s="6">
        <f t="shared" si="6"/>
        <v>0.12083333333333333</v>
      </c>
    </row>
    <row r="203" spans="1:15" s="6" customFormat="1" ht="12.75" x14ac:dyDescent="0.2">
      <c r="A203" s="6" t="s">
        <v>84</v>
      </c>
      <c r="B203" s="6">
        <v>292</v>
      </c>
      <c r="C203" s="6" t="s">
        <v>53</v>
      </c>
      <c r="D203" s="6">
        <v>1907</v>
      </c>
      <c r="E203" s="6" t="s">
        <v>89</v>
      </c>
      <c r="F203" s="6" t="s">
        <v>72</v>
      </c>
      <c r="G203" s="6" t="s">
        <v>56</v>
      </c>
      <c r="H203" s="6">
        <v>0</v>
      </c>
      <c r="I203" s="6">
        <v>2</v>
      </c>
      <c r="J203" s="6">
        <v>5</v>
      </c>
      <c r="K203" s="6">
        <f t="shared" si="6"/>
        <v>0.12083333333333333</v>
      </c>
    </row>
    <row r="204" spans="1:15" s="6" customFormat="1" ht="12.75" x14ac:dyDescent="0.2">
      <c r="A204" s="6" t="s">
        <v>58</v>
      </c>
      <c r="B204" s="6">
        <v>273</v>
      </c>
      <c r="C204" s="6" t="s">
        <v>53</v>
      </c>
      <c r="D204" s="6">
        <v>1854</v>
      </c>
      <c r="E204" s="6" t="s">
        <v>90</v>
      </c>
      <c r="F204" s="6" t="s">
        <v>91</v>
      </c>
      <c r="G204" s="6" t="s">
        <v>86</v>
      </c>
      <c r="H204" s="6">
        <v>0</v>
      </c>
      <c r="I204" s="6">
        <v>10</v>
      </c>
      <c r="J204" s="6">
        <v>7</v>
      </c>
      <c r="K204" s="6">
        <f t="shared" si="6"/>
        <v>0.52916666666666667</v>
      </c>
    </row>
    <row r="205" spans="1:15" s="6" customFormat="1" ht="12.75" x14ac:dyDescent="0.2">
      <c r="A205" s="6" t="s">
        <v>58</v>
      </c>
      <c r="B205" s="6">
        <v>273</v>
      </c>
      <c r="C205" s="6" t="s">
        <v>53</v>
      </c>
      <c r="D205" s="6">
        <v>1855</v>
      </c>
      <c r="E205" s="6" t="s">
        <v>90</v>
      </c>
      <c r="F205" s="6" t="s">
        <v>91</v>
      </c>
      <c r="G205" s="6" t="s">
        <v>86</v>
      </c>
      <c r="H205" s="6">
        <v>0</v>
      </c>
      <c r="I205" s="6">
        <v>9</v>
      </c>
      <c r="J205" s="6">
        <v>9</v>
      </c>
      <c r="K205" s="6">
        <f t="shared" si="6"/>
        <v>0.48749999999999999</v>
      </c>
    </row>
    <row r="206" spans="1:15" s="6" customFormat="1" ht="12.75" x14ac:dyDescent="0.2">
      <c r="A206" s="6" t="s">
        <v>61</v>
      </c>
      <c r="B206" s="6">
        <v>383</v>
      </c>
      <c r="C206" s="6" t="s">
        <v>53</v>
      </c>
      <c r="D206" s="6">
        <v>1856</v>
      </c>
      <c r="E206" s="6" t="s">
        <v>90</v>
      </c>
      <c r="F206" s="6" t="s">
        <v>91</v>
      </c>
      <c r="G206" s="6" t="s">
        <v>86</v>
      </c>
      <c r="H206" s="6">
        <v>0</v>
      </c>
      <c r="I206" s="6">
        <v>10</v>
      </c>
      <c r="J206" s="6">
        <v>7</v>
      </c>
      <c r="K206" s="6">
        <f t="shared" si="6"/>
        <v>0.52916666666666667</v>
      </c>
    </row>
    <row r="207" spans="1:15" s="6" customFormat="1" ht="12.75" x14ac:dyDescent="0.2">
      <c r="A207" s="6" t="s">
        <v>61</v>
      </c>
      <c r="B207" s="6">
        <v>383</v>
      </c>
      <c r="C207" s="6" t="s">
        <v>53</v>
      </c>
      <c r="D207" s="6">
        <v>1857</v>
      </c>
      <c r="E207" s="6" t="s">
        <v>90</v>
      </c>
      <c r="F207" s="6" t="s">
        <v>91</v>
      </c>
      <c r="G207" s="6" t="s">
        <v>86</v>
      </c>
      <c r="H207" s="6">
        <v>0</v>
      </c>
      <c r="I207" s="6">
        <v>12</v>
      </c>
      <c r="J207" s="6">
        <v>0</v>
      </c>
      <c r="K207" s="6">
        <f t="shared" si="6"/>
        <v>0.6</v>
      </c>
    </row>
    <row r="208" spans="1:15" s="6" customFormat="1" ht="12.75" x14ac:dyDescent="0.2">
      <c r="A208" s="6" t="s">
        <v>62</v>
      </c>
      <c r="B208" s="6">
        <v>413</v>
      </c>
      <c r="C208" s="6" t="s">
        <v>53</v>
      </c>
      <c r="D208" s="6">
        <v>1859</v>
      </c>
      <c r="E208" s="6" t="s">
        <v>90</v>
      </c>
      <c r="F208" s="6" t="s">
        <v>91</v>
      </c>
      <c r="G208" s="6" t="s">
        <v>86</v>
      </c>
      <c r="H208" s="6">
        <v>0</v>
      </c>
      <c r="I208" s="6">
        <v>10</v>
      </c>
      <c r="J208" s="6">
        <v>6</v>
      </c>
      <c r="K208" s="6">
        <f t="shared" si="6"/>
        <v>0.52500000000000002</v>
      </c>
    </row>
    <row r="209" spans="1:11" s="6" customFormat="1" ht="12.75" x14ac:dyDescent="0.2">
      <c r="A209" s="6" t="s">
        <v>62</v>
      </c>
      <c r="B209" s="6">
        <v>413</v>
      </c>
      <c r="C209" s="6" t="s">
        <v>53</v>
      </c>
      <c r="D209" s="6">
        <v>1860</v>
      </c>
      <c r="E209" s="6" t="s">
        <v>90</v>
      </c>
      <c r="F209" s="6" t="s">
        <v>91</v>
      </c>
      <c r="G209" s="6" t="s">
        <v>86</v>
      </c>
      <c r="H209" s="6">
        <v>0</v>
      </c>
      <c r="I209" s="6">
        <v>11</v>
      </c>
      <c r="J209" s="6">
        <v>2</v>
      </c>
      <c r="K209" s="6">
        <f t="shared" si="6"/>
        <v>0.55833333333333335</v>
      </c>
    </row>
    <row r="210" spans="1:11" s="6" customFormat="1" ht="12.75" x14ac:dyDescent="0.2">
      <c r="A210" s="6" t="s">
        <v>63</v>
      </c>
      <c r="B210" s="6">
        <v>485</v>
      </c>
      <c r="C210" s="6" t="s">
        <v>53</v>
      </c>
      <c r="D210" s="6">
        <v>1861</v>
      </c>
      <c r="E210" s="6" t="s">
        <v>90</v>
      </c>
      <c r="F210" s="6" t="s">
        <v>91</v>
      </c>
      <c r="G210" s="6" t="s">
        <v>86</v>
      </c>
      <c r="H210" s="6">
        <v>0</v>
      </c>
      <c r="I210" s="6">
        <v>12</v>
      </c>
      <c r="J210" s="6">
        <v>8</v>
      </c>
      <c r="K210" s="6">
        <f t="shared" si="6"/>
        <v>0.6333333333333333</v>
      </c>
    </row>
    <row r="211" spans="1:11" s="6" customFormat="1" ht="12.75" x14ac:dyDescent="0.2">
      <c r="A211" s="6" t="s">
        <v>63</v>
      </c>
      <c r="B211" s="6">
        <v>485</v>
      </c>
      <c r="C211" s="6" t="s">
        <v>53</v>
      </c>
      <c r="D211" s="6">
        <v>1862</v>
      </c>
      <c r="E211" s="6" t="s">
        <v>90</v>
      </c>
      <c r="F211" s="6" t="s">
        <v>91</v>
      </c>
      <c r="G211" s="6" t="s">
        <v>86</v>
      </c>
      <c r="H211" s="6">
        <v>0</v>
      </c>
      <c r="I211" s="6">
        <v>13</v>
      </c>
      <c r="J211" s="6">
        <v>1</v>
      </c>
      <c r="K211" s="6">
        <f t="shared" si="6"/>
        <v>0.65416666666666667</v>
      </c>
    </row>
    <row r="212" spans="1:11" s="6" customFormat="1" ht="12.75" x14ac:dyDescent="0.2">
      <c r="A212" s="6" t="s">
        <v>63</v>
      </c>
      <c r="B212" s="6">
        <v>485</v>
      </c>
      <c r="C212" s="6" t="s">
        <v>53</v>
      </c>
      <c r="D212" s="6">
        <v>1863</v>
      </c>
      <c r="E212" s="6" t="s">
        <v>90</v>
      </c>
      <c r="F212" s="6" t="s">
        <v>91</v>
      </c>
      <c r="G212" s="6" t="s">
        <v>86</v>
      </c>
      <c r="H212" s="6">
        <v>0</v>
      </c>
      <c r="I212" s="6">
        <v>14</v>
      </c>
      <c r="J212" s="6">
        <v>4</v>
      </c>
      <c r="K212" s="6">
        <f t="shared" si="6"/>
        <v>0.71666666666666667</v>
      </c>
    </row>
    <row r="213" spans="1:11" s="6" customFormat="1" ht="12.75" x14ac:dyDescent="0.2">
      <c r="A213" s="6" t="s">
        <v>64</v>
      </c>
      <c r="B213" s="6">
        <v>576</v>
      </c>
      <c r="C213" s="6" t="s">
        <v>53</v>
      </c>
      <c r="D213" s="6">
        <v>1864</v>
      </c>
      <c r="E213" s="6" t="s">
        <v>90</v>
      </c>
      <c r="F213" s="6" t="s">
        <v>91</v>
      </c>
      <c r="G213" s="6" t="s">
        <v>86</v>
      </c>
      <c r="H213" s="6">
        <v>0</v>
      </c>
      <c r="I213" s="6">
        <v>11</v>
      </c>
      <c r="J213" s="6">
        <v>11</v>
      </c>
      <c r="K213" s="6">
        <f t="shared" si="6"/>
        <v>0.59583333333333333</v>
      </c>
    </row>
    <row r="214" spans="1:11" s="6" customFormat="1" ht="12.75" x14ac:dyDescent="0.2">
      <c r="A214" s="6" t="s">
        <v>64</v>
      </c>
      <c r="B214" s="6">
        <v>576</v>
      </c>
      <c r="C214" s="6" t="s">
        <v>53</v>
      </c>
      <c r="D214" s="6">
        <v>1865</v>
      </c>
      <c r="E214" s="6" t="s">
        <v>90</v>
      </c>
      <c r="F214" s="6" t="s">
        <v>91</v>
      </c>
      <c r="G214" s="6" t="s">
        <v>86</v>
      </c>
      <c r="H214" s="6">
        <v>0</v>
      </c>
      <c r="I214" s="6">
        <v>11</v>
      </c>
      <c r="J214" s="6">
        <v>7</v>
      </c>
      <c r="K214" s="6">
        <f t="shared" si="6"/>
        <v>0.57916666666666672</v>
      </c>
    </row>
    <row r="215" spans="1:11" s="6" customFormat="1" ht="12.75" x14ac:dyDescent="0.2">
      <c r="A215" s="6" t="s">
        <v>65</v>
      </c>
      <c r="B215" s="6">
        <v>290</v>
      </c>
      <c r="C215" s="6" t="s">
        <v>53</v>
      </c>
      <c r="D215" s="6">
        <v>1866</v>
      </c>
      <c r="E215" s="6" t="s">
        <v>90</v>
      </c>
      <c r="F215" s="6" t="s">
        <v>91</v>
      </c>
      <c r="G215" s="6" t="s">
        <v>86</v>
      </c>
      <c r="H215" s="6">
        <v>0</v>
      </c>
      <c r="I215" s="6">
        <v>11</v>
      </c>
      <c r="J215" s="6">
        <v>10</v>
      </c>
      <c r="K215" s="6">
        <f t="shared" si="6"/>
        <v>0.59166666666666667</v>
      </c>
    </row>
    <row r="216" spans="1:11" s="6" customFormat="1" ht="12.75" x14ac:dyDescent="0.2">
      <c r="A216" s="6" t="s">
        <v>65</v>
      </c>
      <c r="B216" s="6">
        <v>290</v>
      </c>
      <c r="C216" s="6" t="s">
        <v>53</v>
      </c>
      <c r="D216" s="6">
        <v>1867</v>
      </c>
      <c r="E216" s="6" t="s">
        <v>90</v>
      </c>
      <c r="F216" s="6" t="s">
        <v>91</v>
      </c>
      <c r="G216" s="6" t="s">
        <v>86</v>
      </c>
      <c r="H216" s="6">
        <v>0</v>
      </c>
      <c r="I216" s="6">
        <v>12</v>
      </c>
      <c r="J216" s="6">
        <v>3</v>
      </c>
      <c r="K216" s="6">
        <f t="shared" si="6"/>
        <v>0.61249999999999993</v>
      </c>
    </row>
    <row r="217" spans="1:11" s="6" customFormat="1" ht="12.75" x14ac:dyDescent="0.2">
      <c r="A217" s="6" t="s">
        <v>66</v>
      </c>
      <c r="B217" s="6">
        <v>357</v>
      </c>
      <c r="C217" s="6" t="s">
        <v>53</v>
      </c>
      <c r="D217" s="6">
        <v>1868</v>
      </c>
      <c r="E217" s="6" t="s">
        <v>90</v>
      </c>
      <c r="F217" s="6" t="s">
        <v>91</v>
      </c>
      <c r="G217" s="6" t="s">
        <v>86</v>
      </c>
      <c r="H217" s="6">
        <v>0</v>
      </c>
      <c r="I217" s="6">
        <v>10</v>
      </c>
      <c r="J217" s="6">
        <v>4</v>
      </c>
      <c r="K217" s="6">
        <f t="shared" si="6"/>
        <v>0.51666666666666672</v>
      </c>
    </row>
    <row r="218" spans="1:11" s="6" customFormat="1" ht="12.75" x14ac:dyDescent="0.2">
      <c r="A218" s="6" t="s">
        <v>66</v>
      </c>
      <c r="B218" s="6">
        <v>357</v>
      </c>
      <c r="C218" s="6" t="s">
        <v>53</v>
      </c>
      <c r="D218" s="6">
        <v>1869</v>
      </c>
      <c r="E218" s="6" t="s">
        <v>90</v>
      </c>
      <c r="F218" s="6" t="s">
        <v>91</v>
      </c>
      <c r="G218" s="6" t="s">
        <v>86</v>
      </c>
      <c r="H218" s="6">
        <v>0</v>
      </c>
      <c r="I218" s="6">
        <v>10</v>
      </c>
      <c r="J218" s="6">
        <v>9</v>
      </c>
      <c r="K218" s="6">
        <f t="shared" si="6"/>
        <v>0.53749999999999998</v>
      </c>
    </row>
    <row r="219" spans="1:11" s="6" customFormat="1" ht="12.75" x14ac:dyDescent="0.2">
      <c r="A219" s="6" t="s">
        <v>66</v>
      </c>
      <c r="B219" s="6">
        <v>357</v>
      </c>
      <c r="C219" s="6" t="s">
        <v>53</v>
      </c>
      <c r="D219" s="6">
        <v>1870</v>
      </c>
      <c r="E219" s="6" t="s">
        <v>90</v>
      </c>
      <c r="F219" s="6" t="s">
        <v>91</v>
      </c>
      <c r="G219" s="6" t="s">
        <v>86</v>
      </c>
      <c r="H219" s="6">
        <v>0</v>
      </c>
      <c r="I219" s="6">
        <v>10</v>
      </c>
      <c r="J219" s="6">
        <v>9</v>
      </c>
      <c r="K219" s="6">
        <f t="shared" si="6"/>
        <v>0.53749999999999998</v>
      </c>
    </row>
    <row r="220" spans="1:11" s="6" customFormat="1" ht="12.75" x14ac:dyDescent="0.2">
      <c r="A220" s="6" t="s">
        <v>67</v>
      </c>
      <c r="B220" s="6">
        <v>309</v>
      </c>
      <c r="C220" s="6" t="s">
        <v>53</v>
      </c>
      <c r="D220" s="6">
        <v>1871</v>
      </c>
      <c r="E220" s="6" t="s">
        <v>90</v>
      </c>
      <c r="F220" s="6" t="s">
        <v>91</v>
      </c>
      <c r="G220" s="6" t="s">
        <v>86</v>
      </c>
      <c r="H220" s="6">
        <v>0</v>
      </c>
      <c r="I220" s="6">
        <v>11</v>
      </c>
      <c r="J220" s="6">
        <v>8.5</v>
      </c>
      <c r="K220" s="6">
        <f t="shared" si="6"/>
        <v>0.5854166666666667</v>
      </c>
    </row>
    <row r="221" spans="1:11" s="6" customFormat="1" ht="12.75" x14ac:dyDescent="0.2">
      <c r="A221" s="6" t="s">
        <v>67</v>
      </c>
      <c r="B221" s="6">
        <v>309</v>
      </c>
      <c r="C221" s="6" t="s">
        <v>53</v>
      </c>
      <c r="D221" s="6">
        <v>1872</v>
      </c>
      <c r="E221" s="6" t="s">
        <v>90</v>
      </c>
      <c r="F221" s="6" t="s">
        <v>91</v>
      </c>
      <c r="G221" s="6" t="s">
        <v>86</v>
      </c>
      <c r="H221" s="6">
        <v>0</v>
      </c>
      <c r="I221" s="6">
        <v>12</v>
      </c>
      <c r="J221" s="6">
        <v>11</v>
      </c>
      <c r="K221" s="6">
        <f t="shared" si="6"/>
        <v>0.64583333333333326</v>
      </c>
    </row>
    <row r="222" spans="1:11" s="6" customFormat="1" ht="12.75" x14ac:dyDescent="0.2">
      <c r="A222" s="6" t="s">
        <v>67</v>
      </c>
      <c r="B222" s="6">
        <v>309</v>
      </c>
      <c r="C222" s="6" t="s">
        <v>53</v>
      </c>
      <c r="D222" s="6">
        <v>1873</v>
      </c>
      <c r="E222" s="6" t="s">
        <v>90</v>
      </c>
      <c r="F222" s="6" t="s">
        <v>91</v>
      </c>
      <c r="G222" s="6" t="s">
        <v>86</v>
      </c>
      <c r="H222" s="6">
        <v>0</v>
      </c>
      <c r="I222" s="6">
        <v>17</v>
      </c>
      <c r="J222" s="6">
        <v>0.5</v>
      </c>
      <c r="K222" s="6">
        <f t="shared" si="6"/>
        <v>0.8520833333333333</v>
      </c>
    </row>
    <row r="223" spans="1:11" s="6" customFormat="1" ht="12.75" x14ac:dyDescent="0.2">
      <c r="A223" s="6" t="s">
        <v>67</v>
      </c>
      <c r="B223" s="6">
        <v>309</v>
      </c>
      <c r="C223" s="6" t="s">
        <v>53</v>
      </c>
      <c r="D223" s="6">
        <v>1874</v>
      </c>
      <c r="E223" s="6" t="s">
        <v>90</v>
      </c>
      <c r="F223" s="6" t="s">
        <v>91</v>
      </c>
      <c r="G223" s="6" t="s">
        <v>86</v>
      </c>
      <c r="H223" s="6">
        <v>0</v>
      </c>
      <c r="I223" s="6">
        <v>14</v>
      </c>
      <c r="J223" s="6">
        <v>3.5</v>
      </c>
      <c r="K223" s="6">
        <f t="shared" si="6"/>
        <v>0.71458333333333324</v>
      </c>
    </row>
    <row r="224" spans="1:11" s="6" customFormat="1" ht="12.75" x14ac:dyDescent="0.2">
      <c r="A224" s="6" t="s">
        <v>67</v>
      </c>
      <c r="B224" s="6">
        <v>309</v>
      </c>
      <c r="C224" s="6" t="s">
        <v>53</v>
      </c>
      <c r="D224" s="6">
        <v>1875</v>
      </c>
      <c r="E224" s="6" t="s">
        <v>90</v>
      </c>
      <c r="F224" s="6" t="s">
        <v>91</v>
      </c>
      <c r="G224" s="6" t="s">
        <v>86</v>
      </c>
      <c r="H224" s="6">
        <v>0</v>
      </c>
      <c r="I224" s="6">
        <v>14</v>
      </c>
      <c r="J224" s="6">
        <v>1.5</v>
      </c>
      <c r="K224" s="6">
        <f t="shared" si="6"/>
        <v>0.70624999999999993</v>
      </c>
    </row>
    <row r="225" spans="1:15" s="6" customFormat="1" ht="12.75" x14ac:dyDescent="0.2">
      <c r="A225" s="6" t="s">
        <v>68</v>
      </c>
      <c r="B225" s="6">
        <v>297</v>
      </c>
      <c r="C225" s="6" t="s">
        <v>53</v>
      </c>
      <c r="D225" s="6">
        <v>1876</v>
      </c>
      <c r="E225" s="6" t="s">
        <v>90</v>
      </c>
      <c r="F225" s="6" t="s">
        <v>91</v>
      </c>
      <c r="G225" s="6" t="s">
        <v>86</v>
      </c>
      <c r="H225" s="6">
        <v>0</v>
      </c>
      <c r="I225" s="6">
        <v>16</v>
      </c>
      <c r="J225" s="6">
        <v>0</v>
      </c>
      <c r="K225" s="6">
        <f t="shared" si="6"/>
        <v>0.8</v>
      </c>
    </row>
    <row r="226" spans="1:15" s="6" customFormat="1" ht="12.75" x14ac:dyDescent="0.2">
      <c r="A226" s="6" t="s">
        <v>68</v>
      </c>
      <c r="B226" s="6">
        <v>297</v>
      </c>
      <c r="C226" s="6" t="s">
        <v>53</v>
      </c>
      <c r="D226" s="6">
        <v>1877</v>
      </c>
      <c r="E226" s="6" t="s">
        <v>90</v>
      </c>
      <c r="F226" s="6" t="s">
        <v>91</v>
      </c>
      <c r="G226" s="6" t="s">
        <v>86</v>
      </c>
      <c r="H226" s="6">
        <v>0</v>
      </c>
      <c r="I226" s="6">
        <v>14</v>
      </c>
      <c r="J226" s="6">
        <v>3</v>
      </c>
      <c r="K226" s="6">
        <f t="shared" si="6"/>
        <v>0.71249999999999991</v>
      </c>
    </row>
    <row r="227" spans="1:15" s="6" customFormat="1" ht="12.75" x14ac:dyDescent="0.2">
      <c r="A227" s="6" t="s">
        <v>68</v>
      </c>
      <c r="B227" s="6">
        <v>297</v>
      </c>
      <c r="C227" s="6" t="s">
        <v>53</v>
      </c>
      <c r="D227" s="6">
        <v>1878</v>
      </c>
      <c r="E227" s="6" t="s">
        <v>90</v>
      </c>
      <c r="F227" s="6" t="s">
        <v>91</v>
      </c>
      <c r="G227" s="6" t="s">
        <v>86</v>
      </c>
      <c r="H227" s="6">
        <v>0</v>
      </c>
      <c r="I227" s="6">
        <v>14</v>
      </c>
      <c r="J227" s="6">
        <v>1</v>
      </c>
      <c r="K227" s="6">
        <f t="shared" si="6"/>
        <v>0.70416666666666661</v>
      </c>
    </row>
    <row r="228" spans="1:15" s="6" customFormat="1" ht="12.75" x14ac:dyDescent="0.2">
      <c r="A228" s="6" t="s">
        <v>69</v>
      </c>
      <c r="B228" s="6">
        <v>348</v>
      </c>
      <c r="C228" s="6" t="s">
        <v>53</v>
      </c>
      <c r="D228" s="6">
        <v>1879</v>
      </c>
      <c r="E228" s="6" t="s">
        <v>90</v>
      </c>
      <c r="F228" s="6" t="s">
        <v>91</v>
      </c>
      <c r="G228" s="6" t="s">
        <v>86</v>
      </c>
      <c r="H228" s="6">
        <v>0</v>
      </c>
      <c r="I228" s="6">
        <v>14</v>
      </c>
      <c r="J228" s="6">
        <v>0</v>
      </c>
      <c r="K228" s="6">
        <f t="shared" si="6"/>
        <v>0.7</v>
      </c>
    </row>
    <row r="229" spans="1:15" s="6" customFormat="1" ht="12.75" x14ac:dyDescent="0.2">
      <c r="A229" s="6" t="s">
        <v>69</v>
      </c>
      <c r="B229" s="6">
        <v>348</v>
      </c>
      <c r="C229" s="6" t="s">
        <v>53</v>
      </c>
      <c r="D229" s="6">
        <v>1880</v>
      </c>
      <c r="E229" s="6" t="s">
        <v>90</v>
      </c>
      <c r="F229" s="6" t="s">
        <v>91</v>
      </c>
      <c r="G229" s="6" t="s">
        <v>86</v>
      </c>
      <c r="H229" s="6">
        <v>0</v>
      </c>
      <c r="I229" s="6">
        <v>16</v>
      </c>
      <c r="J229" s="6">
        <v>4</v>
      </c>
      <c r="K229" s="6">
        <f t="shared" si="6"/>
        <v>0.81666666666666676</v>
      </c>
    </row>
    <row r="230" spans="1:15" s="6" customFormat="1" ht="12.75" x14ac:dyDescent="0.2">
      <c r="A230" s="6" t="s">
        <v>69</v>
      </c>
      <c r="B230" s="6">
        <v>348</v>
      </c>
      <c r="C230" s="6" t="s">
        <v>53</v>
      </c>
      <c r="D230" s="6">
        <v>1881</v>
      </c>
      <c r="E230" s="6" t="s">
        <v>90</v>
      </c>
      <c r="F230" s="6" t="s">
        <v>91</v>
      </c>
      <c r="G230" s="6" t="s">
        <v>86</v>
      </c>
      <c r="H230" s="6">
        <v>1</v>
      </c>
      <c r="I230" s="6">
        <v>0</v>
      </c>
      <c r="J230" s="6">
        <v>0</v>
      </c>
      <c r="K230" s="6">
        <f t="shared" si="6"/>
        <v>1</v>
      </c>
    </row>
    <row r="231" spans="1:15" s="6" customFormat="1" ht="12.75" x14ac:dyDescent="0.2">
      <c r="A231" s="6" t="s">
        <v>70</v>
      </c>
      <c r="B231" s="6">
        <v>330</v>
      </c>
      <c r="C231" s="6" t="s">
        <v>53</v>
      </c>
      <c r="D231" s="6">
        <v>1882</v>
      </c>
      <c r="E231" s="6" t="s">
        <v>90</v>
      </c>
      <c r="F231" s="6" t="s">
        <v>91</v>
      </c>
      <c r="G231" s="6" t="s">
        <v>86</v>
      </c>
      <c r="H231" s="6">
        <v>0</v>
      </c>
      <c r="I231" s="6">
        <v>15</v>
      </c>
      <c r="J231" s="6">
        <v>9</v>
      </c>
      <c r="K231" s="6">
        <f t="shared" si="6"/>
        <v>0.78749999999999998</v>
      </c>
    </row>
    <row r="232" spans="1:15" s="6" customFormat="1" ht="12.75" x14ac:dyDescent="0.2">
      <c r="A232" s="6" t="s">
        <v>70</v>
      </c>
      <c r="B232" s="6">
        <v>330</v>
      </c>
      <c r="C232" s="6" t="s">
        <v>53</v>
      </c>
      <c r="D232" s="6">
        <v>1883</v>
      </c>
      <c r="E232" s="6" t="s">
        <v>90</v>
      </c>
      <c r="F232" s="6" t="s">
        <v>91</v>
      </c>
      <c r="G232" s="6" t="s">
        <v>86</v>
      </c>
      <c r="H232" s="6">
        <v>0</v>
      </c>
      <c r="I232" s="6">
        <v>18</v>
      </c>
      <c r="J232" s="6">
        <v>0</v>
      </c>
      <c r="K232" s="6">
        <f t="shared" si="6"/>
        <v>0.9</v>
      </c>
    </row>
    <row r="233" spans="1:15" s="6" customFormat="1" ht="12.75" x14ac:dyDescent="0.2">
      <c r="A233" s="6" t="s">
        <v>70</v>
      </c>
      <c r="B233" s="6">
        <v>330</v>
      </c>
      <c r="C233" s="6" t="s">
        <v>53</v>
      </c>
      <c r="D233" s="6">
        <v>1884</v>
      </c>
      <c r="E233" s="6" t="s">
        <v>90</v>
      </c>
      <c r="F233" s="6" t="s">
        <v>91</v>
      </c>
      <c r="G233" s="6" t="s">
        <v>86</v>
      </c>
      <c r="H233" s="6">
        <v>0</v>
      </c>
      <c r="I233" s="6">
        <v>12.247448713915889</v>
      </c>
      <c r="J233" s="6">
        <v>0</v>
      </c>
      <c r="K233" s="6">
        <f t="shared" si="6"/>
        <v>0.61237243569579447</v>
      </c>
      <c r="L233" s="6">
        <v>7.5</v>
      </c>
      <c r="M233" s="6">
        <f t="shared" ref="M233:M248" si="7">EXP((LN(L233)+LN(N233))/2)</f>
        <v>12.247448713915889</v>
      </c>
      <c r="N233" s="6">
        <v>20</v>
      </c>
      <c r="O233" s="6" t="s">
        <v>73</v>
      </c>
    </row>
    <row r="234" spans="1:15" s="6" customFormat="1" ht="12.75" x14ac:dyDescent="0.2">
      <c r="A234" s="6" t="s">
        <v>74</v>
      </c>
      <c r="B234" s="6">
        <v>342</v>
      </c>
      <c r="C234" s="6" t="s">
        <v>53</v>
      </c>
      <c r="D234" s="6">
        <v>1885</v>
      </c>
      <c r="E234" s="6" t="s">
        <v>90</v>
      </c>
      <c r="F234" s="6" t="s">
        <v>91</v>
      </c>
      <c r="G234" s="6" t="s">
        <v>86</v>
      </c>
      <c r="H234" s="6">
        <v>0</v>
      </c>
      <c r="I234" s="6">
        <v>12.649110640673515</v>
      </c>
      <c r="J234" s="6">
        <v>0</v>
      </c>
      <c r="K234" s="6">
        <f t="shared" si="6"/>
        <v>0.63245553203367577</v>
      </c>
      <c r="L234" s="6">
        <v>8</v>
      </c>
      <c r="M234" s="6">
        <f t="shared" si="7"/>
        <v>12.649110640673515</v>
      </c>
      <c r="N234" s="6">
        <v>20</v>
      </c>
      <c r="O234" s="6" t="s">
        <v>73</v>
      </c>
    </row>
    <row r="235" spans="1:15" s="6" customFormat="1" ht="12.75" x14ac:dyDescent="0.2">
      <c r="A235" s="6" t="s">
        <v>74</v>
      </c>
      <c r="B235" s="6">
        <v>342</v>
      </c>
      <c r="C235" s="6" t="s">
        <v>53</v>
      </c>
      <c r="D235" s="6">
        <v>1886</v>
      </c>
      <c r="E235" s="6" t="s">
        <v>90</v>
      </c>
      <c r="F235" s="6" t="s">
        <v>91</v>
      </c>
      <c r="G235" s="6" t="s">
        <v>86</v>
      </c>
      <c r="H235" s="6">
        <v>0</v>
      </c>
      <c r="I235" s="6">
        <v>12.247448713915889</v>
      </c>
      <c r="J235" s="6">
        <v>0</v>
      </c>
      <c r="K235" s="6">
        <f t="shared" si="6"/>
        <v>0.61237243569579447</v>
      </c>
      <c r="L235" s="6">
        <v>7.5</v>
      </c>
      <c r="M235" s="6">
        <f t="shared" si="7"/>
        <v>12.247448713915889</v>
      </c>
      <c r="N235" s="6">
        <v>20</v>
      </c>
      <c r="O235" s="6" t="s">
        <v>73</v>
      </c>
    </row>
    <row r="236" spans="1:15" s="6" customFormat="1" ht="12.75" x14ac:dyDescent="0.2">
      <c r="A236" s="6" t="s">
        <v>74</v>
      </c>
      <c r="B236" s="6">
        <v>342</v>
      </c>
      <c r="C236" s="6" t="s">
        <v>53</v>
      </c>
      <c r="D236" s="6">
        <v>1887</v>
      </c>
      <c r="E236" s="6" t="s">
        <v>90</v>
      </c>
      <c r="F236" s="6" t="s">
        <v>91</v>
      </c>
      <c r="G236" s="6" t="s">
        <v>86</v>
      </c>
      <c r="H236" s="6">
        <v>0</v>
      </c>
      <c r="I236" s="6">
        <v>12.247448713915889</v>
      </c>
      <c r="J236" s="6">
        <v>0</v>
      </c>
      <c r="K236" s="6">
        <f t="shared" si="6"/>
        <v>0.61237243569579447</v>
      </c>
      <c r="L236" s="6">
        <v>7.5</v>
      </c>
      <c r="M236" s="6">
        <f t="shared" si="7"/>
        <v>12.247448713915889</v>
      </c>
      <c r="N236" s="6">
        <v>20</v>
      </c>
      <c r="O236" s="6" t="s">
        <v>73</v>
      </c>
    </row>
    <row r="237" spans="1:15" s="6" customFormat="1" ht="12.75" x14ac:dyDescent="0.2">
      <c r="A237" s="6" t="s">
        <v>75</v>
      </c>
      <c r="B237" s="6">
        <v>347</v>
      </c>
      <c r="C237" s="6" t="s">
        <v>53</v>
      </c>
      <c r="D237" s="6">
        <v>1888</v>
      </c>
      <c r="E237" s="6" t="s">
        <v>90</v>
      </c>
      <c r="F237" s="6" t="s">
        <v>91</v>
      </c>
      <c r="G237" s="6" t="s">
        <v>86</v>
      </c>
      <c r="H237" s="6">
        <v>0</v>
      </c>
      <c r="I237" s="6">
        <v>12.247448713915889</v>
      </c>
      <c r="J237" s="6">
        <v>0</v>
      </c>
      <c r="K237" s="6">
        <f t="shared" si="6"/>
        <v>0.61237243569579447</v>
      </c>
      <c r="L237" s="6">
        <v>7.5</v>
      </c>
      <c r="M237" s="6">
        <f t="shared" si="7"/>
        <v>12.247448713915889</v>
      </c>
      <c r="N237" s="6">
        <v>20</v>
      </c>
      <c r="O237" s="6" t="s">
        <v>73</v>
      </c>
    </row>
    <row r="238" spans="1:15" s="6" customFormat="1" ht="12.75" x14ac:dyDescent="0.2">
      <c r="A238" s="6" t="s">
        <v>75</v>
      </c>
      <c r="B238" s="6">
        <v>347</v>
      </c>
      <c r="C238" s="6" t="s">
        <v>53</v>
      </c>
      <c r="D238" s="6">
        <v>1889</v>
      </c>
      <c r="E238" s="6" t="s">
        <v>90</v>
      </c>
      <c r="F238" s="6" t="s">
        <v>91</v>
      </c>
      <c r="G238" s="6" t="s">
        <v>86</v>
      </c>
      <c r="H238" s="6">
        <v>0</v>
      </c>
      <c r="I238" s="6">
        <v>15</v>
      </c>
      <c r="J238" s="6">
        <v>0</v>
      </c>
      <c r="K238" s="6">
        <f t="shared" si="6"/>
        <v>0.75</v>
      </c>
      <c r="L238" s="6">
        <v>7.5</v>
      </c>
      <c r="M238" s="6">
        <f t="shared" si="7"/>
        <v>15</v>
      </c>
      <c r="N238" s="6">
        <v>30</v>
      </c>
      <c r="O238" s="6" t="s">
        <v>73</v>
      </c>
    </row>
    <row r="239" spans="1:15" s="6" customFormat="1" ht="12.75" x14ac:dyDescent="0.2">
      <c r="A239" s="6" t="s">
        <v>75</v>
      </c>
      <c r="B239" s="6">
        <v>347</v>
      </c>
      <c r="C239" s="6" t="s">
        <v>53</v>
      </c>
      <c r="D239" s="6">
        <v>1890</v>
      </c>
      <c r="E239" s="6" t="s">
        <v>90</v>
      </c>
      <c r="F239" s="6" t="s">
        <v>91</v>
      </c>
      <c r="G239" s="6" t="s">
        <v>86</v>
      </c>
      <c r="H239" s="6">
        <v>0</v>
      </c>
      <c r="I239" s="6">
        <v>10.246950765959596</v>
      </c>
      <c r="J239" s="6">
        <v>0</v>
      </c>
      <c r="K239" s="6">
        <f t="shared" si="6"/>
        <v>0.51234753829797985</v>
      </c>
      <c r="L239" s="6">
        <v>7</v>
      </c>
      <c r="M239" s="6">
        <f t="shared" si="7"/>
        <v>10.246950765959596</v>
      </c>
      <c r="N239" s="6">
        <v>15</v>
      </c>
      <c r="O239" s="6" t="s">
        <v>73</v>
      </c>
    </row>
    <row r="240" spans="1:15" s="6" customFormat="1" ht="12.75" x14ac:dyDescent="0.2">
      <c r="A240" s="6" t="s">
        <v>76</v>
      </c>
      <c r="B240" s="6">
        <v>379</v>
      </c>
      <c r="C240" s="6" t="s">
        <v>53</v>
      </c>
      <c r="D240" s="6">
        <v>1891</v>
      </c>
      <c r="E240" s="6" t="s">
        <v>90</v>
      </c>
      <c r="F240" s="6" t="s">
        <v>91</v>
      </c>
      <c r="G240" s="6" t="s">
        <v>86</v>
      </c>
      <c r="H240" s="6">
        <v>0</v>
      </c>
      <c r="I240" s="6">
        <v>12.649110640673515</v>
      </c>
      <c r="J240" s="6">
        <v>0</v>
      </c>
      <c r="K240" s="6">
        <f t="shared" si="6"/>
        <v>0.63245553203367577</v>
      </c>
      <c r="L240" s="6">
        <v>8</v>
      </c>
      <c r="M240" s="6">
        <f t="shared" si="7"/>
        <v>12.649110640673515</v>
      </c>
      <c r="N240" s="6">
        <v>20</v>
      </c>
      <c r="O240" s="6" t="s">
        <v>73</v>
      </c>
    </row>
    <row r="241" spans="1:15" s="6" customFormat="1" ht="12.75" x14ac:dyDescent="0.2">
      <c r="A241" s="6" t="s">
        <v>76</v>
      </c>
      <c r="B241" s="6">
        <v>379</v>
      </c>
      <c r="C241" s="6" t="s">
        <v>53</v>
      </c>
      <c r="D241" s="6">
        <v>1892</v>
      </c>
      <c r="E241" s="6" t="s">
        <v>90</v>
      </c>
      <c r="F241" s="6" t="s">
        <v>91</v>
      </c>
      <c r="G241" s="6" t="s">
        <v>86</v>
      </c>
      <c r="H241" s="6">
        <v>0</v>
      </c>
      <c r="I241" s="6">
        <v>12.247448713915889</v>
      </c>
      <c r="J241" s="6">
        <v>0</v>
      </c>
      <c r="K241" s="6">
        <f t="shared" si="6"/>
        <v>0.61237243569579447</v>
      </c>
      <c r="L241" s="6">
        <v>7.5</v>
      </c>
      <c r="M241" s="6">
        <f t="shared" si="7"/>
        <v>12.247448713915889</v>
      </c>
      <c r="N241" s="6">
        <v>20</v>
      </c>
      <c r="O241" s="6" t="s">
        <v>73</v>
      </c>
    </row>
    <row r="242" spans="1:15" s="6" customFormat="1" ht="12.75" x14ac:dyDescent="0.2">
      <c r="A242" s="6" t="s">
        <v>76</v>
      </c>
      <c r="B242" s="6">
        <v>379</v>
      </c>
      <c r="C242" s="6" t="s">
        <v>53</v>
      </c>
      <c r="D242" s="6">
        <v>1893</v>
      </c>
      <c r="E242" s="6" t="s">
        <v>90</v>
      </c>
      <c r="F242" s="6" t="s">
        <v>91</v>
      </c>
      <c r="G242" s="6" t="s">
        <v>86</v>
      </c>
      <c r="H242" s="6">
        <v>0</v>
      </c>
      <c r="I242" s="6">
        <v>12.649110640673515</v>
      </c>
      <c r="J242" s="6">
        <v>0</v>
      </c>
      <c r="K242" s="6">
        <f t="shared" si="6"/>
        <v>0.63245553203367577</v>
      </c>
      <c r="L242" s="6">
        <v>8</v>
      </c>
      <c r="M242" s="6">
        <f t="shared" si="7"/>
        <v>12.649110640673515</v>
      </c>
      <c r="N242" s="6">
        <v>20</v>
      </c>
      <c r="O242" s="6" t="s">
        <v>73</v>
      </c>
    </row>
    <row r="243" spans="1:15" s="6" customFormat="1" ht="12.75" x14ac:dyDescent="0.2">
      <c r="A243" s="6" t="s">
        <v>77</v>
      </c>
      <c r="B243" s="6">
        <v>443</v>
      </c>
      <c r="C243" s="6" t="s">
        <v>53</v>
      </c>
      <c r="D243" s="6">
        <v>1894</v>
      </c>
      <c r="E243" s="6" t="s">
        <v>90</v>
      </c>
      <c r="F243" s="6" t="s">
        <v>91</v>
      </c>
      <c r="G243" s="6" t="s">
        <v>86</v>
      </c>
      <c r="H243" s="6">
        <v>0</v>
      </c>
      <c r="I243" s="6">
        <v>3.1622776601683791</v>
      </c>
      <c r="J243" s="6">
        <v>0</v>
      </c>
      <c r="K243" s="6">
        <f t="shared" si="6"/>
        <v>0.15811388300841894</v>
      </c>
      <c r="L243" s="6">
        <v>0.5</v>
      </c>
      <c r="M243" s="6">
        <f t="shared" si="7"/>
        <v>3.1622776601683791</v>
      </c>
      <c r="N243" s="6">
        <v>20</v>
      </c>
      <c r="O243" s="6" t="s">
        <v>73</v>
      </c>
    </row>
    <row r="244" spans="1:15" s="6" customFormat="1" ht="12.75" x14ac:dyDescent="0.2">
      <c r="A244" s="6" t="s">
        <v>77</v>
      </c>
      <c r="B244" s="6">
        <v>443</v>
      </c>
      <c r="C244" s="6" t="s">
        <v>53</v>
      </c>
      <c r="D244" s="6">
        <v>1895</v>
      </c>
      <c r="E244" s="6" t="s">
        <v>90</v>
      </c>
      <c r="F244" s="6" t="s">
        <v>91</v>
      </c>
      <c r="G244" s="6" t="s">
        <v>86</v>
      </c>
      <c r="H244" s="6">
        <v>0</v>
      </c>
      <c r="I244" s="6">
        <v>12.649110640673515</v>
      </c>
      <c r="J244" s="6">
        <v>0</v>
      </c>
      <c r="K244" s="6">
        <f t="shared" si="6"/>
        <v>0.63245553203367577</v>
      </c>
      <c r="L244" s="6">
        <v>8</v>
      </c>
      <c r="M244" s="6">
        <f t="shared" si="7"/>
        <v>12.649110640673515</v>
      </c>
      <c r="N244" s="6">
        <v>20</v>
      </c>
      <c r="O244" s="6" t="s">
        <v>73</v>
      </c>
    </row>
    <row r="245" spans="1:15" s="6" customFormat="1" ht="12.75" x14ac:dyDescent="0.2">
      <c r="A245" s="6" t="s">
        <v>77</v>
      </c>
      <c r="B245" s="6">
        <v>443</v>
      </c>
      <c r="C245" s="6" t="s">
        <v>53</v>
      </c>
      <c r="D245" s="6">
        <v>1896</v>
      </c>
      <c r="E245" s="6" t="s">
        <v>90</v>
      </c>
      <c r="F245" s="6" t="s">
        <v>91</v>
      </c>
      <c r="G245" s="6" t="s">
        <v>86</v>
      </c>
      <c r="H245" s="6">
        <v>0</v>
      </c>
      <c r="I245" s="6">
        <v>15</v>
      </c>
      <c r="J245" s="6">
        <v>0</v>
      </c>
      <c r="K245" s="6">
        <f t="shared" si="6"/>
        <v>0.75</v>
      </c>
      <c r="L245" s="6">
        <v>7.5</v>
      </c>
      <c r="M245" s="6">
        <f t="shared" si="7"/>
        <v>15</v>
      </c>
      <c r="N245" s="6">
        <v>30</v>
      </c>
      <c r="O245" s="6" t="s">
        <v>73</v>
      </c>
    </row>
    <row r="246" spans="1:15" s="6" customFormat="1" ht="12.75" x14ac:dyDescent="0.2">
      <c r="A246" s="6" t="s">
        <v>78</v>
      </c>
      <c r="B246" s="6">
        <v>450</v>
      </c>
      <c r="C246" s="6" t="s">
        <v>53</v>
      </c>
      <c r="D246" s="6">
        <v>1897</v>
      </c>
      <c r="E246" s="6" t="s">
        <v>90</v>
      </c>
      <c r="F246" s="6" t="s">
        <v>91</v>
      </c>
      <c r="G246" s="6" t="s">
        <v>86</v>
      </c>
      <c r="H246" s="6">
        <v>0</v>
      </c>
      <c r="I246" s="6">
        <v>17.320508075688771</v>
      </c>
      <c r="J246" s="6">
        <v>0</v>
      </c>
      <c r="K246" s="6">
        <f t="shared" si="6"/>
        <v>0.8660254037844386</v>
      </c>
      <c r="L246" s="6">
        <v>6</v>
      </c>
      <c r="M246" s="6">
        <f t="shared" si="7"/>
        <v>17.320508075688771</v>
      </c>
      <c r="N246" s="6">
        <v>50</v>
      </c>
      <c r="O246" s="6" t="s">
        <v>73</v>
      </c>
    </row>
    <row r="247" spans="1:15" s="6" customFormat="1" ht="12.75" x14ac:dyDescent="0.2">
      <c r="A247" s="6" t="s">
        <v>78</v>
      </c>
      <c r="B247" s="6">
        <v>450</v>
      </c>
      <c r="C247" s="6" t="s">
        <v>53</v>
      </c>
      <c r="D247" s="6">
        <v>1898</v>
      </c>
      <c r="E247" s="6" t="s">
        <v>90</v>
      </c>
      <c r="F247" s="6" t="s">
        <v>91</v>
      </c>
      <c r="G247" s="6" t="s">
        <v>86</v>
      </c>
      <c r="H247" s="6">
        <v>0</v>
      </c>
      <c r="I247" s="6">
        <v>22.360679774997894</v>
      </c>
      <c r="J247" s="6">
        <v>0</v>
      </c>
      <c r="K247" s="6">
        <f t="shared" si="6"/>
        <v>1.1180339887498947</v>
      </c>
      <c r="L247" s="6">
        <v>10</v>
      </c>
      <c r="M247" s="6">
        <f t="shared" si="7"/>
        <v>22.360679774997894</v>
      </c>
      <c r="N247" s="6">
        <v>50</v>
      </c>
      <c r="O247" s="6" t="s">
        <v>73</v>
      </c>
    </row>
    <row r="248" spans="1:15" s="6" customFormat="1" ht="12.75" x14ac:dyDescent="0.2">
      <c r="A248" s="6" t="s">
        <v>79</v>
      </c>
      <c r="B248" s="6">
        <v>365</v>
      </c>
      <c r="C248" s="6" t="s">
        <v>53</v>
      </c>
      <c r="D248" s="6">
        <v>1899</v>
      </c>
      <c r="E248" s="6" t="s">
        <v>90</v>
      </c>
      <c r="F248" s="6" t="s">
        <v>91</v>
      </c>
      <c r="G248" s="6" t="s">
        <v>86</v>
      </c>
      <c r="H248" s="6">
        <v>0</v>
      </c>
      <c r="I248" s="6">
        <v>15.612494995995995</v>
      </c>
      <c r="J248" s="6">
        <v>0</v>
      </c>
      <c r="K248" s="6">
        <f t="shared" si="6"/>
        <v>0.78062474979979979</v>
      </c>
      <c r="L248" s="6">
        <v>7.5</v>
      </c>
      <c r="M248" s="6">
        <f t="shared" si="7"/>
        <v>15.612494995995995</v>
      </c>
      <c r="N248" s="6">
        <v>32.5</v>
      </c>
      <c r="O248" s="6" t="s">
        <v>73</v>
      </c>
    </row>
    <row r="249" spans="1:15" s="6" customFormat="1" ht="12.75" x14ac:dyDescent="0.2">
      <c r="A249" s="6" t="s">
        <v>80</v>
      </c>
      <c r="B249" s="6">
        <v>383</v>
      </c>
      <c r="C249" s="6" t="s">
        <v>53</v>
      </c>
      <c r="D249" s="6">
        <v>1900</v>
      </c>
      <c r="E249" s="6" t="s">
        <v>90</v>
      </c>
      <c r="F249" s="6" t="s">
        <v>91</v>
      </c>
      <c r="G249" s="6" t="s">
        <v>86</v>
      </c>
      <c r="H249" s="6">
        <v>0</v>
      </c>
      <c r="I249" s="6">
        <v>13</v>
      </c>
      <c r="J249" s="6">
        <v>7</v>
      </c>
      <c r="K249" s="6">
        <f t="shared" si="6"/>
        <v>0.6791666666666667</v>
      </c>
    </row>
    <row r="250" spans="1:15" s="6" customFormat="1" ht="12.75" x14ac:dyDescent="0.2">
      <c r="A250" s="6" t="s">
        <v>81</v>
      </c>
      <c r="B250" s="6">
        <v>415</v>
      </c>
      <c r="C250" s="6" t="s">
        <v>53</v>
      </c>
      <c r="D250" s="6">
        <v>1901</v>
      </c>
      <c r="E250" s="6" t="s">
        <v>90</v>
      </c>
      <c r="F250" s="6" t="s">
        <v>91</v>
      </c>
      <c r="G250" s="6" t="s">
        <v>86</v>
      </c>
      <c r="H250" s="6">
        <v>0</v>
      </c>
      <c r="I250" s="6">
        <v>14</v>
      </c>
      <c r="J250" s="6">
        <v>3</v>
      </c>
      <c r="K250" s="6">
        <f t="shared" si="6"/>
        <v>0.71249999999999991</v>
      </c>
    </row>
    <row r="251" spans="1:15" s="6" customFormat="1" ht="12.75" x14ac:dyDescent="0.2">
      <c r="A251" s="6" t="s">
        <v>82</v>
      </c>
      <c r="B251" s="6">
        <v>459</v>
      </c>
      <c r="C251" s="6" t="s">
        <v>53</v>
      </c>
      <c r="D251" s="6">
        <v>1902</v>
      </c>
      <c r="E251" s="6" t="s">
        <v>90</v>
      </c>
      <c r="F251" s="6" t="s">
        <v>91</v>
      </c>
      <c r="G251" s="6" t="s">
        <v>86</v>
      </c>
      <c r="H251" s="6">
        <v>0</v>
      </c>
      <c r="I251" s="6">
        <v>16</v>
      </c>
      <c r="J251" s="6">
        <v>2</v>
      </c>
      <c r="K251" s="6">
        <f t="shared" si="6"/>
        <v>0.80833333333333335</v>
      </c>
    </row>
    <row r="252" spans="1:15" s="6" customFormat="1" ht="12.75" x14ac:dyDescent="0.2">
      <c r="A252" s="6" t="s">
        <v>83</v>
      </c>
      <c r="B252" s="6">
        <v>374</v>
      </c>
      <c r="C252" s="6" t="s">
        <v>53</v>
      </c>
      <c r="D252" s="6">
        <v>1903</v>
      </c>
      <c r="E252" s="6" t="s">
        <v>90</v>
      </c>
      <c r="F252" s="6" t="s">
        <v>91</v>
      </c>
      <c r="G252" s="6" t="s">
        <v>86</v>
      </c>
      <c r="H252" s="6">
        <v>0</v>
      </c>
      <c r="I252" s="6">
        <v>16</v>
      </c>
      <c r="J252" s="6">
        <v>11</v>
      </c>
      <c r="K252" s="6">
        <f t="shared" si="6"/>
        <v>0.84583333333333333</v>
      </c>
    </row>
    <row r="253" spans="1:15" s="6" customFormat="1" ht="12.75" x14ac:dyDescent="0.2">
      <c r="A253" s="6" t="s">
        <v>83</v>
      </c>
      <c r="B253" s="6">
        <v>374</v>
      </c>
      <c r="C253" s="6" t="s">
        <v>53</v>
      </c>
      <c r="D253" s="6">
        <v>1904</v>
      </c>
      <c r="E253" s="6" t="s">
        <v>90</v>
      </c>
      <c r="F253" s="6" t="s">
        <v>91</v>
      </c>
      <c r="G253" s="6" t="s">
        <v>86</v>
      </c>
      <c r="H253" s="6">
        <v>0</v>
      </c>
      <c r="I253" s="6">
        <v>15</v>
      </c>
      <c r="J253" s="6">
        <v>6</v>
      </c>
      <c r="K253" s="6">
        <f t="shared" si="6"/>
        <v>0.77500000000000002</v>
      </c>
    </row>
    <row r="254" spans="1:15" s="6" customFormat="1" ht="12.75" x14ac:dyDescent="0.2">
      <c r="A254" s="6" t="s">
        <v>83</v>
      </c>
      <c r="B254" s="6">
        <v>374</v>
      </c>
      <c r="C254" s="6" t="s">
        <v>53</v>
      </c>
      <c r="D254" s="6">
        <v>1905</v>
      </c>
      <c r="E254" s="6" t="s">
        <v>90</v>
      </c>
      <c r="F254" s="6" t="s">
        <v>91</v>
      </c>
      <c r="G254" s="6" t="s">
        <v>86</v>
      </c>
      <c r="H254" s="6">
        <v>0</v>
      </c>
      <c r="I254" s="6">
        <v>15</v>
      </c>
      <c r="J254" s="6">
        <v>7</v>
      </c>
      <c r="K254" s="6">
        <f t="shared" si="6"/>
        <v>0.77916666666666667</v>
      </c>
    </row>
    <row r="255" spans="1:15" s="6" customFormat="1" ht="12.75" x14ac:dyDescent="0.2">
      <c r="A255" s="6" t="s">
        <v>84</v>
      </c>
      <c r="B255" s="6">
        <v>292</v>
      </c>
      <c r="C255" s="6" t="s">
        <v>53</v>
      </c>
      <c r="D255" s="6">
        <v>1906</v>
      </c>
      <c r="E255" s="6" t="s">
        <v>90</v>
      </c>
      <c r="F255" s="6" t="s">
        <v>91</v>
      </c>
      <c r="G255" s="6" t="s">
        <v>86</v>
      </c>
      <c r="H255" s="6">
        <v>0</v>
      </c>
      <c r="I255" s="6">
        <v>14</v>
      </c>
      <c r="J255" s="6">
        <v>9</v>
      </c>
      <c r="K255" s="6">
        <f t="shared" si="6"/>
        <v>0.73749999999999993</v>
      </c>
    </row>
    <row r="256" spans="1:15" s="6" customFormat="1" ht="12.75" x14ac:dyDescent="0.2">
      <c r="A256" s="6" t="s">
        <v>84</v>
      </c>
      <c r="B256" s="6">
        <v>292</v>
      </c>
      <c r="C256" s="6" t="s">
        <v>53</v>
      </c>
      <c r="D256" s="6">
        <v>1907</v>
      </c>
      <c r="E256" s="6" t="s">
        <v>90</v>
      </c>
      <c r="F256" s="6" t="s">
        <v>91</v>
      </c>
      <c r="G256" s="6" t="s">
        <v>86</v>
      </c>
      <c r="H256" s="6">
        <v>0</v>
      </c>
      <c r="I256" s="6">
        <v>14</v>
      </c>
      <c r="J256" s="6">
        <v>8</v>
      </c>
      <c r="K256" s="6">
        <f t="shared" si="6"/>
        <v>0.73333333333333328</v>
      </c>
    </row>
    <row r="257" spans="1:11" s="6" customFormat="1" ht="12.75" x14ac:dyDescent="0.2">
      <c r="A257" s="6" t="s">
        <v>84</v>
      </c>
      <c r="B257" s="6">
        <v>292</v>
      </c>
      <c r="C257" s="6" t="s">
        <v>53</v>
      </c>
      <c r="D257" s="6">
        <v>1908</v>
      </c>
      <c r="E257" s="6" t="s">
        <v>90</v>
      </c>
      <c r="F257" s="6" t="s">
        <v>91</v>
      </c>
      <c r="G257" s="6" t="s">
        <v>86</v>
      </c>
      <c r="H257" s="6">
        <v>0</v>
      </c>
      <c r="I257" s="6">
        <v>17</v>
      </c>
      <c r="J257" s="6">
        <v>0</v>
      </c>
      <c r="K257" s="6">
        <f t="shared" si="6"/>
        <v>0.85</v>
      </c>
    </row>
    <row r="258" spans="1:11" s="6" customFormat="1" ht="12.75" x14ac:dyDescent="0.2">
      <c r="A258" s="6" t="s">
        <v>71</v>
      </c>
      <c r="B258" s="6">
        <v>294</v>
      </c>
      <c r="C258" s="6" t="s">
        <v>53</v>
      </c>
      <c r="D258" s="6">
        <v>1909</v>
      </c>
      <c r="E258" s="6" t="s">
        <v>90</v>
      </c>
      <c r="F258" s="6" t="s">
        <v>91</v>
      </c>
      <c r="G258" s="6" t="s">
        <v>86</v>
      </c>
      <c r="H258" s="6">
        <v>0</v>
      </c>
      <c r="I258" s="6">
        <v>32</v>
      </c>
      <c r="J258" s="6">
        <v>6</v>
      </c>
      <c r="K258" s="6">
        <f t="shared" si="6"/>
        <v>1.625</v>
      </c>
    </row>
    <row r="259" spans="1:11" s="6" customFormat="1" ht="12.75" x14ac:dyDescent="0.2">
      <c r="A259" s="6" t="s">
        <v>58</v>
      </c>
      <c r="B259" s="6">
        <v>273</v>
      </c>
      <c r="C259" s="6" t="s">
        <v>53</v>
      </c>
      <c r="D259" s="6">
        <v>1854</v>
      </c>
      <c r="E259" s="6" t="s">
        <v>90</v>
      </c>
      <c r="F259" s="6" t="s">
        <v>92</v>
      </c>
      <c r="G259" s="6" t="s">
        <v>86</v>
      </c>
      <c r="H259" s="6">
        <v>0</v>
      </c>
      <c r="I259" s="6">
        <v>18</v>
      </c>
      <c r="J259" s="6">
        <v>2</v>
      </c>
      <c r="K259" s="6">
        <f t="shared" si="6"/>
        <v>0.90833333333333333</v>
      </c>
    </row>
    <row r="260" spans="1:11" s="6" customFormat="1" ht="12.75" x14ac:dyDescent="0.2">
      <c r="A260" s="6" t="s">
        <v>58</v>
      </c>
      <c r="B260" s="6">
        <v>273</v>
      </c>
      <c r="C260" s="6" t="s">
        <v>53</v>
      </c>
      <c r="D260" s="6">
        <v>1855</v>
      </c>
      <c r="E260" s="6" t="s">
        <v>90</v>
      </c>
      <c r="F260" s="6" t="s">
        <v>92</v>
      </c>
      <c r="G260" s="6" t="s">
        <v>86</v>
      </c>
      <c r="H260" s="6">
        <v>0</v>
      </c>
      <c r="I260" s="6">
        <v>15</v>
      </c>
      <c r="J260" s="6">
        <v>9</v>
      </c>
      <c r="K260" s="6">
        <f t="shared" si="6"/>
        <v>0.78749999999999998</v>
      </c>
    </row>
    <row r="261" spans="1:11" s="6" customFormat="1" ht="12.75" x14ac:dyDescent="0.2">
      <c r="A261" s="6" t="s">
        <v>61</v>
      </c>
      <c r="B261" s="6">
        <v>383</v>
      </c>
      <c r="C261" s="6" t="s">
        <v>53</v>
      </c>
      <c r="D261" s="6">
        <v>1856</v>
      </c>
      <c r="E261" s="6" t="s">
        <v>90</v>
      </c>
      <c r="F261" s="6" t="s">
        <v>92</v>
      </c>
      <c r="G261" s="6" t="s">
        <v>86</v>
      </c>
      <c r="H261" s="6">
        <v>0</v>
      </c>
      <c r="I261" s="6">
        <v>19</v>
      </c>
      <c r="J261" s="6">
        <v>2</v>
      </c>
      <c r="K261" s="6">
        <f t="shared" si="6"/>
        <v>0.95833333333333326</v>
      </c>
    </row>
    <row r="262" spans="1:11" s="6" customFormat="1" ht="12.75" x14ac:dyDescent="0.2">
      <c r="A262" s="6" t="s">
        <v>61</v>
      </c>
      <c r="B262" s="6">
        <v>383</v>
      </c>
      <c r="C262" s="6" t="s">
        <v>53</v>
      </c>
      <c r="D262" s="6">
        <v>1857</v>
      </c>
      <c r="E262" s="6" t="s">
        <v>90</v>
      </c>
      <c r="F262" s="6" t="s">
        <v>92</v>
      </c>
      <c r="G262" s="6" t="s">
        <v>86</v>
      </c>
      <c r="H262" s="6">
        <v>0</v>
      </c>
      <c r="I262" s="6">
        <v>18</v>
      </c>
      <c r="J262" s="6">
        <v>0</v>
      </c>
      <c r="K262" s="6">
        <f t="shared" ref="K262:K325" si="8">H262+I262/20+J262/240</f>
        <v>0.9</v>
      </c>
    </row>
    <row r="263" spans="1:11" s="6" customFormat="1" ht="12.75" x14ac:dyDescent="0.2">
      <c r="A263" s="6" t="s">
        <v>62</v>
      </c>
      <c r="B263" s="6">
        <v>413</v>
      </c>
      <c r="C263" s="6" t="s">
        <v>53</v>
      </c>
      <c r="D263" s="6">
        <v>1859</v>
      </c>
      <c r="E263" s="6" t="s">
        <v>90</v>
      </c>
      <c r="F263" s="6" t="s">
        <v>92</v>
      </c>
      <c r="G263" s="6" t="s">
        <v>86</v>
      </c>
      <c r="H263" s="6">
        <v>0</v>
      </c>
      <c r="I263" s="6">
        <v>19</v>
      </c>
      <c r="J263" s="6">
        <v>0</v>
      </c>
      <c r="K263" s="6">
        <f t="shared" si="8"/>
        <v>0.95</v>
      </c>
    </row>
    <row r="264" spans="1:11" s="6" customFormat="1" ht="12.75" x14ac:dyDescent="0.2">
      <c r="A264" s="6" t="s">
        <v>62</v>
      </c>
      <c r="B264" s="6">
        <v>413</v>
      </c>
      <c r="C264" s="6" t="s">
        <v>53</v>
      </c>
      <c r="D264" s="6">
        <v>1860</v>
      </c>
      <c r="E264" s="6" t="s">
        <v>90</v>
      </c>
      <c r="F264" s="6" t="s">
        <v>92</v>
      </c>
      <c r="G264" s="6" t="s">
        <v>86</v>
      </c>
      <c r="H264" s="6">
        <v>1</v>
      </c>
      <c r="I264" s="6">
        <v>2</v>
      </c>
      <c r="J264" s="6">
        <v>1</v>
      </c>
      <c r="K264" s="6">
        <f t="shared" si="8"/>
        <v>1.1041666666666667</v>
      </c>
    </row>
    <row r="265" spans="1:11" s="6" customFormat="1" ht="12.75" x14ac:dyDescent="0.2">
      <c r="A265" s="6" t="s">
        <v>63</v>
      </c>
      <c r="B265" s="6">
        <v>485</v>
      </c>
      <c r="C265" s="6" t="s">
        <v>53</v>
      </c>
      <c r="D265" s="6">
        <v>1861</v>
      </c>
      <c r="E265" s="6" t="s">
        <v>90</v>
      </c>
      <c r="F265" s="6" t="s">
        <v>92</v>
      </c>
      <c r="G265" s="6" t="s">
        <v>86</v>
      </c>
      <c r="H265" s="6">
        <v>1</v>
      </c>
      <c r="I265" s="6">
        <v>3</v>
      </c>
      <c r="J265" s="6">
        <v>11</v>
      </c>
      <c r="K265" s="6">
        <f t="shared" si="8"/>
        <v>1.1958333333333333</v>
      </c>
    </row>
    <row r="266" spans="1:11" s="6" customFormat="1" ht="12.75" x14ac:dyDescent="0.2">
      <c r="A266" s="6" t="s">
        <v>63</v>
      </c>
      <c r="B266" s="6">
        <v>485</v>
      </c>
      <c r="C266" s="6" t="s">
        <v>53</v>
      </c>
      <c r="D266" s="6">
        <v>1862</v>
      </c>
      <c r="E266" s="6" t="s">
        <v>90</v>
      </c>
      <c r="F266" s="6" t="s">
        <v>92</v>
      </c>
      <c r="G266" s="6" t="s">
        <v>86</v>
      </c>
      <c r="H266" s="6">
        <v>1</v>
      </c>
      <c r="I266" s="6">
        <v>3</v>
      </c>
      <c r="J266" s="6">
        <v>6</v>
      </c>
      <c r="K266" s="6">
        <f t="shared" si="8"/>
        <v>1.1749999999999998</v>
      </c>
    </row>
    <row r="267" spans="1:11" s="6" customFormat="1" ht="12.75" x14ac:dyDescent="0.2">
      <c r="A267" s="6" t="s">
        <v>63</v>
      </c>
      <c r="B267" s="6">
        <v>485</v>
      </c>
      <c r="C267" s="6" t="s">
        <v>53</v>
      </c>
      <c r="D267" s="6">
        <v>1863</v>
      </c>
      <c r="E267" s="6" t="s">
        <v>90</v>
      </c>
      <c r="F267" s="6" t="s">
        <v>92</v>
      </c>
      <c r="G267" s="6" t="s">
        <v>86</v>
      </c>
      <c r="H267" s="6">
        <v>1</v>
      </c>
      <c r="I267" s="6">
        <v>4</v>
      </c>
      <c r="J267" s="6">
        <v>3</v>
      </c>
      <c r="K267" s="6">
        <f t="shared" si="8"/>
        <v>1.2124999999999999</v>
      </c>
    </row>
    <row r="268" spans="1:11" s="6" customFormat="1" ht="12.75" x14ac:dyDescent="0.2">
      <c r="A268" s="6" t="s">
        <v>64</v>
      </c>
      <c r="B268" s="6">
        <v>576</v>
      </c>
      <c r="C268" s="6" t="s">
        <v>53</v>
      </c>
      <c r="D268" s="6">
        <v>1864</v>
      </c>
      <c r="E268" s="6" t="s">
        <v>90</v>
      </c>
      <c r="F268" s="6" t="s">
        <v>92</v>
      </c>
      <c r="G268" s="6" t="s">
        <v>86</v>
      </c>
      <c r="H268" s="6">
        <v>1</v>
      </c>
      <c r="I268" s="6">
        <v>2</v>
      </c>
      <c r="J268" s="6">
        <v>10</v>
      </c>
      <c r="K268" s="6">
        <f t="shared" si="8"/>
        <v>1.1416666666666668</v>
      </c>
    </row>
    <row r="269" spans="1:11" s="6" customFormat="1" ht="12.75" x14ac:dyDescent="0.2">
      <c r="A269" s="6" t="s">
        <v>64</v>
      </c>
      <c r="B269" s="6">
        <v>576</v>
      </c>
      <c r="C269" s="6" t="s">
        <v>53</v>
      </c>
      <c r="D269" s="6">
        <v>1865</v>
      </c>
      <c r="E269" s="6" t="s">
        <v>90</v>
      </c>
      <c r="F269" s="6" t="s">
        <v>92</v>
      </c>
      <c r="G269" s="6" t="s">
        <v>86</v>
      </c>
      <c r="H269" s="6">
        <v>1</v>
      </c>
      <c r="I269" s="6">
        <v>1</v>
      </c>
      <c r="J269" s="6">
        <v>5</v>
      </c>
      <c r="K269" s="6">
        <f t="shared" si="8"/>
        <v>1.0708333333333333</v>
      </c>
    </row>
    <row r="270" spans="1:11" s="6" customFormat="1" ht="12.75" x14ac:dyDescent="0.2">
      <c r="A270" s="6" t="s">
        <v>65</v>
      </c>
      <c r="B270" s="6">
        <v>290</v>
      </c>
      <c r="C270" s="6" t="s">
        <v>53</v>
      </c>
      <c r="D270" s="6">
        <v>1866</v>
      </c>
      <c r="E270" s="6" t="s">
        <v>90</v>
      </c>
      <c r="F270" s="6" t="s">
        <v>92</v>
      </c>
      <c r="G270" s="6" t="s">
        <v>86</v>
      </c>
      <c r="H270" s="6">
        <v>1</v>
      </c>
      <c r="I270" s="6">
        <v>0</v>
      </c>
      <c r="J270" s="6">
        <v>4</v>
      </c>
      <c r="K270" s="6">
        <f t="shared" si="8"/>
        <v>1.0166666666666666</v>
      </c>
    </row>
    <row r="271" spans="1:11" s="6" customFormat="1" ht="12.75" x14ac:dyDescent="0.2">
      <c r="A271" s="6" t="s">
        <v>65</v>
      </c>
      <c r="B271" s="6">
        <v>290</v>
      </c>
      <c r="C271" s="6" t="s">
        <v>53</v>
      </c>
      <c r="D271" s="6">
        <v>1867</v>
      </c>
      <c r="E271" s="6" t="s">
        <v>90</v>
      </c>
      <c r="F271" s="6" t="s">
        <v>92</v>
      </c>
      <c r="G271" s="6" t="s">
        <v>86</v>
      </c>
      <c r="H271" s="6">
        <v>1</v>
      </c>
      <c r="I271" s="6">
        <v>1</v>
      </c>
      <c r="J271" s="6">
        <v>0</v>
      </c>
      <c r="K271" s="6">
        <f t="shared" si="8"/>
        <v>1.05</v>
      </c>
    </row>
    <row r="272" spans="1:11" s="6" customFormat="1" ht="12.75" x14ac:dyDescent="0.2">
      <c r="A272" s="6" t="s">
        <v>66</v>
      </c>
      <c r="B272" s="6">
        <v>357</v>
      </c>
      <c r="C272" s="6" t="s">
        <v>53</v>
      </c>
      <c r="D272" s="6">
        <v>1868</v>
      </c>
      <c r="E272" s="6" t="s">
        <v>90</v>
      </c>
      <c r="F272" s="6" t="s">
        <v>92</v>
      </c>
      <c r="G272" s="6" t="s">
        <v>86</v>
      </c>
      <c r="H272" s="6">
        <v>1</v>
      </c>
      <c r="I272" s="6">
        <v>3</v>
      </c>
      <c r="J272" s="6">
        <v>11</v>
      </c>
      <c r="K272" s="6">
        <f t="shared" si="8"/>
        <v>1.1958333333333333</v>
      </c>
    </row>
    <row r="273" spans="1:15" s="6" customFormat="1" ht="12.75" x14ac:dyDescent="0.2">
      <c r="A273" s="6" t="s">
        <v>66</v>
      </c>
      <c r="B273" s="6">
        <v>357</v>
      </c>
      <c r="C273" s="6" t="s">
        <v>53</v>
      </c>
      <c r="D273" s="6">
        <v>1869</v>
      </c>
      <c r="E273" s="6" t="s">
        <v>90</v>
      </c>
      <c r="F273" s="6" t="s">
        <v>92</v>
      </c>
      <c r="G273" s="6" t="s">
        <v>86</v>
      </c>
      <c r="H273" s="6">
        <v>1</v>
      </c>
      <c r="I273" s="6">
        <v>18</v>
      </c>
      <c r="J273" s="6">
        <v>3</v>
      </c>
      <c r="K273" s="6">
        <f t="shared" si="8"/>
        <v>1.9124999999999999</v>
      </c>
    </row>
    <row r="274" spans="1:15" s="6" customFormat="1" ht="12.75" x14ac:dyDescent="0.2">
      <c r="A274" s="6" t="s">
        <v>66</v>
      </c>
      <c r="B274" s="6">
        <v>357</v>
      </c>
      <c r="C274" s="6" t="s">
        <v>53</v>
      </c>
      <c r="D274" s="6">
        <v>1870</v>
      </c>
      <c r="E274" s="6" t="s">
        <v>90</v>
      </c>
      <c r="F274" s="6" t="s">
        <v>92</v>
      </c>
      <c r="G274" s="6" t="s">
        <v>86</v>
      </c>
      <c r="H274" s="6">
        <v>0</v>
      </c>
      <c r="I274" s="6">
        <v>17</v>
      </c>
      <c r="J274" s="6">
        <v>4</v>
      </c>
      <c r="K274" s="6">
        <f t="shared" si="8"/>
        <v>0.8666666666666667</v>
      </c>
    </row>
    <row r="275" spans="1:15" s="6" customFormat="1" ht="12.75" x14ac:dyDescent="0.2">
      <c r="A275" s="6" t="s">
        <v>67</v>
      </c>
      <c r="B275" s="6">
        <v>309</v>
      </c>
      <c r="C275" s="6" t="s">
        <v>53</v>
      </c>
      <c r="D275" s="6">
        <v>1871</v>
      </c>
      <c r="E275" s="6" t="s">
        <v>90</v>
      </c>
      <c r="F275" s="6" t="s">
        <v>92</v>
      </c>
      <c r="G275" s="6" t="s">
        <v>86</v>
      </c>
      <c r="H275" s="6">
        <v>0</v>
      </c>
      <c r="I275" s="6">
        <v>18</v>
      </c>
      <c r="J275" s="6">
        <v>7.75</v>
      </c>
      <c r="K275" s="6">
        <f t="shared" si="8"/>
        <v>0.93229166666666674</v>
      </c>
    </row>
    <row r="276" spans="1:15" s="6" customFormat="1" ht="12.75" x14ac:dyDescent="0.2">
      <c r="A276" s="6" t="s">
        <v>67</v>
      </c>
      <c r="B276" s="6">
        <v>309</v>
      </c>
      <c r="C276" s="6" t="s">
        <v>53</v>
      </c>
      <c r="D276" s="6">
        <v>1872</v>
      </c>
      <c r="E276" s="6" t="s">
        <v>90</v>
      </c>
      <c r="F276" s="6" t="s">
        <v>92</v>
      </c>
      <c r="G276" s="6" t="s">
        <v>86</v>
      </c>
      <c r="H276" s="6">
        <v>1</v>
      </c>
      <c r="I276" s="6">
        <v>0</v>
      </c>
      <c r="J276" s="6">
        <v>9</v>
      </c>
      <c r="K276" s="6">
        <f t="shared" si="8"/>
        <v>1.0375000000000001</v>
      </c>
    </row>
    <row r="277" spans="1:15" s="6" customFormat="1" ht="12.75" x14ac:dyDescent="0.2">
      <c r="A277" s="6" t="s">
        <v>67</v>
      </c>
      <c r="B277" s="6">
        <v>309</v>
      </c>
      <c r="C277" s="6" t="s">
        <v>53</v>
      </c>
      <c r="D277" s="6">
        <v>1873</v>
      </c>
      <c r="E277" s="6" t="s">
        <v>90</v>
      </c>
      <c r="F277" s="6" t="s">
        <v>92</v>
      </c>
      <c r="G277" s="6" t="s">
        <v>86</v>
      </c>
      <c r="H277" s="6">
        <v>1</v>
      </c>
      <c r="I277" s="6">
        <v>10</v>
      </c>
      <c r="J277" s="6">
        <v>0</v>
      </c>
      <c r="K277" s="6">
        <f t="shared" si="8"/>
        <v>1.5</v>
      </c>
    </row>
    <row r="278" spans="1:15" s="6" customFormat="1" ht="12.75" x14ac:dyDescent="0.2">
      <c r="A278" s="6" t="s">
        <v>67</v>
      </c>
      <c r="B278" s="6">
        <v>309</v>
      </c>
      <c r="C278" s="6" t="s">
        <v>53</v>
      </c>
      <c r="D278" s="6">
        <v>1874</v>
      </c>
      <c r="E278" s="6" t="s">
        <v>90</v>
      </c>
      <c r="F278" s="6" t="s">
        <v>92</v>
      </c>
      <c r="G278" s="6" t="s">
        <v>86</v>
      </c>
      <c r="H278" s="6">
        <v>1</v>
      </c>
      <c r="I278" s="6">
        <v>4</v>
      </c>
      <c r="J278" s="6">
        <v>11</v>
      </c>
      <c r="K278" s="6">
        <f t="shared" si="8"/>
        <v>1.2458333333333333</v>
      </c>
    </row>
    <row r="279" spans="1:15" s="6" customFormat="1" ht="12.75" x14ac:dyDescent="0.2">
      <c r="A279" s="6" t="s">
        <v>67</v>
      </c>
      <c r="B279" s="6">
        <v>309</v>
      </c>
      <c r="C279" s="6" t="s">
        <v>53</v>
      </c>
      <c r="D279" s="6">
        <v>1875</v>
      </c>
      <c r="E279" s="6" t="s">
        <v>90</v>
      </c>
      <c r="F279" s="6" t="s">
        <v>92</v>
      </c>
      <c r="G279" s="6" t="s">
        <v>86</v>
      </c>
      <c r="H279" s="6">
        <v>1</v>
      </c>
      <c r="I279" s="6">
        <v>6</v>
      </c>
      <c r="J279" s="6">
        <v>6</v>
      </c>
      <c r="K279" s="6">
        <f t="shared" si="8"/>
        <v>1.325</v>
      </c>
    </row>
    <row r="280" spans="1:15" s="6" customFormat="1" ht="12.75" x14ac:dyDescent="0.2">
      <c r="A280" s="6" t="s">
        <v>68</v>
      </c>
      <c r="B280" s="6">
        <v>297</v>
      </c>
      <c r="C280" s="6" t="s">
        <v>53</v>
      </c>
      <c r="D280" s="6">
        <v>1876</v>
      </c>
      <c r="E280" s="6" t="s">
        <v>90</v>
      </c>
      <c r="F280" s="6" t="s">
        <v>92</v>
      </c>
      <c r="G280" s="6" t="s">
        <v>86</v>
      </c>
      <c r="H280" s="6">
        <v>1</v>
      </c>
      <c r="I280" s="6">
        <v>8</v>
      </c>
      <c r="J280" s="6">
        <v>0</v>
      </c>
      <c r="K280" s="6">
        <f t="shared" si="8"/>
        <v>1.4</v>
      </c>
    </row>
    <row r="281" spans="1:15" s="6" customFormat="1" ht="12.75" x14ac:dyDescent="0.2">
      <c r="A281" s="6" t="s">
        <v>68</v>
      </c>
      <c r="B281" s="6">
        <v>297</v>
      </c>
      <c r="C281" s="6" t="s">
        <v>53</v>
      </c>
      <c r="D281" s="6">
        <v>1877</v>
      </c>
      <c r="E281" s="6" t="s">
        <v>90</v>
      </c>
      <c r="F281" s="6" t="s">
        <v>92</v>
      </c>
      <c r="G281" s="6" t="s">
        <v>86</v>
      </c>
      <c r="H281" s="6">
        <v>1</v>
      </c>
      <c r="I281" s="6">
        <v>5</v>
      </c>
      <c r="J281" s="6">
        <v>0</v>
      </c>
      <c r="K281" s="6">
        <f t="shared" si="8"/>
        <v>1.25</v>
      </c>
    </row>
    <row r="282" spans="1:15" s="6" customFormat="1" ht="12.75" x14ac:dyDescent="0.2">
      <c r="A282" s="6" t="s">
        <v>68</v>
      </c>
      <c r="B282" s="6">
        <v>297</v>
      </c>
      <c r="C282" s="6" t="s">
        <v>53</v>
      </c>
      <c r="D282" s="6">
        <v>1878</v>
      </c>
      <c r="E282" s="6" t="s">
        <v>90</v>
      </c>
      <c r="F282" s="6" t="s">
        <v>92</v>
      </c>
      <c r="G282" s="6" t="s">
        <v>86</v>
      </c>
      <c r="H282" s="6">
        <v>1</v>
      </c>
      <c r="I282" s="6">
        <v>5</v>
      </c>
      <c r="J282" s="6">
        <v>0</v>
      </c>
      <c r="K282" s="6">
        <f t="shared" si="8"/>
        <v>1.25</v>
      </c>
    </row>
    <row r="283" spans="1:15" s="6" customFormat="1" ht="12.75" x14ac:dyDescent="0.2">
      <c r="A283" s="6" t="s">
        <v>69</v>
      </c>
      <c r="B283" s="6">
        <v>348</v>
      </c>
      <c r="C283" s="6" t="s">
        <v>53</v>
      </c>
      <c r="D283" s="6">
        <v>1879</v>
      </c>
      <c r="E283" s="6" t="s">
        <v>90</v>
      </c>
      <c r="F283" s="6" t="s">
        <v>92</v>
      </c>
      <c r="G283" s="6" t="s">
        <v>86</v>
      </c>
      <c r="H283" s="6">
        <v>1</v>
      </c>
      <c r="I283" s="6">
        <v>5</v>
      </c>
      <c r="J283" s="6">
        <v>0</v>
      </c>
      <c r="K283" s="6">
        <f t="shared" si="8"/>
        <v>1.25</v>
      </c>
    </row>
    <row r="284" spans="1:15" s="6" customFormat="1" ht="12.75" x14ac:dyDescent="0.2">
      <c r="A284" s="6" t="s">
        <v>69</v>
      </c>
      <c r="B284" s="6">
        <v>348</v>
      </c>
      <c r="C284" s="6" t="s">
        <v>53</v>
      </c>
      <c r="D284" s="6">
        <v>1880</v>
      </c>
      <c r="E284" s="6" t="s">
        <v>90</v>
      </c>
      <c r="F284" s="6" t="s">
        <v>92</v>
      </c>
      <c r="G284" s="6" t="s">
        <v>86</v>
      </c>
      <c r="H284" s="6">
        <v>1</v>
      </c>
      <c r="I284" s="6">
        <v>9</v>
      </c>
      <c r="J284" s="6">
        <v>6</v>
      </c>
      <c r="K284" s="6">
        <f t="shared" si="8"/>
        <v>1.4749999999999999</v>
      </c>
    </row>
    <row r="285" spans="1:15" s="6" customFormat="1" ht="12.75" x14ac:dyDescent="0.2">
      <c r="A285" s="6" t="s">
        <v>69</v>
      </c>
      <c r="B285" s="6">
        <v>348</v>
      </c>
      <c r="C285" s="6" t="s">
        <v>53</v>
      </c>
      <c r="D285" s="6">
        <v>1881</v>
      </c>
      <c r="E285" s="6" t="s">
        <v>90</v>
      </c>
      <c r="F285" s="6" t="s">
        <v>92</v>
      </c>
      <c r="G285" s="6" t="s">
        <v>86</v>
      </c>
      <c r="H285" s="6">
        <v>2</v>
      </c>
      <c r="I285" s="6">
        <v>8</v>
      </c>
      <c r="J285" s="6">
        <v>7</v>
      </c>
      <c r="K285" s="6">
        <f t="shared" si="8"/>
        <v>2.4291666666666667</v>
      </c>
    </row>
    <row r="286" spans="1:15" s="6" customFormat="1" ht="12.75" x14ac:dyDescent="0.2">
      <c r="A286" s="6" t="s">
        <v>70</v>
      </c>
      <c r="B286" s="6">
        <v>330</v>
      </c>
      <c r="C286" s="6" t="s">
        <v>53</v>
      </c>
      <c r="D286" s="6">
        <v>1882</v>
      </c>
      <c r="E286" s="6" t="s">
        <v>90</v>
      </c>
      <c r="F286" s="6" t="s">
        <v>92</v>
      </c>
      <c r="G286" s="6" t="s">
        <v>86</v>
      </c>
      <c r="H286" s="6">
        <v>2</v>
      </c>
      <c r="I286" s="6">
        <v>8</v>
      </c>
      <c r="J286" s="6">
        <v>2</v>
      </c>
      <c r="K286" s="6">
        <f t="shared" si="8"/>
        <v>2.4083333333333332</v>
      </c>
    </row>
    <row r="287" spans="1:15" s="6" customFormat="1" ht="12.75" x14ac:dyDescent="0.2">
      <c r="A287" s="6" t="s">
        <v>70</v>
      </c>
      <c r="B287" s="6">
        <v>330</v>
      </c>
      <c r="C287" s="6" t="s">
        <v>53</v>
      </c>
      <c r="D287" s="6">
        <v>1883</v>
      </c>
      <c r="E287" s="6" t="s">
        <v>90</v>
      </c>
      <c r="F287" s="6" t="s">
        <v>92</v>
      </c>
      <c r="G287" s="6" t="s">
        <v>86</v>
      </c>
      <c r="H287" s="6">
        <v>2</v>
      </c>
      <c r="I287" s="6">
        <v>5</v>
      </c>
      <c r="J287" s="6">
        <v>2</v>
      </c>
      <c r="K287" s="6">
        <f t="shared" si="8"/>
        <v>2.2583333333333333</v>
      </c>
    </row>
    <row r="288" spans="1:15" s="6" customFormat="1" ht="12.75" x14ac:dyDescent="0.2">
      <c r="A288" s="6" t="s">
        <v>70</v>
      </c>
      <c r="B288" s="6">
        <v>330</v>
      </c>
      <c r="C288" s="6" t="s">
        <v>53</v>
      </c>
      <c r="D288" s="6">
        <v>1884</v>
      </c>
      <c r="E288" s="6" t="s">
        <v>90</v>
      </c>
      <c r="F288" s="6" t="s">
        <v>92</v>
      </c>
      <c r="G288" s="6" t="s">
        <v>86</v>
      </c>
      <c r="H288" s="6">
        <v>0</v>
      </c>
      <c r="I288" s="6">
        <v>21.213203435596427</v>
      </c>
      <c r="J288" s="6">
        <v>0</v>
      </c>
      <c r="K288" s="6">
        <f t="shared" si="8"/>
        <v>1.0606601717798214</v>
      </c>
      <c r="L288" s="6">
        <v>15</v>
      </c>
      <c r="M288" s="6">
        <f t="shared" ref="M288:M303" si="9">EXP((LN(L288)+LN(N288))/2)</f>
        <v>21.213203435596427</v>
      </c>
      <c r="N288" s="6">
        <v>30</v>
      </c>
      <c r="O288" s="6" t="s">
        <v>73</v>
      </c>
    </row>
    <row r="289" spans="1:15" s="6" customFormat="1" ht="12.75" x14ac:dyDescent="0.2">
      <c r="A289" s="6" t="s">
        <v>74</v>
      </c>
      <c r="B289" s="6">
        <v>342</v>
      </c>
      <c r="C289" s="6" t="s">
        <v>53</v>
      </c>
      <c r="D289" s="6">
        <v>1885</v>
      </c>
      <c r="E289" s="6" t="s">
        <v>90</v>
      </c>
      <c r="F289" s="6" t="s">
        <v>92</v>
      </c>
      <c r="G289" s="6" t="s">
        <v>86</v>
      </c>
      <c r="H289" s="6">
        <v>0</v>
      </c>
      <c r="I289" s="6">
        <v>20.000000000000007</v>
      </c>
      <c r="J289" s="6">
        <v>0</v>
      </c>
      <c r="K289" s="6">
        <f t="shared" si="8"/>
        <v>1.0000000000000004</v>
      </c>
      <c r="L289" s="6">
        <v>10</v>
      </c>
      <c r="M289" s="6">
        <f t="shared" si="9"/>
        <v>20.000000000000007</v>
      </c>
      <c r="N289" s="6">
        <v>40</v>
      </c>
      <c r="O289" s="6" t="s">
        <v>73</v>
      </c>
    </row>
    <row r="290" spans="1:15" s="6" customFormat="1" ht="12.75" x14ac:dyDescent="0.2">
      <c r="A290" s="6" t="s">
        <v>74</v>
      </c>
      <c r="B290" s="6">
        <v>342</v>
      </c>
      <c r="C290" s="6" t="s">
        <v>53</v>
      </c>
      <c r="D290" s="6">
        <v>1886</v>
      </c>
      <c r="E290" s="6" t="s">
        <v>90</v>
      </c>
      <c r="F290" s="6" t="s">
        <v>92</v>
      </c>
      <c r="G290" s="6" t="s">
        <v>86</v>
      </c>
      <c r="H290" s="6">
        <v>0</v>
      </c>
      <c r="I290" s="6">
        <v>21.213203435596427</v>
      </c>
      <c r="J290" s="6">
        <v>0</v>
      </c>
      <c r="K290" s="6">
        <f t="shared" si="8"/>
        <v>1.0606601717798214</v>
      </c>
      <c r="L290" s="6">
        <v>15</v>
      </c>
      <c r="M290" s="6">
        <f t="shared" si="9"/>
        <v>21.213203435596427</v>
      </c>
      <c r="N290" s="6">
        <v>30</v>
      </c>
      <c r="O290" s="6" t="s">
        <v>73</v>
      </c>
    </row>
    <row r="291" spans="1:15" s="6" customFormat="1" ht="12.75" x14ac:dyDescent="0.2">
      <c r="A291" s="6" t="s">
        <v>74</v>
      </c>
      <c r="B291" s="6">
        <v>342</v>
      </c>
      <c r="C291" s="6" t="s">
        <v>53</v>
      </c>
      <c r="D291" s="6">
        <v>1887</v>
      </c>
      <c r="E291" s="6" t="s">
        <v>90</v>
      </c>
      <c r="F291" s="6" t="s">
        <v>92</v>
      </c>
      <c r="G291" s="6" t="s">
        <v>86</v>
      </c>
      <c r="H291" s="6">
        <v>0</v>
      </c>
      <c r="I291" s="6">
        <v>20.000000000000007</v>
      </c>
      <c r="J291" s="6">
        <v>0</v>
      </c>
      <c r="K291" s="6">
        <f t="shared" si="8"/>
        <v>1.0000000000000004</v>
      </c>
      <c r="L291" s="6">
        <v>10</v>
      </c>
      <c r="M291" s="6">
        <f t="shared" si="9"/>
        <v>20.000000000000007</v>
      </c>
      <c r="N291" s="6">
        <v>40</v>
      </c>
      <c r="O291" s="6" t="s">
        <v>73</v>
      </c>
    </row>
    <row r="292" spans="1:15" s="6" customFormat="1" ht="12.75" x14ac:dyDescent="0.2">
      <c r="A292" s="6" t="s">
        <v>75</v>
      </c>
      <c r="B292" s="6">
        <v>347</v>
      </c>
      <c r="C292" s="6" t="s">
        <v>53</v>
      </c>
      <c r="D292" s="6">
        <v>1888</v>
      </c>
      <c r="E292" s="6" t="s">
        <v>90</v>
      </c>
      <c r="F292" s="6" t="s">
        <v>92</v>
      </c>
      <c r="G292" s="6" t="s">
        <v>86</v>
      </c>
      <c r="H292" s="6">
        <v>0</v>
      </c>
      <c r="I292" s="6">
        <v>20.000000000000007</v>
      </c>
      <c r="J292" s="6">
        <v>0</v>
      </c>
      <c r="K292" s="6">
        <f t="shared" si="8"/>
        <v>1.0000000000000004</v>
      </c>
      <c r="L292" s="6">
        <v>10</v>
      </c>
      <c r="M292" s="6">
        <f t="shared" si="9"/>
        <v>20.000000000000007</v>
      </c>
      <c r="N292" s="6">
        <v>40</v>
      </c>
      <c r="O292" s="6" t="s">
        <v>73</v>
      </c>
    </row>
    <row r="293" spans="1:15" s="6" customFormat="1" ht="12.75" x14ac:dyDescent="0.2">
      <c r="A293" s="6" t="s">
        <v>75</v>
      </c>
      <c r="B293" s="6">
        <v>347</v>
      </c>
      <c r="C293" s="6" t="s">
        <v>53</v>
      </c>
      <c r="D293" s="6">
        <v>1889</v>
      </c>
      <c r="E293" s="6" t="s">
        <v>90</v>
      </c>
      <c r="F293" s="6" t="s">
        <v>92</v>
      </c>
      <c r="G293" s="6" t="s">
        <v>86</v>
      </c>
      <c r="H293" s="6">
        <v>0</v>
      </c>
      <c r="I293" s="6">
        <v>22.360679774997894</v>
      </c>
      <c r="J293" s="6">
        <v>0</v>
      </c>
      <c r="K293" s="6">
        <f t="shared" si="8"/>
        <v>1.1180339887498947</v>
      </c>
      <c r="L293" s="6">
        <v>10</v>
      </c>
      <c r="M293" s="6">
        <f t="shared" si="9"/>
        <v>22.360679774997894</v>
      </c>
      <c r="N293" s="6">
        <v>50</v>
      </c>
      <c r="O293" s="6" t="s">
        <v>73</v>
      </c>
    </row>
    <row r="294" spans="1:15" s="6" customFormat="1" ht="12.75" x14ac:dyDescent="0.2">
      <c r="A294" s="6" t="s">
        <v>75</v>
      </c>
      <c r="B294" s="6">
        <v>347</v>
      </c>
      <c r="C294" s="6" t="s">
        <v>53</v>
      </c>
      <c r="D294" s="6">
        <v>1890</v>
      </c>
      <c r="E294" s="6" t="s">
        <v>90</v>
      </c>
      <c r="F294" s="6" t="s">
        <v>92</v>
      </c>
      <c r="G294" s="6" t="s">
        <v>86</v>
      </c>
      <c r="H294" s="6">
        <v>0</v>
      </c>
      <c r="I294" s="6">
        <v>21.908902300206645</v>
      </c>
      <c r="J294" s="6">
        <v>0</v>
      </c>
      <c r="K294" s="6">
        <f t="shared" si="8"/>
        <v>1.0954451150103321</v>
      </c>
      <c r="L294" s="6">
        <v>12</v>
      </c>
      <c r="M294" s="6">
        <f t="shared" si="9"/>
        <v>21.908902300206645</v>
      </c>
      <c r="N294" s="6">
        <v>40</v>
      </c>
      <c r="O294" s="6" t="s">
        <v>73</v>
      </c>
    </row>
    <row r="295" spans="1:15" s="6" customFormat="1" ht="12.75" x14ac:dyDescent="0.2">
      <c r="A295" s="6" t="s">
        <v>76</v>
      </c>
      <c r="B295" s="6">
        <v>379</v>
      </c>
      <c r="C295" s="6" t="s">
        <v>53</v>
      </c>
      <c r="D295" s="6">
        <v>1891</v>
      </c>
      <c r="E295" s="6" t="s">
        <v>90</v>
      </c>
      <c r="F295" s="6" t="s">
        <v>92</v>
      </c>
      <c r="G295" s="6" t="s">
        <v>86</v>
      </c>
      <c r="H295" s="6">
        <v>0</v>
      </c>
      <c r="I295" s="6">
        <v>24.494897427831781</v>
      </c>
      <c r="J295" s="6">
        <v>0</v>
      </c>
      <c r="K295" s="6">
        <f t="shared" si="8"/>
        <v>1.2247448713915889</v>
      </c>
      <c r="L295" s="6">
        <v>15</v>
      </c>
      <c r="M295" s="6">
        <f t="shared" si="9"/>
        <v>24.494897427831781</v>
      </c>
      <c r="N295" s="6">
        <v>40</v>
      </c>
      <c r="O295" s="6" t="s">
        <v>73</v>
      </c>
    </row>
    <row r="296" spans="1:15" s="6" customFormat="1" ht="12.75" x14ac:dyDescent="0.2">
      <c r="A296" s="6" t="s">
        <v>76</v>
      </c>
      <c r="B296" s="6">
        <v>379</v>
      </c>
      <c r="C296" s="6" t="s">
        <v>53</v>
      </c>
      <c r="D296" s="6">
        <v>1892</v>
      </c>
      <c r="E296" s="6" t="s">
        <v>90</v>
      </c>
      <c r="F296" s="6" t="s">
        <v>92</v>
      </c>
      <c r="G296" s="6" t="s">
        <v>86</v>
      </c>
      <c r="H296" s="6">
        <v>0</v>
      </c>
      <c r="I296" s="6">
        <v>22.360679774997894</v>
      </c>
      <c r="J296" s="6">
        <v>0</v>
      </c>
      <c r="K296" s="6">
        <f t="shared" si="8"/>
        <v>1.1180339887498947</v>
      </c>
      <c r="L296" s="6">
        <v>12.5</v>
      </c>
      <c r="M296" s="6">
        <f t="shared" si="9"/>
        <v>22.360679774997894</v>
      </c>
      <c r="N296" s="6">
        <v>40</v>
      </c>
      <c r="O296" s="6" t="s">
        <v>73</v>
      </c>
    </row>
    <row r="297" spans="1:15" s="6" customFormat="1" ht="12.75" x14ac:dyDescent="0.2">
      <c r="A297" s="6" t="s">
        <v>76</v>
      </c>
      <c r="B297" s="6">
        <v>379</v>
      </c>
      <c r="C297" s="6" t="s">
        <v>53</v>
      </c>
      <c r="D297" s="6">
        <v>1893</v>
      </c>
      <c r="E297" s="6" t="s">
        <v>90</v>
      </c>
      <c r="F297" s="6" t="s">
        <v>92</v>
      </c>
      <c r="G297" s="6" t="s">
        <v>86</v>
      </c>
      <c r="H297" s="6">
        <v>0</v>
      </c>
      <c r="I297" s="6">
        <v>21.213203435596427</v>
      </c>
      <c r="J297" s="6">
        <v>0</v>
      </c>
      <c r="K297" s="6">
        <f t="shared" si="8"/>
        <v>1.0606601717798214</v>
      </c>
      <c r="L297" s="6">
        <v>15</v>
      </c>
      <c r="M297" s="6">
        <f t="shared" si="9"/>
        <v>21.213203435596427</v>
      </c>
      <c r="N297" s="6">
        <v>30</v>
      </c>
      <c r="O297" s="6" t="s">
        <v>73</v>
      </c>
    </row>
    <row r="298" spans="1:15" s="6" customFormat="1" ht="12.75" x14ac:dyDescent="0.2">
      <c r="A298" s="6" t="s">
        <v>77</v>
      </c>
      <c r="B298" s="6">
        <v>443</v>
      </c>
      <c r="C298" s="6" t="s">
        <v>53</v>
      </c>
      <c r="D298" s="6">
        <v>1894</v>
      </c>
      <c r="E298" s="6" t="s">
        <v>90</v>
      </c>
      <c r="F298" s="6" t="s">
        <v>92</v>
      </c>
      <c r="G298" s="6" t="s">
        <v>86</v>
      </c>
      <c r="H298" s="6">
        <v>0</v>
      </c>
      <c r="I298" s="6">
        <v>21.213203435596427</v>
      </c>
      <c r="J298" s="6">
        <v>0</v>
      </c>
      <c r="K298" s="6">
        <f t="shared" si="8"/>
        <v>1.0606601717798214</v>
      </c>
      <c r="L298" s="6">
        <v>15</v>
      </c>
      <c r="M298" s="6">
        <f t="shared" si="9"/>
        <v>21.213203435596427</v>
      </c>
      <c r="N298" s="6">
        <v>30</v>
      </c>
      <c r="O298" s="6" t="s">
        <v>73</v>
      </c>
    </row>
    <row r="299" spans="1:15" s="6" customFormat="1" ht="12.75" x14ac:dyDescent="0.2">
      <c r="A299" s="6" t="s">
        <v>77</v>
      </c>
      <c r="B299" s="6">
        <v>443</v>
      </c>
      <c r="C299" s="6" t="s">
        <v>53</v>
      </c>
      <c r="D299" s="6">
        <v>1895</v>
      </c>
      <c r="E299" s="6" t="s">
        <v>90</v>
      </c>
      <c r="F299" s="6" t="s">
        <v>92</v>
      </c>
      <c r="G299" s="6" t="s">
        <v>86</v>
      </c>
      <c r="H299" s="6">
        <v>0</v>
      </c>
      <c r="I299" s="6">
        <v>21.213203435596427</v>
      </c>
      <c r="J299" s="6">
        <v>0</v>
      </c>
      <c r="K299" s="6">
        <f t="shared" si="8"/>
        <v>1.0606601717798214</v>
      </c>
      <c r="L299" s="6">
        <v>15</v>
      </c>
      <c r="M299" s="6">
        <f t="shared" si="9"/>
        <v>21.213203435596427</v>
      </c>
      <c r="N299" s="6">
        <v>30</v>
      </c>
      <c r="O299" s="6" t="s">
        <v>73</v>
      </c>
    </row>
    <row r="300" spans="1:15" s="6" customFormat="1" ht="12.75" x14ac:dyDescent="0.2">
      <c r="A300" s="6" t="s">
        <v>77</v>
      </c>
      <c r="B300" s="6">
        <v>443</v>
      </c>
      <c r="C300" s="6" t="s">
        <v>53</v>
      </c>
      <c r="D300" s="6">
        <v>1896</v>
      </c>
      <c r="E300" s="6" t="s">
        <v>90</v>
      </c>
      <c r="F300" s="6" t="s">
        <v>92</v>
      </c>
      <c r="G300" s="6" t="s">
        <v>86</v>
      </c>
      <c r="H300" s="6">
        <v>0</v>
      </c>
      <c r="I300" s="6">
        <v>24.494897427831781</v>
      </c>
      <c r="J300" s="6">
        <v>0</v>
      </c>
      <c r="K300" s="6">
        <f t="shared" si="8"/>
        <v>1.2247448713915889</v>
      </c>
      <c r="L300" s="6">
        <v>15</v>
      </c>
      <c r="M300" s="6">
        <f t="shared" si="9"/>
        <v>24.494897427831781</v>
      </c>
      <c r="N300" s="6">
        <v>40</v>
      </c>
      <c r="O300" s="6" t="s">
        <v>73</v>
      </c>
    </row>
    <row r="301" spans="1:15" s="6" customFormat="1" ht="12.75" x14ac:dyDescent="0.2">
      <c r="A301" s="6" t="s">
        <v>78</v>
      </c>
      <c r="B301" s="6">
        <v>450</v>
      </c>
      <c r="C301" s="6" t="s">
        <v>53</v>
      </c>
      <c r="D301" s="6">
        <v>1897</v>
      </c>
      <c r="E301" s="6" t="s">
        <v>90</v>
      </c>
      <c r="F301" s="6" t="s">
        <v>92</v>
      </c>
      <c r="G301" s="6" t="s">
        <v>86</v>
      </c>
      <c r="H301" s="6">
        <v>0</v>
      </c>
      <c r="I301" s="6">
        <v>27.386127875258303</v>
      </c>
      <c r="J301" s="6">
        <v>0</v>
      </c>
      <c r="K301" s="6">
        <f t="shared" si="8"/>
        <v>1.3693063937629151</v>
      </c>
      <c r="L301" s="6">
        <v>15</v>
      </c>
      <c r="M301" s="6">
        <f t="shared" si="9"/>
        <v>27.386127875258303</v>
      </c>
      <c r="N301" s="6">
        <v>50</v>
      </c>
      <c r="O301" s="6" t="s">
        <v>73</v>
      </c>
    </row>
    <row r="302" spans="1:15" s="6" customFormat="1" ht="12.75" x14ac:dyDescent="0.2">
      <c r="A302" s="6" t="s">
        <v>78</v>
      </c>
      <c r="B302" s="6">
        <v>450</v>
      </c>
      <c r="C302" s="6" t="s">
        <v>53</v>
      </c>
      <c r="D302" s="6">
        <v>1898</v>
      </c>
      <c r="E302" s="6" t="s">
        <v>90</v>
      </c>
      <c r="F302" s="6" t="s">
        <v>92</v>
      </c>
      <c r="G302" s="6" t="s">
        <v>86</v>
      </c>
      <c r="H302" s="6">
        <v>0</v>
      </c>
      <c r="I302" s="6">
        <v>29.999999999999989</v>
      </c>
      <c r="J302" s="6">
        <v>0</v>
      </c>
      <c r="K302" s="6">
        <f t="shared" si="8"/>
        <v>1.4999999999999996</v>
      </c>
      <c r="L302" s="6">
        <v>15</v>
      </c>
      <c r="M302" s="6">
        <f t="shared" si="9"/>
        <v>29.999999999999989</v>
      </c>
      <c r="N302" s="6">
        <v>60</v>
      </c>
      <c r="O302" s="6" t="s">
        <v>73</v>
      </c>
    </row>
    <row r="303" spans="1:15" s="6" customFormat="1" ht="12.75" x14ac:dyDescent="0.2">
      <c r="A303" s="6" t="s">
        <v>79</v>
      </c>
      <c r="B303" s="6">
        <v>365</v>
      </c>
      <c r="C303" s="6" t="s">
        <v>53</v>
      </c>
      <c r="D303" s="6">
        <v>1899</v>
      </c>
      <c r="E303" s="6" t="s">
        <v>90</v>
      </c>
      <c r="F303" s="6" t="s">
        <v>92</v>
      </c>
      <c r="G303" s="6" t="s">
        <v>86</v>
      </c>
      <c r="H303" s="6">
        <v>0</v>
      </c>
      <c r="I303" s="6">
        <v>27.386127875258303</v>
      </c>
      <c r="J303" s="6">
        <v>0</v>
      </c>
      <c r="K303" s="6">
        <f t="shared" si="8"/>
        <v>1.3693063937629151</v>
      </c>
      <c r="L303" s="6">
        <v>15</v>
      </c>
      <c r="M303" s="6">
        <f t="shared" si="9"/>
        <v>27.386127875258303</v>
      </c>
      <c r="N303" s="6">
        <v>50</v>
      </c>
      <c r="O303" s="6" t="s">
        <v>73</v>
      </c>
    </row>
    <row r="304" spans="1:15" s="6" customFormat="1" ht="12.75" x14ac:dyDescent="0.2">
      <c r="A304" s="6" t="s">
        <v>80</v>
      </c>
      <c r="B304" s="6">
        <v>383</v>
      </c>
      <c r="C304" s="6" t="s">
        <v>53</v>
      </c>
      <c r="D304" s="6">
        <v>1900</v>
      </c>
      <c r="E304" s="6" t="s">
        <v>90</v>
      </c>
      <c r="F304" s="6" t="s">
        <v>92</v>
      </c>
      <c r="G304" s="6" t="s">
        <v>86</v>
      </c>
      <c r="H304" s="6">
        <v>0</v>
      </c>
      <c r="I304" s="6">
        <v>27</v>
      </c>
      <c r="J304" s="6">
        <v>10</v>
      </c>
      <c r="K304" s="6">
        <f t="shared" si="8"/>
        <v>1.3916666666666668</v>
      </c>
    </row>
    <row r="305" spans="1:15" s="6" customFormat="1" ht="12.75" x14ac:dyDescent="0.2">
      <c r="A305" s="6" t="s">
        <v>81</v>
      </c>
      <c r="B305" s="6">
        <v>415</v>
      </c>
      <c r="C305" s="6" t="s">
        <v>53</v>
      </c>
      <c r="D305" s="6">
        <v>1901</v>
      </c>
      <c r="E305" s="6" t="s">
        <v>90</v>
      </c>
      <c r="F305" s="6" t="s">
        <v>92</v>
      </c>
      <c r="G305" s="6" t="s">
        <v>86</v>
      </c>
      <c r="H305" s="6">
        <v>0</v>
      </c>
      <c r="I305" s="6">
        <v>28</v>
      </c>
      <c r="J305" s="6">
        <v>6</v>
      </c>
      <c r="K305" s="6">
        <f t="shared" si="8"/>
        <v>1.4249999999999998</v>
      </c>
    </row>
    <row r="306" spans="1:15" s="6" customFormat="1" ht="12.75" x14ac:dyDescent="0.2">
      <c r="A306" s="6" t="s">
        <v>82</v>
      </c>
      <c r="B306" s="6">
        <v>459</v>
      </c>
      <c r="C306" s="6" t="s">
        <v>53</v>
      </c>
      <c r="D306" s="6">
        <v>1902</v>
      </c>
      <c r="E306" s="6" t="s">
        <v>90</v>
      </c>
      <c r="F306" s="6" t="s">
        <v>92</v>
      </c>
      <c r="G306" s="6" t="s">
        <v>86</v>
      </c>
      <c r="H306" s="6">
        <v>0</v>
      </c>
      <c r="I306" s="6">
        <v>34</v>
      </c>
      <c r="J306" s="6">
        <v>4</v>
      </c>
      <c r="K306" s="6">
        <f t="shared" si="8"/>
        <v>1.7166666666666666</v>
      </c>
    </row>
    <row r="307" spans="1:15" s="6" customFormat="1" ht="12.75" x14ac:dyDescent="0.2">
      <c r="A307" s="6" t="s">
        <v>83</v>
      </c>
      <c r="B307" s="6">
        <v>374</v>
      </c>
      <c r="C307" s="6" t="s">
        <v>53</v>
      </c>
      <c r="D307" s="6">
        <v>1903</v>
      </c>
      <c r="E307" s="6" t="s">
        <v>90</v>
      </c>
      <c r="F307" s="6" t="s">
        <v>92</v>
      </c>
      <c r="G307" s="6" t="s">
        <v>86</v>
      </c>
      <c r="H307" s="6">
        <v>0</v>
      </c>
      <c r="I307" s="6">
        <v>32</v>
      </c>
      <c r="J307" s="6">
        <v>1</v>
      </c>
      <c r="K307" s="6">
        <f t="shared" si="8"/>
        <v>1.6041666666666667</v>
      </c>
    </row>
    <row r="308" spans="1:15" s="6" customFormat="1" ht="12.75" x14ac:dyDescent="0.2">
      <c r="A308" s="6" t="s">
        <v>83</v>
      </c>
      <c r="B308" s="6">
        <v>374</v>
      </c>
      <c r="C308" s="6" t="s">
        <v>53</v>
      </c>
      <c r="D308" s="6">
        <v>1904</v>
      </c>
      <c r="E308" s="6" t="s">
        <v>90</v>
      </c>
      <c r="F308" s="6" t="s">
        <v>92</v>
      </c>
      <c r="G308" s="6" t="s">
        <v>86</v>
      </c>
      <c r="H308" s="6">
        <v>0</v>
      </c>
      <c r="I308" s="6">
        <v>31</v>
      </c>
      <c r="J308" s="6">
        <v>1</v>
      </c>
      <c r="K308" s="6">
        <f t="shared" si="8"/>
        <v>1.5541666666666667</v>
      </c>
    </row>
    <row r="309" spans="1:15" s="6" customFormat="1" ht="12.75" x14ac:dyDescent="0.2">
      <c r="A309" s="6" t="s">
        <v>83</v>
      </c>
      <c r="B309" s="6">
        <v>374</v>
      </c>
      <c r="C309" s="6" t="s">
        <v>53</v>
      </c>
      <c r="D309" s="6">
        <v>1905</v>
      </c>
      <c r="E309" s="6" t="s">
        <v>90</v>
      </c>
      <c r="F309" s="6" t="s">
        <v>92</v>
      </c>
      <c r="G309" s="6" t="s">
        <v>86</v>
      </c>
      <c r="H309" s="6">
        <v>0</v>
      </c>
      <c r="I309" s="6">
        <v>35</v>
      </c>
      <c r="J309" s="6">
        <v>11</v>
      </c>
      <c r="K309" s="6">
        <f t="shared" si="8"/>
        <v>1.7958333333333334</v>
      </c>
    </row>
    <row r="310" spans="1:15" s="6" customFormat="1" ht="12.75" x14ac:dyDescent="0.2">
      <c r="A310" s="6" t="s">
        <v>84</v>
      </c>
      <c r="B310" s="6">
        <v>292</v>
      </c>
      <c r="C310" s="6" t="s">
        <v>53</v>
      </c>
      <c r="D310" s="6">
        <v>1906</v>
      </c>
      <c r="E310" s="6" t="s">
        <v>90</v>
      </c>
      <c r="F310" s="6" t="s">
        <v>92</v>
      </c>
      <c r="G310" s="6" t="s">
        <v>86</v>
      </c>
      <c r="H310" s="6">
        <v>0</v>
      </c>
      <c r="I310" s="6">
        <v>32</v>
      </c>
      <c r="J310" s="6">
        <v>9</v>
      </c>
      <c r="K310" s="6">
        <f t="shared" si="8"/>
        <v>1.6375000000000002</v>
      </c>
    </row>
    <row r="311" spans="1:15" s="6" customFormat="1" ht="12.75" x14ac:dyDescent="0.2">
      <c r="A311" s="6" t="s">
        <v>84</v>
      </c>
      <c r="B311" s="6">
        <v>292</v>
      </c>
      <c r="C311" s="6" t="s">
        <v>53</v>
      </c>
      <c r="D311" s="6">
        <v>1907</v>
      </c>
      <c r="E311" s="6" t="s">
        <v>90</v>
      </c>
      <c r="F311" s="6" t="s">
        <v>92</v>
      </c>
      <c r="G311" s="6" t="s">
        <v>86</v>
      </c>
      <c r="H311" s="6">
        <v>0</v>
      </c>
      <c r="I311" s="6">
        <v>31</v>
      </c>
      <c r="J311" s="6">
        <v>8</v>
      </c>
      <c r="K311" s="6">
        <f t="shared" si="8"/>
        <v>1.5833333333333335</v>
      </c>
    </row>
    <row r="312" spans="1:15" s="6" customFormat="1" ht="12.75" x14ac:dyDescent="0.2">
      <c r="A312" s="6" t="s">
        <v>71</v>
      </c>
      <c r="B312" s="6">
        <v>294</v>
      </c>
      <c r="C312" s="6" t="s">
        <v>53</v>
      </c>
      <c r="D312" s="6">
        <v>1909</v>
      </c>
      <c r="E312" s="6" t="s">
        <v>90</v>
      </c>
      <c r="F312" s="6" t="s">
        <v>92</v>
      </c>
      <c r="G312" s="6" t="s">
        <v>86</v>
      </c>
      <c r="H312" s="6">
        <v>0</v>
      </c>
      <c r="I312" s="6">
        <v>59.160797830996152</v>
      </c>
      <c r="J312" s="6">
        <v>0</v>
      </c>
      <c r="K312" s="6">
        <f t="shared" si="8"/>
        <v>2.9580398915498076</v>
      </c>
      <c r="L312" s="6">
        <v>50</v>
      </c>
      <c r="M312" s="6">
        <f>EXP((LN(L312)+LN(N312))/2)</f>
        <v>59.160797830996152</v>
      </c>
      <c r="N312" s="6">
        <v>70</v>
      </c>
      <c r="O312" s="6" t="s">
        <v>73</v>
      </c>
    </row>
    <row r="313" spans="1:15" s="6" customFormat="1" ht="12.75" x14ac:dyDescent="0.2">
      <c r="A313" s="6" t="s">
        <v>58</v>
      </c>
      <c r="B313" s="6">
        <v>273</v>
      </c>
      <c r="C313" s="6" t="s">
        <v>53</v>
      </c>
      <c r="D313" s="6">
        <v>1854</v>
      </c>
      <c r="E313" s="6" t="s">
        <v>90</v>
      </c>
      <c r="F313" s="6" t="s">
        <v>93</v>
      </c>
      <c r="G313" s="6" t="s">
        <v>86</v>
      </c>
      <c r="H313" s="6">
        <v>0</v>
      </c>
      <c r="I313" s="6">
        <v>16</v>
      </c>
      <c r="J313" s="6">
        <v>10</v>
      </c>
      <c r="K313" s="6">
        <f t="shared" si="8"/>
        <v>0.84166666666666667</v>
      </c>
    </row>
    <row r="314" spans="1:15" s="6" customFormat="1" ht="12.75" x14ac:dyDescent="0.2">
      <c r="A314" s="6" t="s">
        <v>58</v>
      </c>
      <c r="B314" s="6">
        <v>273</v>
      </c>
      <c r="C314" s="6" t="s">
        <v>53</v>
      </c>
      <c r="D314" s="6">
        <v>1855</v>
      </c>
      <c r="E314" s="6" t="s">
        <v>90</v>
      </c>
      <c r="F314" s="6" t="s">
        <v>93</v>
      </c>
      <c r="G314" s="6" t="s">
        <v>86</v>
      </c>
      <c r="H314" s="6">
        <v>0</v>
      </c>
      <c r="I314" s="6">
        <v>18</v>
      </c>
      <c r="J314" s="6">
        <v>6</v>
      </c>
      <c r="K314" s="6">
        <f t="shared" si="8"/>
        <v>0.92500000000000004</v>
      </c>
    </row>
    <row r="315" spans="1:15" s="6" customFormat="1" ht="12.75" x14ac:dyDescent="0.2">
      <c r="A315" s="6" t="s">
        <v>61</v>
      </c>
      <c r="B315" s="6">
        <v>383</v>
      </c>
      <c r="C315" s="6" t="s">
        <v>53</v>
      </c>
      <c r="D315" s="6">
        <v>1856</v>
      </c>
      <c r="E315" s="6" t="s">
        <v>90</v>
      </c>
      <c r="F315" s="6" t="s">
        <v>93</v>
      </c>
      <c r="G315" s="6" t="s">
        <v>86</v>
      </c>
      <c r="H315" s="6">
        <v>1</v>
      </c>
      <c r="I315" s="6">
        <v>0</v>
      </c>
      <c r="J315" s="6">
        <v>3</v>
      </c>
      <c r="K315" s="6">
        <f t="shared" si="8"/>
        <v>1.0125</v>
      </c>
    </row>
    <row r="316" spans="1:15" s="6" customFormat="1" ht="12.75" x14ac:dyDescent="0.2">
      <c r="A316" s="6" t="s">
        <v>61</v>
      </c>
      <c r="B316" s="6">
        <v>383</v>
      </c>
      <c r="C316" s="6" t="s">
        <v>53</v>
      </c>
      <c r="D316" s="6">
        <v>1857</v>
      </c>
      <c r="E316" s="6" t="s">
        <v>90</v>
      </c>
      <c r="F316" s="6" t="s">
        <v>93</v>
      </c>
      <c r="G316" s="6" t="s">
        <v>86</v>
      </c>
      <c r="H316" s="6">
        <v>0</v>
      </c>
      <c r="I316" s="6">
        <v>19</v>
      </c>
      <c r="J316" s="6">
        <v>2</v>
      </c>
      <c r="K316" s="6">
        <f t="shared" si="8"/>
        <v>0.95833333333333326</v>
      </c>
    </row>
    <row r="317" spans="1:15" s="6" customFormat="1" ht="12.75" x14ac:dyDescent="0.2">
      <c r="A317" s="6" t="s">
        <v>62</v>
      </c>
      <c r="B317" s="6">
        <v>413</v>
      </c>
      <c r="C317" s="6" t="s">
        <v>53</v>
      </c>
      <c r="D317" s="6">
        <v>1859</v>
      </c>
      <c r="E317" s="6" t="s">
        <v>90</v>
      </c>
      <c r="F317" s="6" t="s">
        <v>93</v>
      </c>
      <c r="G317" s="6" t="s">
        <v>86</v>
      </c>
      <c r="H317" s="6">
        <v>1</v>
      </c>
      <c r="I317" s="6">
        <v>1</v>
      </c>
      <c r="J317" s="6">
        <v>8</v>
      </c>
      <c r="K317" s="6">
        <f t="shared" si="8"/>
        <v>1.0833333333333335</v>
      </c>
    </row>
    <row r="318" spans="1:15" s="6" customFormat="1" ht="12.75" x14ac:dyDescent="0.2">
      <c r="A318" s="6" t="s">
        <v>62</v>
      </c>
      <c r="B318" s="6">
        <v>413</v>
      </c>
      <c r="C318" s="6" t="s">
        <v>53</v>
      </c>
      <c r="D318" s="6">
        <v>1860</v>
      </c>
      <c r="E318" s="6" t="s">
        <v>90</v>
      </c>
      <c r="F318" s="6" t="s">
        <v>93</v>
      </c>
      <c r="G318" s="6" t="s">
        <v>86</v>
      </c>
      <c r="H318" s="6">
        <v>1</v>
      </c>
      <c r="I318" s="6">
        <v>5</v>
      </c>
      <c r="J318" s="6">
        <v>2</v>
      </c>
      <c r="K318" s="6">
        <f t="shared" si="8"/>
        <v>1.2583333333333333</v>
      </c>
    </row>
    <row r="319" spans="1:15" s="6" customFormat="1" ht="12.75" x14ac:dyDescent="0.2">
      <c r="A319" s="6" t="s">
        <v>63</v>
      </c>
      <c r="B319" s="6">
        <v>485</v>
      </c>
      <c r="C319" s="6" t="s">
        <v>53</v>
      </c>
      <c r="D319" s="6">
        <v>1861</v>
      </c>
      <c r="E319" s="6" t="s">
        <v>90</v>
      </c>
      <c r="F319" s="6" t="s">
        <v>93</v>
      </c>
      <c r="G319" s="6" t="s">
        <v>86</v>
      </c>
      <c r="H319" s="6">
        <v>1</v>
      </c>
      <c r="I319" s="6">
        <v>3</v>
      </c>
      <c r="J319" s="6">
        <v>11</v>
      </c>
      <c r="K319" s="6">
        <f t="shared" si="8"/>
        <v>1.1958333333333333</v>
      </c>
    </row>
    <row r="320" spans="1:15" s="6" customFormat="1" ht="12.75" x14ac:dyDescent="0.2">
      <c r="A320" s="6" t="s">
        <v>63</v>
      </c>
      <c r="B320" s="6">
        <v>485</v>
      </c>
      <c r="C320" s="6" t="s">
        <v>53</v>
      </c>
      <c r="D320" s="6">
        <v>1862</v>
      </c>
      <c r="E320" s="6" t="s">
        <v>90</v>
      </c>
      <c r="F320" s="6" t="s">
        <v>93</v>
      </c>
      <c r="G320" s="6" t="s">
        <v>86</v>
      </c>
      <c r="H320" s="6">
        <v>1</v>
      </c>
      <c r="I320" s="6">
        <v>6</v>
      </c>
      <c r="J320" s="6">
        <v>5</v>
      </c>
      <c r="K320" s="6">
        <f t="shared" si="8"/>
        <v>1.3208333333333333</v>
      </c>
    </row>
    <row r="321" spans="1:11" s="6" customFormat="1" ht="12.75" x14ac:dyDescent="0.2">
      <c r="A321" s="6" t="s">
        <v>63</v>
      </c>
      <c r="B321" s="6">
        <v>485</v>
      </c>
      <c r="C321" s="6" t="s">
        <v>53</v>
      </c>
      <c r="D321" s="6">
        <v>1863</v>
      </c>
      <c r="E321" s="6" t="s">
        <v>90</v>
      </c>
      <c r="F321" s="6" t="s">
        <v>93</v>
      </c>
      <c r="G321" s="6" t="s">
        <v>86</v>
      </c>
      <c r="H321" s="6">
        <v>1</v>
      </c>
      <c r="I321" s="6">
        <v>9</v>
      </c>
      <c r="J321" s="6">
        <v>5</v>
      </c>
      <c r="K321" s="6">
        <f t="shared" si="8"/>
        <v>1.4708333333333332</v>
      </c>
    </row>
    <row r="322" spans="1:11" s="6" customFormat="1" ht="12.75" x14ac:dyDescent="0.2">
      <c r="A322" s="6" t="s">
        <v>64</v>
      </c>
      <c r="B322" s="6">
        <v>576</v>
      </c>
      <c r="C322" s="6" t="s">
        <v>53</v>
      </c>
      <c r="D322" s="6">
        <v>1864</v>
      </c>
      <c r="E322" s="6" t="s">
        <v>90</v>
      </c>
      <c r="F322" s="6" t="s">
        <v>93</v>
      </c>
      <c r="G322" s="6" t="s">
        <v>86</v>
      </c>
      <c r="H322" s="6">
        <v>1</v>
      </c>
      <c r="I322" s="6">
        <v>1</v>
      </c>
      <c r="J322" s="6">
        <v>1</v>
      </c>
      <c r="K322" s="6">
        <f t="shared" si="8"/>
        <v>1.0541666666666667</v>
      </c>
    </row>
    <row r="323" spans="1:11" s="6" customFormat="1" ht="12.75" x14ac:dyDescent="0.2">
      <c r="A323" s="6" t="s">
        <v>64</v>
      </c>
      <c r="B323" s="6">
        <v>576</v>
      </c>
      <c r="C323" s="6" t="s">
        <v>53</v>
      </c>
      <c r="D323" s="6">
        <v>1865</v>
      </c>
      <c r="E323" s="6" t="s">
        <v>90</v>
      </c>
      <c r="F323" s="6" t="s">
        <v>93</v>
      </c>
      <c r="G323" s="6" t="s">
        <v>86</v>
      </c>
      <c r="H323" s="6">
        <v>1</v>
      </c>
      <c r="I323" s="6">
        <v>1</v>
      </c>
      <c r="J323" s="6">
        <v>0</v>
      </c>
      <c r="K323" s="6">
        <f t="shared" si="8"/>
        <v>1.05</v>
      </c>
    </row>
    <row r="324" spans="1:11" s="6" customFormat="1" ht="12.75" x14ac:dyDescent="0.2">
      <c r="A324" s="6" t="s">
        <v>65</v>
      </c>
      <c r="B324" s="6">
        <v>290</v>
      </c>
      <c r="C324" s="6" t="s">
        <v>53</v>
      </c>
      <c r="D324" s="6">
        <v>1866</v>
      </c>
      <c r="E324" s="6" t="s">
        <v>90</v>
      </c>
      <c r="F324" s="6" t="s">
        <v>93</v>
      </c>
      <c r="G324" s="6" t="s">
        <v>86</v>
      </c>
      <c r="H324" s="6">
        <v>1</v>
      </c>
      <c r="I324" s="6">
        <v>1</v>
      </c>
      <c r="J324" s="6">
        <v>0</v>
      </c>
      <c r="K324" s="6">
        <f t="shared" si="8"/>
        <v>1.05</v>
      </c>
    </row>
    <row r="325" spans="1:11" s="6" customFormat="1" ht="12.75" x14ac:dyDescent="0.2">
      <c r="A325" s="6" t="s">
        <v>65</v>
      </c>
      <c r="B325" s="6">
        <v>290</v>
      </c>
      <c r="C325" s="6" t="s">
        <v>53</v>
      </c>
      <c r="D325" s="6">
        <v>1867</v>
      </c>
      <c r="E325" s="6" t="s">
        <v>90</v>
      </c>
      <c r="F325" s="6" t="s">
        <v>93</v>
      </c>
      <c r="G325" s="6" t="s">
        <v>86</v>
      </c>
      <c r="H325" s="6">
        <v>1</v>
      </c>
      <c r="I325" s="6">
        <v>0</v>
      </c>
      <c r="J325" s="6">
        <v>5</v>
      </c>
      <c r="K325" s="6">
        <f t="shared" si="8"/>
        <v>1.0208333333333333</v>
      </c>
    </row>
    <row r="326" spans="1:11" s="6" customFormat="1" ht="12.75" x14ac:dyDescent="0.2">
      <c r="A326" s="6" t="s">
        <v>66</v>
      </c>
      <c r="B326" s="6">
        <v>357</v>
      </c>
      <c r="C326" s="6" t="s">
        <v>53</v>
      </c>
      <c r="D326" s="6">
        <v>1868</v>
      </c>
      <c r="E326" s="6" t="s">
        <v>90</v>
      </c>
      <c r="F326" s="6" t="s">
        <v>93</v>
      </c>
      <c r="G326" s="6" t="s">
        <v>86</v>
      </c>
      <c r="H326" s="6">
        <v>0</v>
      </c>
      <c r="I326" s="6">
        <v>18</v>
      </c>
      <c r="J326" s="6">
        <v>7</v>
      </c>
      <c r="K326" s="6">
        <f t="shared" ref="K326:K389" si="10">H326+I326/20+J326/240</f>
        <v>0.9291666666666667</v>
      </c>
    </row>
    <row r="327" spans="1:11" s="6" customFormat="1" ht="12.75" x14ac:dyDescent="0.2">
      <c r="A327" s="6" t="s">
        <v>66</v>
      </c>
      <c r="B327" s="6">
        <v>357</v>
      </c>
      <c r="C327" s="6" t="s">
        <v>53</v>
      </c>
      <c r="D327" s="6">
        <v>1869</v>
      </c>
      <c r="E327" s="6" t="s">
        <v>90</v>
      </c>
      <c r="F327" s="6" t="s">
        <v>93</v>
      </c>
      <c r="G327" s="6" t="s">
        <v>86</v>
      </c>
      <c r="H327" s="6">
        <v>0</v>
      </c>
      <c r="I327" s="6">
        <v>17</v>
      </c>
      <c r="J327" s="6">
        <v>3</v>
      </c>
      <c r="K327" s="6">
        <f t="shared" si="10"/>
        <v>0.86249999999999993</v>
      </c>
    </row>
    <row r="328" spans="1:11" s="6" customFormat="1" ht="12.75" x14ac:dyDescent="0.2">
      <c r="A328" s="6" t="s">
        <v>66</v>
      </c>
      <c r="B328" s="6">
        <v>357</v>
      </c>
      <c r="C328" s="6" t="s">
        <v>53</v>
      </c>
      <c r="D328" s="6">
        <v>1870</v>
      </c>
      <c r="E328" s="6" t="s">
        <v>90</v>
      </c>
      <c r="F328" s="6" t="s">
        <v>93</v>
      </c>
      <c r="G328" s="6" t="s">
        <v>86</v>
      </c>
      <c r="H328" s="6">
        <v>0</v>
      </c>
      <c r="I328" s="6">
        <v>17</v>
      </c>
      <c r="J328" s="6">
        <v>9</v>
      </c>
      <c r="K328" s="6">
        <f t="shared" si="10"/>
        <v>0.88749999999999996</v>
      </c>
    </row>
    <row r="329" spans="1:11" s="6" customFormat="1" ht="12.75" x14ac:dyDescent="0.2">
      <c r="A329" s="6" t="s">
        <v>67</v>
      </c>
      <c r="B329" s="6">
        <v>309</v>
      </c>
      <c r="C329" s="6" t="s">
        <v>53</v>
      </c>
      <c r="D329" s="6">
        <v>1871</v>
      </c>
      <c r="E329" s="6" t="s">
        <v>90</v>
      </c>
      <c r="F329" s="6" t="s">
        <v>93</v>
      </c>
      <c r="G329" s="6" t="s">
        <v>86</v>
      </c>
      <c r="H329" s="6">
        <v>0</v>
      </c>
      <c r="I329" s="6">
        <v>19</v>
      </c>
      <c r="J329" s="6">
        <v>7</v>
      </c>
      <c r="K329" s="6">
        <f t="shared" si="10"/>
        <v>0.97916666666666663</v>
      </c>
    </row>
    <row r="330" spans="1:11" s="6" customFormat="1" ht="12.75" x14ac:dyDescent="0.2">
      <c r="A330" s="6" t="s">
        <v>67</v>
      </c>
      <c r="B330" s="6">
        <v>309</v>
      </c>
      <c r="C330" s="6" t="s">
        <v>53</v>
      </c>
      <c r="D330" s="6">
        <v>1872</v>
      </c>
      <c r="E330" s="6" t="s">
        <v>90</v>
      </c>
      <c r="F330" s="6" t="s">
        <v>93</v>
      </c>
      <c r="G330" s="6" t="s">
        <v>86</v>
      </c>
      <c r="H330" s="6">
        <v>1</v>
      </c>
      <c r="I330" s="6">
        <v>3</v>
      </c>
      <c r="J330" s="6">
        <v>3</v>
      </c>
      <c r="K330" s="6">
        <f t="shared" si="10"/>
        <v>1.1624999999999999</v>
      </c>
    </row>
    <row r="331" spans="1:11" s="6" customFormat="1" ht="12.75" x14ac:dyDescent="0.2">
      <c r="A331" s="6" t="s">
        <v>67</v>
      </c>
      <c r="B331" s="6">
        <v>309</v>
      </c>
      <c r="C331" s="6" t="s">
        <v>53</v>
      </c>
      <c r="D331" s="6">
        <v>1873</v>
      </c>
      <c r="E331" s="6" t="s">
        <v>90</v>
      </c>
      <c r="F331" s="6" t="s">
        <v>93</v>
      </c>
      <c r="G331" s="6" t="s">
        <v>86</v>
      </c>
      <c r="H331" s="6">
        <v>1</v>
      </c>
      <c r="I331" s="6">
        <v>2</v>
      </c>
      <c r="J331" s="6">
        <v>11.25</v>
      </c>
      <c r="K331" s="6">
        <f t="shared" si="10"/>
        <v>1.1468750000000001</v>
      </c>
    </row>
    <row r="332" spans="1:11" s="6" customFormat="1" ht="12.75" x14ac:dyDescent="0.2">
      <c r="A332" s="6" t="s">
        <v>67</v>
      </c>
      <c r="B332" s="6">
        <v>309</v>
      </c>
      <c r="C332" s="6" t="s">
        <v>53</v>
      </c>
      <c r="D332" s="6">
        <v>1874</v>
      </c>
      <c r="E332" s="6" t="s">
        <v>90</v>
      </c>
      <c r="F332" s="6" t="s">
        <v>93</v>
      </c>
      <c r="G332" s="6" t="s">
        <v>86</v>
      </c>
      <c r="H332" s="6">
        <v>1</v>
      </c>
      <c r="I332" s="6">
        <v>7</v>
      </c>
      <c r="J332" s="6">
        <v>8.5</v>
      </c>
      <c r="K332" s="6">
        <f t="shared" si="10"/>
        <v>1.3854166666666667</v>
      </c>
    </row>
    <row r="333" spans="1:11" s="6" customFormat="1" ht="12.75" x14ac:dyDescent="0.2">
      <c r="A333" s="6" t="s">
        <v>67</v>
      </c>
      <c r="B333" s="6">
        <v>309</v>
      </c>
      <c r="C333" s="6" t="s">
        <v>53</v>
      </c>
      <c r="D333" s="6">
        <v>1875</v>
      </c>
      <c r="E333" s="6" t="s">
        <v>90</v>
      </c>
      <c r="F333" s="6" t="s">
        <v>93</v>
      </c>
      <c r="G333" s="6" t="s">
        <v>86</v>
      </c>
      <c r="H333" s="6">
        <v>1</v>
      </c>
      <c r="I333" s="6">
        <v>5</v>
      </c>
      <c r="J333" s="6">
        <v>4.5</v>
      </c>
      <c r="K333" s="6">
        <f t="shared" si="10"/>
        <v>1.26875</v>
      </c>
    </row>
    <row r="334" spans="1:11" s="6" customFormat="1" ht="12.75" x14ac:dyDescent="0.2">
      <c r="A334" s="6" t="s">
        <v>68</v>
      </c>
      <c r="B334" s="6">
        <v>297</v>
      </c>
      <c r="C334" s="6" t="s">
        <v>53</v>
      </c>
      <c r="D334" s="6">
        <v>1876</v>
      </c>
      <c r="E334" s="6" t="s">
        <v>90</v>
      </c>
      <c r="F334" s="6" t="s">
        <v>93</v>
      </c>
      <c r="G334" s="6" t="s">
        <v>86</v>
      </c>
      <c r="H334" s="6">
        <v>1</v>
      </c>
      <c r="I334" s="6">
        <v>7</v>
      </c>
      <c r="J334" s="6">
        <v>0</v>
      </c>
      <c r="K334" s="6">
        <f t="shared" si="10"/>
        <v>1.35</v>
      </c>
    </row>
    <row r="335" spans="1:11" s="6" customFormat="1" ht="12.75" x14ac:dyDescent="0.2">
      <c r="A335" s="6" t="s">
        <v>68</v>
      </c>
      <c r="B335" s="6">
        <v>297</v>
      </c>
      <c r="C335" s="6" t="s">
        <v>53</v>
      </c>
      <c r="D335" s="6">
        <v>1877</v>
      </c>
      <c r="E335" s="6" t="s">
        <v>90</v>
      </c>
      <c r="F335" s="6" t="s">
        <v>93</v>
      </c>
      <c r="G335" s="6" t="s">
        <v>86</v>
      </c>
      <c r="H335" s="6">
        <v>1</v>
      </c>
      <c r="I335" s="6">
        <v>4</v>
      </c>
      <c r="J335" s="6">
        <v>6</v>
      </c>
      <c r="K335" s="6">
        <f t="shared" si="10"/>
        <v>1.2249999999999999</v>
      </c>
    </row>
    <row r="336" spans="1:11" s="6" customFormat="1" ht="12.75" x14ac:dyDescent="0.2">
      <c r="A336" s="6" t="s">
        <v>68</v>
      </c>
      <c r="B336" s="6">
        <v>297</v>
      </c>
      <c r="C336" s="6" t="s">
        <v>53</v>
      </c>
      <c r="D336" s="6">
        <v>1878</v>
      </c>
      <c r="E336" s="6" t="s">
        <v>90</v>
      </c>
      <c r="F336" s="6" t="s">
        <v>93</v>
      </c>
      <c r="G336" s="6" t="s">
        <v>86</v>
      </c>
      <c r="H336" s="6">
        <v>1</v>
      </c>
      <c r="I336" s="6">
        <v>3</v>
      </c>
      <c r="J336" s="6">
        <v>6</v>
      </c>
      <c r="K336" s="6">
        <f t="shared" si="10"/>
        <v>1.1749999999999998</v>
      </c>
    </row>
    <row r="337" spans="1:15" s="6" customFormat="1" ht="12.75" x14ac:dyDescent="0.2">
      <c r="A337" s="6" t="s">
        <v>69</v>
      </c>
      <c r="B337" s="6">
        <v>348</v>
      </c>
      <c r="C337" s="6" t="s">
        <v>53</v>
      </c>
      <c r="D337" s="6">
        <v>1879</v>
      </c>
      <c r="E337" s="6" t="s">
        <v>90</v>
      </c>
      <c r="F337" s="6" t="s">
        <v>93</v>
      </c>
      <c r="G337" s="6" t="s">
        <v>86</v>
      </c>
      <c r="H337" s="6">
        <v>1</v>
      </c>
      <c r="I337" s="6">
        <v>1</v>
      </c>
      <c r="J337" s="6">
        <v>9</v>
      </c>
      <c r="K337" s="6">
        <f t="shared" si="10"/>
        <v>1.0875000000000001</v>
      </c>
    </row>
    <row r="338" spans="1:15" s="6" customFormat="1" ht="12.75" x14ac:dyDescent="0.2">
      <c r="A338" s="6" t="s">
        <v>69</v>
      </c>
      <c r="B338" s="6">
        <v>348</v>
      </c>
      <c r="C338" s="6" t="s">
        <v>53</v>
      </c>
      <c r="D338" s="6">
        <v>1880</v>
      </c>
      <c r="E338" s="6" t="s">
        <v>90</v>
      </c>
      <c r="F338" s="6" t="s">
        <v>93</v>
      </c>
      <c r="G338" s="6" t="s">
        <v>86</v>
      </c>
      <c r="H338" s="6">
        <v>1</v>
      </c>
      <c r="I338" s="6">
        <v>6</v>
      </c>
      <c r="J338" s="6">
        <v>6</v>
      </c>
      <c r="K338" s="6">
        <f t="shared" si="10"/>
        <v>1.325</v>
      </c>
    </row>
    <row r="339" spans="1:15" s="6" customFormat="1" ht="12.75" x14ac:dyDescent="0.2">
      <c r="A339" s="6" t="s">
        <v>69</v>
      </c>
      <c r="B339" s="6">
        <v>348</v>
      </c>
      <c r="C339" s="6" t="s">
        <v>53</v>
      </c>
      <c r="D339" s="6">
        <v>1881</v>
      </c>
      <c r="E339" s="6" t="s">
        <v>90</v>
      </c>
      <c r="F339" s="6" t="s">
        <v>93</v>
      </c>
      <c r="G339" s="6" t="s">
        <v>86</v>
      </c>
      <c r="H339" s="6">
        <v>1</v>
      </c>
      <c r="I339" s="6">
        <v>13</v>
      </c>
      <c r="J339" s="6">
        <v>0</v>
      </c>
      <c r="K339" s="6">
        <f t="shared" si="10"/>
        <v>1.65</v>
      </c>
    </row>
    <row r="340" spans="1:15" s="6" customFormat="1" ht="12.75" x14ac:dyDescent="0.2">
      <c r="A340" s="6" t="s">
        <v>70</v>
      </c>
      <c r="B340" s="6">
        <v>330</v>
      </c>
      <c r="C340" s="6" t="s">
        <v>53</v>
      </c>
      <c r="D340" s="6">
        <v>1882</v>
      </c>
      <c r="E340" s="6" t="s">
        <v>90</v>
      </c>
      <c r="F340" s="6" t="s">
        <v>93</v>
      </c>
      <c r="G340" s="6" t="s">
        <v>86</v>
      </c>
      <c r="H340" s="6">
        <v>1</v>
      </c>
      <c r="I340" s="6">
        <v>6</v>
      </c>
      <c r="J340" s="6">
        <v>9</v>
      </c>
      <c r="K340" s="6">
        <f t="shared" si="10"/>
        <v>1.3375000000000001</v>
      </c>
    </row>
    <row r="341" spans="1:15" s="6" customFormat="1" ht="12.75" x14ac:dyDescent="0.2">
      <c r="A341" s="6" t="s">
        <v>70</v>
      </c>
      <c r="B341" s="6">
        <v>330</v>
      </c>
      <c r="C341" s="6" t="s">
        <v>53</v>
      </c>
      <c r="D341" s="6">
        <v>1883</v>
      </c>
      <c r="E341" s="6" t="s">
        <v>90</v>
      </c>
      <c r="F341" s="6" t="s">
        <v>93</v>
      </c>
      <c r="G341" s="6" t="s">
        <v>86</v>
      </c>
      <c r="H341" s="6">
        <v>1</v>
      </c>
      <c r="I341" s="6">
        <v>0</v>
      </c>
      <c r="J341" s="6">
        <v>1</v>
      </c>
      <c r="K341" s="6">
        <f t="shared" si="10"/>
        <v>1.0041666666666667</v>
      </c>
    </row>
    <row r="342" spans="1:15" s="6" customFormat="1" ht="12.75" x14ac:dyDescent="0.2">
      <c r="A342" s="6" t="s">
        <v>70</v>
      </c>
      <c r="B342" s="6">
        <v>330</v>
      </c>
      <c r="C342" s="6" t="s">
        <v>53</v>
      </c>
      <c r="D342" s="6">
        <v>1884</v>
      </c>
      <c r="E342" s="6" t="s">
        <v>90</v>
      </c>
      <c r="F342" s="6" t="s">
        <v>93</v>
      </c>
      <c r="G342" s="6" t="s">
        <v>86</v>
      </c>
      <c r="H342" s="6">
        <v>0</v>
      </c>
      <c r="I342" s="6">
        <v>24.494897427831781</v>
      </c>
      <c r="J342" s="6">
        <v>0</v>
      </c>
      <c r="K342" s="6">
        <f t="shared" si="10"/>
        <v>1.2247448713915889</v>
      </c>
      <c r="L342" s="6">
        <v>15</v>
      </c>
      <c r="M342" s="6">
        <f t="shared" ref="M342:M357" si="11">EXP((LN(L342)+LN(N342))/2)</f>
        <v>24.494897427831781</v>
      </c>
      <c r="N342" s="6">
        <v>40</v>
      </c>
      <c r="O342" s="6" t="s">
        <v>73</v>
      </c>
    </row>
    <row r="343" spans="1:15" s="6" customFormat="1" ht="12.75" x14ac:dyDescent="0.2">
      <c r="A343" s="6" t="s">
        <v>74</v>
      </c>
      <c r="B343" s="6">
        <v>342</v>
      </c>
      <c r="C343" s="6" t="s">
        <v>53</v>
      </c>
      <c r="D343" s="6">
        <v>1885</v>
      </c>
      <c r="E343" s="6" t="s">
        <v>90</v>
      </c>
      <c r="F343" s="6" t="s">
        <v>93</v>
      </c>
      <c r="G343" s="6" t="s">
        <v>86</v>
      </c>
      <c r="H343" s="6">
        <v>0</v>
      </c>
      <c r="I343" s="6">
        <v>17.320508075688771</v>
      </c>
      <c r="J343" s="6">
        <v>0</v>
      </c>
      <c r="K343" s="6">
        <f t="shared" si="10"/>
        <v>0.8660254037844386</v>
      </c>
      <c r="L343" s="6">
        <v>10</v>
      </c>
      <c r="M343" s="6">
        <f t="shared" si="11"/>
        <v>17.320508075688771</v>
      </c>
      <c r="N343" s="6">
        <v>30</v>
      </c>
      <c r="O343" s="6" t="s">
        <v>73</v>
      </c>
    </row>
    <row r="344" spans="1:15" s="6" customFormat="1" ht="12.75" x14ac:dyDescent="0.2">
      <c r="A344" s="6" t="s">
        <v>74</v>
      </c>
      <c r="B344" s="6">
        <v>342</v>
      </c>
      <c r="C344" s="6" t="s">
        <v>53</v>
      </c>
      <c r="D344" s="6">
        <v>1886</v>
      </c>
      <c r="E344" s="6" t="s">
        <v>90</v>
      </c>
      <c r="F344" s="6" t="s">
        <v>93</v>
      </c>
      <c r="G344" s="6" t="s">
        <v>86</v>
      </c>
      <c r="H344" s="6">
        <v>0</v>
      </c>
      <c r="I344" s="6">
        <v>17.320508075688771</v>
      </c>
      <c r="J344" s="6">
        <v>0</v>
      </c>
      <c r="K344" s="6">
        <f t="shared" si="10"/>
        <v>0.8660254037844386</v>
      </c>
      <c r="L344" s="6">
        <v>10</v>
      </c>
      <c r="M344" s="6">
        <f t="shared" si="11"/>
        <v>17.320508075688771</v>
      </c>
      <c r="N344" s="6">
        <v>30</v>
      </c>
      <c r="O344" s="6" t="s">
        <v>73</v>
      </c>
    </row>
    <row r="345" spans="1:15" s="6" customFormat="1" ht="12.75" x14ac:dyDescent="0.2">
      <c r="A345" s="6" t="s">
        <v>74</v>
      </c>
      <c r="B345" s="6">
        <v>342</v>
      </c>
      <c r="C345" s="6" t="s">
        <v>53</v>
      </c>
      <c r="D345" s="6">
        <v>1887</v>
      </c>
      <c r="E345" s="6" t="s">
        <v>90</v>
      </c>
      <c r="F345" s="6" t="s">
        <v>93</v>
      </c>
      <c r="G345" s="6" t="s">
        <v>86</v>
      </c>
      <c r="H345" s="6">
        <v>0</v>
      </c>
      <c r="I345" s="6">
        <v>17.320508075688771</v>
      </c>
      <c r="J345" s="6">
        <v>0</v>
      </c>
      <c r="K345" s="6">
        <f t="shared" si="10"/>
        <v>0.8660254037844386</v>
      </c>
      <c r="L345" s="6">
        <v>10</v>
      </c>
      <c r="M345" s="6">
        <f t="shared" si="11"/>
        <v>17.320508075688771</v>
      </c>
      <c r="N345" s="6">
        <v>30</v>
      </c>
      <c r="O345" s="6" t="s">
        <v>73</v>
      </c>
    </row>
    <row r="346" spans="1:15" s="6" customFormat="1" ht="12.75" x14ac:dyDescent="0.2">
      <c r="A346" s="6" t="s">
        <v>75</v>
      </c>
      <c r="B346" s="6">
        <v>347</v>
      </c>
      <c r="C346" s="6" t="s">
        <v>53</v>
      </c>
      <c r="D346" s="6">
        <v>1888</v>
      </c>
      <c r="E346" s="6" t="s">
        <v>90</v>
      </c>
      <c r="F346" s="6" t="s">
        <v>93</v>
      </c>
      <c r="G346" s="6" t="s">
        <v>86</v>
      </c>
      <c r="H346" s="6">
        <v>0</v>
      </c>
      <c r="I346" s="6">
        <v>17.320508075688771</v>
      </c>
      <c r="J346" s="6">
        <v>0</v>
      </c>
      <c r="K346" s="6">
        <f t="shared" si="10"/>
        <v>0.8660254037844386</v>
      </c>
      <c r="L346" s="6">
        <v>10</v>
      </c>
      <c r="M346" s="6">
        <f t="shared" si="11"/>
        <v>17.320508075688771</v>
      </c>
      <c r="N346" s="6">
        <v>30</v>
      </c>
      <c r="O346" s="6" t="s">
        <v>73</v>
      </c>
    </row>
    <row r="347" spans="1:15" s="6" customFormat="1" ht="12.75" x14ac:dyDescent="0.2">
      <c r="A347" s="6" t="s">
        <v>75</v>
      </c>
      <c r="B347" s="6">
        <v>347</v>
      </c>
      <c r="C347" s="6" t="s">
        <v>53</v>
      </c>
      <c r="D347" s="6">
        <v>1889</v>
      </c>
      <c r="E347" s="6" t="s">
        <v>90</v>
      </c>
      <c r="F347" s="6" t="s">
        <v>93</v>
      </c>
      <c r="G347" s="6" t="s">
        <v>86</v>
      </c>
      <c r="H347" s="6">
        <v>0</v>
      </c>
      <c r="I347" s="6">
        <v>17.320508075688771</v>
      </c>
      <c r="J347" s="6">
        <v>0</v>
      </c>
      <c r="K347" s="6">
        <f t="shared" si="10"/>
        <v>0.8660254037844386</v>
      </c>
      <c r="L347" s="6">
        <v>10</v>
      </c>
      <c r="M347" s="6">
        <f t="shared" si="11"/>
        <v>17.320508075688771</v>
      </c>
      <c r="N347" s="6">
        <v>30</v>
      </c>
      <c r="O347" s="6" t="s">
        <v>73</v>
      </c>
    </row>
    <row r="348" spans="1:15" s="6" customFormat="1" ht="12.75" x14ac:dyDescent="0.2">
      <c r="A348" s="6" t="s">
        <v>75</v>
      </c>
      <c r="B348" s="6">
        <v>347</v>
      </c>
      <c r="C348" s="6" t="s">
        <v>53</v>
      </c>
      <c r="D348" s="6">
        <v>1890</v>
      </c>
      <c r="E348" s="6" t="s">
        <v>90</v>
      </c>
      <c r="F348" s="6" t="s">
        <v>93</v>
      </c>
      <c r="G348" s="6" t="s">
        <v>86</v>
      </c>
      <c r="H348" s="6">
        <v>0</v>
      </c>
      <c r="I348" s="6">
        <v>17.320508075688771</v>
      </c>
      <c r="J348" s="6">
        <v>0</v>
      </c>
      <c r="K348" s="6">
        <f t="shared" si="10"/>
        <v>0.8660254037844386</v>
      </c>
      <c r="L348" s="6">
        <v>10</v>
      </c>
      <c r="M348" s="6">
        <f t="shared" si="11"/>
        <v>17.320508075688771</v>
      </c>
      <c r="N348" s="6">
        <v>30</v>
      </c>
      <c r="O348" s="6" t="s">
        <v>73</v>
      </c>
    </row>
    <row r="349" spans="1:15" s="6" customFormat="1" ht="12.75" x14ac:dyDescent="0.2">
      <c r="A349" s="6" t="s">
        <v>76</v>
      </c>
      <c r="B349" s="6">
        <v>379</v>
      </c>
      <c r="C349" s="6" t="s">
        <v>53</v>
      </c>
      <c r="D349" s="6">
        <v>1891</v>
      </c>
      <c r="E349" s="6" t="s">
        <v>90</v>
      </c>
      <c r="F349" s="6" t="s">
        <v>93</v>
      </c>
      <c r="G349" s="6" t="s">
        <v>86</v>
      </c>
      <c r="H349" s="6">
        <v>0</v>
      </c>
      <c r="I349" s="6">
        <v>17.320508075688771</v>
      </c>
      <c r="J349" s="6">
        <v>0</v>
      </c>
      <c r="K349" s="6">
        <f t="shared" si="10"/>
        <v>0.8660254037844386</v>
      </c>
      <c r="L349" s="6">
        <v>10</v>
      </c>
      <c r="M349" s="6">
        <f t="shared" si="11"/>
        <v>17.320508075688771</v>
      </c>
      <c r="N349" s="6">
        <v>30</v>
      </c>
      <c r="O349" s="6" t="s">
        <v>73</v>
      </c>
    </row>
    <row r="350" spans="1:15" s="6" customFormat="1" ht="12.75" x14ac:dyDescent="0.2">
      <c r="A350" s="6" t="s">
        <v>76</v>
      </c>
      <c r="B350" s="6">
        <v>379</v>
      </c>
      <c r="C350" s="6" t="s">
        <v>53</v>
      </c>
      <c r="D350" s="6">
        <v>1892</v>
      </c>
      <c r="E350" s="6" t="s">
        <v>90</v>
      </c>
      <c r="F350" s="6" t="s">
        <v>93</v>
      </c>
      <c r="G350" s="6" t="s">
        <v>86</v>
      </c>
      <c r="H350" s="6">
        <v>0</v>
      </c>
      <c r="I350" s="6">
        <v>15.811388300841893</v>
      </c>
      <c r="J350" s="6">
        <v>0</v>
      </c>
      <c r="K350" s="6">
        <f t="shared" si="10"/>
        <v>0.79056941504209466</v>
      </c>
      <c r="L350" s="6">
        <v>10</v>
      </c>
      <c r="M350" s="6">
        <f t="shared" si="11"/>
        <v>15.811388300841893</v>
      </c>
      <c r="N350" s="6">
        <v>25</v>
      </c>
      <c r="O350" s="6" t="s">
        <v>73</v>
      </c>
    </row>
    <row r="351" spans="1:15" s="6" customFormat="1" ht="12.75" x14ac:dyDescent="0.2">
      <c r="A351" s="6" t="s">
        <v>76</v>
      </c>
      <c r="B351" s="6">
        <v>379</v>
      </c>
      <c r="C351" s="6" t="s">
        <v>53</v>
      </c>
      <c r="D351" s="6">
        <v>1893</v>
      </c>
      <c r="E351" s="6" t="s">
        <v>90</v>
      </c>
      <c r="F351" s="6" t="s">
        <v>93</v>
      </c>
      <c r="G351" s="6" t="s">
        <v>86</v>
      </c>
      <c r="H351" s="6">
        <v>0</v>
      </c>
      <c r="I351" s="6">
        <v>17.320508075688771</v>
      </c>
      <c r="J351" s="6">
        <v>0</v>
      </c>
      <c r="K351" s="6">
        <f t="shared" si="10"/>
        <v>0.8660254037844386</v>
      </c>
      <c r="L351" s="6">
        <v>10</v>
      </c>
      <c r="M351" s="6">
        <f t="shared" si="11"/>
        <v>17.320508075688771</v>
      </c>
      <c r="N351" s="6">
        <v>30</v>
      </c>
      <c r="O351" s="6" t="s">
        <v>73</v>
      </c>
    </row>
    <row r="352" spans="1:15" s="6" customFormat="1" ht="12.75" x14ac:dyDescent="0.2">
      <c r="A352" s="6" t="s">
        <v>77</v>
      </c>
      <c r="B352" s="6">
        <v>443</v>
      </c>
      <c r="C352" s="6" t="s">
        <v>53</v>
      </c>
      <c r="D352" s="6">
        <v>1894</v>
      </c>
      <c r="E352" s="6" t="s">
        <v>90</v>
      </c>
      <c r="F352" s="6" t="s">
        <v>93</v>
      </c>
      <c r="G352" s="6" t="s">
        <v>86</v>
      </c>
      <c r="H352" s="6">
        <v>0</v>
      </c>
      <c r="I352" s="6">
        <v>15.811388300841893</v>
      </c>
      <c r="J352" s="6">
        <v>0</v>
      </c>
      <c r="K352" s="6">
        <f t="shared" si="10"/>
        <v>0.79056941504209466</v>
      </c>
      <c r="L352" s="6">
        <v>10</v>
      </c>
      <c r="M352" s="6">
        <f t="shared" si="11"/>
        <v>15.811388300841893</v>
      </c>
      <c r="N352" s="6">
        <v>25</v>
      </c>
      <c r="O352" s="6" t="s">
        <v>73</v>
      </c>
    </row>
    <row r="353" spans="1:15" s="6" customFormat="1" ht="12.75" x14ac:dyDescent="0.2">
      <c r="A353" s="6" t="s">
        <v>77</v>
      </c>
      <c r="B353" s="6">
        <v>443</v>
      </c>
      <c r="C353" s="6" t="s">
        <v>53</v>
      </c>
      <c r="D353" s="6">
        <v>1895</v>
      </c>
      <c r="E353" s="6" t="s">
        <v>90</v>
      </c>
      <c r="F353" s="6" t="s">
        <v>93</v>
      </c>
      <c r="G353" s="6" t="s">
        <v>86</v>
      </c>
      <c r="H353" s="6">
        <v>0</v>
      </c>
      <c r="I353" s="6">
        <v>20.000000000000007</v>
      </c>
      <c r="J353" s="6">
        <v>0</v>
      </c>
      <c r="K353" s="6">
        <f t="shared" si="10"/>
        <v>1.0000000000000004</v>
      </c>
      <c r="L353" s="6">
        <v>10</v>
      </c>
      <c r="M353" s="6">
        <f t="shared" si="11"/>
        <v>20.000000000000007</v>
      </c>
      <c r="N353" s="6">
        <v>40</v>
      </c>
      <c r="O353" s="6" t="s">
        <v>73</v>
      </c>
    </row>
    <row r="354" spans="1:15" s="6" customFormat="1" ht="12.75" x14ac:dyDescent="0.2">
      <c r="A354" s="6" t="s">
        <v>77</v>
      </c>
      <c r="B354" s="6">
        <v>443</v>
      </c>
      <c r="C354" s="6" t="s">
        <v>53</v>
      </c>
      <c r="D354" s="6">
        <v>1896</v>
      </c>
      <c r="E354" s="6" t="s">
        <v>90</v>
      </c>
      <c r="F354" s="6" t="s">
        <v>93</v>
      </c>
      <c r="G354" s="6" t="s">
        <v>86</v>
      </c>
      <c r="H354" s="6">
        <v>0</v>
      </c>
      <c r="I354" s="6">
        <v>22.360679774997894</v>
      </c>
      <c r="J354" s="6">
        <v>0</v>
      </c>
      <c r="K354" s="6">
        <f t="shared" si="10"/>
        <v>1.1180339887498947</v>
      </c>
      <c r="L354" s="6">
        <v>10</v>
      </c>
      <c r="M354" s="6">
        <f t="shared" si="11"/>
        <v>22.360679774997894</v>
      </c>
      <c r="N354" s="6">
        <v>50</v>
      </c>
      <c r="O354" s="6" t="s">
        <v>73</v>
      </c>
    </row>
    <row r="355" spans="1:15" s="6" customFormat="1" ht="12.75" x14ac:dyDescent="0.2">
      <c r="A355" s="6" t="s">
        <v>78</v>
      </c>
      <c r="B355" s="6">
        <v>450</v>
      </c>
      <c r="C355" s="6" t="s">
        <v>53</v>
      </c>
      <c r="D355" s="6">
        <v>1897</v>
      </c>
      <c r="E355" s="6" t="s">
        <v>90</v>
      </c>
      <c r="F355" s="6" t="s">
        <v>93</v>
      </c>
      <c r="G355" s="6" t="s">
        <v>86</v>
      </c>
      <c r="H355" s="6">
        <v>0</v>
      </c>
      <c r="I355" s="6">
        <v>28.284271247461898</v>
      </c>
      <c r="J355" s="6">
        <v>0</v>
      </c>
      <c r="K355" s="6">
        <f t="shared" si="10"/>
        <v>1.4142135623730949</v>
      </c>
      <c r="L355" s="6">
        <v>10</v>
      </c>
      <c r="M355" s="6">
        <f t="shared" si="11"/>
        <v>28.284271247461898</v>
      </c>
      <c r="N355" s="6">
        <v>80</v>
      </c>
      <c r="O355" s="6" t="s">
        <v>73</v>
      </c>
    </row>
    <row r="356" spans="1:15" s="6" customFormat="1" ht="12.75" x14ac:dyDescent="0.2">
      <c r="A356" s="6" t="s">
        <v>78</v>
      </c>
      <c r="B356" s="6">
        <v>450</v>
      </c>
      <c r="C356" s="6" t="s">
        <v>53</v>
      </c>
      <c r="D356" s="6">
        <v>1898</v>
      </c>
      <c r="E356" s="6" t="s">
        <v>90</v>
      </c>
      <c r="F356" s="6" t="s">
        <v>93</v>
      </c>
      <c r="G356" s="6" t="s">
        <v>86</v>
      </c>
      <c r="H356" s="6">
        <v>0</v>
      </c>
      <c r="I356" s="6">
        <v>32.403703492039298</v>
      </c>
      <c r="J356" s="6">
        <v>0</v>
      </c>
      <c r="K356" s="6">
        <f t="shared" si="10"/>
        <v>1.6201851746019649</v>
      </c>
      <c r="L356" s="6">
        <v>15</v>
      </c>
      <c r="M356" s="6">
        <f t="shared" si="11"/>
        <v>32.403703492039298</v>
      </c>
      <c r="N356" s="6">
        <v>70</v>
      </c>
      <c r="O356" s="6" t="s">
        <v>73</v>
      </c>
    </row>
    <row r="357" spans="1:15" s="6" customFormat="1" ht="12.75" x14ac:dyDescent="0.2">
      <c r="A357" s="6" t="s">
        <v>79</v>
      </c>
      <c r="B357" s="6">
        <v>365</v>
      </c>
      <c r="C357" s="6" t="s">
        <v>53</v>
      </c>
      <c r="D357" s="6">
        <v>1899</v>
      </c>
      <c r="E357" s="6" t="s">
        <v>90</v>
      </c>
      <c r="F357" s="6" t="s">
        <v>93</v>
      </c>
      <c r="G357" s="6" t="s">
        <v>86</v>
      </c>
      <c r="H357" s="6">
        <v>0</v>
      </c>
      <c r="I357" s="6">
        <v>24.494897427831781</v>
      </c>
      <c r="J357" s="6">
        <v>0</v>
      </c>
      <c r="K357" s="6">
        <f t="shared" si="10"/>
        <v>1.2247448713915889</v>
      </c>
      <c r="L357" s="6">
        <v>10</v>
      </c>
      <c r="M357" s="6">
        <f t="shared" si="11"/>
        <v>24.494897427831781</v>
      </c>
      <c r="N357" s="6">
        <v>60</v>
      </c>
      <c r="O357" s="6" t="s">
        <v>73</v>
      </c>
    </row>
    <row r="358" spans="1:15" s="6" customFormat="1" ht="12.75" x14ac:dyDescent="0.2">
      <c r="A358" s="6" t="s">
        <v>80</v>
      </c>
      <c r="B358" s="6">
        <v>383</v>
      </c>
      <c r="C358" s="6" t="s">
        <v>53</v>
      </c>
      <c r="D358" s="6">
        <v>1900</v>
      </c>
      <c r="E358" s="6" t="s">
        <v>90</v>
      </c>
      <c r="F358" s="6" t="s">
        <v>93</v>
      </c>
      <c r="G358" s="6" t="s">
        <v>86</v>
      </c>
      <c r="H358" s="6">
        <v>0</v>
      </c>
      <c r="I358" s="6">
        <v>20</v>
      </c>
      <c r="J358" s="6">
        <v>2</v>
      </c>
      <c r="K358" s="6">
        <f t="shared" si="10"/>
        <v>1.0083333333333333</v>
      </c>
    </row>
    <row r="359" spans="1:15" s="6" customFormat="1" ht="12.75" x14ac:dyDescent="0.2">
      <c r="A359" s="6" t="s">
        <v>81</v>
      </c>
      <c r="B359" s="6">
        <v>415</v>
      </c>
      <c r="C359" s="6" t="s">
        <v>53</v>
      </c>
      <c r="D359" s="6">
        <v>1901</v>
      </c>
      <c r="E359" s="6" t="s">
        <v>90</v>
      </c>
      <c r="F359" s="6" t="s">
        <v>93</v>
      </c>
      <c r="G359" s="6" t="s">
        <v>86</v>
      </c>
      <c r="H359" s="6">
        <v>0</v>
      </c>
      <c r="I359" s="6">
        <v>23</v>
      </c>
      <c r="J359" s="6">
        <v>9</v>
      </c>
      <c r="K359" s="6">
        <f t="shared" si="10"/>
        <v>1.1875</v>
      </c>
    </row>
    <row r="360" spans="1:15" s="6" customFormat="1" ht="12.75" x14ac:dyDescent="0.2">
      <c r="A360" s="6" t="s">
        <v>82</v>
      </c>
      <c r="B360" s="6">
        <v>459</v>
      </c>
      <c r="C360" s="6" t="s">
        <v>53</v>
      </c>
      <c r="D360" s="6">
        <v>1902</v>
      </c>
      <c r="E360" s="6" t="s">
        <v>90</v>
      </c>
      <c r="F360" s="6" t="s">
        <v>93</v>
      </c>
      <c r="G360" s="6" t="s">
        <v>86</v>
      </c>
      <c r="H360" s="6">
        <v>0</v>
      </c>
      <c r="I360" s="6">
        <v>27</v>
      </c>
      <c r="J360" s="6">
        <v>8</v>
      </c>
      <c r="K360" s="6">
        <f t="shared" si="10"/>
        <v>1.3833333333333335</v>
      </c>
    </row>
    <row r="361" spans="1:15" s="6" customFormat="1" ht="12.75" x14ac:dyDescent="0.2">
      <c r="A361" s="6" t="s">
        <v>83</v>
      </c>
      <c r="B361" s="6">
        <v>374</v>
      </c>
      <c r="C361" s="6" t="s">
        <v>53</v>
      </c>
      <c r="D361" s="6">
        <v>1903</v>
      </c>
      <c r="E361" s="6" t="s">
        <v>90</v>
      </c>
      <c r="F361" s="6" t="s">
        <v>93</v>
      </c>
      <c r="G361" s="6" t="s">
        <v>86</v>
      </c>
      <c r="H361" s="6">
        <v>0</v>
      </c>
      <c r="I361" s="6">
        <v>25</v>
      </c>
      <c r="J361" s="6">
        <v>8</v>
      </c>
      <c r="K361" s="6">
        <f t="shared" si="10"/>
        <v>1.2833333333333334</v>
      </c>
    </row>
    <row r="362" spans="1:15" s="6" customFormat="1" ht="12.75" x14ac:dyDescent="0.2">
      <c r="A362" s="6" t="s">
        <v>83</v>
      </c>
      <c r="B362" s="6">
        <v>374</v>
      </c>
      <c r="C362" s="6" t="s">
        <v>53</v>
      </c>
      <c r="D362" s="6">
        <v>1904</v>
      </c>
      <c r="E362" s="6" t="s">
        <v>90</v>
      </c>
      <c r="F362" s="6" t="s">
        <v>93</v>
      </c>
      <c r="G362" s="6" t="s">
        <v>86</v>
      </c>
      <c r="H362" s="6">
        <v>0</v>
      </c>
      <c r="I362" s="6">
        <v>24</v>
      </c>
      <c r="J362" s="6">
        <v>6</v>
      </c>
      <c r="K362" s="6">
        <f t="shared" si="10"/>
        <v>1.2249999999999999</v>
      </c>
    </row>
    <row r="363" spans="1:15" s="6" customFormat="1" ht="12.75" x14ac:dyDescent="0.2">
      <c r="A363" s="6" t="s">
        <v>83</v>
      </c>
      <c r="B363" s="6">
        <v>374</v>
      </c>
      <c r="C363" s="6" t="s">
        <v>53</v>
      </c>
      <c r="D363" s="6">
        <v>1905</v>
      </c>
      <c r="E363" s="6" t="s">
        <v>90</v>
      </c>
      <c r="F363" s="6" t="s">
        <v>93</v>
      </c>
      <c r="G363" s="6" t="s">
        <v>86</v>
      </c>
      <c r="H363" s="6">
        <v>0</v>
      </c>
      <c r="I363" s="6">
        <v>25</v>
      </c>
      <c r="J363" s="6">
        <v>11</v>
      </c>
      <c r="K363" s="6">
        <f t="shared" si="10"/>
        <v>1.2958333333333334</v>
      </c>
    </row>
    <row r="364" spans="1:15" s="6" customFormat="1" ht="12.75" x14ac:dyDescent="0.2">
      <c r="A364" s="6" t="s">
        <v>84</v>
      </c>
      <c r="B364" s="6">
        <v>292</v>
      </c>
      <c r="C364" s="6" t="s">
        <v>53</v>
      </c>
      <c r="D364" s="6">
        <v>1906</v>
      </c>
      <c r="E364" s="6" t="s">
        <v>90</v>
      </c>
      <c r="F364" s="6" t="s">
        <v>93</v>
      </c>
      <c r="G364" s="6" t="s">
        <v>86</v>
      </c>
      <c r="H364" s="6">
        <v>0</v>
      </c>
      <c r="I364" s="6">
        <v>24</v>
      </c>
      <c r="J364" s="6">
        <v>10</v>
      </c>
      <c r="K364" s="6">
        <f t="shared" si="10"/>
        <v>1.2416666666666667</v>
      </c>
    </row>
    <row r="365" spans="1:15" s="6" customFormat="1" ht="12.75" x14ac:dyDescent="0.2">
      <c r="A365" s="6" t="s">
        <v>84</v>
      </c>
      <c r="B365" s="6">
        <v>292</v>
      </c>
      <c r="C365" s="6" t="s">
        <v>53</v>
      </c>
      <c r="D365" s="6">
        <v>1907</v>
      </c>
      <c r="E365" s="6" t="s">
        <v>90</v>
      </c>
      <c r="F365" s="6" t="s">
        <v>93</v>
      </c>
      <c r="G365" s="6" t="s">
        <v>86</v>
      </c>
      <c r="H365" s="6">
        <v>0</v>
      </c>
      <c r="I365" s="6">
        <v>23</v>
      </c>
      <c r="J365" s="6">
        <v>5</v>
      </c>
      <c r="K365" s="6">
        <f t="shared" si="10"/>
        <v>1.1708333333333332</v>
      </c>
    </row>
    <row r="366" spans="1:15" s="6" customFormat="1" ht="12.75" x14ac:dyDescent="0.2">
      <c r="A366" s="6" t="s">
        <v>84</v>
      </c>
      <c r="B366" s="6">
        <v>292</v>
      </c>
      <c r="C366" s="6" t="s">
        <v>53</v>
      </c>
      <c r="D366" s="6">
        <v>1908</v>
      </c>
      <c r="E366" s="6" t="s">
        <v>90</v>
      </c>
      <c r="F366" s="6" t="s">
        <v>93</v>
      </c>
      <c r="G366" s="6" t="s">
        <v>86</v>
      </c>
      <c r="H366" s="6">
        <v>0</v>
      </c>
      <c r="I366" s="6">
        <v>23</v>
      </c>
      <c r="J366" s="6">
        <v>0</v>
      </c>
      <c r="K366" s="6">
        <f t="shared" si="10"/>
        <v>1.1499999999999999</v>
      </c>
    </row>
    <row r="367" spans="1:15" s="6" customFormat="1" ht="12.75" x14ac:dyDescent="0.2">
      <c r="A367" s="6" t="s">
        <v>58</v>
      </c>
      <c r="B367" s="6">
        <v>273</v>
      </c>
      <c r="C367" s="6" t="s">
        <v>53</v>
      </c>
      <c r="D367" s="6">
        <v>1854</v>
      </c>
      <c r="E367" s="6" t="s">
        <v>90</v>
      </c>
      <c r="F367" s="6" t="s">
        <v>94</v>
      </c>
      <c r="G367" s="6" t="s">
        <v>86</v>
      </c>
      <c r="H367" s="6">
        <v>1</v>
      </c>
      <c r="I367" s="6">
        <v>9</v>
      </c>
      <c r="J367" s="6">
        <v>2</v>
      </c>
      <c r="K367" s="6">
        <f t="shared" si="10"/>
        <v>1.4583333333333333</v>
      </c>
    </row>
    <row r="368" spans="1:15" s="6" customFormat="1" ht="12.75" x14ac:dyDescent="0.2">
      <c r="A368" s="6" t="s">
        <v>58</v>
      </c>
      <c r="B368" s="6">
        <v>273</v>
      </c>
      <c r="C368" s="6" t="s">
        <v>53</v>
      </c>
      <c r="D368" s="6">
        <v>1855</v>
      </c>
      <c r="E368" s="6" t="s">
        <v>90</v>
      </c>
      <c r="F368" s="6" t="s">
        <v>94</v>
      </c>
      <c r="G368" s="6" t="s">
        <v>86</v>
      </c>
      <c r="H368" s="6">
        <v>1</v>
      </c>
      <c r="I368" s="6">
        <v>8</v>
      </c>
      <c r="J368" s="6">
        <v>4</v>
      </c>
      <c r="K368" s="6">
        <f t="shared" si="10"/>
        <v>1.4166666666666665</v>
      </c>
    </row>
    <row r="369" spans="1:11" s="6" customFormat="1" ht="12.75" x14ac:dyDescent="0.2">
      <c r="A369" s="6" t="s">
        <v>61</v>
      </c>
      <c r="B369" s="6">
        <v>383</v>
      </c>
      <c r="C369" s="6" t="s">
        <v>53</v>
      </c>
      <c r="D369" s="6">
        <v>1856</v>
      </c>
      <c r="E369" s="6" t="s">
        <v>90</v>
      </c>
      <c r="F369" s="6" t="s">
        <v>94</v>
      </c>
      <c r="G369" s="6" t="s">
        <v>86</v>
      </c>
      <c r="H369" s="6">
        <v>1</v>
      </c>
      <c r="I369" s="6">
        <v>8</v>
      </c>
      <c r="J369" s="6">
        <v>3</v>
      </c>
      <c r="K369" s="6">
        <f t="shared" si="10"/>
        <v>1.4124999999999999</v>
      </c>
    </row>
    <row r="370" spans="1:11" s="6" customFormat="1" ht="12.75" x14ac:dyDescent="0.2">
      <c r="A370" s="6" t="s">
        <v>61</v>
      </c>
      <c r="B370" s="6">
        <v>383</v>
      </c>
      <c r="C370" s="6" t="s">
        <v>53</v>
      </c>
      <c r="D370" s="6">
        <v>1857</v>
      </c>
      <c r="E370" s="6" t="s">
        <v>90</v>
      </c>
      <c r="F370" s="6" t="s">
        <v>94</v>
      </c>
      <c r="G370" s="6" t="s">
        <v>86</v>
      </c>
      <c r="H370" s="6">
        <v>1</v>
      </c>
      <c r="I370" s="6">
        <v>11</v>
      </c>
      <c r="J370" s="6">
        <v>9</v>
      </c>
      <c r="K370" s="6">
        <f t="shared" si="10"/>
        <v>1.5875000000000001</v>
      </c>
    </row>
    <row r="371" spans="1:11" s="6" customFormat="1" ht="12.75" x14ac:dyDescent="0.2">
      <c r="A371" s="6" t="s">
        <v>62</v>
      </c>
      <c r="B371" s="6">
        <v>413</v>
      </c>
      <c r="C371" s="6" t="s">
        <v>53</v>
      </c>
      <c r="D371" s="6">
        <v>1859</v>
      </c>
      <c r="E371" s="6" t="s">
        <v>90</v>
      </c>
      <c r="F371" s="6" t="s">
        <v>94</v>
      </c>
      <c r="G371" s="6" t="s">
        <v>86</v>
      </c>
      <c r="H371" s="6">
        <v>1</v>
      </c>
      <c r="I371" s="6">
        <v>15</v>
      </c>
      <c r="J371" s="6">
        <v>5</v>
      </c>
      <c r="K371" s="6">
        <f t="shared" si="10"/>
        <v>1.7708333333333333</v>
      </c>
    </row>
    <row r="372" spans="1:11" s="6" customFormat="1" ht="12.75" x14ac:dyDescent="0.2">
      <c r="A372" s="6" t="s">
        <v>62</v>
      </c>
      <c r="B372" s="6">
        <v>413</v>
      </c>
      <c r="C372" s="6" t="s">
        <v>53</v>
      </c>
      <c r="D372" s="6">
        <v>1860</v>
      </c>
      <c r="E372" s="6" t="s">
        <v>90</v>
      </c>
      <c r="F372" s="6" t="s">
        <v>94</v>
      </c>
      <c r="G372" s="6" t="s">
        <v>86</v>
      </c>
      <c r="H372" s="6">
        <v>1</v>
      </c>
      <c r="I372" s="6">
        <v>18</v>
      </c>
      <c r="J372" s="6">
        <v>8</v>
      </c>
      <c r="K372" s="6">
        <f t="shared" si="10"/>
        <v>1.9333333333333333</v>
      </c>
    </row>
    <row r="373" spans="1:11" s="6" customFormat="1" ht="12.75" x14ac:dyDescent="0.2">
      <c r="A373" s="6" t="s">
        <v>63</v>
      </c>
      <c r="B373" s="6">
        <v>485</v>
      </c>
      <c r="C373" s="6" t="s">
        <v>53</v>
      </c>
      <c r="D373" s="6">
        <v>1861</v>
      </c>
      <c r="E373" s="6" t="s">
        <v>90</v>
      </c>
      <c r="F373" s="6" t="s">
        <v>94</v>
      </c>
      <c r="G373" s="6" t="s">
        <v>86</v>
      </c>
      <c r="H373" s="6">
        <v>1</v>
      </c>
      <c r="I373" s="6">
        <v>19</v>
      </c>
      <c r="J373" s="6">
        <v>11</v>
      </c>
      <c r="K373" s="6">
        <f t="shared" si="10"/>
        <v>1.9958333333333333</v>
      </c>
    </row>
    <row r="374" spans="1:11" s="6" customFormat="1" ht="12.75" x14ac:dyDescent="0.2">
      <c r="A374" s="6" t="s">
        <v>63</v>
      </c>
      <c r="B374" s="6">
        <v>485</v>
      </c>
      <c r="C374" s="6" t="s">
        <v>53</v>
      </c>
      <c r="D374" s="6">
        <v>1862</v>
      </c>
      <c r="E374" s="6" t="s">
        <v>90</v>
      </c>
      <c r="F374" s="6" t="s">
        <v>94</v>
      </c>
      <c r="G374" s="6" t="s">
        <v>86</v>
      </c>
      <c r="H374" s="6">
        <v>2</v>
      </c>
      <c r="I374" s="6">
        <v>4</v>
      </c>
      <c r="J374" s="6">
        <v>10</v>
      </c>
      <c r="K374" s="6">
        <f t="shared" si="10"/>
        <v>2.2416666666666667</v>
      </c>
    </row>
    <row r="375" spans="1:11" s="6" customFormat="1" ht="12.75" x14ac:dyDescent="0.2">
      <c r="A375" s="6" t="s">
        <v>63</v>
      </c>
      <c r="B375" s="6">
        <v>485</v>
      </c>
      <c r="C375" s="6" t="s">
        <v>53</v>
      </c>
      <c r="D375" s="6">
        <v>1863</v>
      </c>
      <c r="E375" s="6" t="s">
        <v>90</v>
      </c>
      <c r="F375" s="6" t="s">
        <v>94</v>
      </c>
      <c r="G375" s="6" t="s">
        <v>86</v>
      </c>
      <c r="H375" s="6">
        <v>2</v>
      </c>
      <c r="I375" s="6">
        <v>7</v>
      </c>
      <c r="J375" s="6">
        <v>11</v>
      </c>
      <c r="K375" s="6">
        <f t="shared" si="10"/>
        <v>2.3958333333333335</v>
      </c>
    </row>
    <row r="376" spans="1:11" s="6" customFormat="1" ht="12.75" x14ac:dyDescent="0.2">
      <c r="A376" s="6" t="s">
        <v>64</v>
      </c>
      <c r="B376" s="6">
        <v>576</v>
      </c>
      <c r="C376" s="6" t="s">
        <v>53</v>
      </c>
      <c r="D376" s="6">
        <v>1864</v>
      </c>
      <c r="E376" s="6" t="s">
        <v>90</v>
      </c>
      <c r="F376" s="6" t="s">
        <v>94</v>
      </c>
      <c r="G376" s="6" t="s">
        <v>86</v>
      </c>
      <c r="H376" s="6">
        <v>1</v>
      </c>
      <c r="I376" s="6">
        <v>16</v>
      </c>
      <c r="J376" s="6">
        <v>7</v>
      </c>
      <c r="K376" s="6">
        <f t="shared" si="10"/>
        <v>1.8291666666666666</v>
      </c>
    </row>
    <row r="377" spans="1:11" s="6" customFormat="1" ht="12.75" x14ac:dyDescent="0.2">
      <c r="A377" s="6" t="s">
        <v>64</v>
      </c>
      <c r="B377" s="6">
        <v>576</v>
      </c>
      <c r="C377" s="6" t="s">
        <v>53</v>
      </c>
      <c r="D377" s="6">
        <v>1865</v>
      </c>
      <c r="E377" s="6" t="s">
        <v>90</v>
      </c>
      <c r="F377" s="6" t="s">
        <v>94</v>
      </c>
      <c r="G377" s="6" t="s">
        <v>86</v>
      </c>
      <c r="H377" s="6">
        <v>1</v>
      </c>
      <c r="I377" s="6">
        <v>17</v>
      </c>
      <c r="J377" s="6">
        <v>11</v>
      </c>
      <c r="K377" s="6">
        <f t="shared" si="10"/>
        <v>1.8958333333333335</v>
      </c>
    </row>
    <row r="378" spans="1:11" s="6" customFormat="1" ht="12.75" x14ac:dyDescent="0.2">
      <c r="A378" s="6" t="s">
        <v>65</v>
      </c>
      <c r="B378" s="6">
        <v>290</v>
      </c>
      <c r="C378" s="6" t="s">
        <v>53</v>
      </c>
      <c r="D378" s="6">
        <v>1866</v>
      </c>
      <c r="E378" s="6" t="s">
        <v>90</v>
      </c>
      <c r="F378" s="6" t="s">
        <v>94</v>
      </c>
      <c r="G378" s="6" t="s">
        <v>86</v>
      </c>
      <c r="H378" s="6">
        <v>1</v>
      </c>
      <c r="I378" s="6">
        <v>18</v>
      </c>
      <c r="J378" s="6">
        <v>1</v>
      </c>
      <c r="K378" s="6">
        <f t="shared" si="10"/>
        <v>1.9041666666666666</v>
      </c>
    </row>
    <row r="379" spans="1:11" s="6" customFormat="1" ht="12.75" x14ac:dyDescent="0.2">
      <c r="A379" s="6" t="s">
        <v>65</v>
      </c>
      <c r="B379" s="6">
        <v>290</v>
      </c>
      <c r="C379" s="6" t="s">
        <v>53</v>
      </c>
      <c r="D379" s="6">
        <v>1867</v>
      </c>
      <c r="E379" s="6" t="s">
        <v>90</v>
      </c>
      <c r="F379" s="6" t="s">
        <v>94</v>
      </c>
      <c r="G379" s="6" t="s">
        <v>86</v>
      </c>
      <c r="H379" s="6">
        <v>1</v>
      </c>
      <c r="I379" s="6">
        <v>16</v>
      </c>
      <c r="J379" s="6">
        <v>1</v>
      </c>
      <c r="K379" s="6">
        <f t="shared" si="10"/>
        <v>1.8041666666666667</v>
      </c>
    </row>
    <row r="380" spans="1:11" s="6" customFormat="1" ht="12.75" x14ac:dyDescent="0.2">
      <c r="A380" s="6" t="s">
        <v>66</v>
      </c>
      <c r="B380" s="6">
        <v>357</v>
      </c>
      <c r="C380" s="6" t="s">
        <v>53</v>
      </c>
      <c r="D380" s="6">
        <v>1868</v>
      </c>
      <c r="E380" s="6" t="s">
        <v>90</v>
      </c>
      <c r="F380" s="6" t="s">
        <v>94</v>
      </c>
      <c r="G380" s="6" t="s">
        <v>86</v>
      </c>
      <c r="H380" s="6">
        <v>1</v>
      </c>
      <c r="I380" s="6">
        <v>13</v>
      </c>
      <c r="J380" s="6">
        <v>2</v>
      </c>
      <c r="K380" s="6">
        <f t="shared" si="10"/>
        <v>1.6583333333333332</v>
      </c>
    </row>
    <row r="381" spans="1:11" s="6" customFormat="1" ht="12.75" x14ac:dyDescent="0.2">
      <c r="A381" s="6" t="s">
        <v>66</v>
      </c>
      <c r="B381" s="6">
        <v>357</v>
      </c>
      <c r="C381" s="6" t="s">
        <v>53</v>
      </c>
      <c r="D381" s="6">
        <v>1869</v>
      </c>
      <c r="E381" s="6" t="s">
        <v>90</v>
      </c>
      <c r="F381" s="6" t="s">
        <v>94</v>
      </c>
      <c r="G381" s="6" t="s">
        <v>86</v>
      </c>
      <c r="H381" s="6">
        <v>1</v>
      </c>
      <c r="I381" s="6">
        <v>10</v>
      </c>
      <c r="J381" s="6">
        <v>9</v>
      </c>
      <c r="K381" s="6">
        <f t="shared" si="10"/>
        <v>1.5375000000000001</v>
      </c>
    </row>
    <row r="382" spans="1:11" s="6" customFormat="1" ht="12.75" x14ac:dyDescent="0.2">
      <c r="A382" s="6" t="s">
        <v>66</v>
      </c>
      <c r="B382" s="6">
        <v>357</v>
      </c>
      <c r="C382" s="6" t="s">
        <v>53</v>
      </c>
      <c r="D382" s="6">
        <v>1870</v>
      </c>
      <c r="E382" s="6" t="s">
        <v>90</v>
      </c>
      <c r="F382" s="6" t="s">
        <v>94</v>
      </c>
      <c r="G382" s="6" t="s">
        <v>86</v>
      </c>
      <c r="H382" s="6">
        <v>1</v>
      </c>
      <c r="I382" s="6">
        <v>11</v>
      </c>
      <c r="J382" s="6">
        <v>2</v>
      </c>
      <c r="K382" s="6">
        <f t="shared" si="10"/>
        <v>1.5583333333333333</v>
      </c>
    </row>
    <row r="383" spans="1:11" s="6" customFormat="1" ht="12.75" x14ac:dyDescent="0.2">
      <c r="A383" s="6" t="s">
        <v>67</v>
      </c>
      <c r="B383" s="6">
        <v>309</v>
      </c>
      <c r="C383" s="6" t="s">
        <v>53</v>
      </c>
      <c r="D383" s="6">
        <v>1871</v>
      </c>
      <c r="E383" s="6" t="s">
        <v>90</v>
      </c>
      <c r="F383" s="6" t="s">
        <v>94</v>
      </c>
      <c r="G383" s="6" t="s">
        <v>86</v>
      </c>
      <c r="H383" s="6">
        <v>1</v>
      </c>
      <c r="I383" s="6">
        <v>10</v>
      </c>
      <c r="J383" s="6">
        <v>11</v>
      </c>
      <c r="K383" s="6">
        <f t="shared" si="10"/>
        <v>1.5458333333333334</v>
      </c>
    </row>
    <row r="384" spans="1:11" s="6" customFormat="1" ht="12.75" x14ac:dyDescent="0.2">
      <c r="A384" s="6" t="s">
        <v>67</v>
      </c>
      <c r="B384" s="6">
        <v>309</v>
      </c>
      <c r="C384" s="6" t="s">
        <v>53</v>
      </c>
      <c r="D384" s="6">
        <v>1872</v>
      </c>
      <c r="E384" s="6" t="s">
        <v>90</v>
      </c>
      <c r="F384" s="6" t="s">
        <v>94</v>
      </c>
      <c r="G384" s="6" t="s">
        <v>86</v>
      </c>
      <c r="H384" s="6">
        <v>1</v>
      </c>
      <c r="I384" s="6">
        <v>16</v>
      </c>
      <c r="J384" s="6">
        <v>6</v>
      </c>
      <c r="K384" s="6">
        <f t="shared" si="10"/>
        <v>1.825</v>
      </c>
    </row>
    <row r="385" spans="1:15" s="6" customFormat="1" ht="12.75" x14ac:dyDescent="0.2">
      <c r="A385" s="6" t="s">
        <v>67</v>
      </c>
      <c r="B385" s="6">
        <v>309</v>
      </c>
      <c r="C385" s="6" t="s">
        <v>53</v>
      </c>
      <c r="D385" s="6">
        <v>1873</v>
      </c>
      <c r="E385" s="6" t="s">
        <v>90</v>
      </c>
      <c r="F385" s="6" t="s">
        <v>94</v>
      </c>
      <c r="G385" s="6" t="s">
        <v>86</v>
      </c>
      <c r="H385" s="6">
        <v>1</v>
      </c>
      <c r="I385" s="6">
        <v>18</v>
      </c>
      <c r="J385" s="6">
        <v>8</v>
      </c>
      <c r="K385" s="6">
        <f t="shared" si="10"/>
        <v>1.9333333333333333</v>
      </c>
    </row>
    <row r="386" spans="1:15" s="6" customFormat="1" ht="12.75" x14ac:dyDescent="0.2">
      <c r="A386" s="6" t="s">
        <v>67</v>
      </c>
      <c r="B386" s="6">
        <v>309</v>
      </c>
      <c r="C386" s="6" t="s">
        <v>53</v>
      </c>
      <c r="D386" s="6">
        <v>1874</v>
      </c>
      <c r="E386" s="6" t="s">
        <v>90</v>
      </c>
      <c r="F386" s="6" t="s">
        <v>94</v>
      </c>
      <c r="G386" s="6" t="s">
        <v>86</v>
      </c>
      <c r="H386" s="6">
        <v>2</v>
      </c>
      <c r="I386" s="6">
        <v>1</v>
      </c>
      <c r="J386" s="6">
        <v>9</v>
      </c>
      <c r="K386" s="6">
        <f t="shared" si="10"/>
        <v>2.0874999999999999</v>
      </c>
    </row>
    <row r="387" spans="1:15" s="6" customFormat="1" ht="12.75" x14ac:dyDescent="0.2">
      <c r="A387" s="6" t="s">
        <v>67</v>
      </c>
      <c r="B387" s="6">
        <v>309</v>
      </c>
      <c r="C387" s="6" t="s">
        <v>53</v>
      </c>
      <c r="D387" s="6">
        <v>1875</v>
      </c>
      <c r="E387" s="6" t="s">
        <v>90</v>
      </c>
      <c r="F387" s="6" t="s">
        <v>94</v>
      </c>
      <c r="G387" s="6" t="s">
        <v>86</v>
      </c>
      <c r="H387" s="6">
        <v>2</v>
      </c>
      <c r="I387" s="6">
        <v>9</v>
      </c>
      <c r="J387" s="6">
        <v>9.5</v>
      </c>
      <c r="K387" s="6">
        <f t="shared" si="10"/>
        <v>2.4895833333333335</v>
      </c>
    </row>
    <row r="388" spans="1:15" s="6" customFormat="1" ht="12.75" x14ac:dyDescent="0.2">
      <c r="A388" s="6" t="s">
        <v>68</v>
      </c>
      <c r="B388" s="6">
        <v>297</v>
      </c>
      <c r="C388" s="6" t="s">
        <v>53</v>
      </c>
      <c r="D388" s="6">
        <v>1876</v>
      </c>
      <c r="E388" s="6" t="s">
        <v>90</v>
      </c>
      <c r="F388" s="6" t="s">
        <v>94</v>
      </c>
      <c r="G388" s="6" t="s">
        <v>86</v>
      </c>
      <c r="H388" s="6">
        <v>2</v>
      </c>
      <c r="I388" s="6">
        <v>10</v>
      </c>
      <c r="J388" s="6">
        <v>0</v>
      </c>
      <c r="K388" s="6">
        <f t="shared" si="10"/>
        <v>2.5</v>
      </c>
    </row>
    <row r="389" spans="1:15" s="6" customFormat="1" ht="12.75" x14ac:dyDescent="0.2">
      <c r="A389" s="6" t="s">
        <v>68</v>
      </c>
      <c r="B389" s="6">
        <v>297</v>
      </c>
      <c r="C389" s="6" t="s">
        <v>53</v>
      </c>
      <c r="D389" s="6">
        <v>1877</v>
      </c>
      <c r="E389" s="6" t="s">
        <v>90</v>
      </c>
      <c r="F389" s="6" t="s">
        <v>94</v>
      </c>
      <c r="G389" s="6" t="s">
        <v>86</v>
      </c>
      <c r="H389" s="6">
        <v>2</v>
      </c>
      <c r="I389" s="6">
        <v>2</v>
      </c>
      <c r="J389" s="6">
        <v>0</v>
      </c>
      <c r="K389" s="6">
        <f t="shared" si="10"/>
        <v>2.1</v>
      </c>
    </row>
    <row r="390" spans="1:15" s="6" customFormat="1" ht="12.75" x14ac:dyDescent="0.2">
      <c r="A390" s="6" t="s">
        <v>68</v>
      </c>
      <c r="B390" s="6">
        <v>297</v>
      </c>
      <c r="C390" s="6" t="s">
        <v>53</v>
      </c>
      <c r="D390" s="6">
        <v>1878</v>
      </c>
      <c r="E390" s="6" t="s">
        <v>90</v>
      </c>
      <c r="F390" s="6" t="s">
        <v>94</v>
      </c>
      <c r="G390" s="6" t="s">
        <v>86</v>
      </c>
      <c r="H390" s="6">
        <v>2</v>
      </c>
      <c r="I390" s="6">
        <v>3</v>
      </c>
      <c r="J390" s="6">
        <v>5</v>
      </c>
      <c r="K390" s="6">
        <f t="shared" ref="K390:K453" si="12">H390+I390/20+J390/240</f>
        <v>2.1708333333333334</v>
      </c>
    </row>
    <row r="391" spans="1:15" s="6" customFormat="1" ht="12.75" x14ac:dyDescent="0.2">
      <c r="A391" s="6" t="s">
        <v>69</v>
      </c>
      <c r="B391" s="6">
        <v>348</v>
      </c>
      <c r="C391" s="6" t="s">
        <v>53</v>
      </c>
      <c r="D391" s="6">
        <v>1879</v>
      </c>
      <c r="E391" s="6" t="s">
        <v>90</v>
      </c>
      <c r="F391" s="6" t="s">
        <v>94</v>
      </c>
      <c r="G391" s="6" t="s">
        <v>86</v>
      </c>
      <c r="H391" s="6">
        <v>1</v>
      </c>
      <c r="I391" s="6">
        <v>18</v>
      </c>
      <c r="J391" s="6">
        <v>8</v>
      </c>
      <c r="K391" s="6">
        <f t="shared" si="12"/>
        <v>1.9333333333333333</v>
      </c>
    </row>
    <row r="392" spans="1:15" s="6" customFormat="1" ht="12.75" x14ac:dyDescent="0.2">
      <c r="A392" s="6" t="s">
        <v>69</v>
      </c>
      <c r="B392" s="6">
        <v>348</v>
      </c>
      <c r="C392" s="6" t="s">
        <v>53</v>
      </c>
      <c r="D392" s="6">
        <v>1880</v>
      </c>
      <c r="E392" s="6" t="s">
        <v>90</v>
      </c>
      <c r="F392" s="6" t="s">
        <v>94</v>
      </c>
      <c r="G392" s="6" t="s">
        <v>86</v>
      </c>
      <c r="H392" s="6">
        <v>2</v>
      </c>
      <c r="I392" s="6">
        <v>6</v>
      </c>
      <c r="J392" s="6">
        <v>6</v>
      </c>
      <c r="K392" s="6">
        <f t="shared" si="12"/>
        <v>2.3249999999999997</v>
      </c>
    </row>
    <row r="393" spans="1:15" s="6" customFormat="1" ht="12.75" x14ac:dyDescent="0.2">
      <c r="A393" s="6" t="s">
        <v>69</v>
      </c>
      <c r="B393" s="6">
        <v>348</v>
      </c>
      <c r="C393" s="6" t="s">
        <v>53</v>
      </c>
      <c r="D393" s="6">
        <v>1881</v>
      </c>
      <c r="E393" s="6" t="s">
        <v>90</v>
      </c>
      <c r="F393" s="6" t="s">
        <v>94</v>
      </c>
      <c r="G393" s="6" t="s">
        <v>86</v>
      </c>
      <c r="H393" s="6">
        <v>3</v>
      </c>
      <c r="I393" s="6">
        <v>16</v>
      </c>
      <c r="J393" s="6">
        <v>7</v>
      </c>
      <c r="K393" s="6">
        <f t="shared" si="12"/>
        <v>3.8291666666666666</v>
      </c>
    </row>
    <row r="394" spans="1:15" s="6" customFormat="1" ht="12.75" x14ac:dyDescent="0.2">
      <c r="A394" s="6" t="s">
        <v>70</v>
      </c>
      <c r="B394" s="6">
        <v>330</v>
      </c>
      <c r="C394" s="6" t="s">
        <v>53</v>
      </c>
      <c r="D394" s="6">
        <v>1882</v>
      </c>
      <c r="E394" s="6" t="s">
        <v>90</v>
      </c>
      <c r="F394" s="6" t="s">
        <v>94</v>
      </c>
      <c r="G394" s="6" t="s">
        <v>86</v>
      </c>
      <c r="H394" s="6">
        <v>3</v>
      </c>
      <c r="I394" s="6">
        <v>13</v>
      </c>
      <c r="J394" s="6">
        <v>5</v>
      </c>
      <c r="K394" s="6">
        <f t="shared" si="12"/>
        <v>3.6708333333333334</v>
      </c>
    </row>
    <row r="395" spans="1:15" s="6" customFormat="1" ht="12.75" x14ac:dyDescent="0.2">
      <c r="A395" s="6" t="s">
        <v>70</v>
      </c>
      <c r="B395" s="6">
        <v>330</v>
      </c>
      <c r="C395" s="6" t="s">
        <v>53</v>
      </c>
      <c r="D395" s="6">
        <v>1883</v>
      </c>
      <c r="E395" s="6" t="s">
        <v>90</v>
      </c>
      <c r="F395" s="6" t="s">
        <v>94</v>
      </c>
      <c r="G395" s="6" t="s">
        <v>86</v>
      </c>
      <c r="H395" s="6">
        <v>3</v>
      </c>
      <c r="I395" s="6">
        <v>12</v>
      </c>
      <c r="J395" s="6">
        <v>1</v>
      </c>
      <c r="K395" s="6">
        <f t="shared" si="12"/>
        <v>3.604166666666667</v>
      </c>
    </row>
    <row r="396" spans="1:15" s="6" customFormat="1" ht="12.75" x14ac:dyDescent="0.2">
      <c r="A396" s="6" t="s">
        <v>70</v>
      </c>
      <c r="B396" s="6">
        <v>330</v>
      </c>
      <c r="C396" s="6" t="s">
        <v>53</v>
      </c>
      <c r="D396" s="6">
        <v>1884</v>
      </c>
      <c r="E396" s="6" t="s">
        <v>90</v>
      </c>
      <c r="F396" s="6" t="s">
        <v>94</v>
      </c>
      <c r="G396" s="6" t="s">
        <v>86</v>
      </c>
      <c r="H396" s="6">
        <v>1.7320508075688774</v>
      </c>
      <c r="J396" s="6">
        <v>0</v>
      </c>
      <c r="K396" s="6">
        <f t="shared" si="12"/>
        <v>1.7320508075688774</v>
      </c>
      <c r="L396" s="6">
        <v>1</v>
      </c>
      <c r="M396" s="6">
        <f t="shared" ref="M396:M411" si="13">EXP((LN(L396)+LN(N396))/2)</f>
        <v>1.7320508075688774</v>
      </c>
      <c r="N396" s="6">
        <v>3</v>
      </c>
      <c r="O396" s="6" t="s">
        <v>45</v>
      </c>
    </row>
    <row r="397" spans="1:15" s="6" customFormat="1" ht="12.75" x14ac:dyDescent="0.2">
      <c r="A397" s="6" t="s">
        <v>74</v>
      </c>
      <c r="B397" s="6">
        <v>342</v>
      </c>
      <c r="C397" s="6" t="s">
        <v>53</v>
      </c>
      <c r="D397" s="6">
        <v>1885</v>
      </c>
      <c r="E397" s="6" t="s">
        <v>90</v>
      </c>
      <c r="F397" s="6" t="s">
        <v>94</v>
      </c>
      <c r="G397" s="6" t="s">
        <v>86</v>
      </c>
      <c r="H397" s="6">
        <v>1.7320508075688774</v>
      </c>
      <c r="I397" s="6">
        <v>0</v>
      </c>
      <c r="J397" s="6">
        <v>0</v>
      </c>
      <c r="K397" s="6">
        <f t="shared" si="12"/>
        <v>1.7320508075688774</v>
      </c>
      <c r="L397" s="6">
        <v>1</v>
      </c>
      <c r="M397" s="6">
        <f t="shared" si="13"/>
        <v>1.7320508075688774</v>
      </c>
      <c r="N397" s="6">
        <v>3</v>
      </c>
      <c r="O397" s="6" t="s">
        <v>45</v>
      </c>
    </row>
    <row r="398" spans="1:15" s="6" customFormat="1" ht="12.75" x14ac:dyDescent="0.2">
      <c r="A398" s="6" t="s">
        <v>74</v>
      </c>
      <c r="B398" s="6">
        <v>342</v>
      </c>
      <c r="C398" s="6" t="s">
        <v>53</v>
      </c>
      <c r="D398" s="6">
        <v>1886</v>
      </c>
      <c r="E398" s="6" t="s">
        <v>90</v>
      </c>
      <c r="F398" s="6" t="s">
        <v>94</v>
      </c>
      <c r="G398" s="6" t="s">
        <v>86</v>
      </c>
      <c r="H398" s="6">
        <v>2</v>
      </c>
      <c r="I398" s="6">
        <v>0</v>
      </c>
      <c r="J398" s="6">
        <v>0</v>
      </c>
      <c r="K398" s="6">
        <f t="shared" si="12"/>
        <v>2</v>
      </c>
      <c r="L398" s="6">
        <v>1</v>
      </c>
      <c r="M398" s="6">
        <f t="shared" si="13"/>
        <v>2</v>
      </c>
      <c r="N398" s="6">
        <v>4</v>
      </c>
      <c r="O398" s="6" t="s">
        <v>45</v>
      </c>
    </row>
    <row r="399" spans="1:15" s="6" customFormat="1" ht="12.75" x14ac:dyDescent="0.2">
      <c r="A399" s="6" t="s">
        <v>74</v>
      </c>
      <c r="B399" s="6">
        <v>342</v>
      </c>
      <c r="C399" s="6" t="s">
        <v>53</v>
      </c>
      <c r="D399" s="6">
        <v>1887</v>
      </c>
      <c r="E399" s="6" t="s">
        <v>90</v>
      </c>
      <c r="F399" s="6" t="s">
        <v>94</v>
      </c>
      <c r="G399" s="6" t="s">
        <v>86</v>
      </c>
      <c r="H399" s="6">
        <v>1.7320508075688774</v>
      </c>
      <c r="I399" s="6">
        <v>0</v>
      </c>
      <c r="J399" s="6">
        <v>0</v>
      </c>
      <c r="K399" s="6">
        <f t="shared" si="12"/>
        <v>1.7320508075688774</v>
      </c>
      <c r="L399" s="6">
        <v>1</v>
      </c>
      <c r="M399" s="6">
        <f t="shared" si="13"/>
        <v>1.7320508075688774</v>
      </c>
      <c r="N399" s="6">
        <v>3</v>
      </c>
      <c r="O399" s="6" t="s">
        <v>45</v>
      </c>
    </row>
    <row r="400" spans="1:15" s="6" customFormat="1" ht="12.75" x14ac:dyDescent="0.2">
      <c r="A400" s="6" t="s">
        <v>75</v>
      </c>
      <c r="B400" s="6">
        <v>347</v>
      </c>
      <c r="C400" s="6" t="s">
        <v>53</v>
      </c>
      <c r="D400" s="6">
        <v>1888</v>
      </c>
      <c r="E400" s="6" t="s">
        <v>90</v>
      </c>
      <c r="F400" s="6" t="s">
        <v>94</v>
      </c>
      <c r="G400" s="6" t="s">
        <v>86</v>
      </c>
      <c r="H400" s="6">
        <v>1.7320508075688774</v>
      </c>
      <c r="J400" s="6">
        <v>0</v>
      </c>
      <c r="K400" s="6">
        <f t="shared" si="12"/>
        <v>1.7320508075688774</v>
      </c>
      <c r="L400" s="6">
        <v>1</v>
      </c>
      <c r="M400" s="6">
        <f t="shared" si="13"/>
        <v>1.7320508075688774</v>
      </c>
      <c r="N400" s="6">
        <v>3</v>
      </c>
      <c r="O400" s="6" t="s">
        <v>45</v>
      </c>
    </row>
    <row r="401" spans="1:15" s="6" customFormat="1" ht="12.75" x14ac:dyDescent="0.2">
      <c r="A401" s="6" t="s">
        <v>75</v>
      </c>
      <c r="B401" s="6">
        <v>347</v>
      </c>
      <c r="C401" s="6" t="s">
        <v>53</v>
      </c>
      <c r="D401" s="6">
        <v>1889</v>
      </c>
      <c r="E401" s="6" t="s">
        <v>90</v>
      </c>
      <c r="F401" s="6" t="s">
        <v>94</v>
      </c>
      <c r="G401" s="6" t="s">
        <v>86</v>
      </c>
      <c r="H401" s="6">
        <v>0</v>
      </c>
      <c r="I401" s="6">
        <v>32.863353450309958</v>
      </c>
      <c r="J401" s="6">
        <v>0</v>
      </c>
      <c r="K401" s="6">
        <f t="shared" si="12"/>
        <v>1.643167672515498</v>
      </c>
      <c r="L401" s="6">
        <v>18</v>
      </c>
      <c r="M401" s="6">
        <f t="shared" si="13"/>
        <v>32.863353450309958</v>
      </c>
      <c r="N401" s="6">
        <v>60</v>
      </c>
      <c r="O401" s="6" t="s">
        <v>73</v>
      </c>
    </row>
    <row r="402" spans="1:15" s="6" customFormat="1" ht="12.75" x14ac:dyDescent="0.2">
      <c r="A402" s="6" t="s">
        <v>75</v>
      </c>
      <c r="B402" s="6">
        <v>347</v>
      </c>
      <c r="C402" s="6" t="s">
        <v>53</v>
      </c>
      <c r="D402" s="6">
        <v>1890</v>
      </c>
      <c r="E402" s="6" t="s">
        <v>90</v>
      </c>
      <c r="F402" s="6" t="s">
        <v>94</v>
      </c>
      <c r="G402" s="6" t="s">
        <v>86</v>
      </c>
      <c r="H402" s="6">
        <v>0</v>
      </c>
      <c r="I402" s="6">
        <v>39.999999999999979</v>
      </c>
      <c r="J402" s="6">
        <v>0</v>
      </c>
      <c r="K402" s="6">
        <f t="shared" si="12"/>
        <v>1.9999999999999989</v>
      </c>
      <c r="L402" s="6">
        <v>20</v>
      </c>
      <c r="M402" s="6">
        <f t="shared" si="13"/>
        <v>39.999999999999979</v>
      </c>
      <c r="N402" s="6">
        <v>80</v>
      </c>
      <c r="O402" s="6" t="s">
        <v>73</v>
      </c>
    </row>
    <row r="403" spans="1:15" s="6" customFormat="1" ht="12.75" x14ac:dyDescent="0.2">
      <c r="A403" s="6" t="s">
        <v>76</v>
      </c>
      <c r="B403" s="6">
        <v>379</v>
      </c>
      <c r="C403" s="6" t="s">
        <v>53</v>
      </c>
      <c r="D403" s="6">
        <v>1891</v>
      </c>
      <c r="E403" s="6" t="s">
        <v>90</v>
      </c>
      <c r="F403" s="6" t="s">
        <v>94</v>
      </c>
      <c r="G403" s="6" t="s">
        <v>86</v>
      </c>
      <c r="H403" s="6">
        <v>0</v>
      </c>
      <c r="I403" s="6">
        <v>39.999999999999979</v>
      </c>
      <c r="J403" s="6">
        <v>0</v>
      </c>
      <c r="K403" s="6">
        <f t="shared" si="12"/>
        <v>1.9999999999999989</v>
      </c>
      <c r="L403" s="6">
        <v>20</v>
      </c>
      <c r="M403" s="6">
        <f t="shared" si="13"/>
        <v>39.999999999999979</v>
      </c>
      <c r="N403" s="6">
        <v>80</v>
      </c>
      <c r="O403" s="6" t="s">
        <v>73</v>
      </c>
    </row>
    <row r="404" spans="1:15" s="6" customFormat="1" ht="12.75" x14ac:dyDescent="0.2">
      <c r="A404" s="6" t="s">
        <v>76</v>
      </c>
      <c r="B404" s="6">
        <v>379</v>
      </c>
      <c r="C404" s="6" t="s">
        <v>53</v>
      </c>
      <c r="D404" s="6">
        <v>1892</v>
      </c>
      <c r="E404" s="6" t="s">
        <v>90</v>
      </c>
      <c r="F404" s="6" t="s">
        <v>94</v>
      </c>
      <c r="G404" s="6" t="s">
        <v>86</v>
      </c>
      <c r="H404" s="6">
        <v>0</v>
      </c>
      <c r="I404" s="6">
        <v>33.166247903554009</v>
      </c>
      <c r="J404" s="6">
        <v>0</v>
      </c>
      <c r="K404" s="6">
        <f t="shared" si="12"/>
        <v>1.6583123951777003</v>
      </c>
      <c r="L404" s="6">
        <v>20</v>
      </c>
      <c r="M404" s="6">
        <f t="shared" si="13"/>
        <v>33.166247903554009</v>
      </c>
      <c r="N404" s="6">
        <v>55</v>
      </c>
      <c r="O404" s="6" t="s">
        <v>73</v>
      </c>
    </row>
    <row r="405" spans="1:15" s="6" customFormat="1" ht="12.75" x14ac:dyDescent="0.2">
      <c r="A405" s="6" t="s">
        <v>76</v>
      </c>
      <c r="B405" s="6">
        <v>379</v>
      </c>
      <c r="C405" s="6" t="s">
        <v>53</v>
      </c>
      <c r="D405" s="6">
        <v>1893</v>
      </c>
      <c r="E405" s="6" t="s">
        <v>90</v>
      </c>
      <c r="F405" s="6" t="s">
        <v>94</v>
      </c>
      <c r="G405" s="6" t="s">
        <v>86</v>
      </c>
      <c r="H405" s="6">
        <v>0</v>
      </c>
      <c r="I405" s="6">
        <v>34.641016151377549</v>
      </c>
      <c r="J405" s="6">
        <v>0</v>
      </c>
      <c r="K405" s="6">
        <f t="shared" si="12"/>
        <v>1.7320508075688774</v>
      </c>
      <c r="L405" s="6">
        <v>15</v>
      </c>
      <c r="M405" s="6">
        <f t="shared" si="13"/>
        <v>34.641016151377549</v>
      </c>
      <c r="N405" s="6">
        <v>80</v>
      </c>
      <c r="O405" s="6" t="s">
        <v>73</v>
      </c>
    </row>
    <row r="406" spans="1:15" s="6" customFormat="1" ht="12.75" x14ac:dyDescent="0.2">
      <c r="A406" s="6" t="s">
        <v>77</v>
      </c>
      <c r="B406" s="6">
        <v>443</v>
      </c>
      <c r="C406" s="6" t="s">
        <v>53</v>
      </c>
      <c r="D406" s="6">
        <v>1894</v>
      </c>
      <c r="E406" s="6" t="s">
        <v>90</v>
      </c>
      <c r="F406" s="6" t="s">
        <v>94</v>
      </c>
      <c r="G406" s="6" t="s">
        <v>86</v>
      </c>
      <c r="H406" s="6">
        <v>0</v>
      </c>
      <c r="I406" s="6">
        <v>33.166247903554009</v>
      </c>
      <c r="J406" s="6">
        <v>0</v>
      </c>
      <c r="K406" s="6">
        <f t="shared" si="12"/>
        <v>1.6583123951777003</v>
      </c>
      <c r="L406" s="6">
        <v>20</v>
      </c>
      <c r="M406" s="6">
        <f t="shared" si="13"/>
        <v>33.166247903554009</v>
      </c>
      <c r="N406" s="6">
        <v>55</v>
      </c>
      <c r="O406" s="6" t="s">
        <v>73</v>
      </c>
    </row>
    <row r="407" spans="1:15" s="6" customFormat="1" ht="12.75" x14ac:dyDescent="0.2">
      <c r="A407" s="6" t="s">
        <v>77</v>
      </c>
      <c r="B407" s="6">
        <v>443</v>
      </c>
      <c r="C407" s="6" t="s">
        <v>53</v>
      </c>
      <c r="D407" s="6">
        <v>1895</v>
      </c>
      <c r="E407" s="6" t="s">
        <v>90</v>
      </c>
      <c r="F407" s="6" t="s">
        <v>94</v>
      </c>
      <c r="G407" s="6" t="s">
        <v>86</v>
      </c>
      <c r="H407" s="6">
        <v>0</v>
      </c>
      <c r="I407" s="6">
        <v>34.641016151377549</v>
      </c>
      <c r="J407" s="6">
        <v>0</v>
      </c>
      <c r="K407" s="6">
        <f t="shared" si="12"/>
        <v>1.7320508075688774</v>
      </c>
      <c r="L407" s="6">
        <v>20</v>
      </c>
      <c r="M407" s="6">
        <f t="shared" si="13"/>
        <v>34.641016151377549</v>
      </c>
      <c r="N407" s="6">
        <v>60</v>
      </c>
      <c r="O407" s="6" t="s">
        <v>73</v>
      </c>
    </row>
    <row r="408" spans="1:15" s="6" customFormat="1" ht="12.75" x14ac:dyDescent="0.2">
      <c r="A408" s="6" t="s">
        <v>77</v>
      </c>
      <c r="B408" s="6">
        <v>443</v>
      </c>
      <c r="C408" s="6" t="s">
        <v>53</v>
      </c>
      <c r="D408" s="6">
        <v>1896</v>
      </c>
      <c r="E408" s="6" t="s">
        <v>90</v>
      </c>
      <c r="F408" s="6" t="s">
        <v>94</v>
      </c>
      <c r="G408" s="6" t="s">
        <v>86</v>
      </c>
      <c r="H408" s="6">
        <v>0</v>
      </c>
      <c r="I408" s="6">
        <v>39.999999999999979</v>
      </c>
      <c r="J408" s="6">
        <v>0</v>
      </c>
      <c r="K408" s="6">
        <f t="shared" si="12"/>
        <v>1.9999999999999989</v>
      </c>
      <c r="L408" s="6">
        <v>20</v>
      </c>
      <c r="M408" s="6">
        <f t="shared" si="13"/>
        <v>39.999999999999979</v>
      </c>
      <c r="N408" s="6">
        <v>80</v>
      </c>
      <c r="O408" s="6" t="s">
        <v>73</v>
      </c>
    </row>
    <row r="409" spans="1:15" s="6" customFormat="1" ht="12.75" x14ac:dyDescent="0.2">
      <c r="A409" s="6" t="s">
        <v>78</v>
      </c>
      <c r="B409" s="6">
        <v>450</v>
      </c>
      <c r="C409" s="6" t="s">
        <v>53</v>
      </c>
      <c r="D409" s="6">
        <v>1897</v>
      </c>
      <c r="E409" s="6" t="s">
        <v>90</v>
      </c>
      <c r="F409" s="6" t="s">
        <v>94</v>
      </c>
      <c r="G409" s="6" t="s">
        <v>86</v>
      </c>
      <c r="H409" s="6">
        <v>0</v>
      </c>
      <c r="I409" s="6">
        <v>44.721359549995789</v>
      </c>
      <c r="J409" s="6">
        <v>0</v>
      </c>
      <c r="K409" s="6">
        <f t="shared" si="12"/>
        <v>2.2360679774997894</v>
      </c>
      <c r="L409" s="6">
        <v>20</v>
      </c>
      <c r="M409" s="6">
        <f t="shared" si="13"/>
        <v>44.721359549995789</v>
      </c>
      <c r="N409" s="6">
        <v>100</v>
      </c>
      <c r="O409" s="6" t="s">
        <v>73</v>
      </c>
    </row>
    <row r="410" spans="1:15" s="6" customFormat="1" ht="12.75" x14ac:dyDescent="0.2">
      <c r="A410" s="6" t="s">
        <v>78</v>
      </c>
      <c r="B410" s="6">
        <v>450</v>
      </c>
      <c r="C410" s="6" t="s">
        <v>53</v>
      </c>
      <c r="D410" s="6">
        <v>1898</v>
      </c>
      <c r="E410" s="6" t="s">
        <v>90</v>
      </c>
      <c r="F410" s="6" t="s">
        <v>94</v>
      </c>
      <c r="G410" s="6" t="s">
        <v>86</v>
      </c>
      <c r="H410" s="6">
        <v>0</v>
      </c>
      <c r="I410" s="6">
        <v>50.000000000000014</v>
      </c>
      <c r="J410" s="6">
        <v>0</v>
      </c>
      <c r="K410" s="6">
        <f t="shared" si="12"/>
        <v>2.5000000000000009</v>
      </c>
      <c r="L410" s="6">
        <v>25</v>
      </c>
      <c r="M410" s="6">
        <f t="shared" si="13"/>
        <v>50.000000000000014</v>
      </c>
      <c r="N410" s="6">
        <v>100</v>
      </c>
      <c r="O410" s="6" t="s">
        <v>73</v>
      </c>
    </row>
    <row r="411" spans="1:15" s="6" customFormat="1" ht="12.75" x14ac:dyDescent="0.2">
      <c r="A411" s="6" t="s">
        <v>79</v>
      </c>
      <c r="B411" s="6">
        <v>365</v>
      </c>
      <c r="C411" s="6" t="s">
        <v>53</v>
      </c>
      <c r="D411" s="6">
        <v>1899</v>
      </c>
      <c r="E411" s="6" t="s">
        <v>90</v>
      </c>
      <c r="F411" s="6" t="s">
        <v>94</v>
      </c>
      <c r="G411" s="6" t="s">
        <v>86</v>
      </c>
      <c r="H411" s="6">
        <v>0</v>
      </c>
      <c r="I411" s="6">
        <v>50.000000000000014</v>
      </c>
      <c r="J411" s="6">
        <v>0</v>
      </c>
      <c r="K411" s="6">
        <f t="shared" si="12"/>
        <v>2.5000000000000009</v>
      </c>
      <c r="L411" s="6">
        <v>25</v>
      </c>
      <c r="M411" s="6">
        <f t="shared" si="13"/>
        <v>50.000000000000014</v>
      </c>
      <c r="N411" s="6">
        <v>100</v>
      </c>
      <c r="O411" s="6" t="s">
        <v>73</v>
      </c>
    </row>
    <row r="412" spans="1:15" s="6" customFormat="1" ht="12.75" x14ac:dyDescent="0.2">
      <c r="A412" s="6" t="s">
        <v>80</v>
      </c>
      <c r="B412" s="6">
        <v>383</v>
      </c>
      <c r="C412" s="6" t="s">
        <v>53</v>
      </c>
      <c r="D412" s="6">
        <v>1900</v>
      </c>
      <c r="E412" s="6" t="s">
        <v>90</v>
      </c>
      <c r="F412" s="6" t="s">
        <v>94</v>
      </c>
      <c r="G412" s="6" t="s">
        <v>86</v>
      </c>
      <c r="H412" s="6">
        <v>0</v>
      </c>
      <c r="I412" s="6">
        <v>44</v>
      </c>
      <c r="J412" s="6">
        <v>2</v>
      </c>
      <c r="K412" s="6">
        <f t="shared" si="12"/>
        <v>2.2083333333333335</v>
      </c>
    </row>
    <row r="413" spans="1:15" s="6" customFormat="1" ht="12.75" x14ac:dyDescent="0.2">
      <c r="A413" s="6" t="s">
        <v>81</v>
      </c>
      <c r="B413" s="6">
        <v>415</v>
      </c>
      <c r="C413" s="6" t="s">
        <v>53</v>
      </c>
      <c r="D413" s="6">
        <v>1901</v>
      </c>
      <c r="E413" s="6" t="s">
        <v>90</v>
      </c>
      <c r="F413" s="6" t="s">
        <v>94</v>
      </c>
      <c r="G413" s="6" t="s">
        <v>86</v>
      </c>
      <c r="H413" s="6">
        <v>0</v>
      </c>
      <c r="I413" s="6">
        <v>49</v>
      </c>
      <c r="J413" s="6">
        <v>3</v>
      </c>
      <c r="K413" s="6">
        <f t="shared" si="12"/>
        <v>2.4625000000000004</v>
      </c>
    </row>
    <row r="414" spans="1:15" s="6" customFormat="1" ht="12.75" x14ac:dyDescent="0.2">
      <c r="A414" s="6" t="s">
        <v>82</v>
      </c>
      <c r="B414" s="6">
        <v>459</v>
      </c>
      <c r="C414" s="6" t="s">
        <v>53</v>
      </c>
      <c r="D414" s="6">
        <v>1902</v>
      </c>
      <c r="E414" s="6" t="s">
        <v>90</v>
      </c>
      <c r="F414" s="6" t="s">
        <v>94</v>
      </c>
      <c r="G414" s="6" t="s">
        <v>86</v>
      </c>
      <c r="H414" s="6">
        <v>0</v>
      </c>
      <c r="I414" s="6">
        <v>55</v>
      </c>
      <c r="J414" s="6">
        <v>7</v>
      </c>
      <c r="K414" s="6">
        <f t="shared" si="12"/>
        <v>2.7791666666666668</v>
      </c>
    </row>
    <row r="415" spans="1:15" s="6" customFormat="1" ht="12.75" x14ac:dyDescent="0.2">
      <c r="A415" s="6" t="s">
        <v>83</v>
      </c>
      <c r="B415" s="6">
        <v>374</v>
      </c>
      <c r="C415" s="6" t="s">
        <v>53</v>
      </c>
      <c r="D415" s="6">
        <v>1903</v>
      </c>
      <c r="E415" s="6" t="s">
        <v>90</v>
      </c>
      <c r="F415" s="6" t="s">
        <v>94</v>
      </c>
      <c r="G415" s="6" t="s">
        <v>86</v>
      </c>
      <c r="H415" s="6">
        <v>0</v>
      </c>
      <c r="I415" s="6">
        <v>33</v>
      </c>
      <c r="J415" s="6">
        <v>9</v>
      </c>
      <c r="K415" s="6">
        <f t="shared" si="12"/>
        <v>1.6875</v>
      </c>
    </row>
    <row r="416" spans="1:15" s="6" customFormat="1" ht="12.75" x14ac:dyDescent="0.2">
      <c r="A416" s="6" t="s">
        <v>83</v>
      </c>
      <c r="B416" s="6">
        <v>374</v>
      </c>
      <c r="C416" s="6" t="s">
        <v>53</v>
      </c>
      <c r="D416" s="6">
        <v>1904</v>
      </c>
      <c r="E416" s="6" t="s">
        <v>90</v>
      </c>
      <c r="F416" s="6" t="s">
        <v>94</v>
      </c>
      <c r="G416" s="6" t="s">
        <v>86</v>
      </c>
      <c r="H416" s="6">
        <v>0</v>
      </c>
      <c r="I416" s="6">
        <v>57</v>
      </c>
      <c r="J416" s="6">
        <v>0</v>
      </c>
      <c r="K416" s="6">
        <f t="shared" si="12"/>
        <v>2.85</v>
      </c>
    </row>
    <row r="417" spans="1:15" s="6" customFormat="1" ht="12.75" x14ac:dyDescent="0.2">
      <c r="A417" s="6" t="s">
        <v>83</v>
      </c>
      <c r="B417" s="6">
        <v>374</v>
      </c>
      <c r="C417" s="6" t="s">
        <v>53</v>
      </c>
      <c r="D417" s="6">
        <v>1905</v>
      </c>
      <c r="E417" s="6" t="s">
        <v>90</v>
      </c>
      <c r="F417" s="6" t="s">
        <v>94</v>
      </c>
      <c r="G417" s="6" t="s">
        <v>86</v>
      </c>
      <c r="H417" s="6">
        <v>0</v>
      </c>
      <c r="I417" s="6">
        <v>52</v>
      </c>
      <c r="J417" s="6">
        <v>6</v>
      </c>
      <c r="K417" s="6">
        <f t="shared" si="12"/>
        <v>2.625</v>
      </c>
    </row>
    <row r="418" spans="1:15" s="6" customFormat="1" ht="12.75" x14ac:dyDescent="0.2">
      <c r="A418" s="6" t="s">
        <v>84</v>
      </c>
      <c r="B418" s="6">
        <v>292</v>
      </c>
      <c r="C418" s="6" t="s">
        <v>53</v>
      </c>
      <c r="D418" s="6">
        <v>1906</v>
      </c>
      <c r="E418" s="6" t="s">
        <v>90</v>
      </c>
      <c r="F418" s="6" t="s">
        <v>94</v>
      </c>
      <c r="G418" s="6" t="s">
        <v>86</v>
      </c>
      <c r="H418" s="6">
        <v>0</v>
      </c>
      <c r="I418" s="6">
        <v>52</v>
      </c>
      <c r="J418" s="6">
        <v>4</v>
      </c>
      <c r="K418" s="6">
        <f t="shared" si="12"/>
        <v>2.6166666666666667</v>
      </c>
    </row>
    <row r="419" spans="1:15" s="6" customFormat="1" ht="12.75" x14ac:dyDescent="0.2">
      <c r="A419" s="6" t="s">
        <v>84</v>
      </c>
      <c r="B419" s="6">
        <v>292</v>
      </c>
      <c r="C419" s="6" t="s">
        <v>53</v>
      </c>
      <c r="D419" s="6">
        <v>1907</v>
      </c>
      <c r="E419" s="6" t="s">
        <v>90</v>
      </c>
      <c r="F419" s="6" t="s">
        <v>94</v>
      </c>
      <c r="G419" s="6" t="s">
        <v>86</v>
      </c>
      <c r="H419" s="6">
        <v>0</v>
      </c>
      <c r="I419" s="6">
        <v>53</v>
      </c>
      <c r="J419" s="6">
        <v>5</v>
      </c>
      <c r="K419" s="6">
        <f t="shared" si="12"/>
        <v>2.6708333333333334</v>
      </c>
    </row>
    <row r="420" spans="1:15" s="6" customFormat="1" ht="12.75" x14ac:dyDescent="0.2">
      <c r="A420" s="6" t="s">
        <v>95</v>
      </c>
      <c r="B420" s="6">
        <v>129</v>
      </c>
      <c r="C420" s="6" t="s">
        <v>96</v>
      </c>
      <c r="D420" s="6">
        <v>1837</v>
      </c>
      <c r="E420" s="6" t="s">
        <v>97</v>
      </c>
      <c r="F420" s="6" t="s">
        <v>55</v>
      </c>
      <c r="G420" s="6" t="s">
        <v>98</v>
      </c>
      <c r="H420" s="6">
        <v>0</v>
      </c>
      <c r="I420" s="6">
        <v>1</v>
      </c>
      <c r="J420" s="6">
        <v>6</v>
      </c>
      <c r="K420" s="6">
        <f t="shared" si="12"/>
        <v>7.5000000000000011E-2</v>
      </c>
    </row>
    <row r="421" spans="1:15" s="6" customFormat="1" ht="12.75" x14ac:dyDescent="0.2">
      <c r="A421" s="6" t="s">
        <v>99</v>
      </c>
      <c r="B421" s="6">
        <v>135</v>
      </c>
      <c r="C421" s="6" t="s">
        <v>96</v>
      </c>
      <c r="D421" s="6">
        <v>1838</v>
      </c>
      <c r="E421" s="6" t="s">
        <v>97</v>
      </c>
      <c r="F421" s="6" t="s">
        <v>55</v>
      </c>
      <c r="G421" s="6" t="s">
        <v>100</v>
      </c>
      <c r="H421" s="6">
        <v>0</v>
      </c>
      <c r="I421" s="6">
        <v>52</v>
      </c>
      <c r="J421" s="6">
        <v>6</v>
      </c>
      <c r="K421" s="6">
        <f t="shared" si="12"/>
        <v>2.625</v>
      </c>
    </row>
    <row r="422" spans="1:15" s="6" customFormat="1" ht="12.75" x14ac:dyDescent="0.2">
      <c r="A422" s="6" t="s">
        <v>101</v>
      </c>
      <c r="B422" s="6">
        <v>252</v>
      </c>
      <c r="C422" s="6" t="s">
        <v>96</v>
      </c>
      <c r="D422" s="6">
        <v>1839</v>
      </c>
      <c r="E422" s="6" t="s">
        <v>97</v>
      </c>
      <c r="F422" s="6" t="s">
        <v>55</v>
      </c>
      <c r="G422" s="6" t="s">
        <v>100</v>
      </c>
      <c r="H422" s="6">
        <v>0</v>
      </c>
      <c r="I422" s="6">
        <v>60</v>
      </c>
      <c r="J422" s="6">
        <v>0</v>
      </c>
      <c r="K422" s="6">
        <f t="shared" si="12"/>
        <v>3</v>
      </c>
    </row>
    <row r="423" spans="1:15" s="6" customFormat="1" ht="12.75" x14ac:dyDescent="0.2">
      <c r="A423" s="6" t="s">
        <v>102</v>
      </c>
      <c r="B423" s="6">
        <v>284</v>
      </c>
      <c r="C423" s="6" t="s">
        <v>96</v>
      </c>
      <c r="D423" s="6">
        <v>1840</v>
      </c>
      <c r="E423" s="6" t="s">
        <v>97</v>
      </c>
      <c r="F423" s="6" t="s">
        <v>55</v>
      </c>
      <c r="G423" s="6" t="s">
        <v>100</v>
      </c>
      <c r="H423" s="6">
        <v>0</v>
      </c>
      <c r="I423" s="6">
        <v>34.641016151377549</v>
      </c>
      <c r="J423" s="6">
        <v>0</v>
      </c>
      <c r="K423" s="6">
        <f t="shared" si="12"/>
        <v>1.7320508075688774</v>
      </c>
      <c r="L423" s="6">
        <v>30</v>
      </c>
      <c r="M423" s="6">
        <f>EXP((LN(L423)+LN(N423))/2)</f>
        <v>34.641016151377549</v>
      </c>
      <c r="N423" s="6">
        <v>40</v>
      </c>
      <c r="O423" s="6" t="s">
        <v>73</v>
      </c>
    </row>
    <row r="424" spans="1:15" s="6" customFormat="1" ht="12.75" x14ac:dyDescent="0.2">
      <c r="A424" s="6" t="s">
        <v>103</v>
      </c>
      <c r="B424" s="6">
        <v>278</v>
      </c>
      <c r="C424" s="6" t="s">
        <v>96</v>
      </c>
      <c r="D424" s="6">
        <v>1841</v>
      </c>
      <c r="E424" s="6" t="s">
        <v>97</v>
      </c>
      <c r="F424" s="6" t="s">
        <v>55</v>
      </c>
      <c r="G424" s="6" t="s">
        <v>100</v>
      </c>
      <c r="H424" s="6">
        <v>0</v>
      </c>
      <c r="I424" s="6">
        <v>35</v>
      </c>
      <c r="J424" s="6">
        <v>0</v>
      </c>
      <c r="K424" s="6">
        <f t="shared" si="12"/>
        <v>1.75</v>
      </c>
    </row>
    <row r="425" spans="1:15" s="6" customFormat="1" ht="12.75" x14ac:dyDescent="0.2">
      <c r="A425" s="6" t="s">
        <v>104</v>
      </c>
      <c r="B425" s="6">
        <v>282</v>
      </c>
      <c r="C425" s="6" t="s">
        <v>96</v>
      </c>
      <c r="D425" s="6">
        <v>1842</v>
      </c>
      <c r="E425" s="6" t="s">
        <v>97</v>
      </c>
      <c r="F425" s="6" t="s">
        <v>55</v>
      </c>
      <c r="G425" s="6" t="s">
        <v>100</v>
      </c>
      <c r="H425" s="6">
        <v>0</v>
      </c>
      <c r="I425" s="6">
        <v>40</v>
      </c>
      <c r="J425" s="6">
        <v>0</v>
      </c>
      <c r="K425" s="6">
        <f t="shared" si="12"/>
        <v>2</v>
      </c>
    </row>
    <row r="426" spans="1:15" s="6" customFormat="1" ht="12.75" x14ac:dyDescent="0.2">
      <c r="A426" s="6" t="s">
        <v>105</v>
      </c>
      <c r="B426" s="6">
        <v>282</v>
      </c>
      <c r="C426" s="6" t="s">
        <v>96</v>
      </c>
      <c r="D426" s="6">
        <v>1843</v>
      </c>
      <c r="E426" s="6" t="s">
        <v>90</v>
      </c>
      <c r="F426" s="6" t="s">
        <v>55</v>
      </c>
      <c r="G426" s="6" t="s">
        <v>100</v>
      </c>
      <c r="H426" s="6">
        <v>0</v>
      </c>
      <c r="I426" s="6">
        <v>37</v>
      </c>
      <c r="J426" s="6">
        <v>6</v>
      </c>
      <c r="K426" s="6">
        <f t="shared" si="12"/>
        <v>1.875</v>
      </c>
    </row>
    <row r="427" spans="1:15" s="6" customFormat="1" ht="12.75" x14ac:dyDescent="0.2">
      <c r="A427" s="6" t="s">
        <v>106</v>
      </c>
      <c r="B427" s="6">
        <v>326</v>
      </c>
      <c r="C427" s="6" t="s">
        <v>96</v>
      </c>
      <c r="D427" s="6">
        <v>1844</v>
      </c>
      <c r="E427" s="6" t="s">
        <v>90</v>
      </c>
      <c r="F427" s="6" t="s">
        <v>55</v>
      </c>
      <c r="G427" s="6" t="s">
        <v>100</v>
      </c>
      <c r="H427" s="6">
        <v>0</v>
      </c>
      <c r="I427" s="6">
        <v>37</v>
      </c>
      <c r="J427" s="6">
        <v>6</v>
      </c>
      <c r="K427" s="6">
        <f t="shared" si="12"/>
        <v>1.875</v>
      </c>
    </row>
    <row r="428" spans="1:15" s="6" customFormat="1" ht="12.75" x14ac:dyDescent="0.2">
      <c r="A428" s="6" t="s">
        <v>107</v>
      </c>
      <c r="B428" s="6">
        <v>332</v>
      </c>
      <c r="C428" s="6" t="s">
        <v>96</v>
      </c>
      <c r="D428" s="6">
        <v>1845</v>
      </c>
      <c r="E428" s="6" t="s">
        <v>90</v>
      </c>
      <c r="F428" s="6" t="s">
        <v>55</v>
      </c>
      <c r="G428" s="6" t="s">
        <v>100</v>
      </c>
      <c r="H428" s="6">
        <v>0</v>
      </c>
      <c r="I428" s="6">
        <v>37</v>
      </c>
      <c r="J428" s="6">
        <v>6</v>
      </c>
      <c r="K428" s="6">
        <f t="shared" si="12"/>
        <v>1.875</v>
      </c>
    </row>
    <row r="429" spans="1:15" s="6" customFormat="1" ht="12.75" x14ac:dyDescent="0.2">
      <c r="A429" s="6" t="s">
        <v>108</v>
      </c>
      <c r="B429" s="6">
        <v>389</v>
      </c>
      <c r="C429" s="6" t="s">
        <v>96</v>
      </c>
      <c r="D429" s="6">
        <v>1846</v>
      </c>
      <c r="E429" s="6" t="s">
        <v>109</v>
      </c>
      <c r="F429" s="6" t="s">
        <v>55</v>
      </c>
      <c r="G429" s="6" t="s">
        <v>100</v>
      </c>
      <c r="H429" s="6">
        <v>0</v>
      </c>
      <c r="I429" s="6">
        <v>29.999999999999989</v>
      </c>
      <c r="J429" s="6">
        <v>0</v>
      </c>
      <c r="K429" s="6">
        <f t="shared" si="12"/>
        <v>1.4999999999999996</v>
      </c>
      <c r="L429" s="6">
        <v>15</v>
      </c>
      <c r="M429" s="6">
        <f t="shared" ref="M429:M436" si="14">EXP((LN(L429)+LN(N429))/2)</f>
        <v>29.999999999999989</v>
      </c>
      <c r="N429" s="6">
        <v>60</v>
      </c>
      <c r="O429" s="6" t="s">
        <v>73</v>
      </c>
    </row>
    <row r="430" spans="1:15" s="6" customFormat="1" ht="12.75" x14ac:dyDescent="0.2">
      <c r="A430" s="6" t="s">
        <v>110</v>
      </c>
      <c r="B430" s="6">
        <v>369</v>
      </c>
      <c r="C430" s="6" t="s">
        <v>96</v>
      </c>
      <c r="D430" s="6">
        <v>1847</v>
      </c>
      <c r="E430" s="6" t="s">
        <v>109</v>
      </c>
      <c r="F430" s="6" t="s">
        <v>55</v>
      </c>
      <c r="G430" s="6" t="s">
        <v>100</v>
      </c>
      <c r="H430" s="6">
        <v>0</v>
      </c>
      <c r="I430" s="6">
        <v>29.999999999999989</v>
      </c>
      <c r="J430" s="6">
        <v>0</v>
      </c>
      <c r="K430" s="6">
        <f t="shared" si="12"/>
        <v>1.4999999999999996</v>
      </c>
      <c r="L430" s="6">
        <v>15</v>
      </c>
      <c r="M430" s="6">
        <f t="shared" si="14"/>
        <v>29.999999999999989</v>
      </c>
      <c r="N430" s="6">
        <v>60</v>
      </c>
      <c r="O430" s="6" t="s">
        <v>73</v>
      </c>
    </row>
    <row r="431" spans="1:15" s="6" customFormat="1" ht="12.75" x14ac:dyDescent="0.2">
      <c r="A431" s="6" t="s">
        <v>111</v>
      </c>
      <c r="B431" s="6">
        <v>441</v>
      </c>
      <c r="C431" s="6" t="s">
        <v>96</v>
      </c>
      <c r="D431" s="6">
        <v>1848</v>
      </c>
      <c r="E431" s="6" t="s">
        <v>109</v>
      </c>
      <c r="F431" s="6" t="s">
        <v>55</v>
      </c>
      <c r="G431" s="6" t="s">
        <v>100</v>
      </c>
      <c r="H431" s="6">
        <v>0</v>
      </c>
      <c r="I431" s="6">
        <v>29.999999999999989</v>
      </c>
      <c r="J431" s="6">
        <v>0</v>
      </c>
      <c r="K431" s="6">
        <f t="shared" si="12"/>
        <v>1.4999999999999996</v>
      </c>
      <c r="L431" s="6">
        <v>15</v>
      </c>
      <c r="M431" s="6">
        <f t="shared" si="14"/>
        <v>29.999999999999989</v>
      </c>
      <c r="N431" s="6">
        <v>60</v>
      </c>
      <c r="O431" s="6" t="s">
        <v>73</v>
      </c>
    </row>
    <row r="432" spans="1:15" s="6" customFormat="1" ht="12.75" x14ac:dyDescent="0.2">
      <c r="A432" s="6" t="s">
        <v>112</v>
      </c>
      <c r="B432" s="6">
        <v>457</v>
      </c>
      <c r="C432" s="6" t="s">
        <v>96</v>
      </c>
      <c r="D432" s="6">
        <v>1849</v>
      </c>
      <c r="E432" s="6" t="s">
        <v>109</v>
      </c>
      <c r="F432" s="6" t="s">
        <v>55</v>
      </c>
      <c r="G432" s="6" t="s">
        <v>100</v>
      </c>
      <c r="H432" s="6">
        <v>0</v>
      </c>
      <c r="I432" s="6">
        <v>29.999999999999989</v>
      </c>
      <c r="J432" s="6">
        <v>0</v>
      </c>
      <c r="K432" s="6">
        <f t="shared" si="12"/>
        <v>1.4999999999999996</v>
      </c>
      <c r="L432" s="6">
        <v>15</v>
      </c>
      <c r="M432" s="6">
        <f t="shared" si="14"/>
        <v>29.999999999999989</v>
      </c>
      <c r="N432" s="6">
        <v>60</v>
      </c>
      <c r="O432" s="6" t="s">
        <v>73</v>
      </c>
    </row>
    <row r="433" spans="1:15" s="6" customFormat="1" ht="12.75" x14ac:dyDescent="0.2">
      <c r="A433" s="6" t="s">
        <v>113</v>
      </c>
      <c r="B433" s="6">
        <v>457</v>
      </c>
      <c r="C433" s="6" t="s">
        <v>96</v>
      </c>
      <c r="D433" s="6">
        <v>1850</v>
      </c>
      <c r="E433" s="6" t="s">
        <v>109</v>
      </c>
      <c r="F433" s="6" t="s">
        <v>55</v>
      </c>
      <c r="G433" s="6" t="s">
        <v>100</v>
      </c>
      <c r="H433" s="6">
        <v>0</v>
      </c>
      <c r="I433" s="6">
        <v>29.999999999999989</v>
      </c>
      <c r="J433" s="6">
        <v>0</v>
      </c>
      <c r="K433" s="6">
        <f t="shared" si="12"/>
        <v>1.4999999999999996</v>
      </c>
      <c r="L433" s="6">
        <v>15</v>
      </c>
      <c r="M433" s="6">
        <f t="shared" si="14"/>
        <v>29.999999999999989</v>
      </c>
      <c r="N433" s="6">
        <v>60</v>
      </c>
      <c r="O433" s="6" t="s">
        <v>73</v>
      </c>
    </row>
    <row r="434" spans="1:15" s="6" customFormat="1" ht="12.75" x14ac:dyDescent="0.2">
      <c r="A434" s="6" t="s">
        <v>114</v>
      </c>
      <c r="B434" s="6">
        <v>457</v>
      </c>
      <c r="C434" s="6" t="s">
        <v>96</v>
      </c>
      <c r="D434" s="6">
        <v>1851</v>
      </c>
      <c r="E434" s="6" t="s">
        <v>109</v>
      </c>
      <c r="F434" s="6" t="s">
        <v>55</v>
      </c>
      <c r="G434" s="6" t="s">
        <v>100</v>
      </c>
      <c r="H434" s="6">
        <v>0</v>
      </c>
      <c r="I434" s="6">
        <v>29.999999999999989</v>
      </c>
      <c r="J434" s="6">
        <v>0</v>
      </c>
      <c r="K434" s="6">
        <f t="shared" si="12"/>
        <v>1.4999999999999996</v>
      </c>
      <c r="L434" s="6">
        <v>15</v>
      </c>
      <c r="M434" s="6">
        <f t="shared" si="14"/>
        <v>29.999999999999989</v>
      </c>
      <c r="N434" s="6">
        <v>60</v>
      </c>
      <c r="O434" s="6" t="s">
        <v>73</v>
      </c>
    </row>
    <row r="435" spans="1:15" s="6" customFormat="1" ht="12.75" x14ac:dyDescent="0.2">
      <c r="A435" s="6" t="s">
        <v>115</v>
      </c>
      <c r="B435" s="6">
        <v>445</v>
      </c>
      <c r="C435" s="6" t="s">
        <v>96</v>
      </c>
      <c r="D435" s="6">
        <v>1852</v>
      </c>
      <c r="E435" s="6" t="s">
        <v>109</v>
      </c>
      <c r="F435" s="6" t="s">
        <v>55</v>
      </c>
      <c r="G435" s="6" t="s">
        <v>100</v>
      </c>
      <c r="H435" s="6">
        <v>0</v>
      </c>
      <c r="I435" s="6">
        <v>29.999999999999989</v>
      </c>
      <c r="J435" s="6">
        <v>0</v>
      </c>
      <c r="K435" s="6">
        <f t="shared" si="12"/>
        <v>1.4999999999999996</v>
      </c>
      <c r="L435" s="6">
        <v>15</v>
      </c>
      <c r="M435" s="6">
        <f t="shared" si="14"/>
        <v>29.999999999999989</v>
      </c>
      <c r="N435" s="6">
        <v>60</v>
      </c>
      <c r="O435" s="6" t="s">
        <v>73</v>
      </c>
    </row>
    <row r="436" spans="1:15" s="6" customFormat="1" ht="12.75" x14ac:dyDescent="0.2">
      <c r="A436" s="6" t="s">
        <v>116</v>
      </c>
      <c r="B436" s="6">
        <v>445</v>
      </c>
      <c r="C436" s="6" t="s">
        <v>96</v>
      </c>
      <c r="D436" s="6">
        <v>1853</v>
      </c>
      <c r="E436" s="6" t="s">
        <v>109</v>
      </c>
      <c r="F436" s="6" t="s">
        <v>55</v>
      </c>
      <c r="G436" s="6" t="s">
        <v>100</v>
      </c>
      <c r="H436" s="6">
        <v>0</v>
      </c>
      <c r="I436" s="6">
        <v>26.832815729997478</v>
      </c>
      <c r="J436" s="6">
        <v>0</v>
      </c>
      <c r="K436" s="6">
        <f t="shared" si="12"/>
        <v>1.3416407864998738</v>
      </c>
      <c r="L436" s="6">
        <v>12</v>
      </c>
      <c r="M436" s="6">
        <f t="shared" si="14"/>
        <v>26.832815729997478</v>
      </c>
      <c r="N436" s="6">
        <v>60</v>
      </c>
      <c r="O436" s="6" t="s">
        <v>73</v>
      </c>
    </row>
    <row r="437" spans="1:15" s="6" customFormat="1" ht="12.75" x14ac:dyDescent="0.2">
      <c r="A437" s="6" t="s">
        <v>58</v>
      </c>
      <c r="B437" s="6">
        <v>273</v>
      </c>
      <c r="C437" s="6" t="s">
        <v>53</v>
      </c>
      <c r="D437" s="6">
        <v>1854</v>
      </c>
      <c r="E437" s="6" t="s">
        <v>117</v>
      </c>
      <c r="F437" s="6" t="s">
        <v>60</v>
      </c>
      <c r="G437" s="6" t="s">
        <v>86</v>
      </c>
      <c r="H437" s="6">
        <v>1</v>
      </c>
      <c r="I437" s="6">
        <v>6</v>
      </c>
      <c r="J437" s="6">
        <v>7</v>
      </c>
      <c r="K437" s="6">
        <f t="shared" si="12"/>
        <v>1.3291666666666666</v>
      </c>
    </row>
    <row r="438" spans="1:15" s="6" customFormat="1" ht="12.75" x14ac:dyDescent="0.2">
      <c r="A438" s="6" t="s">
        <v>58</v>
      </c>
      <c r="B438" s="6">
        <v>273</v>
      </c>
      <c r="C438" s="6" t="s">
        <v>53</v>
      </c>
      <c r="D438" s="6">
        <v>1855</v>
      </c>
      <c r="E438" s="6" t="s">
        <v>117</v>
      </c>
      <c r="F438" s="6" t="s">
        <v>60</v>
      </c>
      <c r="G438" s="6" t="s">
        <v>86</v>
      </c>
      <c r="H438" s="6">
        <v>1</v>
      </c>
      <c r="I438" s="6">
        <v>4</v>
      </c>
      <c r="J438" s="6">
        <v>3</v>
      </c>
      <c r="K438" s="6">
        <f t="shared" si="12"/>
        <v>1.2124999999999999</v>
      </c>
    </row>
    <row r="439" spans="1:15" s="6" customFormat="1" ht="12.75" x14ac:dyDescent="0.2">
      <c r="A439" s="6" t="s">
        <v>61</v>
      </c>
      <c r="B439" s="6">
        <v>383</v>
      </c>
      <c r="C439" s="6" t="s">
        <v>53</v>
      </c>
      <c r="D439" s="6">
        <v>1856</v>
      </c>
      <c r="E439" s="6" t="s">
        <v>117</v>
      </c>
      <c r="F439" s="6" t="s">
        <v>60</v>
      </c>
      <c r="G439" s="6" t="s">
        <v>86</v>
      </c>
      <c r="H439" s="6">
        <v>1</v>
      </c>
      <c r="I439" s="6">
        <v>12</v>
      </c>
      <c r="J439" s="6">
        <v>7</v>
      </c>
      <c r="K439" s="6">
        <f t="shared" si="12"/>
        <v>1.6291666666666667</v>
      </c>
    </row>
    <row r="440" spans="1:15" s="6" customFormat="1" ht="12.75" x14ac:dyDescent="0.2">
      <c r="A440" s="6" t="s">
        <v>61</v>
      </c>
      <c r="B440" s="6">
        <v>383</v>
      </c>
      <c r="C440" s="6" t="s">
        <v>53</v>
      </c>
      <c r="D440" s="6">
        <v>1857</v>
      </c>
      <c r="E440" s="6" t="s">
        <v>117</v>
      </c>
      <c r="F440" s="6" t="s">
        <v>60</v>
      </c>
      <c r="G440" s="6" t="s">
        <v>86</v>
      </c>
      <c r="H440" s="6">
        <v>1</v>
      </c>
      <c r="I440" s="6">
        <v>10</v>
      </c>
      <c r="J440" s="6">
        <v>7</v>
      </c>
      <c r="K440" s="6">
        <f t="shared" si="12"/>
        <v>1.5291666666666666</v>
      </c>
    </row>
    <row r="441" spans="1:15" s="6" customFormat="1" ht="12.75" x14ac:dyDescent="0.2">
      <c r="A441" s="6" t="s">
        <v>62</v>
      </c>
      <c r="B441" s="6">
        <v>413</v>
      </c>
      <c r="C441" s="6" t="s">
        <v>53</v>
      </c>
      <c r="D441" s="6">
        <v>1859</v>
      </c>
      <c r="E441" s="6" t="s">
        <v>117</v>
      </c>
      <c r="F441" s="6" t="s">
        <v>60</v>
      </c>
      <c r="G441" s="6" t="s">
        <v>86</v>
      </c>
      <c r="H441" s="6">
        <v>1</v>
      </c>
      <c r="I441" s="6">
        <v>13</v>
      </c>
      <c r="J441" s="6">
        <v>10</v>
      </c>
      <c r="K441" s="6">
        <f t="shared" si="12"/>
        <v>1.6916666666666667</v>
      </c>
    </row>
    <row r="442" spans="1:15" s="6" customFormat="1" ht="12.75" x14ac:dyDescent="0.2">
      <c r="A442" s="6" t="s">
        <v>62</v>
      </c>
      <c r="B442" s="6">
        <v>413</v>
      </c>
      <c r="C442" s="6" t="s">
        <v>53</v>
      </c>
      <c r="D442" s="6">
        <v>1860</v>
      </c>
      <c r="E442" s="6" t="s">
        <v>117</v>
      </c>
      <c r="F442" s="6" t="s">
        <v>60</v>
      </c>
      <c r="G442" s="6" t="s">
        <v>86</v>
      </c>
      <c r="H442" s="6">
        <v>1</v>
      </c>
      <c r="I442" s="6">
        <v>8</v>
      </c>
      <c r="J442" s="6">
        <v>0</v>
      </c>
      <c r="K442" s="6">
        <f t="shared" si="12"/>
        <v>1.4</v>
      </c>
    </row>
    <row r="443" spans="1:15" s="6" customFormat="1" ht="12.75" x14ac:dyDescent="0.2">
      <c r="A443" s="6" t="s">
        <v>63</v>
      </c>
      <c r="B443" s="6">
        <v>485</v>
      </c>
      <c r="C443" s="6" t="s">
        <v>53</v>
      </c>
      <c r="D443" s="6">
        <v>1861</v>
      </c>
      <c r="E443" s="6" t="s">
        <v>117</v>
      </c>
      <c r="F443" s="6" t="s">
        <v>60</v>
      </c>
      <c r="G443" s="6" t="s">
        <v>86</v>
      </c>
      <c r="H443" s="6">
        <v>1</v>
      </c>
      <c r="I443" s="6">
        <v>14</v>
      </c>
      <c r="J443" s="6">
        <v>2</v>
      </c>
      <c r="K443" s="6">
        <f t="shared" si="12"/>
        <v>1.7083333333333333</v>
      </c>
    </row>
    <row r="444" spans="1:15" s="6" customFormat="1" ht="12.75" x14ac:dyDescent="0.2">
      <c r="A444" s="6" t="s">
        <v>63</v>
      </c>
      <c r="B444" s="6">
        <v>485</v>
      </c>
      <c r="C444" s="6" t="s">
        <v>53</v>
      </c>
      <c r="D444" s="6">
        <v>1862</v>
      </c>
      <c r="E444" s="6" t="s">
        <v>117</v>
      </c>
      <c r="F444" s="6" t="s">
        <v>60</v>
      </c>
      <c r="G444" s="6" t="s">
        <v>86</v>
      </c>
      <c r="H444" s="6">
        <v>1</v>
      </c>
      <c r="I444" s="6">
        <v>16</v>
      </c>
      <c r="J444" s="6">
        <v>8</v>
      </c>
      <c r="K444" s="6">
        <f t="shared" si="12"/>
        <v>1.8333333333333335</v>
      </c>
    </row>
    <row r="445" spans="1:15" s="6" customFormat="1" ht="12.75" x14ac:dyDescent="0.2">
      <c r="A445" s="6" t="s">
        <v>63</v>
      </c>
      <c r="B445" s="6">
        <v>485</v>
      </c>
      <c r="C445" s="6" t="s">
        <v>53</v>
      </c>
      <c r="D445" s="6">
        <v>1863</v>
      </c>
      <c r="E445" s="6" t="s">
        <v>117</v>
      </c>
      <c r="F445" s="6" t="s">
        <v>60</v>
      </c>
      <c r="G445" s="6" t="s">
        <v>86</v>
      </c>
      <c r="H445" s="6">
        <v>1</v>
      </c>
      <c r="I445" s="6">
        <v>11</v>
      </c>
      <c r="J445" s="6">
        <v>4</v>
      </c>
      <c r="K445" s="6">
        <f t="shared" si="12"/>
        <v>1.5666666666666667</v>
      </c>
    </row>
    <row r="446" spans="1:15" s="6" customFormat="1" ht="12.75" x14ac:dyDescent="0.2">
      <c r="A446" s="6" t="s">
        <v>64</v>
      </c>
      <c r="B446" s="6">
        <v>576</v>
      </c>
      <c r="C446" s="6" t="s">
        <v>53</v>
      </c>
      <c r="D446" s="6">
        <v>1864</v>
      </c>
      <c r="E446" s="6" t="s">
        <v>117</v>
      </c>
      <c r="F446" s="6" t="s">
        <v>60</v>
      </c>
      <c r="G446" s="6" t="s">
        <v>86</v>
      </c>
      <c r="H446" s="6">
        <v>1</v>
      </c>
      <c r="I446" s="6">
        <v>12</v>
      </c>
      <c r="J446" s="6">
        <v>0</v>
      </c>
      <c r="K446" s="6">
        <f t="shared" si="12"/>
        <v>1.6</v>
      </c>
    </row>
    <row r="447" spans="1:15" s="6" customFormat="1" ht="12.75" x14ac:dyDescent="0.2">
      <c r="A447" s="6" t="s">
        <v>64</v>
      </c>
      <c r="B447" s="6">
        <v>576</v>
      </c>
      <c r="C447" s="6" t="s">
        <v>53</v>
      </c>
      <c r="D447" s="6">
        <v>1865</v>
      </c>
      <c r="E447" s="6" t="s">
        <v>117</v>
      </c>
      <c r="F447" s="6" t="s">
        <v>60</v>
      </c>
      <c r="G447" s="6" t="s">
        <v>86</v>
      </c>
      <c r="H447" s="6">
        <v>1</v>
      </c>
      <c r="I447" s="6">
        <v>11</v>
      </c>
      <c r="J447" s="6">
        <v>3</v>
      </c>
      <c r="K447" s="6">
        <f t="shared" si="12"/>
        <v>1.5625</v>
      </c>
    </row>
    <row r="448" spans="1:15" s="6" customFormat="1" ht="12.75" x14ac:dyDescent="0.2">
      <c r="A448" s="6" t="s">
        <v>65</v>
      </c>
      <c r="B448" s="6">
        <v>290</v>
      </c>
      <c r="C448" s="6" t="s">
        <v>53</v>
      </c>
      <c r="D448" s="6">
        <v>1866</v>
      </c>
      <c r="E448" s="6" t="s">
        <v>117</v>
      </c>
      <c r="F448" s="6" t="s">
        <v>60</v>
      </c>
      <c r="G448" s="6" t="s">
        <v>86</v>
      </c>
      <c r="H448" s="6">
        <v>1</v>
      </c>
      <c r="I448" s="6">
        <v>7</v>
      </c>
      <c r="J448" s="6">
        <v>7</v>
      </c>
      <c r="K448" s="6">
        <f t="shared" si="12"/>
        <v>1.3791666666666667</v>
      </c>
    </row>
    <row r="449" spans="1:11" s="6" customFormat="1" ht="12.75" x14ac:dyDescent="0.2">
      <c r="A449" s="6" t="s">
        <v>65</v>
      </c>
      <c r="B449" s="6">
        <v>290</v>
      </c>
      <c r="C449" s="6" t="s">
        <v>53</v>
      </c>
      <c r="D449" s="6">
        <v>1867</v>
      </c>
      <c r="E449" s="6" t="s">
        <v>117</v>
      </c>
      <c r="F449" s="6" t="s">
        <v>60</v>
      </c>
      <c r="G449" s="6" t="s">
        <v>86</v>
      </c>
      <c r="H449" s="6">
        <v>1</v>
      </c>
      <c r="I449" s="6">
        <v>5</v>
      </c>
      <c r="J449" s="6">
        <v>1</v>
      </c>
      <c r="K449" s="6">
        <f t="shared" si="12"/>
        <v>1.2541666666666667</v>
      </c>
    </row>
    <row r="450" spans="1:11" s="6" customFormat="1" ht="12.75" x14ac:dyDescent="0.2">
      <c r="A450" s="6" t="s">
        <v>66</v>
      </c>
      <c r="B450" s="6">
        <v>357</v>
      </c>
      <c r="C450" s="6" t="s">
        <v>53</v>
      </c>
      <c r="D450" s="6">
        <v>1868</v>
      </c>
      <c r="E450" s="6" t="s">
        <v>117</v>
      </c>
      <c r="F450" s="6" t="s">
        <v>60</v>
      </c>
      <c r="G450" s="6" t="s">
        <v>86</v>
      </c>
      <c r="H450" s="6">
        <v>1</v>
      </c>
      <c r="I450" s="6">
        <v>7</v>
      </c>
      <c r="J450" s="6">
        <v>5</v>
      </c>
      <c r="K450" s="6">
        <f t="shared" si="12"/>
        <v>1.3708333333333333</v>
      </c>
    </row>
    <row r="451" spans="1:11" s="6" customFormat="1" ht="12.75" x14ac:dyDescent="0.2">
      <c r="A451" s="6" t="s">
        <v>66</v>
      </c>
      <c r="B451" s="6">
        <v>357</v>
      </c>
      <c r="C451" s="6" t="s">
        <v>53</v>
      </c>
      <c r="D451" s="6">
        <v>1869</v>
      </c>
      <c r="E451" s="6" t="s">
        <v>117</v>
      </c>
      <c r="F451" s="6" t="s">
        <v>60</v>
      </c>
      <c r="G451" s="6" t="s">
        <v>86</v>
      </c>
      <c r="H451" s="6">
        <v>1</v>
      </c>
      <c r="I451" s="6">
        <v>5</v>
      </c>
      <c r="J451" s="6">
        <v>5</v>
      </c>
      <c r="K451" s="6">
        <f t="shared" si="12"/>
        <v>1.2708333333333333</v>
      </c>
    </row>
    <row r="452" spans="1:11" s="6" customFormat="1" ht="12.75" x14ac:dyDescent="0.2">
      <c r="A452" s="6" t="s">
        <v>66</v>
      </c>
      <c r="B452" s="6">
        <v>357</v>
      </c>
      <c r="C452" s="6" t="s">
        <v>53</v>
      </c>
      <c r="D452" s="6">
        <v>1870</v>
      </c>
      <c r="E452" s="6" t="s">
        <v>117</v>
      </c>
      <c r="F452" s="6" t="s">
        <v>60</v>
      </c>
      <c r="G452" s="6" t="s">
        <v>86</v>
      </c>
      <c r="H452" s="6">
        <v>1</v>
      </c>
      <c r="I452" s="6">
        <v>5</v>
      </c>
      <c r="J452" s="6">
        <v>1</v>
      </c>
      <c r="K452" s="6">
        <f t="shared" si="12"/>
        <v>1.2541666666666667</v>
      </c>
    </row>
    <row r="453" spans="1:11" s="6" customFormat="1" ht="12.75" x14ac:dyDescent="0.2">
      <c r="A453" s="6" t="s">
        <v>67</v>
      </c>
      <c r="B453" s="6">
        <v>309</v>
      </c>
      <c r="C453" s="6" t="s">
        <v>53</v>
      </c>
      <c r="D453" s="6">
        <v>1871</v>
      </c>
      <c r="E453" s="6" t="s">
        <v>117</v>
      </c>
      <c r="F453" s="6" t="s">
        <v>60</v>
      </c>
      <c r="G453" s="6" t="s">
        <v>86</v>
      </c>
      <c r="H453" s="6">
        <v>1</v>
      </c>
      <c r="I453" s="6">
        <v>6</v>
      </c>
      <c r="J453" s="6">
        <v>4.5</v>
      </c>
      <c r="K453" s="6">
        <f t="shared" si="12"/>
        <v>1.3187500000000001</v>
      </c>
    </row>
    <row r="454" spans="1:11" s="6" customFormat="1" ht="12.75" x14ac:dyDescent="0.2">
      <c r="A454" s="6" t="s">
        <v>67</v>
      </c>
      <c r="B454" s="6">
        <v>309</v>
      </c>
      <c r="C454" s="6" t="s">
        <v>53</v>
      </c>
      <c r="D454" s="6">
        <v>1872</v>
      </c>
      <c r="E454" s="6" t="s">
        <v>117</v>
      </c>
      <c r="F454" s="6" t="s">
        <v>60</v>
      </c>
      <c r="G454" s="6" t="s">
        <v>86</v>
      </c>
      <c r="H454" s="6">
        <v>1</v>
      </c>
      <c r="I454" s="6">
        <v>13</v>
      </c>
      <c r="J454" s="6">
        <v>1</v>
      </c>
      <c r="K454" s="6">
        <f t="shared" ref="K454:K517" si="15">H454+I454/20+J454/240</f>
        <v>1.6541666666666666</v>
      </c>
    </row>
    <row r="455" spans="1:11" s="6" customFormat="1" ht="12.75" x14ac:dyDescent="0.2">
      <c r="A455" s="6" t="s">
        <v>67</v>
      </c>
      <c r="B455" s="6">
        <v>309</v>
      </c>
      <c r="C455" s="6" t="s">
        <v>53</v>
      </c>
      <c r="D455" s="6">
        <v>1873</v>
      </c>
      <c r="E455" s="6" t="s">
        <v>117</v>
      </c>
      <c r="F455" s="6" t="s">
        <v>60</v>
      </c>
      <c r="G455" s="6" t="s">
        <v>86</v>
      </c>
      <c r="H455" s="6">
        <v>1</v>
      </c>
      <c r="I455" s="6">
        <v>18</v>
      </c>
      <c r="J455" s="6">
        <v>9.5</v>
      </c>
      <c r="K455" s="6">
        <f t="shared" si="15"/>
        <v>1.9395833333333332</v>
      </c>
    </row>
    <row r="456" spans="1:11" s="6" customFormat="1" ht="12.75" x14ac:dyDescent="0.2">
      <c r="A456" s="6" t="s">
        <v>67</v>
      </c>
      <c r="B456" s="6">
        <v>309</v>
      </c>
      <c r="C456" s="6" t="s">
        <v>53</v>
      </c>
      <c r="D456" s="6">
        <v>1874</v>
      </c>
      <c r="E456" s="6" t="s">
        <v>117</v>
      </c>
      <c r="F456" s="6" t="s">
        <v>60</v>
      </c>
      <c r="G456" s="6" t="s">
        <v>86</v>
      </c>
      <c r="H456" s="6">
        <v>1</v>
      </c>
      <c r="I456" s="6">
        <v>15</v>
      </c>
      <c r="J456" s="6">
        <v>7</v>
      </c>
      <c r="K456" s="6">
        <f t="shared" si="15"/>
        <v>1.7791666666666666</v>
      </c>
    </row>
    <row r="457" spans="1:11" s="6" customFormat="1" ht="12.75" x14ac:dyDescent="0.2">
      <c r="A457" s="6" t="s">
        <v>67</v>
      </c>
      <c r="B457" s="6">
        <v>309</v>
      </c>
      <c r="C457" s="6" t="s">
        <v>53</v>
      </c>
      <c r="D457" s="6">
        <v>1875</v>
      </c>
      <c r="E457" s="6" t="s">
        <v>117</v>
      </c>
      <c r="F457" s="6" t="s">
        <v>60</v>
      </c>
      <c r="G457" s="6" t="s">
        <v>86</v>
      </c>
      <c r="H457" s="6">
        <v>1</v>
      </c>
      <c r="I457" s="6">
        <v>17</v>
      </c>
      <c r="J457" s="6">
        <v>4.5</v>
      </c>
      <c r="K457" s="6">
        <f t="shared" si="15"/>
        <v>1.8687500000000001</v>
      </c>
    </row>
    <row r="458" spans="1:11" s="6" customFormat="1" ht="12.75" x14ac:dyDescent="0.2">
      <c r="A458" s="6" t="s">
        <v>68</v>
      </c>
      <c r="B458" s="6">
        <v>297</v>
      </c>
      <c r="C458" s="6" t="s">
        <v>53</v>
      </c>
      <c r="D458" s="6">
        <v>1876</v>
      </c>
      <c r="E458" s="6" t="s">
        <v>117</v>
      </c>
      <c r="F458" s="6" t="s">
        <v>60</v>
      </c>
      <c r="G458" s="6" t="s">
        <v>86</v>
      </c>
      <c r="H458" s="6">
        <v>1</v>
      </c>
      <c r="I458" s="6">
        <v>16</v>
      </c>
      <c r="J458" s="6">
        <v>0</v>
      </c>
      <c r="K458" s="6">
        <f t="shared" si="15"/>
        <v>1.8</v>
      </c>
    </row>
    <row r="459" spans="1:11" s="6" customFormat="1" ht="12.75" x14ac:dyDescent="0.2">
      <c r="A459" s="6" t="s">
        <v>68</v>
      </c>
      <c r="B459" s="6">
        <v>297</v>
      </c>
      <c r="C459" s="6" t="s">
        <v>53</v>
      </c>
      <c r="D459" s="6">
        <v>1877</v>
      </c>
      <c r="E459" s="6" t="s">
        <v>117</v>
      </c>
      <c r="F459" s="6" t="s">
        <v>60</v>
      </c>
      <c r="G459" s="6" t="s">
        <v>86</v>
      </c>
      <c r="H459" s="6">
        <v>1</v>
      </c>
      <c r="I459" s="6">
        <v>15</v>
      </c>
      <c r="J459" s="6">
        <v>9</v>
      </c>
      <c r="K459" s="6">
        <f t="shared" si="15"/>
        <v>1.7875000000000001</v>
      </c>
    </row>
    <row r="460" spans="1:11" s="6" customFormat="1" ht="12.75" x14ac:dyDescent="0.2">
      <c r="A460" s="6" t="s">
        <v>68</v>
      </c>
      <c r="B460" s="6">
        <v>297</v>
      </c>
      <c r="C460" s="6" t="s">
        <v>53</v>
      </c>
      <c r="D460" s="6">
        <v>1878</v>
      </c>
      <c r="E460" s="6" t="s">
        <v>117</v>
      </c>
      <c r="F460" s="6" t="s">
        <v>60</v>
      </c>
      <c r="G460" s="6" t="s">
        <v>86</v>
      </c>
      <c r="H460" s="6">
        <v>1</v>
      </c>
      <c r="I460" s="6">
        <v>13</v>
      </c>
      <c r="J460" s="6">
        <v>5</v>
      </c>
      <c r="K460" s="6">
        <f t="shared" si="15"/>
        <v>1.6708333333333332</v>
      </c>
    </row>
    <row r="461" spans="1:11" s="6" customFormat="1" ht="12.75" x14ac:dyDescent="0.2">
      <c r="A461" s="6" t="s">
        <v>69</v>
      </c>
      <c r="B461" s="6">
        <v>348</v>
      </c>
      <c r="C461" s="6" t="s">
        <v>53</v>
      </c>
      <c r="D461" s="6">
        <v>1879</v>
      </c>
      <c r="E461" s="6" t="s">
        <v>117</v>
      </c>
      <c r="F461" s="6" t="s">
        <v>60</v>
      </c>
      <c r="G461" s="6" t="s">
        <v>86</v>
      </c>
      <c r="H461" s="6">
        <v>1</v>
      </c>
      <c r="I461" s="6">
        <v>18</v>
      </c>
      <c r="J461" s="6">
        <v>0</v>
      </c>
      <c r="K461" s="6">
        <f t="shared" si="15"/>
        <v>1.9</v>
      </c>
    </row>
    <row r="462" spans="1:11" s="6" customFormat="1" ht="12.75" x14ac:dyDescent="0.2">
      <c r="A462" s="6" t="s">
        <v>69</v>
      </c>
      <c r="B462" s="6">
        <v>348</v>
      </c>
      <c r="C462" s="6" t="s">
        <v>53</v>
      </c>
      <c r="D462" s="6">
        <v>1880</v>
      </c>
      <c r="E462" s="6" t="s">
        <v>117</v>
      </c>
      <c r="F462" s="6" t="s">
        <v>60</v>
      </c>
      <c r="G462" s="6" t="s">
        <v>86</v>
      </c>
      <c r="H462" s="6">
        <v>1</v>
      </c>
      <c r="I462" s="6">
        <v>18</v>
      </c>
      <c r="J462" s="6">
        <v>0</v>
      </c>
      <c r="K462" s="6">
        <f t="shared" si="15"/>
        <v>1.9</v>
      </c>
    </row>
    <row r="463" spans="1:11" s="6" customFormat="1" ht="12.75" x14ac:dyDescent="0.2">
      <c r="A463" s="6" t="s">
        <v>69</v>
      </c>
      <c r="B463" s="6">
        <v>348</v>
      </c>
      <c r="C463" s="6" t="s">
        <v>53</v>
      </c>
      <c r="D463" s="6">
        <v>1881</v>
      </c>
      <c r="E463" s="6" t="s">
        <v>117</v>
      </c>
      <c r="F463" s="6" t="s">
        <v>60</v>
      </c>
      <c r="G463" s="6" t="s">
        <v>86</v>
      </c>
      <c r="H463" s="6">
        <v>2</v>
      </c>
      <c r="I463" s="6">
        <v>3</v>
      </c>
      <c r="J463" s="6">
        <v>0</v>
      </c>
      <c r="K463" s="6">
        <f t="shared" si="15"/>
        <v>2.15</v>
      </c>
    </row>
    <row r="464" spans="1:11" s="6" customFormat="1" ht="12.75" x14ac:dyDescent="0.2">
      <c r="A464" s="6" t="s">
        <v>70</v>
      </c>
      <c r="B464" s="6">
        <v>330</v>
      </c>
      <c r="C464" s="6" t="s">
        <v>53</v>
      </c>
      <c r="D464" s="6">
        <v>1882</v>
      </c>
      <c r="E464" s="6" t="s">
        <v>117</v>
      </c>
      <c r="F464" s="6" t="s">
        <v>60</v>
      </c>
      <c r="G464" s="6" t="s">
        <v>86</v>
      </c>
      <c r="H464" s="6">
        <v>2</v>
      </c>
      <c r="I464" s="6">
        <v>3</v>
      </c>
      <c r="J464" s="6">
        <v>0</v>
      </c>
      <c r="K464" s="6">
        <f t="shared" si="15"/>
        <v>2.15</v>
      </c>
    </row>
    <row r="465" spans="1:15" s="6" customFormat="1" ht="12.75" x14ac:dyDescent="0.2">
      <c r="A465" s="6" t="s">
        <v>70</v>
      </c>
      <c r="B465" s="6">
        <v>330</v>
      </c>
      <c r="C465" s="6" t="s">
        <v>53</v>
      </c>
      <c r="D465" s="6">
        <v>1883</v>
      </c>
      <c r="E465" s="6" t="s">
        <v>117</v>
      </c>
      <c r="F465" s="6" t="s">
        <v>60</v>
      </c>
      <c r="G465" s="6" t="s">
        <v>86</v>
      </c>
      <c r="H465" s="6">
        <v>2</v>
      </c>
      <c r="I465" s="6">
        <v>2</v>
      </c>
      <c r="J465" s="6">
        <v>1</v>
      </c>
      <c r="K465" s="6">
        <f t="shared" si="15"/>
        <v>2.104166666666667</v>
      </c>
    </row>
    <row r="466" spans="1:15" s="6" customFormat="1" ht="12.75" x14ac:dyDescent="0.2">
      <c r="A466" s="6" t="s">
        <v>70</v>
      </c>
      <c r="B466" s="6">
        <v>330</v>
      </c>
      <c r="C466" s="6" t="s">
        <v>53</v>
      </c>
      <c r="D466" s="6">
        <v>1884</v>
      </c>
      <c r="E466" s="6" t="s">
        <v>117</v>
      </c>
      <c r="F466" s="6" t="s">
        <v>60</v>
      </c>
      <c r="G466" s="6" t="s">
        <v>86</v>
      </c>
      <c r="H466" s="6">
        <v>4.4721359549995787</v>
      </c>
      <c r="I466" s="6">
        <v>0</v>
      </c>
      <c r="J466" s="6">
        <v>0</v>
      </c>
      <c r="K466" s="6">
        <f t="shared" si="15"/>
        <v>4.4721359549995787</v>
      </c>
      <c r="L466" s="6">
        <v>4</v>
      </c>
      <c r="M466" s="6">
        <f t="shared" ref="M466:M481" si="16">EXP((LN(L466)+LN(N466))/2)</f>
        <v>4.4721359549995787</v>
      </c>
      <c r="N466" s="6">
        <v>5</v>
      </c>
      <c r="O466" s="6" t="s">
        <v>45</v>
      </c>
    </row>
    <row r="467" spans="1:15" s="6" customFormat="1" ht="12.75" x14ac:dyDescent="0.2">
      <c r="A467" s="6" t="s">
        <v>74</v>
      </c>
      <c r="B467" s="6">
        <v>342</v>
      </c>
      <c r="C467" s="6" t="s">
        <v>53</v>
      </c>
      <c r="D467" s="6">
        <v>1885</v>
      </c>
      <c r="E467" s="6" t="s">
        <v>117</v>
      </c>
      <c r="F467" s="6" t="s">
        <v>60</v>
      </c>
      <c r="G467" s="6" t="s">
        <v>86</v>
      </c>
      <c r="H467" s="6">
        <v>0</v>
      </c>
      <c r="I467" s="6">
        <v>20.000000000000007</v>
      </c>
      <c r="J467" s="6">
        <v>0</v>
      </c>
      <c r="K467" s="6">
        <f t="shared" si="15"/>
        <v>1.0000000000000004</v>
      </c>
      <c r="L467" s="6">
        <v>10</v>
      </c>
      <c r="M467" s="6">
        <f t="shared" si="16"/>
        <v>20.000000000000007</v>
      </c>
      <c r="N467" s="6">
        <v>40</v>
      </c>
      <c r="O467" s="6" t="s">
        <v>73</v>
      </c>
    </row>
    <row r="468" spans="1:15" s="6" customFormat="1" ht="12.75" x14ac:dyDescent="0.2">
      <c r="A468" s="6" t="s">
        <v>74</v>
      </c>
      <c r="B468" s="6">
        <v>342</v>
      </c>
      <c r="C468" s="6" t="s">
        <v>53</v>
      </c>
      <c r="D468" s="6">
        <v>1886</v>
      </c>
      <c r="E468" s="6" t="s">
        <v>117</v>
      </c>
      <c r="F468" s="6" t="s">
        <v>60</v>
      </c>
      <c r="G468" s="6" t="s">
        <v>86</v>
      </c>
      <c r="H468" s="6">
        <v>0</v>
      </c>
      <c r="I468" s="6">
        <v>29.999999999999989</v>
      </c>
      <c r="J468" s="6">
        <v>0</v>
      </c>
      <c r="K468" s="6">
        <f t="shared" si="15"/>
        <v>1.4999999999999996</v>
      </c>
      <c r="L468" s="6">
        <v>15</v>
      </c>
      <c r="M468" s="6">
        <f t="shared" si="16"/>
        <v>29.999999999999989</v>
      </c>
      <c r="N468" s="6">
        <v>60</v>
      </c>
      <c r="O468" s="6" t="s">
        <v>73</v>
      </c>
    </row>
    <row r="469" spans="1:15" s="6" customFormat="1" ht="12.75" x14ac:dyDescent="0.2">
      <c r="A469" s="6" t="s">
        <v>74</v>
      </c>
      <c r="B469" s="6">
        <v>342</v>
      </c>
      <c r="C469" s="6" t="s">
        <v>53</v>
      </c>
      <c r="D469" s="6">
        <v>1887</v>
      </c>
      <c r="E469" s="6" t="s">
        <v>117</v>
      </c>
      <c r="F469" s="6" t="s">
        <v>60</v>
      </c>
      <c r="G469" s="6" t="s">
        <v>86</v>
      </c>
      <c r="H469" s="6">
        <v>0</v>
      </c>
      <c r="I469" s="6">
        <v>20.000000000000007</v>
      </c>
      <c r="J469" s="6">
        <v>0</v>
      </c>
      <c r="K469" s="6">
        <f t="shared" si="15"/>
        <v>1.0000000000000004</v>
      </c>
      <c r="L469" s="6">
        <v>10</v>
      </c>
      <c r="M469" s="6">
        <f t="shared" si="16"/>
        <v>20.000000000000007</v>
      </c>
      <c r="N469" s="6">
        <v>40</v>
      </c>
      <c r="O469" s="6" t="s">
        <v>73</v>
      </c>
    </row>
    <row r="470" spans="1:15" s="6" customFormat="1" ht="12.75" x14ac:dyDescent="0.2">
      <c r="A470" s="6" t="s">
        <v>75</v>
      </c>
      <c r="B470" s="6">
        <v>347</v>
      </c>
      <c r="C470" s="6" t="s">
        <v>53</v>
      </c>
      <c r="D470" s="6">
        <v>1888</v>
      </c>
      <c r="E470" s="6" t="s">
        <v>117</v>
      </c>
      <c r="F470" s="6" t="s">
        <v>60</v>
      </c>
      <c r="G470" s="6" t="s">
        <v>86</v>
      </c>
      <c r="H470" s="6">
        <v>0</v>
      </c>
      <c r="I470" s="6">
        <v>24.494897427831781</v>
      </c>
      <c r="J470" s="6">
        <v>0</v>
      </c>
      <c r="K470" s="6">
        <f t="shared" si="15"/>
        <v>1.2247448713915889</v>
      </c>
      <c r="L470" s="6">
        <v>15</v>
      </c>
      <c r="M470" s="6">
        <f t="shared" si="16"/>
        <v>24.494897427831781</v>
      </c>
      <c r="N470" s="6">
        <v>40</v>
      </c>
      <c r="O470" s="6" t="s">
        <v>73</v>
      </c>
    </row>
    <row r="471" spans="1:15" s="6" customFormat="1" ht="12.75" x14ac:dyDescent="0.2">
      <c r="A471" s="6" t="s">
        <v>75</v>
      </c>
      <c r="B471" s="6">
        <v>347</v>
      </c>
      <c r="C471" s="6" t="s">
        <v>53</v>
      </c>
      <c r="D471" s="6">
        <v>1889</v>
      </c>
      <c r="E471" s="6" t="s">
        <v>117</v>
      </c>
      <c r="F471" s="6" t="s">
        <v>60</v>
      </c>
      <c r="G471" s="6" t="s">
        <v>86</v>
      </c>
      <c r="H471" s="6">
        <v>0</v>
      </c>
      <c r="I471" s="6">
        <v>24.494897427831781</v>
      </c>
      <c r="J471" s="6">
        <v>0</v>
      </c>
      <c r="K471" s="6">
        <f t="shared" si="15"/>
        <v>1.2247448713915889</v>
      </c>
      <c r="L471" s="6">
        <v>15</v>
      </c>
      <c r="M471" s="6">
        <f t="shared" si="16"/>
        <v>24.494897427831781</v>
      </c>
      <c r="N471" s="6">
        <v>40</v>
      </c>
      <c r="O471" s="6" t="s">
        <v>73</v>
      </c>
    </row>
    <row r="472" spans="1:15" s="6" customFormat="1" ht="12.75" x14ac:dyDescent="0.2">
      <c r="A472" s="6" t="s">
        <v>75</v>
      </c>
      <c r="B472" s="6">
        <v>347</v>
      </c>
      <c r="C472" s="6" t="s">
        <v>53</v>
      </c>
      <c r="D472" s="6">
        <v>1890</v>
      </c>
      <c r="E472" s="6" t="s">
        <v>117</v>
      </c>
      <c r="F472" s="6" t="s">
        <v>60</v>
      </c>
      <c r="G472" s="6" t="s">
        <v>86</v>
      </c>
      <c r="H472" s="6">
        <v>0</v>
      </c>
      <c r="I472" s="6">
        <v>24.494897427831781</v>
      </c>
      <c r="J472" s="6">
        <v>0</v>
      </c>
      <c r="K472" s="6">
        <f t="shared" si="15"/>
        <v>1.2247448713915889</v>
      </c>
      <c r="L472" s="6">
        <v>10</v>
      </c>
      <c r="M472" s="6">
        <f t="shared" si="16"/>
        <v>24.494897427831781</v>
      </c>
      <c r="N472" s="6">
        <v>60</v>
      </c>
      <c r="O472" s="6" t="s">
        <v>73</v>
      </c>
    </row>
    <row r="473" spans="1:15" s="6" customFormat="1" ht="12.75" x14ac:dyDescent="0.2">
      <c r="A473" s="6" t="s">
        <v>76</v>
      </c>
      <c r="B473" s="6">
        <v>379</v>
      </c>
      <c r="C473" s="6" t="s">
        <v>53</v>
      </c>
      <c r="D473" s="6">
        <v>1891</v>
      </c>
      <c r="E473" s="6" t="s">
        <v>117</v>
      </c>
      <c r="F473" s="6" t="s">
        <v>60</v>
      </c>
      <c r="G473" s="6" t="s">
        <v>86</v>
      </c>
      <c r="H473" s="6">
        <v>0</v>
      </c>
      <c r="I473" s="6">
        <v>22.360679774997894</v>
      </c>
      <c r="J473" s="6">
        <v>0</v>
      </c>
      <c r="K473" s="6">
        <f t="shared" si="15"/>
        <v>1.1180339887498947</v>
      </c>
      <c r="L473" s="6">
        <v>10</v>
      </c>
      <c r="M473" s="6">
        <f t="shared" si="16"/>
        <v>22.360679774997894</v>
      </c>
      <c r="N473" s="6">
        <v>50</v>
      </c>
      <c r="O473" s="6" t="s">
        <v>73</v>
      </c>
    </row>
    <row r="474" spans="1:15" s="6" customFormat="1" ht="12.75" x14ac:dyDescent="0.2">
      <c r="A474" s="6" t="s">
        <v>76</v>
      </c>
      <c r="B474" s="6">
        <v>379</v>
      </c>
      <c r="C474" s="6" t="s">
        <v>53</v>
      </c>
      <c r="D474" s="6">
        <v>1892</v>
      </c>
      <c r="E474" s="6" t="s">
        <v>117</v>
      </c>
      <c r="F474" s="6" t="s">
        <v>60</v>
      </c>
      <c r="G474" s="6" t="s">
        <v>86</v>
      </c>
      <c r="H474" s="6">
        <v>0</v>
      </c>
      <c r="I474" s="6">
        <v>31.622776601683789</v>
      </c>
      <c r="J474" s="6">
        <v>0</v>
      </c>
      <c r="K474" s="6">
        <f t="shared" si="15"/>
        <v>1.5811388300841895</v>
      </c>
      <c r="L474" s="6">
        <v>20</v>
      </c>
      <c r="M474" s="6">
        <f t="shared" si="16"/>
        <v>31.622776601683789</v>
      </c>
      <c r="N474" s="6">
        <v>50</v>
      </c>
      <c r="O474" s="6" t="s">
        <v>73</v>
      </c>
    </row>
    <row r="475" spans="1:15" s="6" customFormat="1" ht="12.75" x14ac:dyDescent="0.2">
      <c r="A475" s="6" t="s">
        <v>76</v>
      </c>
      <c r="B475" s="6">
        <v>379</v>
      </c>
      <c r="C475" s="6" t="s">
        <v>53</v>
      </c>
      <c r="D475" s="6">
        <v>1893</v>
      </c>
      <c r="E475" s="6" t="s">
        <v>117</v>
      </c>
      <c r="F475" s="6" t="s">
        <v>60</v>
      </c>
      <c r="G475" s="6" t="s">
        <v>86</v>
      </c>
      <c r="H475" s="6">
        <v>0</v>
      </c>
      <c r="I475" s="6">
        <v>24.494897427831781</v>
      </c>
      <c r="J475" s="6">
        <v>0</v>
      </c>
      <c r="K475" s="6">
        <f t="shared" si="15"/>
        <v>1.2247448713915889</v>
      </c>
      <c r="L475" s="6">
        <v>15</v>
      </c>
      <c r="M475" s="6">
        <f t="shared" si="16"/>
        <v>24.494897427831781</v>
      </c>
      <c r="N475" s="6">
        <v>40</v>
      </c>
      <c r="O475" s="6" t="s">
        <v>73</v>
      </c>
    </row>
    <row r="476" spans="1:15" s="6" customFormat="1" ht="12.75" x14ac:dyDescent="0.2">
      <c r="A476" s="6" t="s">
        <v>77</v>
      </c>
      <c r="B476" s="6">
        <v>443</v>
      </c>
      <c r="C476" s="6" t="s">
        <v>53</v>
      </c>
      <c r="D476" s="6">
        <v>1894</v>
      </c>
      <c r="E476" s="6" t="s">
        <v>117</v>
      </c>
      <c r="F476" s="6" t="s">
        <v>60</v>
      </c>
      <c r="G476" s="6" t="s">
        <v>86</v>
      </c>
      <c r="H476" s="6">
        <v>0</v>
      </c>
      <c r="I476" s="6">
        <v>27.386127875258303</v>
      </c>
      <c r="J476" s="6">
        <v>0</v>
      </c>
      <c r="K476" s="6">
        <f t="shared" si="15"/>
        <v>1.3693063937629151</v>
      </c>
      <c r="L476" s="6">
        <v>15</v>
      </c>
      <c r="M476" s="6">
        <f t="shared" si="16"/>
        <v>27.386127875258303</v>
      </c>
      <c r="N476" s="6">
        <v>50</v>
      </c>
      <c r="O476" s="6" t="s">
        <v>73</v>
      </c>
    </row>
    <row r="477" spans="1:15" s="6" customFormat="1" ht="12.75" x14ac:dyDescent="0.2">
      <c r="A477" s="6" t="s">
        <v>77</v>
      </c>
      <c r="B477" s="6">
        <v>443</v>
      </c>
      <c r="C477" s="6" t="s">
        <v>53</v>
      </c>
      <c r="D477" s="6">
        <v>1895</v>
      </c>
      <c r="E477" s="6" t="s">
        <v>117</v>
      </c>
      <c r="F477" s="6" t="s">
        <v>60</v>
      </c>
      <c r="G477" s="6" t="s">
        <v>86</v>
      </c>
      <c r="H477" s="6">
        <v>0</v>
      </c>
      <c r="I477" s="6">
        <v>22.360679774997894</v>
      </c>
      <c r="J477" s="6">
        <v>0</v>
      </c>
      <c r="K477" s="6">
        <f t="shared" si="15"/>
        <v>1.1180339887498947</v>
      </c>
      <c r="L477" s="6">
        <v>10</v>
      </c>
      <c r="M477" s="6">
        <f t="shared" si="16"/>
        <v>22.360679774997894</v>
      </c>
      <c r="N477" s="6">
        <v>50</v>
      </c>
      <c r="O477" s="6" t="s">
        <v>73</v>
      </c>
    </row>
    <row r="478" spans="1:15" s="6" customFormat="1" ht="12.75" x14ac:dyDescent="0.2">
      <c r="A478" s="6" t="s">
        <v>77</v>
      </c>
      <c r="B478" s="6">
        <v>443</v>
      </c>
      <c r="C478" s="6" t="s">
        <v>53</v>
      </c>
      <c r="D478" s="6">
        <v>1896</v>
      </c>
      <c r="E478" s="6" t="s">
        <v>117</v>
      </c>
      <c r="F478" s="6" t="s">
        <v>60</v>
      </c>
      <c r="G478" s="6" t="s">
        <v>86</v>
      </c>
      <c r="H478" s="6">
        <v>0</v>
      </c>
      <c r="I478" s="6">
        <v>17.320508075688771</v>
      </c>
      <c r="J478" s="6">
        <v>0</v>
      </c>
      <c r="K478" s="6">
        <f t="shared" si="15"/>
        <v>0.8660254037844386</v>
      </c>
      <c r="L478" s="6">
        <v>10</v>
      </c>
      <c r="M478" s="6">
        <f t="shared" si="16"/>
        <v>17.320508075688771</v>
      </c>
      <c r="N478" s="6">
        <v>30</v>
      </c>
      <c r="O478" s="6" t="s">
        <v>73</v>
      </c>
    </row>
    <row r="479" spans="1:15" s="6" customFormat="1" ht="12.75" x14ac:dyDescent="0.2">
      <c r="A479" s="6" t="s">
        <v>78</v>
      </c>
      <c r="B479" s="6">
        <v>450</v>
      </c>
      <c r="C479" s="6" t="s">
        <v>53</v>
      </c>
      <c r="D479" s="6">
        <v>1897</v>
      </c>
      <c r="E479" s="6" t="s">
        <v>117</v>
      </c>
      <c r="F479" s="6" t="s">
        <v>60</v>
      </c>
      <c r="G479" s="6" t="s">
        <v>86</v>
      </c>
      <c r="H479" s="6">
        <v>0</v>
      </c>
      <c r="I479" s="6">
        <v>37.416573867739423</v>
      </c>
      <c r="J479" s="6">
        <v>0</v>
      </c>
      <c r="K479" s="6">
        <f t="shared" si="15"/>
        <v>1.8708286933869711</v>
      </c>
      <c r="L479" s="6">
        <v>20</v>
      </c>
      <c r="M479" s="6">
        <f t="shared" si="16"/>
        <v>37.416573867739423</v>
      </c>
      <c r="N479" s="6">
        <v>70</v>
      </c>
      <c r="O479" s="6" t="s">
        <v>73</v>
      </c>
    </row>
    <row r="480" spans="1:15" s="6" customFormat="1" ht="12.75" x14ac:dyDescent="0.2">
      <c r="A480" s="6" t="s">
        <v>78</v>
      </c>
      <c r="B480" s="6">
        <v>450</v>
      </c>
      <c r="C480" s="6" t="s">
        <v>53</v>
      </c>
      <c r="D480" s="6">
        <v>1898</v>
      </c>
      <c r="E480" s="6" t="s">
        <v>117</v>
      </c>
      <c r="F480" s="6" t="s">
        <v>60</v>
      </c>
      <c r="G480" s="6" t="s">
        <v>86</v>
      </c>
      <c r="H480" s="6">
        <v>0</v>
      </c>
      <c r="I480" s="6">
        <v>34.641016151377549</v>
      </c>
      <c r="J480" s="6">
        <v>0</v>
      </c>
      <c r="K480" s="6">
        <f t="shared" si="15"/>
        <v>1.7320508075688774</v>
      </c>
      <c r="L480" s="6">
        <v>20</v>
      </c>
      <c r="M480" s="6">
        <f t="shared" si="16"/>
        <v>34.641016151377549</v>
      </c>
      <c r="N480" s="6">
        <v>60</v>
      </c>
      <c r="O480" s="6" t="s">
        <v>73</v>
      </c>
    </row>
    <row r="481" spans="1:15" s="6" customFormat="1" ht="12.75" x14ac:dyDescent="0.2">
      <c r="A481" s="6" t="s">
        <v>79</v>
      </c>
      <c r="B481" s="6">
        <v>365</v>
      </c>
      <c r="C481" s="6" t="s">
        <v>53</v>
      </c>
      <c r="D481" s="6">
        <v>1899</v>
      </c>
      <c r="E481" s="6" t="s">
        <v>117</v>
      </c>
      <c r="F481" s="6" t="s">
        <v>60</v>
      </c>
      <c r="G481" s="6" t="s">
        <v>86</v>
      </c>
      <c r="H481" s="6">
        <v>0</v>
      </c>
      <c r="I481" s="6">
        <v>48.989794855663568</v>
      </c>
      <c r="J481" s="6">
        <v>0</v>
      </c>
      <c r="K481" s="6">
        <f t="shared" si="15"/>
        <v>2.4494897427831783</v>
      </c>
      <c r="L481" s="6">
        <v>20</v>
      </c>
      <c r="M481" s="6">
        <f t="shared" si="16"/>
        <v>48.989794855663568</v>
      </c>
      <c r="N481" s="6">
        <v>120</v>
      </c>
      <c r="O481" s="6" t="s">
        <v>73</v>
      </c>
    </row>
    <row r="482" spans="1:15" s="6" customFormat="1" ht="12.75" x14ac:dyDescent="0.2">
      <c r="A482" s="6" t="s">
        <v>80</v>
      </c>
      <c r="B482" s="6">
        <v>383</v>
      </c>
      <c r="C482" s="6" t="s">
        <v>53</v>
      </c>
      <c r="D482" s="6">
        <v>1900</v>
      </c>
      <c r="E482" s="6" t="s">
        <v>117</v>
      </c>
      <c r="F482" s="6" t="s">
        <v>60</v>
      </c>
      <c r="G482" s="6" t="s">
        <v>86</v>
      </c>
      <c r="H482" s="6">
        <v>0</v>
      </c>
      <c r="I482" s="6">
        <v>29</v>
      </c>
      <c r="J482" s="6">
        <v>10</v>
      </c>
      <c r="K482" s="6">
        <f t="shared" si="15"/>
        <v>1.4916666666666667</v>
      </c>
    </row>
    <row r="483" spans="1:15" s="6" customFormat="1" ht="12.75" x14ac:dyDescent="0.2">
      <c r="A483" s="6" t="s">
        <v>81</v>
      </c>
      <c r="B483" s="6">
        <v>415</v>
      </c>
      <c r="C483" s="6" t="s">
        <v>53</v>
      </c>
      <c r="D483" s="6">
        <v>1901</v>
      </c>
      <c r="E483" s="6" t="s">
        <v>117</v>
      </c>
      <c r="F483" s="6" t="s">
        <v>60</v>
      </c>
      <c r="G483" s="6" t="s">
        <v>86</v>
      </c>
      <c r="H483" s="6">
        <v>0</v>
      </c>
      <c r="I483" s="6">
        <v>25</v>
      </c>
      <c r="J483" s="6">
        <v>5</v>
      </c>
      <c r="K483" s="6">
        <f t="shared" si="15"/>
        <v>1.2708333333333333</v>
      </c>
    </row>
    <row r="484" spans="1:15" s="6" customFormat="1" ht="12.75" x14ac:dyDescent="0.2">
      <c r="A484" s="6" t="s">
        <v>82</v>
      </c>
      <c r="B484" s="6">
        <v>459</v>
      </c>
      <c r="C484" s="6" t="s">
        <v>53</v>
      </c>
      <c r="D484" s="6">
        <v>1902</v>
      </c>
      <c r="E484" s="6" t="s">
        <v>117</v>
      </c>
      <c r="F484" s="6" t="s">
        <v>60</v>
      </c>
      <c r="G484" s="6" t="s">
        <v>86</v>
      </c>
      <c r="H484" s="6">
        <v>0</v>
      </c>
      <c r="I484" s="6">
        <v>41</v>
      </c>
      <c r="J484" s="6">
        <v>2</v>
      </c>
      <c r="K484" s="6">
        <f t="shared" si="15"/>
        <v>2.0583333333333331</v>
      </c>
    </row>
    <row r="485" spans="1:15" s="6" customFormat="1" ht="12.75" x14ac:dyDescent="0.2">
      <c r="A485" s="6" t="s">
        <v>83</v>
      </c>
      <c r="B485" s="6">
        <v>374</v>
      </c>
      <c r="C485" s="6" t="s">
        <v>53</v>
      </c>
      <c r="D485" s="6">
        <v>1903</v>
      </c>
      <c r="E485" s="6" t="s">
        <v>117</v>
      </c>
      <c r="F485" s="6" t="s">
        <v>60</v>
      </c>
      <c r="G485" s="6" t="s">
        <v>86</v>
      </c>
      <c r="H485" s="6">
        <v>0</v>
      </c>
      <c r="I485" s="6">
        <v>42</v>
      </c>
      <c r="J485" s="6">
        <v>6</v>
      </c>
      <c r="K485" s="6">
        <f t="shared" si="15"/>
        <v>2.125</v>
      </c>
    </row>
    <row r="486" spans="1:15" s="6" customFormat="1" ht="12.75" x14ac:dyDescent="0.2">
      <c r="A486" s="6" t="s">
        <v>83</v>
      </c>
      <c r="B486" s="6">
        <v>374</v>
      </c>
      <c r="C486" s="6" t="s">
        <v>53</v>
      </c>
      <c r="D486" s="6">
        <v>1904</v>
      </c>
      <c r="E486" s="6" t="s">
        <v>117</v>
      </c>
      <c r="F486" s="6" t="s">
        <v>60</v>
      </c>
      <c r="G486" s="6" t="s">
        <v>86</v>
      </c>
      <c r="H486" s="6">
        <v>0</v>
      </c>
      <c r="I486" s="6">
        <v>28</v>
      </c>
      <c r="J486" s="6">
        <v>2</v>
      </c>
      <c r="K486" s="6">
        <f t="shared" si="15"/>
        <v>1.4083333333333332</v>
      </c>
    </row>
    <row r="487" spans="1:15" s="6" customFormat="1" ht="12.75" x14ac:dyDescent="0.2">
      <c r="A487" s="6" t="s">
        <v>83</v>
      </c>
      <c r="B487" s="6">
        <v>374</v>
      </c>
      <c r="C487" s="6" t="s">
        <v>53</v>
      </c>
      <c r="D487" s="6">
        <v>1905</v>
      </c>
      <c r="E487" s="6" t="s">
        <v>117</v>
      </c>
      <c r="F487" s="6" t="s">
        <v>60</v>
      </c>
      <c r="G487" s="6" t="s">
        <v>86</v>
      </c>
      <c r="H487" s="6">
        <v>0</v>
      </c>
      <c r="I487" s="6">
        <v>36</v>
      </c>
      <c r="J487" s="6">
        <v>0</v>
      </c>
      <c r="K487" s="6">
        <f t="shared" si="15"/>
        <v>1.8</v>
      </c>
    </row>
    <row r="488" spans="1:15" s="6" customFormat="1" ht="12.75" x14ac:dyDescent="0.2">
      <c r="A488" s="6" t="s">
        <v>84</v>
      </c>
      <c r="B488" s="6">
        <v>292</v>
      </c>
      <c r="C488" s="6" t="s">
        <v>53</v>
      </c>
      <c r="D488" s="6">
        <v>1906</v>
      </c>
      <c r="E488" s="6" t="s">
        <v>117</v>
      </c>
      <c r="F488" s="6" t="s">
        <v>60</v>
      </c>
      <c r="G488" s="6" t="s">
        <v>86</v>
      </c>
      <c r="H488" s="6">
        <v>0</v>
      </c>
      <c r="I488" s="6">
        <v>37</v>
      </c>
      <c r="J488" s="6">
        <v>0</v>
      </c>
      <c r="K488" s="6">
        <f t="shared" si="15"/>
        <v>1.85</v>
      </c>
    </row>
    <row r="489" spans="1:15" s="6" customFormat="1" ht="12.75" x14ac:dyDescent="0.2">
      <c r="A489" s="6" t="s">
        <v>84</v>
      </c>
      <c r="B489" s="6">
        <v>292</v>
      </c>
      <c r="C489" s="6" t="s">
        <v>53</v>
      </c>
      <c r="D489" s="6">
        <v>1907</v>
      </c>
      <c r="E489" s="6" t="s">
        <v>117</v>
      </c>
      <c r="F489" s="6" t="s">
        <v>60</v>
      </c>
      <c r="G489" s="6" t="s">
        <v>86</v>
      </c>
      <c r="H489" s="6">
        <v>0</v>
      </c>
      <c r="I489" s="6">
        <v>29</v>
      </c>
      <c r="J489" s="6">
        <v>0</v>
      </c>
      <c r="K489" s="6">
        <f t="shared" si="15"/>
        <v>1.45</v>
      </c>
    </row>
    <row r="490" spans="1:15" s="6" customFormat="1" ht="12.75" x14ac:dyDescent="0.2">
      <c r="A490" s="6" t="s">
        <v>84</v>
      </c>
      <c r="B490" s="6">
        <v>292</v>
      </c>
      <c r="C490" s="6" t="s">
        <v>53</v>
      </c>
      <c r="D490" s="6">
        <v>1908</v>
      </c>
      <c r="E490" s="6" t="s">
        <v>117</v>
      </c>
      <c r="F490" s="6" t="s">
        <v>60</v>
      </c>
      <c r="G490" s="6" t="s">
        <v>86</v>
      </c>
      <c r="H490" s="6">
        <v>0</v>
      </c>
      <c r="I490" s="6">
        <v>14</v>
      </c>
      <c r="J490" s="6">
        <v>9</v>
      </c>
      <c r="K490" s="6">
        <f t="shared" si="15"/>
        <v>0.73749999999999993</v>
      </c>
    </row>
    <row r="491" spans="1:15" s="6" customFormat="1" ht="12.75" x14ac:dyDescent="0.2">
      <c r="A491" s="6" t="s">
        <v>58</v>
      </c>
      <c r="B491" s="6">
        <v>273</v>
      </c>
      <c r="C491" s="6" t="s">
        <v>53</v>
      </c>
      <c r="D491" s="6">
        <v>1854</v>
      </c>
      <c r="E491" s="6" t="s">
        <v>117</v>
      </c>
      <c r="F491" s="6" t="s">
        <v>72</v>
      </c>
      <c r="G491" s="6" t="s">
        <v>86</v>
      </c>
      <c r="H491" s="6">
        <v>2</v>
      </c>
      <c r="I491" s="6">
        <v>5</v>
      </c>
      <c r="J491" s="6">
        <v>8</v>
      </c>
      <c r="K491" s="6">
        <f t="shared" si="15"/>
        <v>2.2833333333333332</v>
      </c>
    </row>
    <row r="492" spans="1:15" s="6" customFormat="1" ht="12.75" x14ac:dyDescent="0.2">
      <c r="A492" s="6" t="s">
        <v>58</v>
      </c>
      <c r="B492" s="6">
        <v>273</v>
      </c>
      <c r="C492" s="6" t="s">
        <v>53</v>
      </c>
      <c r="D492" s="6">
        <v>1855</v>
      </c>
      <c r="E492" s="6" t="s">
        <v>117</v>
      </c>
      <c r="F492" s="6" t="s">
        <v>72</v>
      </c>
      <c r="G492" s="6" t="s">
        <v>86</v>
      </c>
      <c r="H492" s="6">
        <v>2</v>
      </c>
      <c r="I492" s="6">
        <v>4</v>
      </c>
      <c r="J492" s="6">
        <v>8</v>
      </c>
      <c r="K492" s="6">
        <f t="shared" si="15"/>
        <v>2.2333333333333334</v>
      </c>
    </row>
    <row r="493" spans="1:15" s="6" customFormat="1" ht="12.75" x14ac:dyDescent="0.2">
      <c r="A493" s="6" t="s">
        <v>61</v>
      </c>
      <c r="B493" s="6">
        <v>383</v>
      </c>
      <c r="C493" s="6" t="s">
        <v>53</v>
      </c>
      <c r="D493" s="6">
        <v>1856</v>
      </c>
      <c r="E493" s="6" t="s">
        <v>117</v>
      </c>
      <c r="F493" s="6" t="s">
        <v>72</v>
      </c>
      <c r="G493" s="6" t="s">
        <v>86</v>
      </c>
      <c r="H493" s="6">
        <v>2</v>
      </c>
      <c r="I493" s="6">
        <v>13</v>
      </c>
      <c r="J493" s="6">
        <v>8</v>
      </c>
      <c r="K493" s="6">
        <f t="shared" si="15"/>
        <v>2.6833333333333331</v>
      </c>
    </row>
    <row r="494" spans="1:15" s="6" customFormat="1" ht="12.75" x14ac:dyDescent="0.2">
      <c r="A494" s="6" t="s">
        <v>61</v>
      </c>
      <c r="B494" s="6">
        <v>383</v>
      </c>
      <c r="C494" s="6" t="s">
        <v>53</v>
      </c>
      <c r="D494" s="6">
        <v>1857</v>
      </c>
      <c r="E494" s="6" t="s">
        <v>117</v>
      </c>
      <c r="F494" s="6" t="s">
        <v>72</v>
      </c>
      <c r="G494" s="6" t="s">
        <v>86</v>
      </c>
      <c r="H494" s="6">
        <v>2</v>
      </c>
      <c r="I494" s="6">
        <v>13</v>
      </c>
      <c r="J494" s="6">
        <v>2</v>
      </c>
      <c r="K494" s="6">
        <f t="shared" si="15"/>
        <v>2.6583333333333332</v>
      </c>
    </row>
    <row r="495" spans="1:15" s="6" customFormat="1" ht="12.75" x14ac:dyDescent="0.2">
      <c r="A495" s="6" t="s">
        <v>62</v>
      </c>
      <c r="B495" s="6">
        <v>413</v>
      </c>
      <c r="C495" s="6" t="s">
        <v>53</v>
      </c>
      <c r="D495" s="6">
        <v>1859</v>
      </c>
      <c r="E495" s="6" t="s">
        <v>117</v>
      </c>
      <c r="F495" s="6" t="s">
        <v>72</v>
      </c>
      <c r="G495" s="6" t="s">
        <v>86</v>
      </c>
      <c r="H495" s="6">
        <v>3</v>
      </c>
      <c r="I495" s="6">
        <v>4</v>
      </c>
      <c r="J495" s="6">
        <v>8</v>
      </c>
      <c r="K495" s="6">
        <f t="shared" si="15"/>
        <v>3.2333333333333334</v>
      </c>
    </row>
    <row r="496" spans="1:15" s="6" customFormat="1" ht="12.75" x14ac:dyDescent="0.2">
      <c r="A496" s="6" t="s">
        <v>62</v>
      </c>
      <c r="B496" s="6">
        <v>413</v>
      </c>
      <c r="C496" s="6" t="s">
        <v>53</v>
      </c>
      <c r="D496" s="6">
        <v>1860</v>
      </c>
      <c r="E496" s="6" t="s">
        <v>117</v>
      </c>
      <c r="F496" s="6" t="s">
        <v>72</v>
      </c>
      <c r="G496" s="6" t="s">
        <v>86</v>
      </c>
      <c r="H496" s="6">
        <v>3</v>
      </c>
      <c r="I496" s="6">
        <v>2</v>
      </c>
      <c r="J496" s="6">
        <v>1</v>
      </c>
      <c r="K496" s="6">
        <f t="shared" si="15"/>
        <v>3.104166666666667</v>
      </c>
    </row>
    <row r="497" spans="1:11" s="6" customFormat="1" ht="12.75" x14ac:dyDescent="0.2">
      <c r="A497" s="6" t="s">
        <v>63</v>
      </c>
      <c r="B497" s="6">
        <v>485</v>
      </c>
      <c r="C497" s="6" t="s">
        <v>53</v>
      </c>
      <c r="D497" s="6">
        <v>1861</v>
      </c>
      <c r="E497" s="6" t="s">
        <v>117</v>
      </c>
      <c r="F497" s="6" t="s">
        <v>72</v>
      </c>
      <c r="G497" s="6" t="s">
        <v>86</v>
      </c>
      <c r="H497" s="6">
        <v>3</v>
      </c>
      <c r="I497" s="6">
        <v>9</v>
      </c>
      <c r="J497" s="6">
        <v>11</v>
      </c>
      <c r="K497" s="6">
        <f t="shared" si="15"/>
        <v>3.4958333333333336</v>
      </c>
    </row>
    <row r="498" spans="1:11" s="6" customFormat="1" ht="12.75" x14ac:dyDescent="0.2">
      <c r="A498" s="6" t="s">
        <v>63</v>
      </c>
      <c r="B498" s="6">
        <v>485</v>
      </c>
      <c r="C498" s="6" t="s">
        <v>53</v>
      </c>
      <c r="D498" s="6">
        <v>1862</v>
      </c>
      <c r="E498" s="6" t="s">
        <v>117</v>
      </c>
      <c r="F498" s="6" t="s">
        <v>72</v>
      </c>
      <c r="G498" s="6" t="s">
        <v>86</v>
      </c>
      <c r="H498" s="6">
        <v>3</v>
      </c>
      <c r="I498" s="6">
        <v>3</v>
      </c>
      <c r="J498" s="6">
        <v>4</v>
      </c>
      <c r="K498" s="6">
        <f t="shared" si="15"/>
        <v>3.1666666666666665</v>
      </c>
    </row>
    <row r="499" spans="1:11" s="6" customFormat="1" ht="12.75" x14ac:dyDescent="0.2">
      <c r="A499" s="6" t="s">
        <v>63</v>
      </c>
      <c r="B499" s="6">
        <v>485</v>
      </c>
      <c r="C499" s="6" t="s">
        <v>53</v>
      </c>
      <c r="D499" s="6">
        <v>1863</v>
      </c>
      <c r="E499" s="6" t="s">
        <v>117</v>
      </c>
      <c r="F499" s="6" t="s">
        <v>72</v>
      </c>
      <c r="G499" s="6" t="s">
        <v>86</v>
      </c>
      <c r="H499" s="6">
        <v>3</v>
      </c>
      <c r="I499" s="6">
        <v>8</v>
      </c>
      <c r="J499" s="6">
        <v>3</v>
      </c>
      <c r="K499" s="6">
        <f t="shared" si="15"/>
        <v>3.4125000000000001</v>
      </c>
    </row>
    <row r="500" spans="1:11" s="6" customFormat="1" ht="12.75" x14ac:dyDescent="0.2">
      <c r="A500" s="6" t="s">
        <v>64</v>
      </c>
      <c r="B500" s="6">
        <v>576</v>
      </c>
      <c r="C500" s="6" t="s">
        <v>53</v>
      </c>
      <c r="D500" s="6">
        <v>1864</v>
      </c>
      <c r="E500" s="6" t="s">
        <v>117</v>
      </c>
      <c r="F500" s="6" t="s">
        <v>72</v>
      </c>
      <c r="G500" s="6" t="s">
        <v>86</v>
      </c>
      <c r="H500" s="6">
        <v>3</v>
      </c>
      <c r="I500" s="6">
        <v>6</v>
      </c>
      <c r="J500" s="6">
        <v>5</v>
      </c>
      <c r="K500" s="6">
        <f t="shared" si="15"/>
        <v>3.3208333333333333</v>
      </c>
    </row>
    <row r="501" spans="1:11" s="6" customFormat="1" ht="12.75" x14ac:dyDescent="0.2">
      <c r="A501" s="6" t="s">
        <v>64</v>
      </c>
      <c r="B501" s="6">
        <v>576</v>
      </c>
      <c r="C501" s="6" t="s">
        <v>53</v>
      </c>
      <c r="D501" s="6">
        <v>1865</v>
      </c>
      <c r="E501" s="6" t="s">
        <v>117</v>
      </c>
      <c r="F501" s="6" t="s">
        <v>72</v>
      </c>
      <c r="G501" s="6" t="s">
        <v>86</v>
      </c>
      <c r="H501" s="6">
        <v>3</v>
      </c>
      <c r="I501" s="6">
        <v>3</v>
      </c>
      <c r="J501" s="6">
        <v>6</v>
      </c>
      <c r="K501" s="6">
        <f t="shared" si="15"/>
        <v>3.1749999999999998</v>
      </c>
    </row>
    <row r="502" spans="1:11" s="6" customFormat="1" ht="12.75" x14ac:dyDescent="0.2">
      <c r="A502" s="6" t="s">
        <v>65</v>
      </c>
      <c r="B502" s="6">
        <v>290</v>
      </c>
      <c r="C502" s="6" t="s">
        <v>53</v>
      </c>
      <c r="D502" s="6">
        <v>1866</v>
      </c>
      <c r="E502" s="6" t="s">
        <v>117</v>
      </c>
      <c r="F502" s="6" t="s">
        <v>72</v>
      </c>
      <c r="G502" s="6" t="s">
        <v>86</v>
      </c>
      <c r="H502" s="6">
        <v>2</v>
      </c>
      <c r="I502" s="6">
        <v>18</v>
      </c>
      <c r="J502" s="6">
        <v>1</v>
      </c>
      <c r="K502" s="6">
        <f t="shared" si="15"/>
        <v>2.9041666666666668</v>
      </c>
    </row>
    <row r="503" spans="1:11" s="6" customFormat="1" ht="12.75" x14ac:dyDescent="0.2">
      <c r="A503" s="6" t="s">
        <v>65</v>
      </c>
      <c r="B503" s="6">
        <v>290</v>
      </c>
      <c r="C503" s="6" t="s">
        <v>53</v>
      </c>
      <c r="D503" s="6">
        <v>1867</v>
      </c>
      <c r="E503" s="6" t="s">
        <v>117</v>
      </c>
      <c r="F503" s="6" t="s">
        <v>72</v>
      </c>
      <c r="G503" s="6" t="s">
        <v>86</v>
      </c>
      <c r="H503" s="6">
        <v>2</v>
      </c>
      <c r="I503" s="6">
        <v>9</v>
      </c>
      <c r="J503" s="6">
        <v>7</v>
      </c>
      <c r="K503" s="6">
        <f t="shared" si="15"/>
        <v>2.479166666666667</v>
      </c>
    </row>
    <row r="504" spans="1:11" s="6" customFormat="1" ht="12.75" x14ac:dyDescent="0.2">
      <c r="A504" s="6" t="s">
        <v>66</v>
      </c>
      <c r="B504" s="6">
        <v>357</v>
      </c>
      <c r="C504" s="6" t="s">
        <v>53</v>
      </c>
      <c r="D504" s="6">
        <v>1868</v>
      </c>
      <c r="E504" s="6" t="s">
        <v>117</v>
      </c>
      <c r="F504" s="6" t="s">
        <v>72</v>
      </c>
      <c r="G504" s="6" t="s">
        <v>86</v>
      </c>
      <c r="H504" s="6">
        <v>2</v>
      </c>
      <c r="I504" s="6">
        <v>12</v>
      </c>
      <c r="J504" s="6">
        <v>9</v>
      </c>
      <c r="K504" s="6">
        <f t="shared" si="15"/>
        <v>2.6375000000000002</v>
      </c>
    </row>
    <row r="505" spans="1:11" s="6" customFormat="1" ht="12.75" x14ac:dyDescent="0.2">
      <c r="A505" s="6" t="s">
        <v>66</v>
      </c>
      <c r="B505" s="6">
        <v>357</v>
      </c>
      <c r="C505" s="6" t="s">
        <v>53</v>
      </c>
      <c r="D505" s="6">
        <v>1869</v>
      </c>
      <c r="E505" s="6" t="s">
        <v>117</v>
      </c>
      <c r="F505" s="6" t="s">
        <v>72</v>
      </c>
      <c r="G505" s="6" t="s">
        <v>86</v>
      </c>
      <c r="H505" s="6">
        <v>2</v>
      </c>
      <c r="I505" s="6">
        <v>16</v>
      </c>
      <c r="J505" s="6">
        <v>0</v>
      </c>
      <c r="K505" s="6">
        <f t="shared" si="15"/>
        <v>2.8</v>
      </c>
    </row>
    <row r="506" spans="1:11" s="6" customFormat="1" ht="12.75" x14ac:dyDescent="0.2">
      <c r="A506" s="6" t="s">
        <v>66</v>
      </c>
      <c r="B506" s="6">
        <v>357</v>
      </c>
      <c r="C506" s="6" t="s">
        <v>53</v>
      </c>
      <c r="D506" s="6">
        <v>1870</v>
      </c>
      <c r="E506" s="6" t="s">
        <v>117</v>
      </c>
      <c r="F506" s="6" t="s">
        <v>72</v>
      </c>
      <c r="G506" s="6" t="s">
        <v>86</v>
      </c>
      <c r="H506" s="6">
        <v>2</v>
      </c>
      <c r="I506" s="6">
        <v>14</v>
      </c>
      <c r="J506" s="6">
        <v>3</v>
      </c>
      <c r="K506" s="6">
        <f t="shared" si="15"/>
        <v>2.7125000000000004</v>
      </c>
    </row>
    <row r="507" spans="1:11" s="6" customFormat="1" ht="12.75" x14ac:dyDescent="0.2">
      <c r="A507" s="6" t="s">
        <v>67</v>
      </c>
      <c r="B507" s="6">
        <v>309</v>
      </c>
      <c r="C507" s="6" t="s">
        <v>53</v>
      </c>
      <c r="D507" s="6">
        <v>1871</v>
      </c>
      <c r="E507" s="6" t="s">
        <v>117</v>
      </c>
      <c r="F507" s="6" t="s">
        <v>72</v>
      </c>
      <c r="G507" s="6" t="s">
        <v>86</v>
      </c>
      <c r="H507" s="6">
        <v>2</v>
      </c>
      <c r="I507" s="6">
        <v>16</v>
      </c>
      <c r="J507" s="6">
        <v>5.25</v>
      </c>
      <c r="K507" s="6">
        <f t="shared" si="15"/>
        <v>2.8218749999999999</v>
      </c>
    </row>
    <row r="508" spans="1:11" s="6" customFormat="1" ht="12.75" x14ac:dyDescent="0.2">
      <c r="A508" s="6" t="s">
        <v>67</v>
      </c>
      <c r="B508" s="6">
        <v>309</v>
      </c>
      <c r="C508" s="6" t="s">
        <v>53</v>
      </c>
      <c r="D508" s="6">
        <v>1872</v>
      </c>
      <c r="E508" s="6" t="s">
        <v>117</v>
      </c>
      <c r="F508" s="6" t="s">
        <v>72</v>
      </c>
      <c r="G508" s="6" t="s">
        <v>86</v>
      </c>
      <c r="H508" s="6">
        <v>3</v>
      </c>
      <c r="I508" s="6">
        <v>1</v>
      </c>
      <c r="J508" s="6">
        <v>11</v>
      </c>
      <c r="K508" s="6">
        <f t="shared" si="15"/>
        <v>3.0958333333333332</v>
      </c>
    </row>
    <row r="509" spans="1:11" s="6" customFormat="1" ht="12.75" x14ac:dyDescent="0.2">
      <c r="A509" s="6" t="s">
        <v>67</v>
      </c>
      <c r="B509" s="6">
        <v>309</v>
      </c>
      <c r="C509" s="6" t="s">
        <v>53</v>
      </c>
      <c r="D509" s="6">
        <v>1873</v>
      </c>
      <c r="E509" s="6" t="s">
        <v>117</v>
      </c>
      <c r="F509" s="6" t="s">
        <v>72</v>
      </c>
      <c r="G509" s="6" t="s">
        <v>86</v>
      </c>
      <c r="H509" s="6">
        <v>3</v>
      </c>
      <c r="I509" s="6">
        <v>7</v>
      </c>
      <c r="J509" s="6">
        <v>3.5</v>
      </c>
      <c r="K509" s="6">
        <f t="shared" si="15"/>
        <v>3.3645833333333335</v>
      </c>
    </row>
    <row r="510" spans="1:11" s="6" customFormat="1" ht="12.75" x14ac:dyDescent="0.2">
      <c r="A510" s="6" t="s">
        <v>67</v>
      </c>
      <c r="B510" s="6">
        <v>309</v>
      </c>
      <c r="C510" s="6" t="s">
        <v>53</v>
      </c>
      <c r="D510" s="6">
        <v>1874</v>
      </c>
      <c r="E510" s="6" t="s">
        <v>117</v>
      </c>
      <c r="F510" s="6" t="s">
        <v>72</v>
      </c>
      <c r="G510" s="6" t="s">
        <v>86</v>
      </c>
      <c r="H510" s="6">
        <v>3</v>
      </c>
      <c r="I510" s="6">
        <v>19</v>
      </c>
      <c r="J510" s="6">
        <v>6</v>
      </c>
      <c r="K510" s="6">
        <f t="shared" si="15"/>
        <v>3.9750000000000001</v>
      </c>
    </row>
    <row r="511" spans="1:11" s="6" customFormat="1" ht="12.75" x14ac:dyDescent="0.2">
      <c r="A511" s="6" t="s">
        <v>67</v>
      </c>
      <c r="B511" s="6">
        <v>309</v>
      </c>
      <c r="C511" s="6" t="s">
        <v>53</v>
      </c>
      <c r="D511" s="6">
        <v>1875</v>
      </c>
      <c r="E511" s="6" t="s">
        <v>117</v>
      </c>
      <c r="F511" s="6" t="s">
        <v>72</v>
      </c>
      <c r="G511" s="6" t="s">
        <v>86</v>
      </c>
      <c r="H511" s="6">
        <v>3</v>
      </c>
      <c r="I511" s="6">
        <v>12</v>
      </c>
      <c r="J511" s="6">
        <v>9</v>
      </c>
      <c r="K511" s="6">
        <f t="shared" si="15"/>
        <v>3.6375000000000002</v>
      </c>
    </row>
    <row r="512" spans="1:11" s="6" customFormat="1" ht="12.75" x14ac:dyDescent="0.2">
      <c r="A512" s="6" t="s">
        <v>68</v>
      </c>
      <c r="B512" s="6">
        <v>297</v>
      </c>
      <c r="C512" s="6" t="s">
        <v>53</v>
      </c>
      <c r="D512" s="6">
        <v>1876</v>
      </c>
      <c r="E512" s="6" t="s">
        <v>117</v>
      </c>
      <c r="F512" s="6" t="s">
        <v>72</v>
      </c>
      <c r="G512" s="6" t="s">
        <v>86</v>
      </c>
      <c r="H512" s="6">
        <v>3</v>
      </c>
      <c r="I512" s="6">
        <v>7</v>
      </c>
      <c r="J512" s="6">
        <v>0</v>
      </c>
      <c r="K512" s="6">
        <f t="shared" si="15"/>
        <v>3.35</v>
      </c>
    </row>
    <row r="513" spans="1:15" s="6" customFormat="1" ht="12.75" x14ac:dyDescent="0.2">
      <c r="A513" s="6" t="s">
        <v>68</v>
      </c>
      <c r="B513" s="6">
        <v>297</v>
      </c>
      <c r="C513" s="6" t="s">
        <v>53</v>
      </c>
      <c r="D513" s="6">
        <v>1877</v>
      </c>
      <c r="E513" s="6" t="s">
        <v>117</v>
      </c>
      <c r="F513" s="6" t="s">
        <v>72</v>
      </c>
      <c r="G513" s="6" t="s">
        <v>86</v>
      </c>
      <c r="H513" s="6">
        <v>3</v>
      </c>
      <c r="I513" s="6">
        <v>10</v>
      </c>
      <c r="J513" s="6">
        <v>9</v>
      </c>
      <c r="K513" s="6">
        <f t="shared" si="15"/>
        <v>3.5375000000000001</v>
      </c>
    </row>
    <row r="514" spans="1:15" s="6" customFormat="1" ht="12.75" x14ac:dyDescent="0.2">
      <c r="A514" s="6" t="s">
        <v>68</v>
      </c>
      <c r="B514" s="6">
        <v>297</v>
      </c>
      <c r="C514" s="6" t="s">
        <v>53</v>
      </c>
      <c r="D514" s="6">
        <v>1878</v>
      </c>
      <c r="E514" s="6" t="s">
        <v>117</v>
      </c>
      <c r="F514" s="6" t="s">
        <v>72</v>
      </c>
      <c r="G514" s="6" t="s">
        <v>86</v>
      </c>
      <c r="H514" s="6">
        <v>3</v>
      </c>
      <c r="I514" s="6">
        <v>9</v>
      </c>
      <c r="J514" s="6">
        <v>3</v>
      </c>
      <c r="K514" s="6">
        <f t="shared" si="15"/>
        <v>3.4625000000000004</v>
      </c>
    </row>
    <row r="515" spans="1:15" s="6" customFormat="1" ht="12.75" x14ac:dyDescent="0.2">
      <c r="A515" s="6" t="s">
        <v>69</v>
      </c>
      <c r="B515" s="6">
        <v>348</v>
      </c>
      <c r="C515" s="6" t="s">
        <v>53</v>
      </c>
      <c r="D515" s="6">
        <v>1879</v>
      </c>
      <c r="E515" s="6" t="s">
        <v>117</v>
      </c>
      <c r="F515" s="6" t="s">
        <v>72</v>
      </c>
      <c r="G515" s="6" t="s">
        <v>86</v>
      </c>
      <c r="H515" s="6">
        <v>4</v>
      </c>
      <c r="I515" s="6">
        <v>1</v>
      </c>
      <c r="J515" s="6">
        <v>0</v>
      </c>
      <c r="K515" s="6">
        <f t="shared" si="15"/>
        <v>4.05</v>
      </c>
    </row>
    <row r="516" spans="1:15" s="6" customFormat="1" ht="12.75" x14ac:dyDescent="0.2">
      <c r="A516" s="6" t="s">
        <v>69</v>
      </c>
      <c r="B516" s="6">
        <v>348</v>
      </c>
      <c r="C516" s="6" t="s">
        <v>53</v>
      </c>
      <c r="D516" s="6">
        <v>1880</v>
      </c>
      <c r="E516" s="6" t="s">
        <v>117</v>
      </c>
      <c r="F516" s="6" t="s">
        <v>72</v>
      </c>
      <c r="G516" s="6" t="s">
        <v>86</v>
      </c>
      <c r="H516" s="6">
        <v>4</v>
      </c>
      <c r="I516" s="6">
        <v>1</v>
      </c>
      <c r="J516" s="6">
        <v>0</v>
      </c>
      <c r="K516" s="6">
        <f t="shared" si="15"/>
        <v>4.05</v>
      </c>
    </row>
    <row r="517" spans="1:15" s="6" customFormat="1" ht="12.75" x14ac:dyDescent="0.2">
      <c r="A517" s="6" t="s">
        <v>69</v>
      </c>
      <c r="B517" s="6">
        <v>348</v>
      </c>
      <c r="C517" s="6" t="s">
        <v>53</v>
      </c>
      <c r="D517" s="6">
        <v>1881</v>
      </c>
      <c r="E517" s="6" t="s">
        <v>117</v>
      </c>
      <c r="F517" s="6" t="s">
        <v>72</v>
      </c>
      <c r="G517" s="6" t="s">
        <v>86</v>
      </c>
      <c r="H517" s="6">
        <v>5</v>
      </c>
      <c r="I517" s="6">
        <v>10</v>
      </c>
      <c r="J517" s="6">
        <v>3</v>
      </c>
      <c r="K517" s="6">
        <f t="shared" si="15"/>
        <v>5.5125000000000002</v>
      </c>
    </row>
    <row r="518" spans="1:15" s="6" customFormat="1" ht="12.75" x14ac:dyDescent="0.2">
      <c r="A518" s="6" t="s">
        <v>70</v>
      </c>
      <c r="B518" s="6">
        <v>330</v>
      </c>
      <c r="C518" s="6" t="s">
        <v>53</v>
      </c>
      <c r="D518" s="6">
        <v>1882</v>
      </c>
      <c r="E518" s="6" t="s">
        <v>117</v>
      </c>
      <c r="F518" s="6" t="s">
        <v>72</v>
      </c>
      <c r="G518" s="6" t="s">
        <v>86</v>
      </c>
      <c r="H518" s="6">
        <v>4</v>
      </c>
      <c r="I518" s="6">
        <v>8</v>
      </c>
      <c r="J518" s="6">
        <v>0</v>
      </c>
      <c r="K518" s="6">
        <f t="shared" ref="K518:K581" si="17">H518+I518/20+J518/240</f>
        <v>4.4000000000000004</v>
      </c>
    </row>
    <row r="519" spans="1:15" s="6" customFormat="1" ht="12.75" x14ac:dyDescent="0.2">
      <c r="A519" s="6" t="s">
        <v>70</v>
      </c>
      <c r="B519" s="6">
        <v>330</v>
      </c>
      <c r="C519" s="6" t="s">
        <v>53</v>
      </c>
      <c r="D519" s="6">
        <v>1883</v>
      </c>
      <c r="E519" s="6" t="s">
        <v>117</v>
      </c>
      <c r="F519" s="6" t="s">
        <v>72</v>
      </c>
      <c r="G519" s="6" t="s">
        <v>86</v>
      </c>
      <c r="H519" s="6">
        <v>5</v>
      </c>
      <c r="I519" s="6">
        <v>7</v>
      </c>
      <c r="J519" s="6">
        <v>4</v>
      </c>
      <c r="K519" s="6">
        <f t="shared" si="17"/>
        <v>5.3666666666666663</v>
      </c>
    </row>
    <row r="520" spans="1:15" s="6" customFormat="1" ht="12.75" x14ac:dyDescent="0.2">
      <c r="A520" s="6" t="s">
        <v>70</v>
      </c>
      <c r="B520" s="6">
        <v>330</v>
      </c>
      <c r="C520" s="6" t="s">
        <v>53</v>
      </c>
      <c r="D520" s="6">
        <v>1884</v>
      </c>
      <c r="E520" s="6" t="s">
        <v>117</v>
      </c>
      <c r="F520" s="6" t="s">
        <v>72</v>
      </c>
      <c r="G520" s="6" t="s">
        <v>86</v>
      </c>
      <c r="H520" s="6">
        <v>3.6055512754639891</v>
      </c>
      <c r="I520" s="6">
        <v>0</v>
      </c>
      <c r="J520" s="6">
        <v>0</v>
      </c>
      <c r="K520" s="6">
        <f t="shared" si="17"/>
        <v>3.6055512754639891</v>
      </c>
      <c r="L520" s="6">
        <v>2</v>
      </c>
      <c r="M520" s="6">
        <f t="shared" ref="M520:M535" si="18">EXP((LN(L520)+LN(N520))/2)</f>
        <v>3.6055512754639891</v>
      </c>
      <c r="N520" s="6">
        <v>6.5</v>
      </c>
      <c r="O520" s="6" t="s">
        <v>45</v>
      </c>
    </row>
    <row r="521" spans="1:15" s="6" customFormat="1" ht="12.75" x14ac:dyDescent="0.2">
      <c r="A521" s="6" t="s">
        <v>74</v>
      </c>
      <c r="B521" s="6">
        <v>342</v>
      </c>
      <c r="C521" s="6" t="s">
        <v>53</v>
      </c>
      <c r="D521" s="6">
        <v>1885</v>
      </c>
      <c r="E521" s="6" t="s">
        <v>117</v>
      </c>
      <c r="F521" s="6" t="s">
        <v>72</v>
      </c>
      <c r="G521" s="6" t="s">
        <v>86</v>
      </c>
      <c r="H521" s="6">
        <v>2.2360679774997898</v>
      </c>
      <c r="I521" s="6">
        <v>0</v>
      </c>
      <c r="J521" s="6">
        <v>0</v>
      </c>
      <c r="K521" s="6">
        <f t="shared" si="17"/>
        <v>2.2360679774997898</v>
      </c>
      <c r="L521" s="6">
        <v>1</v>
      </c>
      <c r="M521" s="6">
        <f t="shared" si="18"/>
        <v>2.2360679774997898</v>
      </c>
      <c r="N521" s="6">
        <v>5</v>
      </c>
      <c r="O521" s="6" t="s">
        <v>45</v>
      </c>
    </row>
    <row r="522" spans="1:15" s="6" customFormat="1" ht="12.75" x14ac:dyDescent="0.2">
      <c r="A522" s="6" t="s">
        <v>74</v>
      </c>
      <c r="B522" s="6">
        <v>342</v>
      </c>
      <c r="C522" s="6" t="s">
        <v>53</v>
      </c>
      <c r="D522" s="6">
        <v>1886</v>
      </c>
      <c r="E522" s="6" t="s">
        <v>117</v>
      </c>
      <c r="F522" s="6" t="s">
        <v>72</v>
      </c>
      <c r="G522" s="6" t="s">
        <v>86</v>
      </c>
      <c r="H522" s="6">
        <v>2.7386127875258306</v>
      </c>
      <c r="I522" s="6">
        <v>0</v>
      </c>
      <c r="J522" s="6">
        <v>0</v>
      </c>
      <c r="K522" s="6">
        <f t="shared" si="17"/>
        <v>2.7386127875258306</v>
      </c>
      <c r="L522" s="6">
        <v>1.5</v>
      </c>
      <c r="M522" s="6">
        <f t="shared" si="18"/>
        <v>2.7386127875258306</v>
      </c>
      <c r="N522" s="6">
        <v>5</v>
      </c>
      <c r="O522" s="6" t="s">
        <v>45</v>
      </c>
    </row>
    <row r="523" spans="1:15" s="6" customFormat="1" ht="12.75" x14ac:dyDescent="0.2">
      <c r="A523" s="6" t="s">
        <v>74</v>
      </c>
      <c r="B523" s="6">
        <v>342</v>
      </c>
      <c r="C523" s="6" t="s">
        <v>53</v>
      </c>
      <c r="D523" s="6">
        <v>1887</v>
      </c>
      <c r="E523" s="6" t="s">
        <v>117</v>
      </c>
      <c r="F523" s="6" t="s">
        <v>72</v>
      </c>
      <c r="G523" s="6" t="s">
        <v>86</v>
      </c>
      <c r="H523" s="6">
        <v>0</v>
      </c>
      <c r="I523" s="6">
        <v>59.160797830996152</v>
      </c>
      <c r="J523" s="6">
        <v>0</v>
      </c>
      <c r="K523" s="6">
        <f t="shared" si="17"/>
        <v>2.9580398915498076</v>
      </c>
      <c r="L523" s="6">
        <v>35</v>
      </c>
      <c r="M523" s="6">
        <f t="shared" si="18"/>
        <v>59.160797830996152</v>
      </c>
      <c r="N523" s="6">
        <v>100</v>
      </c>
      <c r="O523" s="6" t="s">
        <v>73</v>
      </c>
    </row>
    <row r="524" spans="1:15" s="6" customFormat="1" ht="12.75" x14ac:dyDescent="0.2">
      <c r="A524" s="6" t="s">
        <v>75</v>
      </c>
      <c r="B524" s="6">
        <v>347</v>
      </c>
      <c r="C524" s="6" t="s">
        <v>53</v>
      </c>
      <c r="D524" s="6">
        <v>1888</v>
      </c>
      <c r="E524" s="6" t="s">
        <v>117</v>
      </c>
      <c r="F524" s="6" t="s">
        <v>72</v>
      </c>
      <c r="G524" s="6" t="s">
        <v>86</v>
      </c>
      <c r="H524" s="6">
        <v>0</v>
      </c>
      <c r="I524" s="6">
        <v>54.772255750516635</v>
      </c>
      <c r="J524" s="6">
        <v>0</v>
      </c>
      <c r="K524" s="6">
        <f t="shared" si="17"/>
        <v>2.7386127875258319</v>
      </c>
      <c r="L524" s="6">
        <v>30</v>
      </c>
      <c r="M524" s="6">
        <f t="shared" si="18"/>
        <v>54.772255750516635</v>
      </c>
      <c r="N524" s="6">
        <v>100</v>
      </c>
      <c r="O524" s="6" t="s">
        <v>73</v>
      </c>
    </row>
    <row r="525" spans="1:15" s="6" customFormat="1" ht="12.75" x14ac:dyDescent="0.2">
      <c r="A525" s="6" t="s">
        <v>75</v>
      </c>
      <c r="B525" s="6">
        <v>347</v>
      </c>
      <c r="C525" s="6" t="s">
        <v>53</v>
      </c>
      <c r="D525" s="6">
        <v>1889</v>
      </c>
      <c r="E525" s="6" t="s">
        <v>117</v>
      </c>
      <c r="F525" s="6" t="s">
        <v>72</v>
      </c>
      <c r="G525" s="6" t="s">
        <v>86</v>
      </c>
      <c r="H525" s="6">
        <v>0</v>
      </c>
      <c r="I525" s="6">
        <v>54.772255750516635</v>
      </c>
      <c r="J525" s="6">
        <v>0</v>
      </c>
      <c r="K525" s="6">
        <f t="shared" si="17"/>
        <v>2.7386127875258319</v>
      </c>
      <c r="L525" s="6">
        <v>30</v>
      </c>
      <c r="M525" s="6">
        <f t="shared" si="18"/>
        <v>54.772255750516635</v>
      </c>
      <c r="N525" s="6">
        <v>100</v>
      </c>
      <c r="O525" s="6" t="s">
        <v>73</v>
      </c>
    </row>
    <row r="526" spans="1:15" s="6" customFormat="1" ht="12.75" x14ac:dyDescent="0.2">
      <c r="A526" s="6" t="s">
        <v>75</v>
      </c>
      <c r="B526" s="6">
        <v>347</v>
      </c>
      <c r="C526" s="6" t="s">
        <v>53</v>
      </c>
      <c r="D526" s="6">
        <v>1890</v>
      </c>
      <c r="E526" s="6" t="s">
        <v>117</v>
      </c>
      <c r="F526" s="6" t="s">
        <v>72</v>
      </c>
      <c r="G526" s="6" t="s">
        <v>86</v>
      </c>
      <c r="H526" s="6">
        <v>0</v>
      </c>
      <c r="I526" s="6">
        <v>48.989794855663568</v>
      </c>
      <c r="J526" s="6">
        <v>0</v>
      </c>
      <c r="K526" s="6">
        <f t="shared" si="17"/>
        <v>2.4494897427831783</v>
      </c>
      <c r="L526" s="6">
        <v>20</v>
      </c>
      <c r="M526" s="6">
        <f t="shared" si="18"/>
        <v>48.989794855663568</v>
      </c>
      <c r="N526" s="6">
        <v>120</v>
      </c>
      <c r="O526" s="6" t="s">
        <v>73</v>
      </c>
    </row>
    <row r="527" spans="1:15" s="6" customFormat="1" ht="12.75" x14ac:dyDescent="0.2">
      <c r="A527" s="6" t="s">
        <v>76</v>
      </c>
      <c r="B527" s="6">
        <v>379</v>
      </c>
      <c r="C527" s="6" t="s">
        <v>53</v>
      </c>
      <c r="D527" s="6">
        <v>1891</v>
      </c>
      <c r="E527" s="6" t="s">
        <v>117</v>
      </c>
      <c r="F527" s="6" t="s">
        <v>72</v>
      </c>
      <c r="G527" s="6" t="s">
        <v>86</v>
      </c>
      <c r="H527" s="6">
        <v>0</v>
      </c>
      <c r="I527" s="6">
        <v>50.000000000000014</v>
      </c>
      <c r="J527" s="6">
        <v>0</v>
      </c>
      <c r="K527" s="6">
        <f t="shared" si="17"/>
        <v>2.5000000000000009</v>
      </c>
      <c r="L527" s="6">
        <v>25</v>
      </c>
      <c r="M527" s="6">
        <f t="shared" si="18"/>
        <v>50.000000000000014</v>
      </c>
      <c r="N527" s="6">
        <v>100</v>
      </c>
      <c r="O527" s="6" t="s">
        <v>73</v>
      </c>
    </row>
    <row r="528" spans="1:15" s="6" customFormat="1" ht="12.75" x14ac:dyDescent="0.2">
      <c r="A528" s="6" t="s">
        <v>76</v>
      </c>
      <c r="B528" s="6">
        <v>379</v>
      </c>
      <c r="C528" s="6" t="s">
        <v>53</v>
      </c>
      <c r="D528" s="6">
        <v>1892</v>
      </c>
      <c r="E528" s="6" t="s">
        <v>117</v>
      </c>
      <c r="F528" s="6" t="s">
        <v>72</v>
      </c>
      <c r="G528" s="6" t="s">
        <v>86</v>
      </c>
      <c r="H528" s="6">
        <v>0</v>
      </c>
      <c r="I528" s="6">
        <v>54.772255750516635</v>
      </c>
      <c r="J528" s="6">
        <v>0</v>
      </c>
      <c r="K528" s="6">
        <f t="shared" si="17"/>
        <v>2.7386127875258319</v>
      </c>
      <c r="L528" s="6">
        <v>30</v>
      </c>
      <c r="M528" s="6">
        <f t="shared" si="18"/>
        <v>54.772255750516635</v>
      </c>
      <c r="N528" s="6">
        <v>100</v>
      </c>
      <c r="O528" s="6" t="s">
        <v>73</v>
      </c>
    </row>
    <row r="529" spans="1:15" s="6" customFormat="1" ht="12.75" x14ac:dyDescent="0.2">
      <c r="A529" s="6" t="s">
        <v>76</v>
      </c>
      <c r="B529" s="6">
        <v>379</v>
      </c>
      <c r="C529" s="6" t="s">
        <v>53</v>
      </c>
      <c r="D529" s="6">
        <v>1893</v>
      </c>
      <c r="E529" s="6" t="s">
        <v>117</v>
      </c>
      <c r="F529" s="6" t="s">
        <v>72</v>
      </c>
      <c r="G529" s="6" t="s">
        <v>86</v>
      </c>
      <c r="H529" s="6">
        <v>0</v>
      </c>
      <c r="I529" s="6">
        <v>54.772255750516635</v>
      </c>
      <c r="J529" s="6">
        <v>0</v>
      </c>
      <c r="K529" s="6">
        <f t="shared" si="17"/>
        <v>2.7386127875258319</v>
      </c>
      <c r="L529" s="6">
        <v>30</v>
      </c>
      <c r="M529" s="6">
        <f t="shared" si="18"/>
        <v>54.772255750516635</v>
      </c>
      <c r="N529" s="6">
        <v>100</v>
      </c>
      <c r="O529" s="6" t="s">
        <v>73</v>
      </c>
    </row>
    <row r="530" spans="1:15" s="6" customFormat="1" ht="12.75" x14ac:dyDescent="0.2">
      <c r="A530" s="6" t="s">
        <v>77</v>
      </c>
      <c r="B530" s="6">
        <v>443</v>
      </c>
      <c r="C530" s="6" t="s">
        <v>53</v>
      </c>
      <c r="D530" s="6">
        <v>1894</v>
      </c>
      <c r="E530" s="6" t="s">
        <v>117</v>
      </c>
      <c r="F530" s="6" t="s">
        <v>72</v>
      </c>
      <c r="G530" s="6" t="s">
        <v>86</v>
      </c>
      <c r="H530" s="6">
        <v>0</v>
      </c>
      <c r="I530" s="6">
        <v>54.772255750516635</v>
      </c>
      <c r="J530" s="6">
        <v>0</v>
      </c>
      <c r="K530" s="6">
        <f t="shared" si="17"/>
        <v>2.7386127875258319</v>
      </c>
      <c r="L530" s="6">
        <v>30</v>
      </c>
      <c r="M530" s="6">
        <f t="shared" si="18"/>
        <v>54.772255750516635</v>
      </c>
      <c r="N530" s="6">
        <v>100</v>
      </c>
      <c r="O530" s="6" t="s">
        <v>73</v>
      </c>
    </row>
    <row r="531" spans="1:15" s="6" customFormat="1" ht="12.75" x14ac:dyDescent="0.2">
      <c r="A531" s="6" t="s">
        <v>77</v>
      </c>
      <c r="B531" s="6">
        <v>443</v>
      </c>
      <c r="C531" s="6" t="s">
        <v>53</v>
      </c>
      <c r="D531" s="6">
        <v>1895</v>
      </c>
      <c r="E531" s="6" t="s">
        <v>117</v>
      </c>
      <c r="F531" s="6" t="s">
        <v>72</v>
      </c>
      <c r="G531" s="6" t="s">
        <v>86</v>
      </c>
      <c r="H531" s="6">
        <v>0</v>
      </c>
      <c r="I531" s="6">
        <v>63.245553203367585</v>
      </c>
      <c r="J531" s="6">
        <v>0</v>
      </c>
      <c r="K531" s="6">
        <f t="shared" si="17"/>
        <v>3.1622776601683791</v>
      </c>
      <c r="L531" s="6">
        <v>40</v>
      </c>
      <c r="M531" s="6">
        <f t="shared" si="18"/>
        <v>63.245553203367585</v>
      </c>
      <c r="N531" s="6">
        <v>100</v>
      </c>
      <c r="O531" s="6" t="s">
        <v>73</v>
      </c>
    </row>
    <row r="532" spans="1:15" s="6" customFormat="1" ht="12.75" x14ac:dyDescent="0.2">
      <c r="A532" s="6" t="s">
        <v>77</v>
      </c>
      <c r="B532" s="6">
        <v>443</v>
      </c>
      <c r="C532" s="6" t="s">
        <v>53</v>
      </c>
      <c r="D532" s="6">
        <v>1896</v>
      </c>
      <c r="E532" s="6" t="s">
        <v>117</v>
      </c>
      <c r="F532" s="6" t="s">
        <v>72</v>
      </c>
      <c r="G532" s="6" t="s">
        <v>86</v>
      </c>
      <c r="H532" s="6">
        <v>0</v>
      </c>
      <c r="I532" s="6">
        <v>69.282032302755098</v>
      </c>
      <c r="J532" s="6">
        <v>0</v>
      </c>
      <c r="K532" s="6">
        <f t="shared" si="17"/>
        <v>3.4641016151377548</v>
      </c>
      <c r="L532" s="6">
        <v>40</v>
      </c>
      <c r="M532" s="6">
        <f t="shared" si="18"/>
        <v>69.282032302755098</v>
      </c>
      <c r="N532" s="6">
        <v>120</v>
      </c>
      <c r="O532" s="6" t="s">
        <v>73</v>
      </c>
    </row>
    <row r="533" spans="1:15" s="6" customFormat="1" ht="12.75" x14ac:dyDescent="0.2">
      <c r="A533" s="6" t="s">
        <v>78</v>
      </c>
      <c r="B533" s="6">
        <v>450</v>
      </c>
      <c r="C533" s="6" t="s">
        <v>53</v>
      </c>
      <c r="D533" s="6">
        <v>1897</v>
      </c>
      <c r="E533" s="6" t="s">
        <v>117</v>
      </c>
      <c r="F533" s="6" t="s">
        <v>72</v>
      </c>
      <c r="G533" s="6" t="s">
        <v>86</v>
      </c>
      <c r="H533" s="6">
        <v>0</v>
      </c>
      <c r="I533" s="6">
        <v>63.245553203367585</v>
      </c>
      <c r="J533" s="6">
        <v>0</v>
      </c>
      <c r="K533" s="6">
        <f t="shared" si="17"/>
        <v>3.1622776601683791</v>
      </c>
      <c r="L533" s="6">
        <v>40</v>
      </c>
      <c r="M533" s="6">
        <f t="shared" si="18"/>
        <v>63.245553203367585</v>
      </c>
      <c r="N533" s="6">
        <v>100</v>
      </c>
      <c r="O533" s="6" t="s">
        <v>73</v>
      </c>
    </row>
    <row r="534" spans="1:15" s="6" customFormat="1" ht="12.75" x14ac:dyDescent="0.2">
      <c r="A534" s="6" t="s">
        <v>78</v>
      </c>
      <c r="B534" s="6">
        <v>450</v>
      </c>
      <c r="C534" s="6" t="s">
        <v>53</v>
      </c>
      <c r="D534" s="6">
        <v>1898</v>
      </c>
      <c r="E534" s="6" t="s">
        <v>117</v>
      </c>
      <c r="F534" s="6" t="s">
        <v>72</v>
      </c>
      <c r="G534" s="6" t="s">
        <v>86</v>
      </c>
      <c r="H534" s="6">
        <v>0</v>
      </c>
      <c r="I534" s="6">
        <v>63.245553203367585</v>
      </c>
      <c r="J534" s="6">
        <v>0</v>
      </c>
      <c r="K534" s="6">
        <f t="shared" si="17"/>
        <v>3.1622776601683791</v>
      </c>
      <c r="L534" s="6">
        <v>40</v>
      </c>
      <c r="M534" s="6">
        <f t="shared" si="18"/>
        <v>63.245553203367585</v>
      </c>
      <c r="N534" s="6">
        <v>100</v>
      </c>
      <c r="O534" s="6" t="s">
        <v>73</v>
      </c>
    </row>
    <row r="535" spans="1:15" s="6" customFormat="1" ht="12.75" x14ac:dyDescent="0.2">
      <c r="A535" s="6" t="s">
        <v>79</v>
      </c>
      <c r="B535" s="6">
        <v>365</v>
      </c>
      <c r="C535" s="6" t="s">
        <v>53</v>
      </c>
      <c r="D535" s="6">
        <v>1899</v>
      </c>
      <c r="E535" s="6" t="s">
        <v>117</v>
      </c>
      <c r="F535" s="6" t="s">
        <v>72</v>
      </c>
      <c r="G535" s="6" t="s">
        <v>86</v>
      </c>
      <c r="H535" s="6">
        <v>0</v>
      </c>
      <c r="I535" s="6">
        <v>79.999999999999972</v>
      </c>
      <c r="J535" s="6">
        <v>0</v>
      </c>
      <c r="K535" s="6">
        <f t="shared" si="17"/>
        <v>3.9999999999999987</v>
      </c>
      <c r="L535" s="6">
        <v>40</v>
      </c>
      <c r="M535" s="6">
        <f t="shared" si="18"/>
        <v>79.999999999999972</v>
      </c>
      <c r="N535" s="6">
        <v>160</v>
      </c>
      <c r="O535" s="6" t="s">
        <v>73</v>
      </c>
    </row>
    <row r="536" spans="1:15" s="6" customFormat="1" ht="12.75" x14ac:dyDescent="0.2">
      <c r="A536" s="6" t="s">
        <v>80</v>
      </c>
      <c r="B536" s="6">
        <v>383</v>
      </c>
      <c r="C536" s="6" t="s">
        <v>53</v>
      </c>
      <c r="D536" s="6">
        <v>1900</v>
      </c>
      <c r="E536" s="6" t="s">
        <v>117</v>
      </c>
      <c r="F536" s="6" t="s">
        <v>72</v>
      </c>
      <c r="G536" s="6" t="s">
        <v>86</v>
      </c>
      <c r="H536" s="6">
        <v>0</v>
      </c>
      <c r="I536" s="6">
        <v>59</v>
      </c>
      <c r="J536" s="6">
        <v>6</v>
      </c>
      <c r="K536" s="6">
        <f t="shared" si="17"/>
        <v>2.9750000000000001</v>
      </c>
    </row>
    <row r="537" spans="1:15" s="6" customFormat="1" ht="12.75" x14ac:dyDescent="0.2">
      <c r="A537" s="6" t="s">
        <v>81</v>
      </c>
      <c r="B537" s="6">
        <v>415</v>
      </c>
      <c r="C537" s="6" t="s">
        <v>53</v>
      </c>
      <c r="D537" s="6">
        <v>1901</v>
      </c>
      <c r="E537" s="6" t="s">
        <v>117</v>
      </c>
      <c r="F537" s="6" t="s">
        <v>72</v>
      </c>
      <c r="G537" s="6" t="s">
        <v>86</v>
      </c>
      <c r="H537" s="6">
        <v>0</v>
      </c>
      <c r="I537" s="6">
        <v>71</v>
      </c>
      <c r="J537" s="6">
        <v>0</v>
      </c>
      <c r="K537" s="6">
        <f t="shared" si="17"/>
        <v>3.55</v>
      </c>
    </row>
    <row r="538" spans="1:15" s="6" customFormat="1" ht="12.75" x14ac:dyDescent="0.2">
      <c r="A538" s="6" t="s">
        <v>82</v>
      </c>
      <c r="B538" s="6">
        <v>459</v>
      </c>
      <c r="C538" s="6" t="s">
        <v>53</v>
      </c>
      <c r="D538" s="6">
        <v>1902</v>
      </c>
      <c r="E538" s="6" t="s">
        <v>117</v>
      </c>
      <c r="F538" s="6" t="s">
        <v>72</v>
      </c>
      <c r="G538" s="6" t="s">
        <v>86</v>
      </c>
      <c r="H538" s="6">
        <v>0</v>
      </c>
      <c r="I538" s="6">
        <v>75</v>
      </c>
      <c r="J538" s="6">
        <v>7</v>
      </c>
      <c r="K538" s="6">
        <f t="shared" si="17"/>
        <v>3.7791666666666668</v>
      </c>
    </row>
    <row r="539" spans="1:15" s="6" customFormat="1" ht="12.75" x14ac:dyDescent="0.2">
      <c r="A539" s="6" t="s">
        <v>83</v>
      </c>
      <c r="B539" s="6">
        <v>374</v>
      </c>
      <c r="C539" s="6" t="s">
        <v>53</v>
      </c>
      <c r="D539" s="6">
        <v>1903</v>
      </c>
      <c r="E539" s="6" t="s">
        <v>117</v>
      </c>
      <c r="F539" s="6" t="s">
        <v>72</v>
      </c>
      <c r="G539" s="6" t="s">
        <v>86</v>
      </c>
      <c r="H539" s="6">
        <v>0</v>
      </c>
      <c r="I539" s="6">
        <v>78</v>
      </c>
      <c r="J539" s="6">
        <v>3</v>
      </c>
      <c r="K539" s="6">
        <f t="shared" si="17"/>
        <v>3.9125000000000001</v>
      </c>
    </row>
    <row r="540" spans="1:15" s="6" customFormat="1" ht="12.75" x14ac:dyDescent="0.2">
      <c r="A540" s="6" t="s">
        <v>83</v>
      </c>
      <c r="B540" s="6">
        <v>374</v>
      </c>
      <c r="C540" s="6" t="s">
        <v>53</v>
      </c>
      <c r="D540" s="6">
        <v>1904</v>
      </c>
      <c r="E540" s="6" t="s">
        <v>117</v>
      </c>
      <c r="F540" s="6" t="s">
        <v>72</v>
      </c>
      <c r="G540" s="6" t="s">
        <v>86</v>
      </c>
      <c r="H540" s="6">
        <v>0</v>
      </c>
      <c r="I540" s="6">
        <v>65</v>
      </c>
      <c r="J540" s="6">
        <v>7</v>
      </c>
      <c r="K540" s="6">
        <f t="shared" si="17"/>
        <v>3.2791666666666668</v>
      </c>
    </row>
    <row r="541" spans="1:15" s="6" customFormat="1" ht="12.75" x14ac:dyDescent="0.2">
      <c r="A541" s="6" t="s">
        <v>83</v>
      </c>
      <c r="B541" s="6">
        <v>374</v>
      </c>
      <c r="C541" s="6" t="s">
        <v>53</v>
      </c>
      <c r="D541" s="6">
        <v>1905</v>
      </c>
      <c r="E541" s="6" t="s">
        <v>117</v>
      </c>
      <c r="F541" s="6" t="s">
        <v>72</v>
      </c>
      <c r="G541" s="6" t="s">
        <v>86</v>
      </c>
      <c r="H541" s="6">
        <v>0</v>
      </c>
      <c r="I541" s="6">
        <v>81</v>
      </c>
      <c r="J541" s="6">
        <v>2</v>
      </c>
      <c r="K541" s="6">
        <f t="shared" si="17"/>
        <v>4.0583333333333336</v>
      </c>
    </row>
    <row r="542" spans="1:15" s="6" customFormat="1" ht="12.75" x14ac:dyDescent="0.2">
      <c r="A542" s="6" t="s">
        <v>84</v>
      </c>
      <c r="B542" s="6">
        <v>292</v>
      </c>
      <c r="C542" s="6" t="s">
        <v>53</v>
      </c>
      <c r="D542" s="6">
        <v>1906</v>
      </c>
      <c r="E542" s="6" t="s">
        <v>117</v>
      </c>
      <c r="F542" s="6" t="s">
        <v>72</v>
      </c>
      <c r="G542" s="6" t="s">
        <v>86</v>
      </c>
      <c r="H542" s="6">
        <v>0</v>
      </c>
      <c r="I542" s="6">
        <v>82</v>
      </c>
      <c r="J542" s="6">
        <v>0</v>
      </c>
      <c r="K542" s="6">
        <f t="shared" si="17"/>
        <v>4.0999999999999996</v>
      </c>
    </row>
    <row r="543" spans="1:15" s="6" customFormat="1" ht="12.75" x14ac:dyDescent="0.2">
      <c r="A543" s="6" t="s">
        <v>84</v>
      </c>
      <c r="B543" s="6">
        <v>292</v>
      </c>
      <c r="C543" s="6" t="s">
        <v>53</v>
      </c>
      <c r="D543" s="6">
        <v>1907</v>
      </c>
      <c r="E543" s="6" t="s">
        <v>117</v>
      </c>
      <c r="F543" s="6" t="s">
        <v>72</v>
      </c>
      <c r="G543" s="6" t="s">
        <v>86</v>
      </c>
      <c r="H543" s="6">
        <v>0</v>
      </c>
      <c r="I543" s="6">
        <v>72</v>
      </c>
      <c r="J543" s="6">
        <v>0</v>
      </c>
      <c r="K543" s="6">
        <f t="shared" si="17"/>
        <v>3.6</v>
      </c>
    </row>
    <row r="544" spans="1:15" s="6" customFormat="1" ht="12.75" x14ac:dyDescent="0.2">
      <c r="A544" s="6" t="s">
        <v>84</v>
      </c>
      <c r="B544" s="6">
        <v>292</v>
      </c>
      <c r="C544" s="6" t="s">
        <v>53</v>
      </c>
      <c r="D544" s="6">
        <v>1908</v>
      </c>
      <c r="E544" s="6" t="s">
        <v>117</v>
      </c>
      <c r="F544" s="6" t="s">
        <v>72</v>
      </c>
      <c r="G544" s="6" t="s">
        <v>86</v>
      </c>
      <c r="H544" s="6">
        <v>0</v>
      </c>
      <c r="I544" s="6">
        <v>71</v>
      </c>
      <c r="J544" s="6">
        <v>7</v>
      </c>
      <c r="K544" s="6">
        <f t="shared" si="17"/>
        <v>3.5791666666666666</v>
      </c>
    </row>
    <row r="545" spans="1:11" s="6" customFormat="1" ht="12.75" x14ac:dyDescent="0.2">
      <c r="A545" s="6" t="s">
        <v>71</v>
      </c>
      <c r="B545" s="6">
        <v>294</v>
      </c>
      <c r="C545" s="6" t="s">
        <v>53</v>
      </c>
      <c r="D545" s="6">
        <v>1909</v>
      </c>
      <c r="E545" s="6" t="s">
        <v>117</v>
      </c>
      <c r="F545" s="6" t="s">
        <v>72</v>
      </c>
      <c r="G545" s="6" t="s">
        <v>86</v>
      </c>
      <c r="H545" s="6">
        <v>0</v>
      </c>
      <c r="I545" s="6">
        <v>65</v>
      </c>
      <c r="J545" s="6">
        <v>0</v>
      </c>
      <c r="K545" s="6">
        <f t="shared" si="17"/>
        <v>3.25</v>
      </c>
    </row>
    <row r="546" spans="1:11" s="6" customFormat="1" ht="12.75" x14ac:dyDescent="0.2">
      <c r="A546" s="6" t="s">
        <v>58</v>
      </c>
      <c r="B546" s="6">
        <v>273</v>
      </c>
      <c r="C546" s="6" t="s">
        <v>53</v>
      </c>
      <c r="D546" s="6">
        <v>1854</v>
      </c>
      <c r="E546" s="6" t="s">
        <v>118</v>
      </c>
      <c r="F546" s="6" t="s">
        <v>60</v>
      </c>
      <c r="G546" s="6" t="s">
        <v>86</v>
      </c>
      <c r="H546" s="6">
        <v>0</v>
      </c>
      <c r="I546" s="6">
        <v>16</v>
      </c>
      <c r="J546" s="6">
        <v>9</v>
      </c>
      <c r="K546" s="6">
        <f t="shared" si="17"/>
        <v>0.83750000000000002</v>
      </c>
    </row>
    <row r="547" spans="1:11" s="6" customFormat="1" ht="12.75" x14ac:dyDescent="0.2">
      <c r="A547" s="6" t="s">
        <v>58</v>
      </c>
      <c r="B547" s="6">
        <v>273</v>
      </c>
      <c r="C547" s="6" t="s">
        <v>53</v>
      </c>
      <c r="D547" s="6">
        <v>1855</v>
      </c>
      <c r="E547" s="6" t="s">
        <v>118</v>
      </c>
      <c r="F547" s="6" t="s">
        <v>60</v>
      </c>
      <c r="G547" s="6" t="s">
        <v>86</v>
      </c>
      <c r="H547" s="6">
        <v>0</v>
      </c>
      <c r="I547" s="6">
        <v>15</v>
      </c>
      <c r="J547" s="6">
        <v>1</v>
      </c>
      <c r="K547" s="6">
        <f t="shared" si="17"/>
        <v>0.75416666666666665</v>
      </c>
    </row>
    <row r="548" spans="1:11" s="6" customFormat="1" ht="12.75" x14ac:dyDescent="0.2">
      <c r="A548" s="6" t="s">
        <v>61</v>
      </c>
      <c r="B548" s="6">
        <v>383</v>
      </c>
      <c r="C548" s="6" t="s">
        <v>53</v>
      </c>
      <c r="D548" s="6">
        <v>1856</v>
      </c>
      <c r="E548" s="6" t="s">
        <v>118</v>
      </c>
      <c r="F548" s="6" t="s">
        <v>60</v>
      </c>
      <c r="G548" s="6" t="s">
        <v>86</v>
      </c>
      <c r="H548" s="6">
        <v>0</v>
      </c>
      <c r="I548" s="6">
        <v>13</v>
      </c>
      <c r="J548" s="6">
        <v>1</v>
      </c>
      <c r="K548" s="6">
        <f t="shared" si="17"/>
        <v>0.65416666666666667</v>
      </c>
    </row>
    <row r="549" spans="1:11" s="6" customFormat="1" ht="12.75" x14ac:dyDescent="0.2">
      <c r="A549" s="6" t="s">
        <v>61</v>
      </c>
      <c r="B549" s="6">
        <v>383</v>
      </c>
      <c r="C549" s="6" t="s">
        <v>53</v>
      </c>
      <c r="D549" s="6">
        <v>1857</v>
      </c>
      <c r="E549" s="6" t="s">
        <v>118</v>
      </c>
      <c r="F549" s="6" t="s">
        <v>60</v>
      </c>
      <c r="G549" s="6" t="s">
        <v>86</v>
      </c>
      <c r="H549" s="6">
        <v>0</v>
      </c>
      <c r="I549" s="6">
        <v>13</v>
      </c>
      <c r="J549" s="6">
        <v>10</v>
      </c>
      <c r="K549" s="6">
        <f t="shared" si="17"/>
        <v>0.69166666666666665</v>
      </c>
    </row>
    <row r="550" spans="1:11" s="6" customFormat="1" ht="12.75" x14ac:dyDescent="0.2">
      <c r="A550" s="6" t="s">
        <v>62</v>
      </c>
      <c r="B550" s="6">
        <v>413</v>
      </c>
      <c r="C550" s="6" t="s">
        <v>53</v>
      </c>
      <c r="D550" s="6">
        <v>1859</v>
      </c>
      <c r="E550" s="6" t="s">
        <v>118</v>
      </c>
      <c r="F550" s="6" t="s">
        <v>60</v>
      </c>
      <c r="G550" s="6" t="s">
        <v>86</v>
      </c>
      <c r="H550" s="6">
        <v>0</v>
      </c>
      <c r="I550" s="6">
        <v>15</v>
      </c>
      <c r="J550" s="6">
        <v>11</v>
      </c>
      <c r="K550" s="6">
        <f t="shared" si="17"/>
        <v>0.79583333333333328</v>
      </c>
    </row>
    <row r="551" spans="1:11" s="6" customFormat="1" ht="12.75" x14ac:dyDescent="0.2">
      <c r="A551" s="6" t="s">
        <v>62</v>
      </c>
      <c r="B551" s="6">
        <v>413</v>
      </c>
      <c r="C551" s="6" t="s">
        <v>53</v>
      </c>
      <c r="D551" s="6">
        <v>1860</v>
      </c>
      <c r="E551" s="6" t="s">
        <v>118</v>
      </c>
      <c r="F551" s="6" t="s">
        <v>60</v>
      </c>
      <c r="G551" s="6" t="s">
        <v>86</v>
      </c>
      <c r="H551" s="6">
        <v>0</v>
      </c>
      <c r="I551" s="6">
        <v>14</v>
      </c>
      <c r="J551" s="6">
        <v>4</v>
      </c>
      <c r="K551" s="6">
        <f t="shared" si="17"/>
        <v>0.71666666666666667</v>
      </c>
    </row>
    <row r="552" spans="1:11" s="6" customFormat="1" ht="12.75" x14ac:dyDescent="0.2">
      <c r="A552" s="6" t="s">
        <v>63</v>
      </c>
      <c r="B552" s="6">
        <v>485</v>
      </c>
      <c r="C552" s="6" t="s">
        <v>53</v>
      </c>
      <c r="D552" s="6">
        <v>1861</v>
      </c>
      <c r="E552" s="6" t="s">
        <v>118</v>
      </c>
      <c r="F552" s="6" t="s">
        <v>60</v>
      </c>
      <c r="G552" s="6" t="s">
        <v>86</v>
      </c>
      <c r="H552" s="6">
        <v>0</v>
      </c>
      <c r="I552" s="6">
        <v>15</v>
      </c>
      <c r="J552" s="6">
        <v>6</v>
      </c>
      <c r="K552" s="6">
        <f t="shared" si="17"/>
        <v>0.77500000000000002</v>
      </c>
    </row>
    <row r="553" spans="1:11" s="6" customFormat="1" ht="12.75" x14ac:dyDescent="0.2">
      <c r="A553" s="6" t="s">
        <v>63</v>
      </c>
      <c r="B553" s="6">
        <v>485</v>
      </c>
      <c r="C553" s="6" t="s">
        <v>53</v>
      </c>
      <c r="D553" s="6">
        <v>1862</v>
      </c>
      <c r="E553" s="6" t="s">
        <v>118</v>
      </c>
      <c r="F553" s="6" t="s">
        <v>60</v>
      </c>
      <c r="G553" s="6" t="s">
        <v>86</v>
      </c>
      <c r="H553" s="6">
        <v>0</v>
      </c>
      <c r="I553" s="6">
        <v>17</v>
      </c>
      <c r="J553" s="6">
        <v>6</v>
      </c>
      <c r="K553" s="6">
        <f t="shared" si="17"/>
        <v>0.875</v>
      </c>
    </row>
    <row r="554" spans="1:11" s="6" customFormat="1" ht="12.75" x14ac:dyDescent="0.2">
      <c r="A554" s="6" t="s">
        <v>63</v>
      </c>
      <c r="B554" s="6">
        <v>485</v>
      </c>
      <c r="C554" s="6" t="s">
        <v>53</v>
      </c>
      <c r="D554" s="6">
        <v>1863</v>
      </c>
      <c r="E554" s="6" t="s">
        <v>118</v>
      </c>
      <c r="F554" s="6" t="s">
        <v>60</v>
      </c>
      <c r="G554" s="6" t="s">
        <v>86</v>
      </c>
      <c r="H554" s="6">
        <v>0</v>
      </c>
      <c r="I554" s="6">
        <v>15</v>
      </c>
      <c r="J554" s="6">
        <v>10</v>
      </c>
      <c r="K554" s="6">
        <f t="shared" si="17"/>
        <v>0.79166666666666663</v>
      </c>
    </row>
    <row r="555" spans="1:11" s="6" customFormat="1" ht="12.75" x14ac:dyDescent="0.2">
      <c r="A555" s="6" t="s">
        <v>64</v>
      </c>
      <c r="B555" s="6">
        <v>576</v>
      </c>
      <c r="C555" s="6" t="s">
        <v>53</v>
      </c>
      <c r="D555" s="6">
        <v>1864</v>
      </c>
      <c r="E555" s="6" t="s">
        <v>118</v>
      </c>
      <c r="F555" s="6" t="s">
        <v>60</v>
      </c>
      <c r="G555" s="6" t="s">
        <v>86</v>
      </c>
      <c r="H555" s="6">
        <v>0</v>
      </c>
      <c r="I555" s="6">
        <v>15</v>
      </c>
      <c r="J555" s="6">
        <v>2</v>
      </c>
      <c r="K555" s="6">
        <f t="shared" si="17"/>
        <v>0.7583333333333333</v>
      </c>
    </row>
    <row r="556" spans="1:11" s="6" customFormat="1" ht="12.75" x14ac:dyDescent="0.2">
      <c r="A556" s="6" t="s">
        <v>64</v>
      </c>
      <c r="B556" s="6">
        <v>576</v>
      </c>
      <c r="C556" s="6" t="s">
        <v>53</v>
      </c>
      <c r="D556" s="6">
        <v>1865</v>
      </c>
      <c r="E556" s="6" t="s">
        <v>118</v>
      </c>
      <c r="F556" s="6" t="s">
        <v>60</v>
      </c>
      <c r="G556" s="6" t="s">
        <v>86</v>
      </c>
      <c r="H556" s="6">
        <v>0</v>
      </c>
      <c r="I556" s="6">
        <v>13</v>
      </c>
      <c r="J556" s="6">
        <v>7</v>
      </c>
      <c r="K556" s="6">
        <f t="shared" si="17"/>
        <v>0.6791666666666667</v>
      </c>
    </row>
    <row r="557" spans="1:11" s="6" customFormat="1" ht="12.75" x14ac:dyDescent="0.2">
      <c r="A557" s="6" t="s">
        <v>65</v>
      </c>
      <c r="B557" s="6">
        <v>290</v>
      </c>
      <c r="C557" s="6" t="s">
        <v>53</v>
      </c>
      <c r="D557" s="6">
        <v>1866</v>
      </c>
      <c r="E557" s="6" t="s">
        <v>118</v>
      </c>
      <c r="F557" s="6" t="s">
        <v>60</v>
      </c>
      <c r="G557" s="6" t="s">
        <v>86</v>
      </c>
      <c r="H557" s="6">
        <v>0</v>
      </c>
      <c r="I557" s="6">
        <v>12</v>
      </c>
      <c r="J557" s="6">
        <v>10</v>
      </c>
      <c r="K557" s="6">
        <f t="shared" si="17"/>
        <v>0.64166666666666661</v>
      </c>
    </row>
    <row r="558" spans="1:11" s="6" customFormat="1" ht="12.75" x14ac:dyDescent="0.2">
      <c r="A558" s="6" t="s">
        <v>65</v>
      </c>
      <c r="B558" s="6">
        <v>290</v>
      </c>
      <c r="C558" s="6" t="s">
        <v>53</v>
      </c>
      <c r="D558" s="6">
        <v>1867</v>
      </c>
      <c r="E558" s="6" t="s">
        <v>118</v>
      </c>
      <c r="F558" s="6" t="s">
        <v>60</v>
      </c>
      <c r="G558" s="6" t="s">
        <v>86</v>
      </c>
      <c r="H558" s="6">
        <v>0</v>
      </c>
      <c r="I558" s="6">
        <v>12</v>
      </c>
      <c r="J558" s="6">
        <v>7</v>
      </c>
      <c r="K558" s="6">
        <f t="shared" si="17"/>
        <v>0.62916666666666665</v>
      </c>
    </row>
    <row r="559" spans="1:11" s="6" customFormat="1" ht="12.75" x14ac:dyDescent="0.2">
      <c r="A559" s="6" t="s">
        <v>66</v>
      </c>
      <c r="B559" s="6">
        <v>357</v>
      </c>
      <c r="C559" s="6" t="s">
        <v>53</v>
      </c>
      <c r="D559" s="6">
        <v>1868</v>
      </c>
      <c r="E559" s="6" t="s">
        <v>118</v>
      </c>
      <c r="F559" s="6" t="s">
        <v>60</v>
      </c>
      <c r="G559" s="6" t="s">
        <v>86</v>
      </c>
      <c r="H559" s="6">
        <v>0</v>
      </c>
      <c r="I559" s="6">
        <v>12</v>
      </c>
      <c r="J559" s="6">
        <v>6</v>
      </c>
      <c r="K559" s="6">
        <f t="shared" si="17"/>
        <v>0.625</v>
      </c>
    </row>
    <row r="560" spans="1:11" s="6" customFormat="1" ht="12.75" x14ac:dyDescent="0.2">
      <c r="A560" s="6" t="s">
        <v>66</v>
      </c>
      <c r="B560" s="6">
        <v>357</v>
      </c>
      <c r="C560" s="6" t="s">
        <v>53</v>
      </c>
      <c r="D560" s="6">
        <v>1869</v>
      </c>
      <c r="E560" s="6" t="s">
        <v>118</v>
      </c>
      <c r="F560" s="6" t="s">
        <v>60</v>
      </c>
      <c r="G560" s="6" t="s">
        <v>86</v>
      </c>
      <c r="H560" s="6">
        <v>0</v>
      </c>
      <c r="I560" s="6">
        <v>12</v>
      </c>
      <c r="J560" s="6">
        <v>6</v>
      </c>
      <c r="K560" s="6">
        <f t="shared" si="17"/>
        <v>0.625</v>
      </c>
    </row>
    <row r="561" spans="1:15" s="6" customFormat="1" ht="12.75" x14ac:dyDescent="0.2">
      <c r="A561" s="6" t="s">
        <v>66</v>
      </c>
      <c r="B561" s="6">
        <v>357</v>
      </c>
      <c r="C561" s="6" t="s">
        <v>53</v>
      </c>
      <c r="D561" s="6">
        <v>1870</v>
      </c>
      <c r="E561" s="6" t="s">
        <v>118</v>
      </c>
      <c r="F561" s="6" t="s">
        <v>60</v>
      </c>
      <c r="G561" s="6" t="s">
        <v>86</v>
      </c>
      <c r="H561" s="6">
        <v>0</v>
      </c>
      <c r="I561" s="6">
        <v>12</v>
      </c>
      <c r="J561" s="6">
        <v>7</v>
      </c>
      <c r="K561" s="6">
        <f t="shared" si="17"/>
        <v>0.62916666666666665</v>
      </c>
    </row>
    <row r="562" spans="1:15" s="6" customFormat="1" ht="12.75" x14ac:dyDescent="0.2">
      <c r="A562" s="6" t="s">
        <v>67</v>
      </c>
      <c r="B562" s="6">
        <v>309</v>
      </c>
      <c r="C562" s="6" t="s">
        <v>53</v>
      </c>
      <c r="D562" s="6">
        <v>1871</v>
      </c>
      <c r="E562" s="6" t="s">
        <v>118</v>
      </c>
      <c r="F562" s="6" t="s">
        <v>60</v>
      </c>
      <c r="G562" s="6" t="s">
        <v>86</v>
      </c>
      <c r="H562" s="6">
        <v>0</v>
      </c>
      <c r="I562" s="6">
        <v>14</v>
      </c>
      <c r="J562" s="6">
        <v>2.25</v>
      </c>
      <c r="K562" s="6">
        <f t="shared" si="17"/>
        <v>0.70937499999999998</v>
      </c>
    </row>
    <row r="563" spans="1:15" s="6" customFormat="1" ht="12.75" x14ac:dyDescent="0.2">
      <c r="A563" s="6" t="s">
        <v>67</v>
      </c>
      <c r="B563" s="6">
        <v>309</v>
      </c>
      <c r="C563" s="6" t="s">
        <v>53</v>
      </c>
      <c r="D563" s="6">
        <v>1872</v>
      </c>
      <c r="E563" s="6" t="s">
        <v>118</v>
      </c>
      <c r="F563" s="6" t="s">
        <v>60</v>
      </c>
      <c r="G563" s="6" t="s">
        <v>86</v>
      </c>
      <c r="H563" s="6">
        <v>0</v>
      </c>
      <c r="I563" s="6">
        <v>15</v>
      </c>
      <c r="J563" s="6">
        <v>6</v>
      </c>
      <c r="K563" s="6">
        <f t="shared" si="17"/>
        <v>0.77500000000000002</v>
      </c>
    </row>
    <row r="564" spans="1:15" s="6" customFormat="1" ht="12.75" x14ac:dyDescent="0.2">
      <c r="A564" s="6" t="s">
        <v>67</v>
      </c>
      <c r="B564" s="6">
        <v>309</v>
      </c>
      <c r="C564" s="6" t="s">
        <v>53</v>
      </c>
      <c r="D564" s="6">
        <v>1873</v>
      </c>
      <c r="E564" s="6" t="s">
        <v>118</v>
      </c>
      <c r="F564" s="6" t="s">
        <v>60</v>
      </c>
      <c r="G564" s="6" t="s">
        <v>86</v>
      </c>
      <c r="H564" s="6">
        <v>0</v>
      </c>
      <c r="I564" s="6">
        <v>18</v>
      </c>
      <c r="J564" s="6">
        <v>7.5</v>
      </c>
      <c r="K564" s="6">
        <f t="shared" si="17"/>
        <v>0.93125000000000002</v>
      </c>
    </row>
    <row r="565" spans="1:15" s="6" customFormat="1" ht="12.75" x14ac:dyDescent="0.2">
      <c r="A565" s="6" t="s">
        <v>67</v>
      </c>
      <c r="B565" s="6">
        <v>309</v>
      </c>
      <c r="C565" s="6" t="s">
        <v>53</v>
      </c>
      <c r="D565" s="6">
        <v>1874</v>
      </c>
      <c r="E565" s="6" t="s">
        <v>118</v>
      </c>
      <c r="F565" s="6" t="s">
        <v>60</v>
      </c>
      <c r="G565" s="6" t="s">
        <v>86</v>
      </c>
      <c r="H565" s="6">
        <v>1</v>
      </c>
      <c r="I565" s="6">
        <v>2</v>
      </c>
      <c r="J565" s="6">
        <v>9</v>
      </c>
      <c r="K565" s="6">
        <f t="shared" si="17"/>
        <v>1.1375000000000002</v>
      </c>
    </row>
    <row r="566" spans="1:15" s="6" customFormat="1" ht="12.75" x14ac:dyDescent="0.2">
      <c r="A566" s="6" t="s">
        <v>67</v>
      </c>
      <c r="B566" s="6">
        <v>309</v>
      </c>
      <c r="C566" s="6" t="s">
        <v>53</v>
      </c>
      <c r="D566" s="6">
        <v>1875</v>
      </c>
      <c r="E566" s="6" t="s">
        <v>118</v>
      </c>
      <c r="F566" s="6" t="s">
        <v>60</v>
      </c>
      <c r="G566" s="6" t="s">
        <v>86</v>
      </c>
      <c r="H566" s="6">
        <v>0</v>
      </c>
      <c r="I566" s="6">
        <v>19</v>
      </c>
      <c r="J566" s="6">
        <v>1</v>
      </c>
      <c r="K566" s="6">
        <f t="shared" si="17"/>
        <v>0.95416666666666661</v>
      </c>
    </row>
    <row r="567" spans="1:15" s="6" customFormat="1" ht="12.75" x14ac:dyDescent="0.2">
      <c r="A567" s="6" t="s">
        <v>68</v>
      </c>
      <c r="B567" s="6">
        <v>297</v>
      </c>
      <c r="C567" s="6" t="s">
        <v>53</v>
      </c>
      <c r="D567" s="6">
        <v>1876</v>
      </c>
      <c r="E567" s="6" t="s">
        <v>118</v>
      </c>
      <c r="F567" s="6" t="s">
        <v>60</v>
      </c>
      <c r="G567" s="6" t="s">
        <v>86</v>
      </c>
      <c r="H567" s="6">
        <v>0</v>
      </c>
      <c r="I567" s="6">
        <v>16</v>
      </c>
      <c r="J567" s="6">
        <v>6</v>
      </c>
      <c r="K567" s="6">
        <f t="shared" si="17"/>
        <v>0.82500000000000007</v>
      </c>
    </row>
    <row r="568" spans="1:15" s="6" customFormat="1" ht="12.75" x14ac:dyDescent="0.2">
      <c r="A568" s="6" t="s">
        <v>68</v>
      </c>
      <c r="B568" s="6">
        <v>297</v>
      </c>
      <c r="C568" s="6" t="s">
        <v>53</v>
      </c>
      <c r="D568" s="6">
        <v>1877</v>
      </c>
      <c r="E568" s="6" t="s">
        <v>118</v>
      </c>
      <c r="F568" s="6" t="s">
        <v>60</v>
      </c>
      <c r="G568" s="6" t="s">
        <v>86</v>
      </c>
      <c r="H568" s="6">
        <v>0</v>
      </c>
      <c r="I568" s="6">
        <v>16</v>
      </c>
      <c r="J568" s="6">
        <v>2</v>
      </c>
      <c r="K568" s="6">
        <f t="shared" si="17"/>
        <v>0.80833333333333335</v>
      </c>
    </row>
    <row r="569" spans="1:15" s="6" customFormat="1" ht="12.75" x14ac:dyDescent="0.2">
      <c r="A569" s="6" t="s">
        <v>68</v>
      </c>
      <c r="B569" s="6">
        <v>297</v>
      </c>
      <c r="C569" s="6" t="s">
        <v>53</v>
      </c>
      <c r="D569" s="6">
        <v>1878</v>
      </c>
      <c r="E569" s="6" t="s">
        <v>118</v>
      </c>
      <c r="F569" s="6" t="s">
        <v>60</v>
      </c>
      <c r="G569" s="6" t="s">
        <v>86</v>
      </c>
      <c r="H569" s="6">
        <v>0</v>
      </c>
      <c r="I569" s="6">
        <v>14</v>
      </c>
      <c r="J569" s="6">
        <v>3</v>
      </c>
      <c r="K569" s="6">
        <f t="shared" si="17"/>
        <v>0.71249999999999991</v>
      </c>
    </row>
    <row r="570" spans="1:15" s="6" customFormat="1" ht="12.75" x14ac:dyDescent="0.2">
      <c r="A570" s="6" t="s">
        <v>69</v>
      </c>
      <c r="B570" s="6">
        <v>348</v>
      </c>
      <c r="C570" s="6" t="s">
        <v>53</v>
      </c>
      <c r="D570" s="6">
        <v>1879</v>
      </c>
      <c r="E570" s="6" t="s">
        <v>118</v>
      </c>
      <c r="F570" s="6" t="s">
        <v>60</v>
      </c>
      <c r="G570" s="6" t="s">
        <v>86</v>
      </c>
      <c r="H570" s="6">
        <v>0</v>
      </c>
      <c r="I570" s="6">
        <v>17</v>
      </c>
      <c r="J570" s="6">
        <v>0</v>
      </c>
      <c r="K570" s="6">
        <f t="shared" si="17"/>
        <v>0.85</v>
      </c>
    </row>
    <row r="571" spans="1:15" s="6" customFormat="1" ht="12.75" x14ac:dyDescent="0.2">
      <c r="A571" s="6" t="s">
        <v>69</v>
      </c>
      <c r="B571" s="6">
        <v>348</v>
      </c>
      <c r="C571" s="6" t="s">
        <v>53</v>
      </c>
      <c r="D571" s="6">
        <v>1880</v>
      </c>
      <c r="E571" s="6" t="s">
        <v>118</v>
      </c>
      <c r="F571" s="6" t="s">
        <v>60</v>
      </c>
      <c r="G571" s="6" t="s">
        <v>86</v>
      </c>
      <c r="H571" s="6">
        <v>0</v>
      </c>
      <c r="I571" s="6">
        <v>18</v>
      </c>
      <c r="J571" s="6">
        <v>0</v>
      </c>
      <c r="K571" s="6">
        <f t="shared" si="17"/>
        <v>0.9</v>
      </c>
    </row>
    <row r="572" spans="1:15" s="6" customFormat="1" ht="12.75" x14ac:dyDescent="0.2">
      <c r="A572" s="6" t="s">
        <v>69</v>
      </c>
      <c r="B572" s="6">
        <v>348</v>
      </c>
      <c r="C572" s="6" t="s">
        <v>53</v>
      </c>
      <c r="D572" s="6">
        <v>1881</v>
      </c>
      <c r="E572" s="6" t="s">
        <v>118</v>
      </c>
      <c r="F572" s="6" t="s">
        <v>60</v>
      </c>
      <c r="G572" s="6" t="s">
        <v>86</v>
      </c>
      <c r="H572" s="6">
        <v>0</v>
      </c>
      <c r="I572" s="6">
        <v>19</v>
      </c>
      <c r="J572" s="6">
        <v>5</v>
      </c>
      <c r="K572" s="6">
        <f t="shared" si="17"/>
        <v>0.97083333333333333</v>
      </c>
    </row>
    <row r="573" spans="1:15" s="6" customFormat="1" ht="12.75" x14ac:dyDescent="0.2">
      <c r="A573" s="6" t="s">
        <v>70</v>
      </c>
      <c r="B573" s="6">
        <v>330</v>
      </c>
      <c r="C573" s="6" t="s">
        <v>53</v>
      </c>
      <c r="D573" s="6">
        <v>1882</v>
      </c>
      <c r="E573" s="6" t="s">
        <v>118</v>
      </c>
      <c r="F573" s="6" t="s">
        <v>60</v>
      </c>
      <c r="G573" s="6" t="s">
        <v>86</v>
      </c>
      <c r="H573" s="6">
        <v>0</v>
      </c>
      <c r="I573" s="6">
        <v>18</v>
      </c>
      <c r="J573" s="6">
        <v>6</v>
      </c>
      <c r="K573" s="6">
        <f t="shared" si="17"/>
        <v>0.92500000000000004</v>
      </c>
    </row>
    <row r="574" spans="1:15" s="6" customFormat="1" ht="12.75" x14ac:dyDescent="0.2">
      <c r="A574" s="6" t="s">
        <v>70</v>
      </c>
      <c r="B574" s="6">
        <v>330</v>
      </c>
      <c r="C574" s="6" t="s">
        <v>53</v>
      </c>
      <c r="D574" s="6">
        <v>1883</v>
      </c>
      <c r="E574" s="6" t="s">
        <v>118</v>
      </c>
      <c r="F574" s="6" t="s">
        <v>60</v>
      </c>
      <c r="G574" s="6" t="s">
        <v>86</v>
      </c>
      <c r="H574" s="6">
        <v>0</v>
      </c>
      <c r="I574" s="6">
        <v>18</v>
      </c>
      <c r="J574" s="6">
        <v>2</v>
      </c>
      <c r="K574" s="6">
        <f t="shared" si="17"/>
        <v>0.90833333333333333</v>
      </c>
    </row>
    <row r="575" spans="1:15" s="6" customFormat="1" ht="12.75" x14ac:dyDescent="0.2">
      <c r="A575" s="6" t="s">
        <v>70</v>
      </c>
      <c r="B575" s="6">
        <v>330</v>
      </c>
      <c r="C575" s="6" t="s">
        <v>53</v>
      </c>
      <c r="D575" s="6">
        <v>1884</v>
      </c>
      <c r="E575" s="6" t="s">
        <v>118</v>
      </c>
      <c r="F575" s="6" t="s">
        <v>60</v>
      </c>
      <c r="G575" s="6" t="s">
        <v>86</v>
      </c>
      <c r="H575" s="6">
        <v>0.70710678118654757</v>
      </c>
      <c r="I575" s="6">
        <v>0</v>
      </c>
      <c r="J575" s="6">
        <v>0</v>
      </c>
      <c r="K575" s="6">
        <f t="shared" si="17"/>
        <v>0.70710678118654757</v>
      </c>
      <c r="L575" s="6">
        <v>0.5</v>
      </c>
      <c r="M575" s="6">
        <f t="shared" ref="M575:M590" si="19">EXP((LN(L575)+LN(N575))/2)</f>
        <v>0.70710678118654757</v>
      </c>
      <c r="N575" s="6">
        <v>1</v>
      </c>
      <c r="O575" s="6" t="s">
        <v>45</v>
      </c>
    </row>
    <row r="576" spans="1:15" s="6" customFormat="1" ht="12.75" x14ac:dyDescent="0.2">
      <c r="A576" s="6" t="s">
        <v>74</v>
      </c>
      <c r="B576" s="6">
        <v>342</v>
      </c>
      <c r="C576" s="6" t="s">
        <v>53</v>
      </c>
      <c r="D576" s="6">
        <v>1885</v>
      </c>
      <c r="E576" s="6" t="s">
        <v>118</v>
      </c>
      <c r="F576" s="6" t="s">
        <v>60</v>
      </c>
      <c r="G576" s="6" t="s">
        <v>86</v>
      </c>
      <c r="H576" s="6">
        <v>0</v>
      </c>
      <c r="I576" s="6">
        <v>14.142135623730955</v>
      </c>
      <c r="J576" s="6">
        <v>0</v>
      </c>
      <c r="K576" s="6">
        <f t="shared" si="17"/>
        <v>0.70710678118654768</v>
      </c>
      <c r="L576" s="6">
        <v>10</v>
      </c>
      <c r="M576" s="6">
        <f t="shared" si="19"/>
        <v>14.142135623730955</v>
      </c>
      <c r="N576" s="6">
        <v>20</v>
      </c>
      <c r="O576" s="6" t="s">
        <v>73</v>
      </c>
    </row>
    <row r="577" spans="1:15" s="6" customFormat="1" ht="12.75" x14ac:dyDescent="0.2">
      <c r="A577" s="6" t="s">
        <v>74</v>
      </c>
      <c r="B577" s="6">
        <v>342</v>
      </c>
      <c r="C577" s="6" t="s">
        <v>53</v>
      </c>
      <c r="D577" s="6">
        <v>1886</v>
      </c>
      <c r="E577" s="6" t="s">
        <v>118</v>
      </c>
      <c r="F577" s="6" t="s">
        <v>60</v>
      </c>
      <c r="G577" s="6" t="s">
        <v>86</v>
      </c>
      <c r="H577" s="6">
        <v>0</v>
      </c>
      <c r="I577" s="6">
        <v>15</v>
      </c>
      <c r="J577" s="6">
        <v>0</v>
      </c>
      <c r="K577" s="6">
        <f t="shared" si="17"/>
        <v>0.75</v>
      </c>
      <c r="L577" s="6">
        <v>7.5</v>
      </c>
      <c r="M577" s="6">
        <f t="shared" si="19"/>
        <v>15</v>
      </c>
      <c r="N577" s="6">
        <v>30</v>
      </c>
      <c r="O577" s="6" t="s">
        <v>73</v>
      </c>
    </row>
    <row r="578" spans="1:15" s="6" customFormat="1" ht="12.75" x14ac:dyDescent="0.2">
      <c r="A578" s="6" t="s">
        <v>74</v>
      </c>
      <c r="B578" s="6">
        <v>342</v>
      </c>
      <c r="C578" s="6" t="s">
        <v>53</v>
      </c>
      <c r="D578" s="6">
        <v>1887</v>
      </c>
      <c r="E578" s="6" t="s">
        <v>118</v>
      </c>
      <c r="F578" s="6" t="s">
        <v>60</v>
      </c>
      <c r="G578" s="6" t="s">
        <v>86</v>
      </c>
      <c r="H578" s="6">
        <v>0</v>
      </c>
      <c r="I578" s="6">
        <v>13.693063937629152</v>
      </c>
      <c r="J578" s="6">
        <v>0</v>
      </c>
      <c r="K578" s="6">
        <f t="shared" si="17"/>
        <v>0.68465319688145754</v>
      </c>
      <c r="L578" s="6">
        <v>7.5</v>
      </c>
      <c r="M578" s="6">
        <f t="shared" si="19"/>
        <v>13.693063937629152</v>
      </c>
      <c r="N578" s="6">
        <v>25</v>
      </c>
      <c r="O578" s="6" t="s">
        <v>73</v>
      </c>
    </row>
    <row r="579" spans="1:15" s="6" customFormat="1" ht="12.75" x14ac:dyDescent="0.2">
      <c r="A579" s="6" t="s">
        <v>75</v>
      </c>
      <c r="B579" s="6">
        <v>347</v>
      </c>
      <c r="C579" s="6" t="s">
        <v>53</v>
      </c>
      <c r="D579" s="6">
        <v>1888</v>
      </c>
      <c r="E579" s="6" t="s">
        <v>118</v>
      </c>
      <c r="F579" s="6" t="s">
        <v>60</v>
      </c>
      <c r="G579" s="6" t="s">
        <v>86</v>
      </c>
      <c r="H579" s="6">
        <v>0</v>
      </c>
      <c r="I579" s="6">
        <v>12.247448713915889</v>
      </c>
      <c r="J579" s="6">
        <v>0</v>
      </c>
      <c r="K579" s="6">
        <f t="shared" si="17"/>
        <v>0.61237243569579447</v>
      </c>
      <c r="L579" s="6">
        <v>5</v>
      </c>
      <c r="M579" s="6">
        <f t="shared" si="19"/>
        <v>12.247448713915889</v>
      </c>
      <c r="N579" s="6">
        <v>30</v>
      </c>
      <c r="O579" s="6" t="s">
        <v>73</v>
      </c>
    </row>
    <row r="580" spans="1:15" s="6" customFormat="1" ht="12.75" x14ac:dyDescent="0.2">
      <c r="A580" s="6" t="s">
        <v>75</v>
      </c>
      <c r="B580" s="6">
        <v>347</v>
      </c>
      <c r="C580" s="6" t="s">
        <v>53</v>
      </c>
      <c r="D580" s="6">
        <v>1889</v>
      </c>
      <c r="E580" s="6" t="s">
        <v>118</v>
      </c>
      <c r="F580" s="6" t="s">
        <v>60</v>
      </c>
      <c r="G580" s="6" t="s">
        <v>86</v>
      </c>
      <c r="H580" s="6">
        <v>0</v>
      </c>
      <c r="I580" s="6">
        <v>15.491933384829666</v>
      </c>
      <c r="J580" s="6">
        <v>0</v>
      </c>
      <c r="K580" s="6">
        <f t="shared" si="17"/>
        <v>0.77459666924148329</v>
      </c>
      <c r="L580" s="6">
        <v>8</v>
      </c>
      <c r="M580" s="6">
        <f t="shared" si="19"/>
        <v>15.491933384829666</v>
      </c>
      <c r="N580" s="6">
        <v>30</v>
      </c>
      <c r="O580" s="6" t="s">
        <v>73</v>
      </c>
    </row>
    <row r="581" spans="1:15" s="6" customFormat="1" ht="12.75" x14ac:dyDescent="0.2">
      <c r="A581" s="6" t="s">
        <v>75</v>
      </c>
      <c r="B581" s="6">
        <v>347</v>
      </c>
      <c r="C581" s="6" t="s">
        <v>53</v>
      </c>
      <c r="D581" s="6">
        <v>1890</v>
      </c>
      <c r="E581" s="6" t="s">
        <v>118</v>
      </c>
      <c r="F581" s="6" t="s">
        <v>60</v>
      </c>
      <c r="G581" s="6" t="s">
        <v>86</v>
      </c>
      <c r="H581" s="6">
        <v>0</v>
      </c>
      <c r="I581" s="6">
        <v>13.693063937629152</v>
      </c>
      <c r="J581" s="6">
        <v>0</v>
      </c>
      <c r="K581" s="6">
        <f t="shared" si="17"/>
        <v>0.68465319688145754</v>
      </c>
      <c r="L581" s="6">
        <v>7.5</v>
      </c>
      <c r="M581" s="6">
        <f t="shared" si="19"/>
        <v>13.693063937629152</v>
      </c>
      <c r="N581" s="6">
        <v>25</v>
      </c>
      <c r="O581" s="6" t="s">
        <v>73</v>
      </c>
    </row>
    <row r="582" spans="1:15" s="6" customFormat="1" ht="12.75" x14ac:dyDescent="0.2">
      <c r="A582" s="6" t="s">
        <v>76</v>
      </c>
      <c r="B582" s="6">
        <v>379</v>
      </c>
      <c r="C582" s="6" t="s">
        <v>53</v>
      </c>
      <c r="D582" s="6">
        <v>1891</v>
      </c>
      <c r="E582" s="6" t="s">
        <v>118</v>
      </c>
      <c r="F582" s="6" t="s">
        <v>60</v>
      </c>
      <c r="G582" s="6" t="s">
        <v>86</v>
      </c>
      <c r="H582" s="6">
        <v>0</v>
      </c>
      <c r="I582" s="6">
        <v>12.247448713915889</v>
      </c>
      <c r="J582" s="6">
        <v>0</v>
      </c>
      <c r="K582" s="6">
        <f t="shared" ref="K582:K645" si="20">H582+I582/20+J582/240</f>
        <v>0.61237243569579447</v>
      </c>
      <c r="L582" s="6">
        <v>7.5</v>
      </c>
      <c r="M582" s="6">
        <f t="shared" si="19"/>
        <v>12.247448713915889</v>
      </c>
      <c r="N582" s="6">
        <v>20</v>
      </c>
      <c r="O582" s="6" t="s">
        <v>73</v>
      </c>
    </row>
    <row r="583" spans="1:15" s="6" customFormat="1" ht="12.75" x14ac:dyDescent="0.2">
      <c r="A583" s="6" t="s">
        <v>76</v>
      </c>
      <c r="B583" s="6">
        <v>379</v>
      </c>
      <c r="C583" s="6" t="s">
        <v>53</v>
      </c>
      <c r="D583" s="6">
        <v>1892</v>
      </c>
      <c r="E583" s="6" t="s">
        <v>118</v>
      </c>
      <c r="F583" s="6" t="s">
        <v>60</v>
      </c>
      <c r="G583" s="6" t="s">
        <v>86</v>
      </c>
      <c r="H583" s="6">
        <v>0</v>
      </c>
      <c r="I583" s="6">
        <v>14.142135623730955</v>
      </c>
      <c r="J583" s="6">
        <v>0</v>
      </c>
      <c r="K583" s="6">
        <f t="shared" si="20"/>
        <v>0.70710678118654768</v>
      </c>
      <c r="L583" s="6">
        <v>10</v>
      </c>
      <c r="M583" s="6">
        <f t="shared" si="19"/>
        <v>14.142135623730955</v>
      </c>
      <c r="N583" s="6">
        <v>20</v>
      </c>
      <c r="O583" s="6" t="s">
        <v>73</v>
      </c>
    </row>
    <row r="584" spans="1:15" s="6" customFormat="1" ht="12.75" x14ac:dyDescent="0.2">
      <c r="A584" s="6" t="s">
        <v>76</v>
      </c>
      <c r="B584" s="6">
        <v>379</v>
      </c>
      <c r="C584" s="6" t="s">
        <v>53</v>
      </c>
      <c r="D584" s="6">
        <v>1893</v>
      </c>
      <c r="E584" s="6" t="s">
        <v>118</v>
      </c>
      <c r="F584" s="6" t="s">
        <v>60</v>
      </c>
      <c r="G584" s="6" t="s">
        <v>86</v>
      </c>
      <c r="H584" s="6">
        <v>0</v>
      </c>
      <c r="I584" s="6">
        <v>14.142135623730955</v>
      </c>
      <c r="J584" s="6">
        <v>0</v>
      </c>
      <c r="K584" s="6">
        <f t="shared" si="20"/>
        <v>0.70710678118654768</v>
      </c>
      <c r="L584" s="6">
        <v>10</v>
      </c>
      <c r="M584" s="6">
        <f t="shared" si="19"/>
        <v>14.142135623730955</v>
      </c>
      <c r="N584" s="6">
        <v>20</v>
      </c>
      <c r="O584" s="6" t="s">
        <v>73</v>
      </c>
    </row>
    <row r="585" spans="1:15" s="6" customFormat="1" ht="12.75" x14ac:dyDescent="0.2">
      <c r="A585" s="6" t="s">
        <v>77</v>
      </c>
      <c r="B585" s="6">
        <v>443</v>
      </c>
      <c r="C585" s="6" t="s">
        <v>53</v>
      </c>
      <c r="D585" s="6">
        <v>1894</v>
      </c>
      <c r="E585" s="6" t="s">
        <v>118</v>
      </c>
      <c r="F585" s="6" t="s">
        <v>60</v>
      </c>
      <c r="G585" s="6" t="s">
        <v>86</v>
      </c>
      <c r="H585" s="6">
        <v>0</v>
      </c>
      <c r="I585" s="6">
        <v>20.000000000000007</v>
      </c>
      <c r="J585" s="6">
        <v>0</v>
      </c>
      <c r="K585" s="6">
        <f t="shared" si="20"/>
        <v>1.0000000000000004</v>
      </c>
      <c r="L585" s="6">
        <v>10</v>
      </c>
      <c r="M585" s="6">
        <f t="shared" si="19"/>
        <v>20.000000000000007</v>
      </c>
      <c r="N585" s="6">
        <v>40</v>
      </c>
      <c r="O585" s="6" t="s">
        <v>73</v>
      </c>
    </row>
    <row r="586" spans="1:15" s="6" customFormat="1" ht="12.75" x14ac:dyDescent="0.2">
      <c r="A586" s="6" t="s">
        <v>77</v>
      </c>
      <c r="B586" s="6">
        <v>443</v>
      </c>
      <c r="C586" s="6" t="s">
        <v>53</v>
      </c>
      <c r="D586" s="6">
        <v>1895</v>
      </c>
      <c r="E586" s="6" t="s">
        <v>118</v>
      </c>
      <c r="F586" s="6" t="s">
        <v>60</v>
      </c>
      <c r="G586" s="6" t="s">
        <v>86</v>
      </c>
      <c r="H586" s="6">
        <v>0</v>
      </c>
      <c r="I586" s="6">
        <v>17.888543819998315</v>
      </c>
      <c r="J586" s="6">
        <v>0</v>
      </c>
      <c r="K586" s="6">
        <f t="shared" si="20"/>
        <v>0.89442719099991574</v>
      </c>
      <c r="L586" s="6">
        <v>8</v>
      </c>
      <c r="M586" s="6">
        <f t="shared" si="19"/>
        <v>17.888543819998315</v>
      </c>
      <c r="N586" s="6">
        <v>40</v>
      </c>
      <c r="O586" s="6" t="s">
        <v>73</v>
      </c>
    </row>
    <row r="587" spans="1:15" s="6" customFormat="1" ht="12.75" x14ac:dyDescent="0.2">
      <c r="A587" s="6" t="s">
        <v>77</v>
      </c>
      <c r="B587" s="6">
        <v>443</v>
      </c>
      <c r="C587" s="6" t="s">
        <v>53</v>
      </c>
      <c r="D587" s="6">
        <v>1896</v>
      </c>
      <c r="E587" s="6" t="s">
        <v>118</v>
      </c>
      <c r="F587" s="6" t="s">
        <v>60</v>
      </c>
      <c r="G587" s="6" t="s">
        <v>86</v>
      </c>
      <c r="H587" s="6">
        <v>0</v>
      </c>
      <c r="I587" s="6">
        <v>9.9999999999999982</v>
      </c>
      <c r="J587" s="6">
        <v>0</v>
      </c>
      <c r="K587" s="6">
        <f t="shared" si="20"/>
        <v>0.49999999999999989</v>
      </c>
      <c r="L587" s="6">
        <v>5</v>
      </c>
      <c r="M587" s="6">
        <f t="shared" si="19"/>
        <v>9.9999999999999982</v>
      </c>
      <c r="N587" s="6">
        <v>20</v>
      </c>
      <c r="O587" s="6" t="s">
        <v>73</v>
      </c>
    </row>
    <row r="588" spans="1:15" s="6" customFormat="1" ht="12.75" x14ac:dyDescent="0.2">
      <c r="A588" s="6" t="s">
        <v>78</v>
      </c>
      <c r="B588" s="6">
        <v>450</v>
      </c>
      <c r="C588" s="6" t="s">
        <v>53</v>
      </c>
      <c r="D588" s="6">
        <v>1897</v>
      </c>
      <c r="E588" s="6" t="s">
        <v>118</v>
      </c>
      <c r="F588" s="6" t="s">
        <v>60</v>
      </c>
      <c r="G588" s="6" t="s">
        <v>86</v>
      </c>
      <c r="H588" s="6">
        <v>0</v>
      </c>
      <c r="I588" s="6">
        <v>20.000000000000007</v>
      </c>
      <c r="J588" s="6">
        <v>0</v>
      </c>
      <c r="K588" s="6">
        <f t="shared" si="20"/>
        <v>1.0000000000000004</v>
      </c>
      <c r="L588" s="6">
        <v>10</v>
      </c>
      <c r="M588" s="6">
        <f t="shared" si="19"/>
        <v>20.000000000000007</v>
      </c>
      <c r="N588" s="6">
        <v>40</v>
      </c>
      <c r="O588" s="6" t="s">
        <v>73</v>
      </c>
    </row>
    <row r="589" spans="1:15" s="6" customFormat="1" ht="12.75" x14ac:dyDescent="0.2">
      <c r="A589" s="6" t="s">
        <v>78</v>
      </c>
      <c r="B589" s="6">
        <v>450</v>
      </c>
      <c r="C589" s="6" t="s">
        <v>53</v>
      </c>
      <c r="D589" s="6">
        <v>1898</v>
      </c>
      <c r="E589" s="6" t="s">
        <v>118</v>
      </c>
      <c r="F589" s="6" t="s">
        <v>60</v>
      </c>
      <c r="G589" s="6" t="s">
        <v>86</v>
      </c>
      <c r="H589" s="6">
        <v>0</v>
      </c>
      <c r="I589" s="6">
        <v>15.491933384829666</v>
      </c>
      <c r="J589" s="6">
        <v>0</v>
      </c>
      <c r="K589" s="6">
        <f t="shared" si="20"/>
        <v>0.77459666924148329</v>
      </c>
      <c r="L589" s="6">
        <v>6</v>
      </c>
      <c r="M589" s="6">
        <f t="shared" si="19"/>
        <v>15.491933384829666</v>
      </c>
      <c r="N589" s="6">
        <v>40</v>
      </c>
      <c r="O589" s="6" t="s">
        <v>73</v>
      </c>
    </row>
    <row r="590" spans="1:15" s="6" customFormat="1" ht="12.75" x14ac:dyDescent="0.2">
      <c r="A590" s="6" t="s">
        <v>79</v>
      </c>
      <c r="B590" s="6">
        <v>365</v>
      </c>
      <c r="C590" s="6" t="s">
        <v>53</v>
      </c>
      <c r="D590" s="6">
        <v>1899</v>
      </c>
      <c r="E590" s="6" t="s">
        <v>118</v>
      </c>
      <c r="F590" s="6" t="s">
        <v>60</v>
      </c>
      <c r="G590" s="6" t="s">
        <v>86</v>
      </c>
      <c r="H590" s="6">
        <v>0</v>
      </c>
      <c r="I590" s="6">
        <v>24.494897427831781</v>
      </c>
      <c r="J590" s="6">
        <v>0</v>
      </c>
      <c r="K590" s="6">
        <f t="shared" si="20"/>
        <v>1.2247448713915889</v>
      </c>
      <c r="L590" s="6">
        <v>10</v>
      </c>
      <c r="M590" s="6">
        <f t="shared" si="19"/>
        <v>24.494897427831781</v>
      </c>
      <c r="N590" s="6">
        <v>60</v>
      </c>
      <c r="O590" s="6" t="s">
        <v>73</v>
      </c>
    </row>
    <row r="591" spans="1:15" s="6" customFormat="1" ht="12.75" x14ac:dyDescent="0.2">
      <c r="A591" s="6" t="s">
        <v>80</v>
      </c>
      <c r="B591" s="6">
        <v>383</v>
      </c>
      <c r="C591" s="6" t="s">
        <v>53</v>
      </c>
      <c r="D591" s="6">
        <v>1900</v>
      </c>
      <c r="E591" s="6" t="s">
        <v>118</v>
      </c>
      <c r="F591" s="6" t="s">
        <v>60</v>
      </c>
      <c r="G591" s="6" t="s">
        <v>86</v>
      </c>
      <c r="H591" s="6">
        <v>0</v>
      </c>
      <c r="I591" s="6">
        <v>15</v>
      </c>
      <c r="J591" s="6">
        <v>4</v>
      </c>
      <c r="K591" s="6">
        <f t="shared" si="20"/>
        <v>0.76666666666666672</v>
      </c>
    </row>
    <row r="592" spans="1:15" s="6" customFormat="1" ht="12.75" x14ac:dyDescent="0.2">
      <c r="A592" s="6" t="s">
        <v>81</v>
      </c>
      <c r="B592" s="6">
        <v>415</v>
      </c>
      <c r="C592" s="6" t="s">
        <v>53</v>
      </c>
      <c r="D592" s="6">
        <v>1901</v>
      </c>
      <c r="E592" s="6" t="s">
        <v>118</v>
      </c>
      <c r="F592" s="6" t="s">
        <v>60</v>
      </c>
      <c r="G592" s="6" t="s">
        <v>86</v>
      </c>
      <c r="H592" s="6">
        <v>0</v>
      </c>
      <c r="I592" s="6">
        <v>14</v>
      </c>
      <c r="J592" s="6">
        <v>3</v>
      </c>
      <c r="K592" s="6">
        <f t="shared" si="20"/>
        <v>0.71249999999999991</v>
      </c>
    </row>
    <row r="593" spans="1:11" s="6" customFormat="1" ht="12.75" x14ac:dyDescent="0.2">
      <c r="A593" s="6" t="s">
        <v>82</v>
      </c>
      <c r="B593" s="6">
        <v>459</v>
      </c>
      <c r="C593" s="6" t="s">
        <v>53</v>
      </c>
      <c r="D593" s="6">
        <v>1902</v>
      </c>
      <c r="E593" s="6" t="s">
        <v>118</v>
      </c>
      <c r="F593" s="6" t="s">
        <v>60</v>
      </c>
      <c r="G593" s="6" t="s">
        <v>86</v>
      </c>
      <c r="H593" s="6">
        <v>0</v>
      </c>
      <c r="I593" s="6">
        <v>25</v>
      </c>
      <c r="J593" s="6">
        <v>6</v>
      </c>
      <c r="K593" s="6">
        <f t="shared" si="20"/>
        <v>1.2749999999999999</v>
      </c>
    </row>
    <row r="594" spans="1:11" s="6" customFormat="1" ht="12.75" x14ac:dyDescent="0.2">
      <c r="A594" s="6" t="s">
        <v>83</v>
      </c>
      <c r="B594" s="6">
        <v>374</v>
      </c>
      <c r="C594" s="6" t="s">
        <v>53</v>
      </c>
      <c r="D594" s="6">
        <v>1903</v>
      </c>
      <c r="E594" s="6" t="s">
        <v>118</v>
      </c>
      <c r="F594" s="6" t="s">
        <v>60</v>
      </c>
      <c r="G594" s="6" t="s">
        <v>86</v>
      </c>
      <c r="H594" s="6">
        <v>0</v>
      </c>
      <c r="I594" s="6">
        <v>22</v>
      </c>
      <c r="J594" s="6">
        <v>2</v>
      </c>
      <c r="K594" s="6">
        <f t="shared" si="20"/>
        <v>1.1083333333333334</v>
      </c>
    </row>
    <row r="595" spans="1:11" s="6" customFormat="1" ht="12.75" x14ac:dyDescent="0.2">
      <c r="A595" s="6" t="s">
        <v>83</v>
      </c>
      <c r="B595" s="6">
        <v>374</v>
      </c>
      <c r="C595" s="6" t="s">
        <v>53</v>
      </c>
      <c r="D595" s="6">
        <v>1904</v>
      </c>
      <c r="E595" s="6" t="s">
        <v>118</v>
      </c>
      <c r="F595" s="6" t="s">
        <v>60</v>
      </c>
      <c r="G595" s="6" t="s">
        <v>86</v>
      </c>
      <c r="H595" s="6">
        <v>0</v>
      </c>
      <c r="I595" s="6">
        <v>16</v>
      </c>
      <c r="J595" s="6">
        <v>0</v>
      </c>
      <c r="K595" s="6">
        <f t="shared" si="20"/>
        <v>0.8</v>
      </c>
    </row>
    <row r="596" spans="1:11" s="6" customFormat="1" ht="12.75" x14ac:dyDescent="0.2">
      <c r="A596" s="6" t="s">
        <v>83</v>
      </c>
      <c r="B596" s="6">
        <v>374</v>
      </c>
      <c r="C596" s="6" t="s">
        <v>53</v>
      </c>
      <c r="D596" s="6">
        <v>1905</v>
      </c>
      <c r="E596" s="6" t="s">
        <v>118</v>
      </c>
      <c r="F596" s="6" t="s">
        <v>60</v>
      </c>
      <c r="G596" s="6" t="s">
        <v>86</v>
      </c>
      <c r="H596" s="6">
        <v>0</v>
      </c>
      <c r="I596" s="6">
        <v>36</v>
      </c>
      <c r="J596" s="6">
        <v>5</v>
      </c>
      <c r="K596" s="6">
        <f t="shared" si="20"/>
        <v>1.8208333333333333</v>
      </c>
    </row>
    <row r="597" spans="1:11" s="6" customFormat="1" ht="12.75" x14ac:dyDescent="0.2">
      <c r="A597" s="6" t="s">
        <v>84</v>
      </c>
      <c r="B597" s="6">
        <v>292</v>
      </c>
      <c r="C597" s="6" t="s">
        <v>53</v>
      </c>
      <c r="D597" s="6">
        <v>1906</v>
      </c>
      <c r="E597" s="6" t="s">
        <v>118</v>
      </c>
      <c r="F597" s="6" t="s">
        <v>60</v>
      </c>
      <c r="G597" s="6" t="s">
        <v>86</v>
      </c>
      <c r="H597" s="6">
        <v>0</v>
      </c>
      <c r="I597" s="6">
        <v>20</v>
      </c>
      <c r="J597" s="6">
        <v>0</v>
      </c>
      <c r="K597" s="6">
        <f t="shared" si="20"/>
        <v>1</v>
      </c>
    </row>
    <row r="598" spans="1:11" s="6" customFormat="1" ht="12.75" x14ac:dyDescent="0.2">
      <c r="A598" s="6" t="s">
        <v>84</v>
      </c>
      <c r="B598" s="6">
        <v>292</v>
      </c>
      <c r="C598" s="6" t="s">
        <v>53</v>
      </c>
      <c r="D598" s="6">
        <v>1907</v>
      </c>
      <c r="E598" s="6" t="s">
        <v>118</v>
      </c>
      <c r="F598" s="6" t="s">
        <v>60</v>
      </c>
      <c r="G598" s="6" t="s">
        <v>86</v>
      </c>
      <c r="H598" s="6">
        <v>0</v>
      </c>
      <c r="I598" s="6">
        <v>16</v>
      </c>
      <c r="J598" s="6">
        <v>0</v>
      </c>
      <c r="K598" s="6">
        <f t="shared" si="20"/>
        <v>0.8</v>
      </c>
    </row>
    <row r="599" spans="1:11" s="6" customFormat="1" ht="12.75" x14ac:dyDescent="0.2">
      <c r="A599" s="6" t="s">
        <v>84</v>
      </c>
      <c r="B599" s="6">
        <v>292</v>
      </c>
      <c r="C599" s="6" t="s">
        <v>53</v>
      </c>
      <c r="D599" s="6">
        <v>1908</v>
      </c>
      <c r="E599" s="6" t="s">
        <v>118</v>
      </c>
      <c r="F599" s="6" t="s">
        <v>60</v>
      </c>
      <c r="G599" s="6" t="s">
        <v>86</v>
      </c>
      <c r="H599" s="6">
        <v>0</v>
      </c>
      <c r="I599" s="6">
        <v>15</v>
      </c>
      <c r="J599" s="6">
        <v>0</v>
      </c>
      <c r="K599" s="6">
        <f t="shared" si="20"/>
        <v>0.75</v>
      </c>
    </row>
    <row r="600" spans="1:11" s="6" customFormat="1" ht="12.75" x14ac:dyDescent="0.2">
      <c r="A600" s="6" t="s">
        <v>71</v>
      </c>
      <c r="B600" s="6">
        <v>294</v>
      </c>
      <c r="C600" s="6" t="s">
        <v>53</v>
      </c>
      <c r="D600" s="6">
        <v>1909</v>
      </c>
      <c r="E600" s="6" t="s">
        <v>118</v>
      </c>
      <c r="F600" s="6" t="s">
        <v>60</v>
      </c>
      <c r="G600" s="6" t="s">
        <v>86</v>
      </c>
      <c r="H600" s="6">
        <v>0</v>
      </c>
      <c r="I600" s="6">
        <v>17</v>
      </c>
      <c r="J600" s="6">
        <v>6</v>
      </c>
      <c r="K600" s="6">
        <f t="shared" si="20"/>
        <v>0.875</v>
      </c>
    </row>
    <row r="601" spans="1:11" s="6" customFormat="1" ht="12.75" x14ac:dyDescent="0.2">
      <c r="A601" s="6" t="s">
        <v>58</v>
      </c>
      <c r="B601" s="6">
        <v>273</v>
      </c>
      <c r="C601" s="6" t="s">
        <v>53</v>
      </c>
      <c r="D601" s="6">
        <v>1854</v>
      </c>
      <c r="E601" s="6" t="s">
        <v>118</v>
      </c>
      <c r="F601" s="6" t="s">
        <v>72</v>
      </c>
      <c r="G601" s="6" t="s">
        <v>86</v>
      </c>
      <c r="H601" s="6">
        <v>1</v>
      </c>
      <c r="I601" s="6">
        <v>9</v>
      </c>
      <c r="J601" s="6">
        <v>11</v>
      </c>
      <c r="K601" s="6">
        <f t="shared" si="20"/>
        <v>1.4958333333333333</v>
      </c>
    </row>
    <row r="602" spans="1:11" s="6" customFormat="1" ht="12.75" x14ac:dyDescent="0.2">
      <c r="A602" s="6" t="s">
        <v>58</v>
      </c>
      <c r="B602" s="6">
        <v>273</v>
      </c>
      <c r="C602" s="6" t="s">
        <v>53</v>
      </c>
      <c r="D602" s="6">
        <v>1855</v>
      </c>
      <c r="E602" s="6" t="s">
        <v>118</v>
      </c>
      <c r="F602" s="6" t="s">
        <v>72</v>
      </c>
      <c r="G602" s="6" t="s">
        <v>86</v>
      </c>
      <c r="H602" s="6">
        <v>1</v>
      </c>
      <c r="I602" s="6">
        <v>7</v>
      </c>
      <c r="J602" s="6">
        <v>3</v>
      </c>
      <c r="K602" s="6">
        <f t="shared" si="20"/>
        <v>1.3625</v>
      </c>
    </row>
    <row r="603" spans="1:11" s="6" customFormat="1" ht="12.75" x14ac:dyDescent="0.2">
      <c r="A603" s="6" t="s">
        <v>61</v>
      </c>
      <c r="B603" s="6">
        <v>383</v>
      </c>
      <c r="C603" s="6" t="s">
        <v>53</v>
      </c>
      <c r="D603" s="6">
        <v>1856</v>
      </c>
      <c r="E603" s="6" t="s">
        <v>118</v>
      </c>
      <c r="F603" s="6" t="s">
        <v>72</v>
      </c>
      <c r="G603" s="6" t="s">
        <v>86</v>
      </c>
      <c r="H603" s="6">
        <v>1</v>
      </c>
      <c r="I603" s="6">
        <v>6</v>
      </c>
      <c r="J603" s="6">
        <v>2</v>
      </c>
      <c r="K603" s="6">
        <f t="shared" si="20"/>
        <v>1.3083333333333333</v>
      </c>
    </row>
    <row r="604" spans="1:11" s="6" customFormat="1" ht="12.75" x14ac:dyDescent="0.2">
      <c r="A604" s="6" t="s">
        <v>61</v>
      </c>
      <c r="B604" s="6">
        <v>383</v>
      </c>
      <c r="C604" s="6" t="s">
        <v>53</v>
      </c>
      <c r="D604" s="6">
        <v>1857</v>
      </c>
      <c r="E604" s="6" t="s">
        <v>118</v>
      </c>
      <c r="F604" s="6" t="s">
        <v>72</v>
      </c>
      <c r="G604" s="6" t="s">
        <v>86</v>
      </c>
      <c r="H604" s="6">
        <v>1</v>
      </c>
      <c r="I604" s="6">
        <v>4</v>
      </c>
      <c r="J604" s="6">
        <v>4</v>
      </c>
      <c r="K604" s="6">
        <f t="shared" si="20"/>
        <v>1.2166666666666666</v>
      </c>
    </row>
    <row r="605" spans="1:11" s="6" customFormat="1" ht="12.75" x14ac:dyDescent="0.2">
      <c r="A605" s="6" t="s">
        <v>62</v>
      </c>
      <c r="B605" s="6">
        <v>413</v>
      </c>
      <c r="C605" s="6" t="s">
        <v>53</v>
      </c>
      <c r="D605" s="6">
        <v>1859</v>
      </c>
      <c r="E605" s="6" t="s">
        <v>118</v>
      </c>
      <c r="F605" s="6" t="s">
        <v>72</v>
      </c>
      <c r="G605" s="6" t="s">
        <v>86</v>
      </c>
      <c r="H605" s="6">
        <v>1</v>
      </c>
      <c r="I605" s="6">
        <v>8</v>
      </c>
      <c r="J605" s="6">
        <v>10</v>
      </c>
      <c r="K605" s="6">
        <f t="shared" si="20"/>
        <v>1.4416666666666667</v>
      </c>
    </row>
    <row r="606" spans="1:11" s="6" customFormat="1" ht="12.75" x14ac:dyDescent="0.2">
      <c r="A606" s="6" t="s">
        <v>62</v>
      </c>
      <c r="B606" s="6">
        <v>413</v>
      </c>
      <c r="C606" s="6" t="s">
        <v>53</v>
      </c>
      <c r="D606" s="6">
        <v>1860</v>
      </c>
      <c r="E606" s="6" t="s">
        <v>118</v>
      </c>
      <c r="F606" s="6" t="s">
        <v>72</v>
      </c>
      <c r="G606" s="6" t="s">
        <v>86</v>
      </c>
      <c r="H606" s="6">
        <v>1</v>
      </c>
      <c r="I606" s="6">
        <v>9</v>
      </c>
      <c r="J606" s="6">
        <v>7</v>
      </c>
      <c r="K606" s="6">
        <f t="shared" si="20"/>
        <v>1.4791666666666665</v>
      </c>
    </row>
    <row r="607" spans="1:11" s="6" customFormat="1" ht="12.75" x14ac:dyDescent="0.2">
      <c r="A607" s="6" t="s">
        <v>63</v>
      </c>
      <c r="B607" s="6">
        <v>485</v>
      </c>
      <c r="C607" s="6" t="s">
        <v>53</v>
      </c>
      <c r="D607" s="6">
        <v>1861</v>
      </c>
      <c r="E607" s="6" t="s">
        <v>118</v>
      </c>
      <c r="F607" s="6" t="s">
        <v>72</v>
      </c>
      <c r="G607" s="6" t="s">
        <v>86</v>
      </c>
      <c r="H607" s="6">
        <v>1</v>
      </c>
      <c r="I607" s="6">
        <v>12</v>
      </c>
      <c r="J607" s="6">
        <v>9</v>
      </c>
      <c r="K607" s="6">
        <f t="shared" si="20"/>
        <v>1.6375000000000002</v>
      </c>
    </row>
    <row r="608" spans="1:11" s="6" customFormat="1" ht="12.75" x14ac:dyDescent="0.2">
      <c r="A608" s="6" t="s">
        <v>63</v>
      </c>
      <c r="B608" s="6">
        <v>485</v>
      </c>
      <c r="C608" s="6" t="s">
        <v>53</v>
      </c>
      <c r="D608" s="6">
        <v>1862</v>
      </c>
      <c r="E608" s="6" t="s">
        <v>118</v>
      </c>
      <c r="F608" s="6" t="s">
        <v>72</v>
      </c>
      <c r="G608" s="6" t="s">
        <v>86</v>
      </c>
      <c r="H608" s="6">
        <v>1</v>
      </c>
      <c r="I608" s="6">
        <v>12</v>
      </c>
      <c r="J608" s="6">
        <v>0</v>
      </c>
      <c r="K608" s="6">
        <f t="shared" si="20"/>
        <v>1.6</v>
      </c>
    </row>
    <row r="609" spans="1:11" s="6" customFormat="1" ht="12.75" x14ac:dyDescent="0.2">
      <c r="A609" s="6" t="s">
        <v>63</v>
      </c>
      <c r="B609" s="6">
        <v>485</v>
      </c>
      <c r="C609" s="6" t="s">
        <v>53</v>
      </c>
      <c r="D609" s="6">
        <v>1863</v>
      </c>
      <c r="E609" s="6" t="s">
        <v>118</v>
      </c>
      <c r="F609" s="6" t="s">
        <v>72</v>
      </c>
      <c r="G609" s="6" t="s">
        <v>86</v>
      </c>
      <c r="H609" s="6">
        <v>1</v>
      </c>
      <c r="I609" s="6">
        <v>8</v>
      </c>
      <c r="J609" s="6">
        <v>5</v>
      </c>
      <c r="K609" s="6">
        <f t="shared" si="20"/>
        <v>1.4208333333333332</v>
      </c>
    </row>
    <row r="610" spans="1:11" s="6" customFormat="1" ht="12.75" x14ac:dyDescent="0.2">
      <c r="A610" s="6" t="s">
        <v>64</v>
      </c>
      <c r="B610" s="6">
        <v>576</v>
      </c>
      <c r="C610" s="6" t="s">
        <v>53</v>
      </c>
      <c r="D610" s="6">
        <v>1864</v>
      </c>
      <c r="E610" s="6" t="s">
        <v>118</v>
      </c>
      <c r="F610" s="6" t="s">
        <v>72</v>
      </c>
      <c r="G610" s="6" t="s">
        <v>86</v>
      </c>
      <c r="H610" s="6">
        <v>1</v>
      </c>
      <c r="I610" s="6">
        <v>7</v>
      </c>
      <c r="J610" s="6">
        <v>3</v>
      </c>
      <c r="K610" s="6">
        <f t="shared" si="20"/>
        <v>1.3625</v>
      </c>
    </row>
    <row r="611" spans="1:11" s="6" customFormat="1" ht="12.75" x14ac:dyDescent="0.2">
      <c r="A611" s="6" t="s">
        <v>64</v>
      </c>
      <c r="B611" s="6">
        <v>576</v>
      </c>
      <c r="C611" s="6" t="s">
        <v>53</v>
      </c>
      <c r="D611" s="6">
        <v>1865</v>
      </c>
      <c r="E611" s="6" t="s">
        <v>118</v>
      </c>
      <c r="F611" s="6" t="s">
        <v>72</v>
      </c>
      <c r="G611" s="6" t="s">
        <v>86</v>
      </c>
      <c r="H611" s="6">
        <v>1</v>
      </c>
      <c r="I611" s="6">
        <v>6</v>
      </c>
      <c r="J611" s="6">
        <v>6</v>
      </c>
      <c r="K611" s="6">
        <f t="shared" si="20"/>
        <v>1.325</v>
      </c>
    </row>
    <row r="612" spans="1:11" s="6" customFormat="1" ht="12.75" x14ac:dyDescent="0.2">
      <c r="A612" s="6" t="s">
        <v>65</v>
      </c>
      <c r="B612" s="6">
        <v>290</v>
      </c>
      <c r="C612" s="6" t="s">
        <v>53</v>
      </c>
      <c r="D612" s="6">
        <v>1866</v>
      </c>
      <c r="E612" s="6" t="s">
        <v>118</v>
      </c>
      <c r="F612" s="6" t="s">
        <v>72</v>
      </c>
      <c r="G612" s="6" t="s">
        <v>86</v>
      </c>
      <c r="H612" s="6">
        <v>1</v>
      </c>
      <c r="I612" s="6">
        <v>4</v>
      </c>
      <c r="J612" s="6">
        <v>2</v>
      </c>
      <c r="K612" s="6">
        <f t="shared" si="20"/>
        <v>1.2083333333333333</v>
      </c>
    </row>
    <row r="613" spans="1:11" s="6" customFormat="1" ht="12.75" x14ac:dyDescent="0.2">
      <c r="A613" s="6" t="s">
        <v>65</v>
      </c>
      <c r="B613" s="6">
        <v>290</v>
      </c>
      <c r="C613" s="6" t="s">
        <v>53</v>
      </c>
      <c r="D613" s="6">
        <v>1867</v>
      </c>
      <c r="E613" s="6" t="s">
        <v>118</v>
      </c>
      <c r="F613" s="6" t="s">
        <v>72</v>
      </c>
      <c r="G613" s="6" t="s">
        <v>86</v>
      </c>
      <c r="H613" s="6">
        <v>1</v>
      </c>
      <c r="I613" s="6">
        <v>4</v>
      </c>
      <c r="J613" s="6">
        <v>8</v>
      </c>
      <c r="K613" s="6">
        <f t="shared" si="20"/>
        <v>1.2333333333333334</v>
      </c>
    </row>
    <row r="614" spans="1:11" s="6" customFormat="1" ht="12.75" x14ac:dyDescent="0.2">
      <c r="A614" s="6" t="s">
        <v>66</v>
      </c>
      <c r="B614" s="6">
        <v>357</v>
      </c>
      <c r="C614" s="6" t="s">
        <v>53</v>
      </c>
      <c r="D614" s="6">
        <v>1868</v>
      </c>
      <c r="E614" s="6" t="s">
        <v>118</v>
      </c>
      <c r="F614" s="6" t="s">
        <v>72</v>
      </c>
      <c r="G614" s="6" t="s">
        <v>86</v>
      </c>
      <c r="H614" s="6">
        <v>1</v>
      </c>
      <c r="I614" s="6">
        <v>3</v>
      </c>
      <c r="J614" s="6">
        <v>4</v>
      </c>
      <c r="K614" s="6">
        <f t="shared" si="20"/>
        <v>1.1666666666666665</v>
      </c>
    </row>
    <row r="615" spans="1:11" s="6" customFormat="1" ht="12.75" x14ac:dyDescent="0.2">
      <c r="A615" s="6" t="s">
        <v>66</v>
      </c>
      <c r="B615" s="6">
        <v>357</v>
      </c>
      <c r="C615" s="6" t="s">
        <v>53</v>
      </c>
      <c r="D615" s="6">
        <v>1869</v>
      </c>
      <c r="E615" s="6" t="s">
        <v>118</v>
      </c>
      <c r="F615" s="6" t="s">
        <v>72</v>
      </c>
      <c r="G615" s="6" t="s">
        <v>86</v>
      </c>
      <c r="H615" s="6">
        <v>1</v>
      </c>
      <c r="I615" s="6">
        <v>3</v>
      </c>
      <c r="J615" s="6">
        <v>10</v>
      </c>
      <c r="K615" s="6">
        <f t="shared" si="20"/>
        <v>1.1916666666666667</v>
      </c>
    </row>
    <row r="616" spans="1:11" s="6" customFormat="1" ht="12.75" x14ac:dyDescent="0.2">
      <c r="A616" s="6" t="s">
        <v>66</v>
      </c>
      <c r="B616" s="6">
        <v>357</v>
      </c>
      <c r="C616" s="6" t="s">
        <v>53</v>
      </c>
      <c r="D616" s="6">
        <v>1870</v>
      </c>
      <c r="E616" s="6" t="s">
        <v>118</v>
      </c>
      <c r="F616" s="6" t="s">
        <v>72</v>
      </c>
      <c r="G616" s="6" t="s">
        <v>86</v>
      </c>
      <c r="H616" s="6">
        <v>1</v>
      </c>
      <c r="I616" s="6">
        <v>3</v>
      </c>
      <c r="J616" s="6">
        <v>3</v>
      </c>
      <c r="K616" s="6">
        <f t="shared" si="20"/>
        <v>1.1624999999999999</v>
      </c>
    </row>
    <row r="617" spans="1:11" s="6" customFormat="1" ht="12.75" x14ac:dyDescent="0.2">
      <c r="A617" s="6" t="s">
        <v>67</v>
      </c>
      <c r="B617" s="6">
        <v>309</v>
      </c>
      <c r="C617" s="6" t="s">
        <v>53</v>
      </c>
      <c r="D617" s="6">
        <v>1871</v>
      </c>
      <c r="E617" s="6" t="s">
        <v>118</v>
      </c>
      <c r="F617" s="6" t="s">
        <v>72</v>
      </c>
      <c r="G617" s="6" t="s">
        <v>86</v>
      </c>
      <c r="H617" s="6">
        <v>1</v>
      </c>
      <c r="I617" s="6">
        <v>3</v>
      </c>
      <c r="J617" s="6">
        <v>2</v>
      </c>
      <c r="K617" s="6">
        <f t="shared" si="20"/>
        <v>1.1583333333333332</v>
      </c>
    </row>
    <row r="618" spans="1:11" s="6" customFormat="1" ht="12.75" x14ac:dyDescent="0.2">
      <c r="A618" s="6" t="s">
        <v>67</v>
      </c>
      <c r="B618" s="6">
        <v>309</v>
      </c>
      <c r="C618" s="6" t="s">
        <v>53</v>
      </c>
      <c r="D618" s="6">
        <v>1872</v>
      </c>
      <c r="E618" s="6" t="s">
        <v>118</v>
      </c>
      <c r="F618" s="6" t="s">
        <v>72</v>
      </c>
      <c r="G618" s="6" t="s">
        <v>86</v>
      </c>
      <c r="H618" s="6">
        <v>1</v>
      </c>
      <c r="I618" s="6">
        <v>10</v>
      </c>
      <c r="J618" s="6">
        <v>2</v>
      </c>
      <c r="K618" s="6">
        <f t="shared" si="20"/>
        <v>1.5083333333333333</v>
      </c>
    </row>
    <row r="619" spans="1:11" s="6" customFormat="1" ht="12.75" x14ac:dyDescent="0.2">
      <c r="A619" s="6" t="s">
        <v>67</v>
      </c>
      <c r="B619" s="6">
        <v>309</v>
      </c>
      <c r="C619" s="6" t="s">
        <v>53</v>
      </c>
      <c r="D619" s="6">
        <v>1873</v>
      </c>
      <c r="E619" s="6" t="s">
        <v>118</v>
      </c>
      <c r="F619" s="6" t="s">
        <v>72</v>
      </c>
      <c r="G619" s="6" t="s">
        <v>86</v>
      </c>
      <c r="H619" s="6">
        <v>1</v>
      </c>
      <c r="I619" s="6">
        <v>9</v>
      </c>
      <c r="J619" s="6">
        <v>2</v>
      </c>
      <c r="K619" s="6">
        <f t="shared" si="20"/>
        <v>1.4583333333333333</v>
      </c>
    </row>
    <row r="620" spans="1:11" s="6" customFormat="1" ht="12.75" x14ac:dyDescent="0.2">
      <c r="A620" s="6" t="s">
        <v>67</v>
      </c>
      <c r="B620" s="6">
        <v>309</v>
      </c>
      <c r="C620" s="6" t="s">
        <v>53</v>
      </c>
      <c r="D620" s="6">
        <v>1874</v>
      </c>
      <c r="E620" s="6" t="s">
        <v>118</v>
      </c>
      <c r="F620" s="6" t="s">
        <v>72</v>
      </c>
      <c r="G620" s="6" t="s">
        <v>86</v>
      </c>
      <c r="H620" s="6">
        <v>1</v>
      </c>
      <c r="I620" s="6">
        <v>13</v>
      </c>
      <c r="J620" s="6">
        <v>9</v>
      </c>
      <c r="K620" s="6">
        <f t="shared" si="20"/>
        <v>1.6875</v>
      </c>
    </row>
    <row r="621" spans="1:11" s="6" customFormat="1" ht="12.75" x14ac:dyDescent="0.2">
      <c r="A621" s="6" t="s">
        <v>67</v>
      </c>
      <c r="B621" s="6">
        <v>309</v>
      </c>
      <c r="C621" s="6" t="s">
        <v>53</v>
      </c>
      <c r="D621" s="6">
        <v>1875</v>
      </c>
      <c r="E621" s="6" t="s">
        <v>118</v>
      </c>
      <c r="F621" s="6" t="s">
        <v>72</v>
      </c>
      <c r="G621" s="6" t="s">
        <v>86</v>
      </c>
      <c r="H621" s="6">
        <v>1</v>
      </c>
      <c r="I621" s="6">
        <v>18</v>
      </c>
      <c r="J621" s="6">
        <v>11</v>
      </c>
      <c r="K621" s="6">
        <f t="shared" si="20"/>
        <v>1.9458333333333333</v>
      </c>
    </row>
    <row r="622" spans="1:11" s="6" customFormat="1" ht="12.75" x14ac:dyDescent="0.2">
      <c r="A622" s="6" t="s">
        <v>68</v>
      </c>
      <c r="B622" s="6">
        <v>297</v>
      </c>
      <c r="C622" s="6" t="s">
        <v>53</v>
      </c>
      <c r="D622" s="6">
        <v>1876</v>
      </c>
      <c r="E622" s="6" t="s">
        <v>118</v>
      </c>
      <c r="F622" s="6" t="s">
        <v>72</v>
      </c>
      <c r="G622" s="6" t="s">
        <v>86</v>
      </c>
      <c r="H622" s="6">
        <v>1</v>
      </c>
      <c r="I622" s="6">
        <v>14</v>
      </c>
      <c r="J622" s="6">
        <v>0</v>
      </c>
      <c r="K622" s="6">
        <f t="shared" si="20"/>
        <v>1.7</v>
      </c>
    </row>
    <row r="623" spans="1:11" s="6" customFormat="1" ht="12.75" x14ac:dyDescent="0.2">
      <c r="A623" s="6" t="s">
        <v>68</v>
      </c>
      <c r="B623" s="6">
        <v>297</v>
      </c>
      <c r="C623" s="6" t="s">
        <v>53</v>
      </c>
      <c r="D623" s="6">
        <v>1877</v>
      </c>
      <c r="E623" s="6" t="s">
        <v>118</v>
      </c>
      <c r="F623" s="6" t="s">
        <v>72</v>
      </c>
      <c r="G623" s="6" t="s">
        <v>86</v>
      </c>
      <c r="H623" s="6">
        <v>1</v>
      </c>
      <c r="I623" s="6">
        <v>9</v>
      </c>
      <c r="J623" s="6">
        <v>10</v>
      </c>
      <c r="K623" s="6">
        <f t="shared" si="20"/>
        <v>1.4916666666666667</v>
      </c>
    </row>
    <row r="624" spans="1:11" s="6" customFormat="1" ht="12.75" x14ac:dyDescent="0.2">
      <c r="A624" s="6" t="s">
        <v>68</v>
      </c>
      <c r="B624" s="6">
        <v>297</v>
      </c>
      <c r="C624" s="6" t="s">
        <v>53</v>
      </c>
      <c r="D624" s="6">
        <v>1878</v>
      </c>
      <c r="E624" s="6" t="s">
        <v>118</v>
      </c>
      <c r="F624" s="6" t="s">
        <v>72</v>
      </c>
      <c r="G624" s="6" t="s">
        <v>86</v>
      </c>
      <c r="H624" s="6">
        <v>1</v>
      </c>
      <c r="I624" s="6">
        <v>12</v>
      </c>
      <c r="J624" s="6">
        <v>0</v>
      </c>
      <c r="K624" s="6">
        <f t="shared" si="20"/>
        <v>1.6</v>
      </c>
    </row>
    <row r="625" spans="1:15" s="6" customFormat="1" ht="12.75" x14ac:dyDescent="0.2">
      <c r="A625" s="6" t="s">
        <v>69</v>
      </c>
      <c r="B625" s="6">
        <v>348</v>
      </c>
      <c r="C625" s="6" t="s">
        <v>53</v>
      </c>
      <c r="D625" s="6">
        <v>1879</v>
      </c>
      <c r="E625" s="6" t="s">
        <v>118</v>
      </c>
      <c r="F625" s="6" t="s">
        <v>72</v>
      </c>
      <c r="G625" s="6" t="s">
        <v>86</v>
      </c>
      <c r="H625" s="6">
        <v>1</v>
      </c>
      <c r="I625" s="6">
        <v>9</v>
      </c>
      <c r="J625" s="6">
        <v>0</v>
      </c>
      <c r="K625" s="6">
        <f t="shared" si="20"/>
        <v>1.45</v>
      </c>
    </row>
    <row r="626" spans="1:15" s="6" customFormat="1" ht="12.75" x14ac:dyDescent="0.2">
      <c r="A626" s="6" t="s">
        <v>69</v>
      </c>
      <c r="B626" s="6">
        <v>348</v>
      </c>
      <c r="C626" s="6" t="s">
        <v>53</v>
      </c>
      <c r="D626" s="6">
        <v>1880</v>
      </c>
      <c r="E626" s="6" t="s">
        <v>118</v>
      </c>
      <c r="F626" s="6" t="s">
        <v>72</v>
      </c>
      <c r="G626" s="6" t="s">
        <v>86</v>
      </c>
      <c r="H626" s="6">
        <v>1</v>
      </c>
      <c r="I626" s="6">
        <v>10</v>
      </c>
      <c r="J626" s="6">
        <v>0</v>
      </c>
      <c r="K626" s="6">
        <f t="shared" si="20"/>
        <v>1.5</v>
      </c>
    </row>
    <row r="627" spans="1:15" s="6" customFormat="1" ht="12.75" x14ac:dyDescent="0.2">
      <c r="A627" s="6" t="s">
        <v>69</v>
      </c>
      <c r="B627" s="6">
        <v>348</v>
      </c>
      <c r="C627" s="6" t="s">
        <v>53</v>
      </c>
      <c r="D627" s="6">
        <v>1881</v>
      </c>
      <c r="E627" s="6" t="s">
        <v>118</v>
      </c>
      <c r="F627" s="6" t="s">
        <v>72</v>
      </c>
      <c r="G627" s="6" t="s">
        <v>86</v>
      </c>
      <c r="H627" s="6">
        <v>2</v>
      </c>
      <c r="I627" s="6">
        <v>17</v>
      </c>
      <c r="J627" s="6">
        <v>0</v>
      </c>
      <c r="K627" s="6">
        <f t="shared" si="20"/>
        <v>2.85</v>
      </c>
    </row>
    <row r="628" spans="1:15" s="6" customFormat="1" ht="12.75" x14ac:dyDescent="0.2">
      <c r="A628" s="6" t="s">
        <v>70</v>
      </c>
      <c r="B628" s="6">
        <v>330</v>
      </c>
      <c r="C628" s="6" t="s">
        <v>53</v>
      </c>
      <c r="D628" s="6">
        <v>1882</v>
      </c>
      <c r="E628" s="6" t="s">
        <v>118</v>
      </c>
      <c r="F628" s="6" t="s">
        <v>72</v>
      </c>
      <c r="G628" s="6" t="s">
        <v>86</v>
      </c>
      <c r="H628" s="6">
        <v>2</v>
      </c>
      <c r="I628" s="6">
        <v>10</v>
      </c>
      <c r="J628" s="6">
        <v>0</v>
      </c>
      <c r="K628" s="6">
        <f t="shared" si="20"/>
        <v>2.5</v>
      </c>
    </row>
    <row r="629" spans="1:15" s="6" customFormat="1" ht="12.75" x14ac:dyDescent="0.2">
      <c r="A629" s="6" t="s">
        <v>70</v>
      </c>
      <c r="B629" s="6">
        <v>330</v>
      </c>
      <c r="C629" s="6" t="s">
        <v>53</v>
      </c>
      <c r="D629" s="6">
        <v>1883</v>
      </c>
      <c r="E629" s="6" t="s">
        <v>118</v>
      </c>
      <c r="F629" s="6" t="s">
        <v>72</v>
      </c>
      <c r="G629" s="6" t="s">
        <v>86</v>
      </c>
      <c r="H629" s="6">
        <v>1</v>
      </c>
      <c r="I629" s="6">
        <v>18</v>
      </c>
      <c r="J629" s="6">
        <v>5</v>
      </c>
      <c r="K629" s="6">
        <f t="shared" si="20"/>
        <v>1.9208333333333332</v>
      </c>
    </row>
    <row r="630" spans="1:15" s="6" customFormat="1" ht="12.75" x14ac:dyDescent="0.2">
      <c r="A630" s="6" t="s">
        <v>70</v>
      </c>
      <c r="B630" s="6">
        <v>330</v>
      </c>
      <c r="C630" s="6" t="s">
        <v>53</v>
      </c>
      <c r="D630" s="6">
        <v>1884</v>
      </c>
      <c r="E630" s="6" t="s">
        <v>118</v>
      </c>
      <c r="F630" s="6" t="s">
        <v>72</v>
      </c>
      <c r="G630" s="6" t="s">
        <v>86</v>
      </c>
      <c r="H630" s="6">
        <v>1.7320508075688774</v>
      </c>
      <c r="I630" s="6">
        <v>0</v>
      </c>
      <c r="J630" s="6">
        <v>0</v>
      </c>
      <c r="K630" s="6">
        <f t="shared" si="20"/>
        <v>1.7320508075688774</v>
      </c>
      <c r="L630" s="6">
        <v>1</v>
      </c>
      <c r="M630" s="6">
        <f t="shared" ref="M630:M644" si="21">EXP((LN(L630)+LN(N630))/2)</f>
        <v>1.7320508075688774</v>
      </c>
      <c r="N630" s="6">
        <v>3</v>
      </c>
      <c r="O630" s="6" t="s">
        <v>45</v>
      </c>
    </row>
    <row r="631" spans="1:15" s="6" customFormat="1" ht="12.75" x14ac:dyDescent="0.2">
      <c r="A631" s="6" t="s">
        <v>74</v>
      </c>
      <c r="B631" s="6">
        <v>342</v>
      </c>
      <c r="C631" s="6" t="s">
        <v>53</v>
      </c>
      <c r="D631" s="6">
        <v>1885</v>
      </c>
      <c r="E631" s="6" t="s">
        <v>118</v>
      </c>
      <c r="F631" s="6" t="s">
        <v>72</v>
      </c>
      <c r="G631" s="6" t="s">
        <v>86</v>
      </c>
      <c r="H631" s="6">
        <v>0</v>
      </c>
      <c r="I631" s="6">
        <v>34.641016151377549</v>
      </c>
      <c r="J631" s="6">
        <v>0</v>
      </c>
      <c r="K631" s="6">
        <f t="shared" si="20"/>
        <v>1.7320508075688774</v>
      </c>
      <c r="L631" s="6">
        <v>15</v>
      </c>
      <c r="M631" s="6">
        <f t="shared" si="21"/>
        <v>34.641016151377549</v>
      </c>
      <c r="N631" s="6">
        <v>80</v>
      </c>
      <c r="O631" s="6" t="s">
        <v>73</v>
      </c>
    </row>
    <row r="632" spans="1:15" s="6" customFormat="1" ht="12.75" x14ac:dyDescent="0.2">
      <c r="A632" s="6" t="s">
        <v>74</v>
      </c>
      <c r="B632" s="6">
        <v>342</v>
      </c>
      <c r="C632" s="6" t="s">
        <v>53</v>
      </c>
      <c r="D632" s="6">
        <v>1886</v>
      </c>
      <c r="E632" s="6" t="s">
        <v>118</v>
      </c>
      <c r="F632" s="6" t="s">
        <v>72</v>
      </c>
      <c r="G632" s="6" t="s">
        <v>86</v>
      </c>
      <c r="H632" s="6">
        <v>0</v>
      </c>
      <c r="I632" s="6">
        <v>34.641016151377549</v>
      </c>
      <c r="J632" s="6">
        <v>0</v>
      </c>
      <c r="K632" s="6">
        <f t="shared" si="20"/>
        <v>1.7320508075688774</v>
      </c>
      <c r="L632" s="6">
        <v>15</v>
      </c>
      <c r="M632" s="6">
        <f t="shared" si="21"/>
        <v>34.641016151377549</v>
      </c>
      <c r="N632" s="6">
        <v>80</v>
      </c>
      <c r="O632" s="6" t="s">
        <v>73</v>
      </c>
    </row>
    <row r="633" spans="1:15" s="6" customFormat="1" ht="12.75" x14ac:dyDescent="0.2">
      <c r="A633" s="6" t="s">
        <v>74</v>
      </c>
      <c r="B633" s="6">
        <v>342</v>
      </c>
      <c r="C633" s="6" t="s">
        <v>53</v>
      </c>
      <c r="D633" s="6">
        <v>1887</v>
      </c>
      <c r="E633" s="6" t="s">
        <v>118</v>
      </c>
      <c r="F633" s="6" t="s">
        <v>72</v>
      </c>
      <c r="G633" s="6" t="s">
        <v>86</v>
      </c>
      <c r="H633" s="6">
        <v>0</v>
      </c>
      <c r="I633" s="6">
        <v>25.980762113533164</v>
      </c>
      <c r="J633" s="6">
        <v>0</v>
      </c>
      <c r="K633" s="6">
        <f t="shared" si="20"/>
        <v>1.2990381056766582</v>
      </c>
      <c r="L633" s="6">
        <v>15</v>
      </c>
      <c r="M633" s="6">
        <f t="shared" si="21"/>
        <v>25.980762113533164</v>
      </c>
      <c r="N633" s="6">
        <v>45</v>
      </c>
      <c r="O633" s="6" t="s">
        <v>73</v>
      </c>
    </row>
    <row r="634" spans="1:15" s="6" customFormat="1" ht="12.75" x14ac:dyDescent="0.2">
      <c r="A634" s="6" t="s">
        <v>75</v>
      </c>
      <c r="B634" s="6">
        <v>347</v>
      </c>
      <c r="C634" s="6" t="s">
        <v>53</v>
      </c>
      <c r="D634" s="6">
        <v>1888</v>
      </c>
      <c r="E634" s="6" t="s">
        <v>118</v>
      </c>
      <c r="F634" s="6" t="s">
        <v>72</v>
      </c>
      <c r="G634" s="6" t="s">
        <v>86</v>
      </c>
      <c r="H634" s="6">
        <v>0</v>
      </c>
      <c r="I634" s="6">
        <v>16.124515496597098</v>
      </c>
      <c r="J634" s="6">
        <v>0</v>
      </c>
      <c r="K634" s="6">
        <f t="shared" si="20"/>
        <v>0.80622577482985491</v>
      </c>
      <c r="L634" s="6">
        <v>6.5</v>
      </c>
      <c r="M634" s="6">
        <f t="shared" si="21"/>
        <v>16.124515496597098</v>
      </c>
      <c r="N634" s="6">
        <v>40</v>
      </c>
      <c r="O634" s="6" t="s">
        <v>73</v>
      </c>
    </row>
    <row r="635" spans="1:15" s="6" customFormat="1" ht="12.75" x14ac:dyDescent="0.2">
      <c r="A635" s="6" t="s">
        <v>75</v>
      </c>
      <c r="B635" s="6">
        <v>347</v>
      </c>
      <c r="C635" s="6" t="s">
        <v>53</v>
      </c>
      <c r="D635" s="6">
        <v>1889</v>
      </c>
      <c r="E635" s="6" t="s">
        <v>118</v>
      </c>
      <c r="F635" s="6" t="s">
        <v>72</v>
      </c>
      <c r="G635" s="6" t="s">
        <v>86</v>
      </c>
      <c r="H635" s="6">
        <v>0</v>
      </c>
      <c r="I635" s="6">
        <v>28.284271247461898</v>
      </c>
      <c r="J635" s="6">
        <v>0</v>
      </c>
      <c r="K635" s="6">
        <f t="shared" si="20"/>
        <v>1.4142135623730949</v>
      </c>
      <c r="L635" s="6">
        <v>10</v>
      </c>
      <c r="M635" s="6">
        <f t="shared" si="21"/>
        <v>28.284271247461898</v>
      </c>
      <c r="N635" s="6">
        <v>80</v>
      </c>
      <c r="O635" s="6" t="s">
        <v>73</v>
      </c>
    </row>
    <row r="636" spans="1:15" s="6" customFormat="1" ht="12.75" x14ac:dyDescent="0.2">
      <c r="A636" s="6" t="s">
        <v>75</v>
      </c>
      <c r="B636" s="6">
        <v>347</v>
      </c>
      <c r="C636" s="6" t="s">
        <v>53</v>
      </c>
      <c r="D636" s="6">
        <v>1890</v>
      </c>
      <c r="E636" s="6" t="s">
        <v>118</v>
      </c>
      <c r="F636" s="6" t="s">
        <v>72</v>
      </c>
      <c r="G636" s="6" t="s">
        <v>86</v>
      </c>
      <c r="H636" s="6">
        <v>0</v>
      </c>
      <c r="I636" s="6">
        <v>24.494897427831781</v>
      </c>
      <c r="J636" s="6">
        <v>0</v>
      </c>
      <c r="K636" s="6">
        <f t="shared" si="20"/>
        <v>1.2247448713915889</v>
      </c>
      <c r="L636" s="6">
        <v>10</v>
      </c>
      <c r="M636" s="6">
        <f t="shared" si="21"/>
        <v>24.494897427831781</v>
      </c>
      <c r="N636" s="6">
        <v>60</v>
      </c>
      <c r="O636" s="6" t="s">
        <v>73</v>
      </c>
    </row>
    <row r="637" spans="1:15" s="6" customFormat="1" ht="12.75" x14ac:dyDescent="0.2">
      <c r="A637" s="6" t="s">
        <v>76</v>
      </c>
      <c r="B637" s="6">
        <v>379</v>
      </c>
      <c r="C637" s="6" t="s">
        <v>53</v>
      </c>
      <c r="D637" s="6">
        <v>1891</v>
      </c>
      <c r="E637" s="6" t="s">
        <v>118</v>
      </c>
      <c r="F637" s="6" t="s">
        <v>72</v>
      </c>
      <c r="G637" s="6" t="s">
        <v>86</v>
      </c>
      <c r="H637" s="6">
        <v>0</v>
      </c>
      <c r="I637" s="6">
        <v>22.360679774997894</v>
      </c>
      <c r="J637" s="6">
        <v>0</v>
      </c>
      <c r="K637" s="6">
        <f t="shared" si="20"/>
        <v>1.1180339887498947</v>
      </c>
      <c r="L637" s="6">
        <v>10</v>
      </c>
      <c r="M637" s="6">
        <f t="shared" si="21"/>
        <v>22.360679774997894</v>
      </c>
      <c r="N637" s="6">
        <v>50</v>
      </c>
      <c r="O637" s="6" t="s">
        <v>73</v>
      </c>
    </row>
    <row r="638" spans="1:15" s="6" customFormat="1" ht="12.75" x14ac:dyDescent="0.2">
      <c r="A638" s="6" t="s">
        <v>76</v>
      </c>
      <c r="B638" s="6">
        <v>379</v>
      </c>
      <c r="C638" s="6" t="s">
        <v>53</v>
      </c>
      <c r="D638" s="6">
        <v>1892</v>
      </c>
      <c r="E638" s="6" t="s">
        <v>118</v>
      </c>
      <c r="F638" s="6" t="s">
        <v>72</v>
      </c>
      <c r="G638" s="6" t="s">
        <v>86</v>
      </c>
      <c r="H638" s="6">
        <v>0</v>
      </c>
      <c r="I638" s="6">
        <v>24.494897427831781</v>
      </c>
      <c r="J638" s="6">
        <v>0</v>
      </c>
      <c r="K638" s="6">
        <f t="shared" si="20"/>
        <v>1.2247448713915889</v>
      </c>
      <c r="L638" s="6">
        <v>12</v>
      </c>
      <c r="M638" s="6">
        <f t="shared" si="21"/>
        <v>24.494897427831781</v>
      </c>
      <c r="N638" s="6">
        <v>50</v>
      </c>
      <c r="O638" s="6" t="s">
        <v>73</v>
      </c>
    </row>
    <row r="639" spans="1:15" s="6" customFormat="1" ht="12.75" x14ac:dyDescent="0.2">
      <c r="A639" s="6" t="s">
        <v>77</v>
      </c>
      <c r="B639" s="6">
        <v>443</v>
      </c>
      <c r="C639" s="6" t="s">
        <v>53</v>
      </c>
      <c r="D639" s="6">
        <v>1894</v>
      </c>
      <c r="E639" s="6" t="s">
        <v>118</v>
      </c>
      <c r="F639" s="6" t="s">
        <v>72</v>
      </c>
      <c r="G639" s="6" t="s">
        <v>86</v>
      </c>
      <c r="H639" s="6">
        <v>0</v>
      </c>
      <c r="I639" s="6">
        <v>29.999999999999989</v>
      </c>
      <c r="J639" s="6">
        <v>0</v>
      </c>
      <c r="K639" s="6">
        <f t="shared" si="20"/>
        <v>1.4999999999999996</v>
      </c>
      <c r="L639" s="6">
        <v>15</v>
      </c>
      <c r="M639" s="6">
        <f t="shared" si="21"/>
        <v>29.999999999999989</v>
      </c>
      <c r="N639" s="6">
        <v>60</v>
      </c>
      <c r="O639" s="6" t="s">
        <v>73</v>
      </c>
    </row>
    <row r="640" spans="1:15" s="6" customFormat="1" ht="12.75" x14ac:dyDescent="0.2">
      <c r="A640" s="6" t="s">
        <v>77</v>
      </c>
      <c r="B640" s="6">
        <v>443</v>
      </c>
      <c r="C640" s="6" t="s">
        <v>53</v>
      </c>
      <c r="D640" s="6">
        <v>1895</v>
      </c>
      <c r="E640" s="6" t="s">
        <v>118</v>
      </c>
      <c r="F640" s="6" t="s">
        <v>72</v>
      </c>
      <c r="G640" s="6" t="s">
        <v>86</v>
      </c>
      <c r="H640" s="6">
        <v>0</v>
      </c>
      <c r="I640" s="6">
        <v>29.999999999999989</v>
      </c>
      <c r="J640" s="6">
        <v>0</v>
      </c>
      <c r="K640" s="6">
        <f t="shared" si="20"/>
        <v>1.4999999999999996</v>
      </c>
      <c r="L640" s="6">
        <v>15</v>
      </c>
      <c r="M640" s="6">
        <f t="shared" si="21"/>
        <v>29.999999999999989</v>
      </c>
      <c r="N640" s="6">
        <v>60</v>
      </c>
      <c r="O640" s="6" t="s">
        <v>73</v>
      </c>
    </row>
    <row r="641" spans="1:15" s="6" customFormat="1" ht="12.75" x14ac:dyDescent="0.2">
      <c r="A641" s="6" t="s">
        <v>77</v>
      </c>
      <c r="B641" s="6">
        <v>443</v>
      </c>
      <c r="C641" s="6" t="s">
        <v>53</v>
      </c>
      <c r="D641" s="6">
        <v>1896</v>
      </c>
      <c r="E641" s="6" t="s">
        <v>118</v>
      </c>
      <c r="F641" s="6" t="s">
        <v>72</v>
      </c>
      <c r="G641" s="6" t="s">
        <v>86</v>
      </c>
      <c r="H641" s="6">
        <v>0</v>
      </c>
      <c r="I641" s="6">
        <v>24.494897427831781</v>
      </c>
      <c r="J641" s="6">
        <v>0</v>
      </c>
      <c r="K641" s="6">
        <f t="shared" si="20"/>
        <v>1.2247448713915889</v>
      </c>
      <c r="L641" s="6">
        <v>15</v>
      </c>
      <c r="M641" s="6">
        <f t="shared" si="21"/>
        <v>24.494897427831781</v>
      </c>
      <c r="N641" s="6">
        <v>40</v>
      </c>
      <c r="O641" s="6" t="s">
        <v>73</v>
      </c>
    </row>
    <row r="642" spans="1:15" s="6" customFormat="1" ht="12.75" x14ac:dyDescent="0.2">
      <c r="A642" s="6" t="s">
        <v>78</v>
      </c>
      <c r="B642" s="6">
        <v>450</v>
      </c>
      <c r="C642" s="6" t="s">
        <v>53</v>
      </c>
      <c r="D642" s="6">
        <v>1897</v>
      </c>
      <c r="E642" s="6" t="s">
        <v>118</v>
      </c>
      <c r="F642" s="6" t="s">
        <v>72</v>
      </c>
      <c r="G642" s="6" t="s">
        <v>86</v>
      </c>
      <c r="H642" s="6">
        <v>0</v>
      </c>
      <c r="I642" s="6">
        <v>34.641016151377549</v>
      </c>
      <c r="J642" s="6">
        <v>0</v>
      </c>
      <c r="K642" s="6">
        <f t="shared" si="20"/>
        <v>1.7320508075688774</v>
      </c>
      <c r="L642" s="6">
        <v>20</v>
      </c>
      <c r="M642" s="6">
        <f t="shared" si="21"/>
        <v>34.641016151377549</v>
      </c>
      <c r="N642" s="6">
        <v>60</v>
      </c>
      <c r="O642" s="6" t="s">
        <v>73</v>
      </c>
    </row>
    <row r="643" spans="1:15" s="6" customFormat="1" ht="12.75" x14ac:dyDescent="0.2">
      <c r="A643" s="6" t="s">
        <v>78</v>
      </c>
      <c r="B643" s="6">
        <v>450</v>
      </c>
      <c r="C643" s="6" t="s">
        <v>53</v>
      </c>
      <c r="D643" s="6">
        <v>1898</v>
      </c>
      <c r="E643" s="6" t="s">
        <v>118</v>
      </c>
      <c r="F643" s="6" t="s">
        <v>72</v>
      </c>
      <c r="G643" s="6" t="s">
        <v>86</v>
      </c>
      <c r="H643" s="6">
        <v>0</v>
      </c>
      <c r="I643" s="6">
        <v>34.641016151377549</v>
      </c>
      <c r="J643" s="6">
        <v>0</v>
      </c>
      <c r="K643" s="6">
        <f t="shared" si="20"/>
        <v>1.7320508075688774</v>
      </c>
      <c r="L643" s="6">
        <v>20</v>
      </c>
      <c r="M643" s="6">
        <f t="shared" si="21"/>
        <v>34.641016151377549</v>
      </c>
      <c r="N643" s="6">
        <v>60</v>
      </c>
      <c r="O643" s="6" t="s">
        <v>73</v>
      </c>
    </row>
    <row r="644" spans="1:15" s="6" customFormat="1" ht="12.75" x14ac:dyDescent="0.2">
      <c r="A644" s="6" t="s">
        <v>79</v>
      </c>
      <c r="B644" s="6">
        <v>365</v>
      </c>
      <c r="C644" s="6" t="s">
        <v>53</v>
      </c>
      <c r="D644" s="6">
        <v>1899</v>
      </c>
      <c r="E644" s="6" t="s">
        <v>118</v>
      </c>
      <c r="F644" s="6" t="s">
        <v>72</v>
      </c>
      <c r="G644" s="6" t="s">
        <v>86</v>
      </c>
      <c r="H644" s="6">
        <v>0</v>
      </c>
      <c r="I644" s="6">
        <v>34.641016151377549</v>
      </c>
      <c r="J644" s="6">
        <v>0</v>
      </c>
      <c r="K644" s="6">
        <f t="shared" si="20"/>
        <v>1.7320508075688774</v>
      </c>
      <c r="L644" s="6">
        <v>15</v>
      </c>
      <c r="M644" s="6">
        <f t="shared" si="21"/>
        <v>34.641016151377549</v>
      </c>
      <c r="N644" s="6">
        <v>80</v>
      </c>
      <c r="O644" s="6" t="s">
        <v>73</v>
      </c>
    </row>
    <row r="645" spans="1:15" s="6" customFormat="1" ht="12.75" x14ac:dyDescent="0.2">
      <c r="A645" s="6" t="s">
        <v>80</v>
      </c>
      <c r="B645" s="6">
        <v>383</v>
      </c>
      <c r="C645" s="6" t="s">
        <v>53</v>
      </c>
      <c r="D645" s="6">
        <v>1900</v>
      </c>
      <c r="E645" s="6" t="s">
        <v>118</v>
      </c>
      <c r="F645" s="6" t="s">
        <v>72</v>
      </c>
      <c r="G645" s="6" t="s">
        <v>86</v>
      </c>
      <c r="H645" s="6">
        <v>0</v>
      </c>
      <c r="I645" s="6">
        <v>29</v>
      </c>
      <c r="J645" s="6">
        <v>10</v>
      </c>
      <c r="K645" s="6">
        <f t="shared" si="20"/>
        <v>1.4916666666666667</v>
      </c>
    </row>
    <row r="646" spans="1:15" s="6" customFormat="1" ht="12.75" x14ac:dyDescent="0.2">
      <c r="A646" s="6" t="s">
        <v>81</v>
      </c>
      <c r="B646" s="6">
        <v>415</v>
      </c>
      <c r="C646" s="6" t="s">
        <v>53</v>
      </c>
      <c r="D646" s="6">
        <v>1901</v>
      </c>
      <c r="E646" s="6" t="s">
        <v>118</v>
      </c>
      <c r="F646" s="6" t="s">
        <v>72</v>
      </c>
      <c r="G646" s="6" t="s">
        <v>86</v>
      </c>
      <c r="H646" s="6">
        <v>0</v>
      </c>
      <c r="I646" s="6">
        <v>27</v>
      </c>
      <c r="J646" s="6">
        <v>6</v>
      </c>
      <c r="K646" s="6">
        <f t="shared" ref="K646:K709" si="22">H646+I646/20+J646/240</f>
        <v>1.375</v>
      </c>
    </row>
    <row r="647" spans="1:15" s="6" customFormat="1" ht="12.75" x14ac:dyDescent="0.2">
      <c r="A647" s="6" t="s">
        <v>82</v>
      </c>
      <c r="B647" s="6">
        <v>459</v>
      </c>
      <c r="C647" s="6" t="s">
        <v>53</v>
      </c>
      <c r="D647" s="6">
        <v>1902</v>
      </c>
      <c r="E647" s="6" t="s">
        <v>118</v>
      </c>
      <c r="F647" s="6" t="s">
        <v>72</v>
      </c>
      <c r="G647" s="6" t="s">
        <v>86</v>
      </c>
      <c r="H647" s="6">
        <v>0</v>
      </c>
      <c r="I647" s="6">
        <v>38</v>
      </c>
      <c r="J647" s="6">
        <v>2</v>
      </c>
      <c r="K647" s="6">
        <f t="shared" si="22"/>
        <v>1.9083333333333332</v>
      </c>
    </row>
    <row r="648" spans="1:15" s="6" customFormat="1" ht="12.75" x14ac:dyDescent="0.2">
      <c r="A648" s="6" t="s">
        <v>83</v>
      </c>
      <c r="B648" s="6">
        <v>374</v>
      </c>
      <c r="C648" s="6" t="s">
        <v>53</v>
      </c>
      <c r="D648" s="6">
        <v>1903</v>
      </c>
      <c r="E648" s="6" t="s">
        <v>118</v>
      </c>
      <c r="F648" s="6" t="s">
        <v>72</v>
      </c>
      <c r="G648" s="6" t="s">
        <v>86</v>
      </c>
      <c r="H648" s="6">
        <v>0</v>
      </c>
      <c r="I648" s="6">
        <v>37</v>
      </c>
      <c r="J648" s="6">
        <v>5</v>
      </c>
      <c r="K648" s="6">
        <f t="shared" si="22"/>
        <v>1.8708333333333333</v>
      </c>
    </row>
    <row r="649" spans="1:15" s="6" customFormat="1" ht="12.75" x14ac:dyDescent="0.2">
      <c r="A649" s="6" t="s">
        <v>83</v>
      </c>
      <c r="B649" s="6">
        <v>374</v>
      </c>
      <c r="C649" s="6" t="s">
        <v>53</v>
      </c>
      <c r="D649" s="6">
        <v>1904</v>
      </c>
      <c r="E649" s="6" t="s">
        <v>118</v>
      </c>
      <c r="F649" s="6" t="s">
        <v>72</v>
      </c>
      <c r="G649" s="6" t="s">
        <v>86</v>
      </c>
      <c r="H649" s="6">
        <v>0</v>
      </c>
      <c r="I649" s="6">
        <v>27</v>
      </c>
      <c r="J649" s="6">
        <v>6</v>
      </c>
      <c r="K649" s="6">
        <f t="shared" si="22"/>
        <v>1.375</v>
      </c>
    </row>
    <row r="650" spans="1:15" s="6" customFormat="1" ht="12.75" x14ac:dyDescent="0.2">
      <c r="A650" s="6" t="s">
        <v>83</v>
      </c>
      <c r="B650" s="6">
        <v>374</v>
      </c>
      <c r="C650" s="6" t="s">
        <v>53</v>
      </c>
      <c r="D650" s="6">
        <v>1905</v>
      </c>
      <c r="E650" s="6" t="s">
        <v>118</v>
      </c>
      <c r="F650" s="6" t="s">
        <v>72</v>
      </c>
      <c r="G650" s="6" t="s">
        <v>86</v>
      </c>
      <c r="H650" s="6">
        <v>0</v>
      </c>
      <c r="I650" s="6">
        <v>38</v>
      </c>
      <c r="J650" s="6">
        <v>8</v>
      </c>
      <c r="K650" s="6">
        <f t="shared" si="22"/>
        <v>1.9333333333333333</v>
      </c>
    </row>
    <row r="651" spans="1:15" s="6" customFormat="1" ht="12.75" x14ac:dyDescent="0.2">
      <c r="A651" s="6" t="s">
        <v>84</v>
      </c>
      <c r="B651" s="6">
        <v>292</v>
      </c>
      <c r="C651" s="6" t="s">
        <v>53</v>
      </c>
      <c r="D651" s="6">
        <v>1906</v>
      </c>
      <c r="E651" s="6" t="s">
        <v>118</v>
      </c>
      <c r="F651" s="6" t="s">
        <v>72</v>
      </c>
      <c r="G651" s="6" t="s">
        <v>86</v>
      </c>
      <c r="H651" s="6">
        <v>0</v>
      </c>
      <c r="I651" s="6">
        <v>32</v>
      </c>
      <c r="J651" s="6">
        <v>0</v>
      </c>
      <c r="K651" s="6">
        <f t="shared" si="22"/>
        <v>1.6</v>
      </c>
    </row>
    <row r="652" spans="1:15" s="6" customFormat="1" ht="12.75" x14ac:dyDescent="0.2">
      <c r="A652" s="6" t="s">
        <v>84</v>
      </c>
      <c r="B652" s="6">
        <v>292</v>
      </c>
      <c r="C652" s="6" t="s">
        <v>53</v>
      </c>
      <c r="D652" s="6">
        <v>1907</v>
      </c>
      <c r="E652" s="6" t="s">
        <v>118</v>
      </c>
      <c r="F652" s="6" t="s">
        <v>72</v>
      </c>
      <c r="G652" s="6" t="s">
        <v>86</v>
      </c>
      <c r="H652" s="6">
        <v>0</v>
      </c>
      <c r="I652" s="6">
        <v>30</v>
      </c>
      <c r="J652" s="6">
        <v>0</v>
      </c>
      <c r="K652" s="6">
        <f t="shared" si="22"/>
        <v>1.5</v>
      </c>
    </row>
    <row r="653" spans="1:15" s="6" customFormat="1" ht="12.75" x14ac:dyDescent="0.2">
      <c r="A653" s="6" t="s">
        <v>116</v>
      </c>
      <c r="B653" s="6">
        <v>445</v>
      </c>
      <c r="C653" s="6" t="s">
        <v>96</v>
      </c>
      <c r="D653" s="6">
        <v>1853</v>
      </c>
      <c r="E653" s="6" t="s">
        <v>119</v>
      </c>
      <c r="F653" s="6" t="s">
        <v>55</v>
      </c>
      <c r="G653" s="6" t="s">
        <v>98</v>
      </c>
      <c r="H653" s="6">
        <v>0</v>
      </c>
      <c r="I653" s="6">
        <v>3.1622776601683791</v>
      </c>
      <c r="J653" s="6">
        <v>0</v>
      </c>
      <c r="K653" s="6">
        <f t="shared" si="22"/>
        <v>0.15811388300841894</v>
      </c>
      <c r="L653" s="6">
        <v>2</v>
      </c>
      <c r="M653" s="6">
        <f>EXP((LN(L653)+LN(N653))/2)</f>
        <v>3.1622776601683791</v>
      </c>
      <c r="N653" s="6">
        <v>5</v>
      </c>
      <c r="O653" s="6" t="s">
        <v>73</v>
      </c>
    </row>
    <row r="654" spans="1:15" s="6" customFormat="1" ht="12.75" x14ac:dyDescent="0.2">
      <c r="A654" s="6" t="s">
        <v>52</v>
      </c>
      <c r="B654" s="6">
        <v>300</v>
      </c>
      <c r="C654" s="6" t="s">
        <v>53</v>
      </c>
      <c r="D654" s="6">
        <v>1910</v>
      </c>
      <c r="E654" s="6" t="s">
        <v>119</v>
      </c>
      <c r="F654" s="6" t="s">
        <v>55</v>
      </c>
      <c r="G654" s="6" t="s">
        <v>56</v>
      </c>
      <c r="H654" s="6">
        <v>0</v>
      </c>
      <c r="I654" s="6">
        <v>3</v>
      </c>
      <c r="J654" s="6">
        <v>6</v>
      </c>
      <c r="K654" s="6">
        <f t="shared" si="22"/>
        <v>0.17499999999999999</v>
      </c>
    </row>
    <row r="655" spans="1:15" s="6" customFormat="1" ht="12.75" x14ac:dyDescent="0.2">
      <c r="A655" s="6" t="s">
        <v>57</v>
      </c>
      <c r="B655" s="6">
        <v>309</v>
      </c>
      <c r="C655" s="6" t="s">
        <v>53</v>
      </c>
      <c r="D655" s="6">
        <v>1911</v>
      </c>
      <c r="E655" s="6" t="s">
        <v>119</v>
      </c>
      <c r="F655" s="6" t="s">
        <v>55</v>
      </c>
      <c r="G655" s="6" t="s">
        <v>56</v>
      </c>
      <c r="H655" s="6">
        <v>0</v>
      </c>
      <c r="I655" s="6">
        <v>4</v>
      </c>
      <c r="J655" s="6">
        <v>6</v>
      </c>
      <c r="K655" s="6">
        <f t="shared" si="22"/>
        <v>0.22500000000000001</v>
      </c>
    </row>
    <row r="656" spans="1:15" s="6" customFormat="1" ht="12.75" x14ac:dyDescent="0.2">
      <c r="A656" s="6" t="s">
        <v>88</v>
      </c>
      <c r="B656" s="6">
        <v>340</v>
      </c>
      <c r="C656" s="6" t="s">
        <v>53</v>
      </c>
      <c r="D656" s="6">
        <v>1913</v>
      </c>
      <c r="E656" s="6" t="s">
        <v>119</v>
      </c>
      <c r="F656" s="6" t="s">
        <v>55</v>
      </c>
      <c r="G656" s="6" t="s">
        <v>56</v>
      </c>
      <c r="H656" s="6">
        <v>0</v>
      </c>
      <c r="I656" s="6">
        <v>4.415880433163923</v>
      </c>
      <c r="J656" s="6">
        <v>0</v>
      </c>
      <c r="K656" s="6">
        <f t="shared" si="22"/>
        <v>0.22079402165819614</v>
      </c>
      <c r="L656" s="6">
        <v>3.25</v>
      </c>
      <c r="M656" s="6">
        <f>EXP((LN(L656)+LN(N656))/2)</f>
        <v>4.415880433163923</v>
      </c>
      <c r="N656" s="6">
        <v>6</v>
      </c>
      <c r="O656" s="6" t="s">
        <v>73</v>
      </c>
    </row>
    <row r="657" spans="1:11" s="6" customFormat="1" ht="12.75" x14ac:dyDescent="0.2">
      <c r="A657" s="6" t="s">
        <v>58</v>
      </c>
      <c r="B657" s="6">
        <v>273</v>
      </c>
      <c r="C657" s="6" t="s">
        <v>53</v>
      </c>
      <c r="D657" s="6">
        <v>1854</v>
      </c>
      <c r="E657" s="6" t="s">
        <v>120</v>
      </c>
      <c r="F657" s="6" t="s">
        <v>60</v>
      </c>
      <c r="G657" s="6" t="s">
        <v>56</v>
      </c>
      <c r="H657" s="6">
        <v>0</v>
      </c>
      <c r="I657" s="6">
        <v>4</v>
      </c>
      <c r="J657" s="6">
        <v>11</v>
      </c>
      <c r="K657" s="6">
        <f t="shared" si="22"/>
        <v>0.24583333333333335</v>
      </c>
    </row>
    <row r="658" spans="1:11" s="6" customFormat="1" ht="12.75" x14ac:dyDescent="0.2">
      <c r="A658" s="6" t="s">
        <v>58</v>
      </c>
      <c r="B658" s="6">
        <v>273</v>
      </c>
      <c r="C658" s="6" t="s">
        <v>53</v>
      </c>
      <c r="D658" s="6">
        <v>1855</v>
      </c>
      <c r="E658" s="6" t="s">
        <v>120</v>
      </c>
      <c r="F658" s="6" t="s">
        <v>60</v>
      </c>
      <c r="G658" s="6" t="s">
        <v>56</v>
      </c>
      <c r="H658" s="6">
        <v>0</v>
      </c>
      <c r="I658" s="6">
        <v>5</v>
      </c>
      <c r="J658" s="6">
        <v>0</v>
      </c>
      <c r="K658" s="6">
        <f t="shared" si="22"/>
        <v>0.25</v>
      </c>
    </row>
    <row r="659" spans="1:11" s="6" customFormat="1" ht="12.75" x14ac:dyDescent="0.2">
      <c r="A659" s="6" t="s">
        <v>61</v>
      </c>
      <c r="B659" s="6">
        <v>383</v>
      </c>
      <c r="C659" s="6" t="s">
        <v>53</v>
      </c>
      <c r="D659" s="6">
        <v>1856</v>
      </c>
      <c r="E659" s="6" t="s">
        <v>120</v>
      </c>
      <c r="F659" s="6" t="s">
        <v>60</v>
      </c>
      <c r="G659" s="6" t="s">
        <v>56</v>
      </c>
      <c r="H659" s="6">
        <v>0</v>
      </c>
      <c r="I659" s="6">
        <v>5</v>
      </c>
      <c r="J659" s="6">
        <v>1</v>
      </c>
      <c r="K659" s="6">
        <f t="shared" si="22"/>
        <v>0.25416666666666665</v>
      </c>
    </row>
    <row r="660" spans="1:11" s="6" customFormat="1" ht="12.75" x14ac:dyDescent="0.2">
      <c r="A660" s="6" t="s">
        <v>61</v>
      </c>
      <c r="B660" s="6">
        <v>383</v>
      </c>
      <c r="C660" s="6" t="s">
        <v>53</v>
      </c>
      <c r="D660" s="6">
        <v>1857</v>
      </c>
      <c r="E660" s="6" t="s">
        <v>120</v>
      </c>
      <c r="F660" s="6" t="s">
        <v>60</v>
      </c>
      <c r="G660" s="6" t="s">
        <v>56</v>
      </c>
      <c r="H660" s="6">
        <v>0</v>
      </c>
      <c r="I660" s="6">
        <v>5</v>
      </c>
      <c r="J660" s="6">
        <v>8.5</v>
      </c>
      <c r="K660" s="6">
        <f t="shared" si="22"/>
        <v>0.28541666666666665</v>
      </c>
    </row>
    <row r="661" spans="1:11" s="6" customFormat="1" ht="12.75" x14ac:dyDescent="0.2">
      <c r="A661" s="6" t="s">
        <v>62</v>
      </c>
      <c r="B661" s="6">
        <v>413</v>
      </c>
      <c r="C661" s="6" t="s">
        <v>53</v>
      </c>
      <c r="D661" s="6">
        <v>1859</v>
      </c>
      <c r="E661" s="6" t="s">
        <v>120</v>
      </c>
      <c r="F661" s="6" t="s">
        <v>60</v>
      </c>
      <c r="G661" s="6" t="s">
        <v>56</v>
      </c>
      <c r="H661" s="6">
        <v>0</v>
      </c>
      <c r="I661" s="6">
        <v>6</v>
      </c>
      <c r="J661" s="6">
        <v>10</v>
      </c>
      <c r="K661" s="6">
        <f t="shared" si="22"/>
        <v>0.34166666666666667</v>
      </c>
    </row>
    <row r="662" spans="1:11" s="6" customFormat="1" ht="12.75" x14ac:dyDescent="0.2">
      <c r="A662" s="6" t="s">
        <v>62</v>
      </c>
      <c r="B662" s="6">
        <v>413</v>
      </c>
      <c r="C662" s="6" t="s">
        <v>53</v>
      </c>
      <c r="D662" s="6">
        <v>1860</v>
      </c>
      <c r="E662" s="6" t="s">
        <v>120</v>
      </c>
      <c r="F662" s="6" t="s">
        <v>60</v>
      </c>
      <c r="G662" s="6" t="s">
        <v>56</v>
      </c>
      <c r="H662" s="6">
        <v>0</v>
      </c>
      <c r="I662" s="6">
        <v>6</v>
      </c>
      <c r="J662" s="6">
        <v>6</v>
      </c>
      <c r="K662" s="6">
        <f t="shared" si="22"/>
        <v>0.32500000000000001</v>
      </c>
    </row>
    <row r="663" spans="1:11" s="6" customFormat="1" ht="12.75" x14ac:dyDescent="0.2">
      <c r="A663" s="6" t="s">
        <v>63</v>
      </c>
      <c r="B663" s="6">
        <v>485</v>
      </c>
      <c r="C663" s="6" t="s">
        <v>53</v>
      </c>
      <c r="D663" s="6">
        <v>1861</v>
      </c>
      <c r="E663" s="6" t="s">
        <v>120</v>
      </c>
      <c r="F663" s="6" t="s">
        <v>60</v>
      </c>
      <c r="G663" s="6" t="s">
        <v>56</v>
      </c>
      <c r="H663" s="6">
        <v>0</v>
      </c>
      <c r="I663" s="6">
        <v>6</v>
      </c>
      <c r="J663" s="6">
        <v>8</v>
      </c>
      <c r="K663" s="6">
        <f t="shared" si="22"/>
        <v>0.33333333333333331</v>
      </c>
    </row>
    <row r="664" spans="1:11" s="6" customFormat="1" ht="12.75" x14ac:dyDescent="0.2">
      <c r="A664" s="6" t="s">
        <v>63</v>
      </c>
      <c r="B664" s="6">
        <v>485</v>
      </c>
      <c r="C664" s="6" t="s">
        <v>53</v>
      </c>
      <c r="D664" s="6">
        <v>1862</v>
      </c>
      <c r="E664" s="6" t="s">
        <v>120</v>
      </c>
      <c r="F664" s="6" t="s">
        <v>60</v>
      </c>
      <c r="G664" s="6" t="s">
        <v>56</v>
      </c>
      <c r="H664" s="6">
        <v>0</v>
      </c>
      <c r="I664" s="6">
        <v>7</v>
      </c>
      <c r="J664" s="6">
        <v>1</v>
      </c>
      <c r="K664" s="6">
        <f t="shared" si="22"/>
        <v>0.35416666666666663</v>
      </c>
    </row>
    <row r="665" spans="1:11" s="6" customFormat="1" ht="12.75" x14ac:dyDescent="0.2">
      <c r="A665" s="6" t="s">
        <v>63</v>
      </c>
      <c r="B665" s="6">
        <v>485</v>
      </c>
      <c r="C665" s="6" t="s">
        <v>53</v>
      </c>
      <c r="D665" s="6">
        <v>1863</v>
      </c>
      <c r="E665" s="6" t="s">
        <v>120</v>
      </c>
      <c r="F665" s="6" t="s">
        <v>60</v>
      </c>
      <c r="G665" s="6" t="s">
        <v>56</v>
      </c>
      <c r="H665" s="6">
        <v>0</v>
      </c>
      <c r="I665" s="6">
        <v>6</v>
      </c>
      <c r="J665" s="6">
        <v>5</v>
      </c>
      <c r="K665" s="6">
        <f t="shared" si="22"/>
        <v>0.3208333333333333</v>
      </c>
    </row>
    <row r="666" spans="1:11" s="6" customFormat="1" ht="12.75" x14ac:dyDescent="0.2">
      <c r="A666" s="6" t="s">
        <v>64</v>
      </c>
      <c r="B666" s="6">
        <v>576</v>
      </c>
      <c r="C666" s="6" t="s">
        <v>53</v>
      </c>
      <c r="D666" s="6">
        <v>1864</v>
      </c>
      <c r="E666" s="6" t="s">
        <v>120</v>
      </c>
      <c r="F666" s="6" t="s">
        <v>60</v>
      </c>
      <c r="G666" s="6" t="s">
        <v>56</v>
      </c>
      <c r="H666" s="6">
        <v>0</v>
      </c>
      <c r="I666" s="6">
        <v>6</v>
      </c>
      <c r="J666" s="6">
        <v>9</v>
      </c>
      <c r="K666" s="6">
        <f t="shared" si="22"/>
        <v>0.33749999999999997</v>
      </c>
    </row>
    <row r="667" spans="1:11" s="6" customFormat="1" ht="12.75" x14ac:dyDescent="0.2">
      <c r="A667" s="6" t="s">
        <v>64</v>
      </c>
      <c r="B667" s="6">
        <v>576</v>
      </c>
      <c r="C667" s="6" t="s">
        <v>53</v>
      </c>
      <c r="D667" s="6">
        <v>1865</v>
      </c>
      <c r="E667" s="6" t="s">
        <v>120</v>
      </c>
      <c r="F667" s="6" t="s">
        <v>60</v>
      </c>
      <c r="G667" s="6" t="s">
        <v>56</v>
      </c>
      <c r="H667" s="6">
        <v>0</v>
      </c>
      <c r="I667" s="6">
        <v>6</v>
      </c>
      <c r="J667" s="6">
        <v>6</v>
      </c>
      <c r="K667" s="6">
        <f t="shared" si="22"/>
        <v>0.32500000000000001</v>
      </c>
    </row>
    <row r="668" spans="1:11" s="6" customFormat="1" ht="12.75" x14ac:dyDescent="0.2">
      <c r="A668" s="6" t="s">
        <v>65</v>
      </c>
      <c r="B668" s="6">
        <v>290</v>
      </c>
      <c r="C668" s="6" t="s">
        <v>53</v>
      </c>
      <c r="D668" s="6">
        <v>1866</v>
      </c>
      <c r="E668" s="6" t="s">
        <v>120</v>
      </c>
      <c r="F668" s="6" t="s">
        <v>60</v>
      </c>
      <c r="G668" s="6" t="s">
        <v>56</v>
      </c>
      <c r="H668" s="6">
        <v>0</v>
      </c>
      <c r="I668" s="6">
        <v>5</v>
      </c>
      <c r="J668" s="6">
        <v>9</v>
      </c>
      <c r="K668" s="6">
        <f t="shared" si="22"/>
        <v>0.28749999999999998</v>
      </c>
    </row>
    <row r="669" spans="1:11" s="6" customFormat="1" ht="12.75" x14ac:dyDescent="0.2">
      <c r="A669" s="6" t="s">
        <v>65</v>
      </c>
      <c r="B669" s="6">
        <v>290</v>
      </c>
      <c r="C669" s="6" t="s">
        <v>53</v>
      </c>
      <c r="D669" s="6">
        <v>1867</v>
      </c>
      <c r="E669" s="6" t="s">
        <v>120</v>
      </c>
      <c r="F669" s="6" t="s">
        <v>60</v>
      </c>
      <c r="G669" s="6" t="s">
        <v>56</v>
      </c>
      <c r="H669" s="6">
        <v>0</v>
      </c>
      <c r="I669" s="6">
        <v>5</v>
      </c>
      <c r="J669" s="6">
        <v>8</v>
      </c>
      <c r="K669" s="6">
        <f t="shared" si="22"/>
        <v>0.28333333333333333</v>
      </c>
    </row>
    <row r="670" spans="1:11" s="6" customFormat="1" ht="12.75" x14ac:dyDescent="0.2">
      <c r="A670" s="6" t="s">
        <v>66</v>
      </c>
      <c r="B670" s="6">
        <v>357</v>
      </c>
      <c r="C670" s="6" t="s">
        <v>53</v>
      </c>
      <c r="D670" s="6">
        <v>1868</v>
      </c>
      <c r="E670" s="6" t="s">
        <v>120</v>
      </c>
      <c r="F670" s="6" t="s">
        <v>60</v>
      </c>
      <c r="G670" s="6" t="s">
        <v>56</v>
      </c>
      <c r="H670" s="6">
        <v>0</v>
      </c>
      <c r="I670" s="6">
        <v>5</v>
      </c>
      <c r="J670" s="6">
        <v>3</v>
      </c>
      <c r="K670" s="6">
        <f t="shared" si="22"/>
        <v>0.26250000000000001</v>
      </c>
    </row>
    <row r="671" spans="1:11" s="6" customFormat="1" ht="12.75" x14ac:dyDescent="0.2">
      <c r="A671" s="6" t="s">
        <v>66</v>
      </c>
      <c r="B671" s="6">
        <v>357</v>
      </c>
      <c r="C671" s="6" t="s">
        <v>53</v>
      </c>
      <c r="D671" s="6">
        <v>1869</v>
      </c>
      <c r="E671" s="6" t="s">
        <v>120</v>
      </c>
      <c r="F671" s="6" t="s">
        <v>60</v>
      </c>
      <c r="G671" s="6" t="s">
        <v>56</v>
      </c>
      <c r="H671" s="6">
        <v>0</v>
      </c>
      <c r="I671" s="6">
        <v>4</v>
      </c>
      <c r="J671" s="6">
        <v>9</v>
      </c>
      <c r="K671" s="6">
        <f t="shared" si="22"/>
        <v>0.23750000000000002</v>
      </c>
    </row>
    <row r="672" spans="1:11" s="6" customFormat="1" ht="12.75" x14ac:dyDescent="0.2">
      <c r="A672" s="6" t="s">
        <v>66</v>
      </c>
      <c r="B672" s="6">
        <v>357</v>
      </c>
      <c r="C672" s="6" t="s">
        <v>53</v>
      </c>
      <c r="D672" s="6">
        <v>1870</v>
      </c>
      <c r="E672" s="6" t="s">
        <v>120</v>
      </c>
      <c r="F672" s="6" t="s">
        <v>60</v>
      </c>
      <c r="G672" s="6" t="s">
        <v>56</v>
      </c>
      <c r="H672" s="6">
        <v>0</v>
      </c>
      <c r="I672" s="6">
        <v>4</v>
      </c>
      <c r="J672" s="6">
        <v>11</v>
      </c>
      <c r="K672" s="6">
        <f t="shared" si="22"/>
        <v>0.24583333333333335</v>
      </c>
    </row>
    <row r="673" spans="1:11" s="6" customFormat="1" ht="12.75" x14ac:dyDescent="0.2">
      <c r="A673" s="6" t="s">
        <v>67</v>
      </c>
      <c r="B673" s="6">
        <v>309</v>
      </c>
      <c r="C673" s="6" t="s">
        <v>53</v>
      </c>
      <c r="D673" s="6">
        <v>1871</v>
      </c>
      <c r="E673" s="6" t="s">
        <v>120</v>
      </c>
      <c r="F673" s="6" t="s">
        <v>60</v>
      </c>
      <c r="G673" s="6" t="s">
        <v>56</v>
      </c>
      <c r="H673" s="6">
        <v>0</v>
      </c>
      <c r="I673" s="6">
        <v>5</v>
      </c>
      <c r="J673" s="6">
        <v>4.25</v>
      </c>
      <c r="K673" s="6">
        <f t="shared" si="22"/>
        <v>0.26770833333333333</v>
      </c>
    </row>
    <row r="674" spans="1:11" s="6" customFormat="1" ht="12.75" x14ac:dyDescent="0.2">
      <c r="A674" s="6" t="s">
        <v>67</v>
      </c>
      <c r="B674" s="6">
        <v>309</v>
      </c>
      <c r="C674" s="6" t="s">
        <v>53</v>
      </c>
      <c r="D674" s="6">
        <v>1872</v>
      </c>
      <c r="E674" s="6" t="s">
        <v>120</v>
      </c>
      <c r="F674" s="6" t="s">
        <v>60</v>
      </c>
      <c r="G674" s="6" t="s">
        <v>56</v>
      </c>
      <c r="H674" s="6">
        <v>0</v>
      </c>
      <c r="I674" s="6">
        <v>5</v>
      </c>
      <c r="J674" s="6">
        <v>7</v>
      </c>
      <c r="K674" s="6">
        <f t="shared" si="22"/>
        <v>0.27916666666666667</v>
      </c>
    </row>
    <row r="675" spans="1:11" s="6" customFormat="1" ht="12.75" x14ac:dyDescent="0.2">
      <c r="A675" s="6" t="s">
        <v>67</v>
      </c>
      <c r="B675" s="6">
        <v>309</v>
      </c>
      <c r="C675" s="6" t="s">
        <v>53</v>
      </c>
      <c r="D675" s="6">
        <v>1873</v>
      </c>
      <c r="E675" s="6" t="s">
        <v>120</v>
      </c>
      <c r="F675" s="6" t="s">
        <v>60</v>
      </c>
      <c r="G675" s="6" t="s">
        <v>56</v>
      </c>
      <c r="H675" s="6">
        <v>0</v>
      </c>
      <c r="I675" s="6">
        <v>6</v>
      </c>
      <c r="J675" s="6">
        <v>6.75</v>
      </c>
      <c r="K675" s="6">
        <f t="shared" si="22"/>
        <v>0.328125</v>
      </c>
    </row>
    <row r="676" spans="1:11" s="6" customFormat="1" ht="12.75" x14ac:dyDescent="0.2">
      <c r="A676" s="6" t="s">
        <v>67</v>
      </c>
      <c r="B676" s="6">
        <v>309</v>
      </c>
      <c r="C676" s="6" t="s">
        <v>53</v>
      </c>
      <c r="D676" s="6">
        <v>1874</v>
      </c>
      <c r="E676" s="6" t="s">
        <v>120</v>
      </c>
      <c r="F676" s="6" t="s">
        <v>60</v>
      </c>
      <c r="G676" s="6" t="s">
        <v>56</v>
      </c>
      <c r="H676" s="6">
        <v>0</v>
      </c>
      <c r="I676" s="6">
        <v>7</v>
      </c>
      <c r="J676" s="6">
        <v>4.5</v>
      </c>
      <c r="K676" s="6">
        <f t="shared" si="22"/>
        <v>0.36874999999999997</v>
      </c>
    </row>
    <row r="677" spans="1:11" s="6" customFormat="1" ht="12.75" x14ac:dyDescent="0.2">
      <c r="A677" s="6" t="s">
        <v>67</v>
      </c>
      <c r="B677" s="6">
        <v>309</v>
      </c>
      <c r="C677" s="6" t="s">
        <v>53</v>
      </c>
      <c r="D677" s="6">
        <v>1875</v>
      </c>
      <c r="E677" s="6" t="s">
        <v>120</v>
      </c>
      <c r="F677" s="6" t="s">
        <v>60</v>
      </c>
      <c r="G677" s="6" t="s">
        <v>56</v>
      </c>
      <c r="H677" s="6">
        <v>0</v>
      </c>
      <c r="I677" s="6">
        <v>7</v>
      </c>
      <c r="J677" s="6">
        <v>6</v>
      </c>
      <c r="K677" s="6">
        <f t="shared" si="22"/>
        <v>0.375</v>
      </c>
    </row>
    <row r="678" spans="1:11" s="6" customFormat="1" ht="12.75" x14ac:dyDescent="0.2">
      <c r="A678" s="6" t="s">
        <v>68</v>
      </c>
      <c r="B678" s="6">
        <v>297</v>
      </c>
      <c r="C678" s="6" t="s">
        <v>53</v>
      </c>
      <c r="D678" s="6">
        <v>1876</v>
      </c>
      <c r="E678" s="6" t="s">
        <v>120</v>
      </c>
      <c r="F678" s="6" t="s">
        <v>60</v>
      </c>
      <c r="G678" s="6" t="s">
        <v>56</v>
      </c>
      <c r="H678" s="6">
        <v>0</v>
      </c>
      <c r="I678" s="6">
        <v>6</v>
      </c>
      <c r="J678" s="6">
        <v>6</v>
      </c>
      <c r="K678" s="6">
        <f t="shared" si="22"/>
        <v>0.32500000000000001</v>
      </c>
    </row>
    <row r="679" spans="1:11" s="6" customFormat="1" ht="12.75" x14ac:dyDescent="0.2">
      <c r="A679" s="6" t="s">
        <v>68</v>
      </c>
      <c r="B679" s="6">
        <v>297</v>
      </c>
      <c r="C679" s="6" t="s">
        <v>53</v>
      </c>
      <c r="D679" s="6">
        <v>1877</v>
      </c>
      <c r="E679" s="6" t="s">
        <v>120</v>
      </c>
      <c r="F679" s="6" t="s">
        <v>60</v>
      </c>
      <c r="G679" s="6" t="s">
        <v>56</v>
      </c>
      <c r="H679" s="6">
        <v>0</v>
      </c>
      <c r="I679" s="6">
        <v>7</v>
      </c>
      <c r="J679" s="6">
        <v>2</v>
      </c>
      <c r="K679" s="6">
        <f t="shared" si="22"/>
        <v>0.35833333333333334</v>
      </c>
    </row>
    <row r="680" spans="1:11" s="6" customFormat="1" ht="12.75" x14ac:dyDescent="0.2">
      <c r="A680" s="6" t="s">
        <v>68</v>
      </c>
      <c r="B680" s="6">
        <v>297</v>
      </c>
      <c r="C680" s="6" t="s">
        <v>53</v>
      </c>
      <c r="D680" s="6">
        <v>1878</v>
      </c>
      <c r="E680" s="6" t="s">
        <v>120</v>
      </c>
      <c r="F680" s="6" t="s">
        <v>60</v>
      </c>
      <c r="G680" s="6" t="s">
        <v>56</v>
      </c>
      <c r="H680" s="6">
        <v>0</v>
      </c>
      <c r="I680" s="6">
        <v>6</v>
      </c>
      <c r="J680" s="6">
        <v>6.5</v>
      </c>
      <c r="K680" s="6">
        <f t="shared" si="22"/>
        <v>0.32708333333333334</v>
      </c>
    </row>
    <row r="681" spans="1:11" s="6" customFormat="1" ht="12.75" x14ac:dyDescent="0.2">
      <c r="A681" s="6" t="s">
        <v>69</v>
      </c>
      <c r="B681" s="6">
        <v>348</v>
      </c>
      <c r="C681" s="6" t="s">
        <v>53</v>
      </c>
      <c r="D681" s="6">
        <v>1879</v>
      </c>
      <c r="E681" s="6" t="s">
        <v>120</v>
      </c>
      <c r="F681" s="6" t="s">
        <v>60</v>
      </c>
      <c r="G681" s="6" t="s">
        <v>56</v>
      </c>
      <c r="H681" s="6">
        <v>0</v>
      </c>
      <c r="I681" s="6">
        <v>7</v>
      </c>
      <c r="J681" s="6">
        <v>0</v>
      </c>
      <c r="K681" s="6">
        <f t="shared" si="22"/>
        <v>0.35</v>
      </c>
    </row>
    <row r="682" spans="1:11" s="6" customFormat="1" ht="12.75" x14ac:dyDescent="0.2">
      <c r="A682" s="6" t="s">
        <v>69</v>
      </c>
      <c r="B682" s="6">
        <v>348</v>
      </c>
      <c r="C682" s="6" t="s">
        <v>53</v>
      </c>
      <c r="D682" s="6">
        <v>1880</v>
      </c>
      <c r="E682" s="6" t="s">
        <v>120</v>
      </c>
      <c r="F682" s="6" t="s">
        <v>60</v>
      </c>
      <c r="G682" s="6" t="s">
        <v>56</v>
      </c>
      <c r="H682" s="6">
        <v>0</v>
      </c>
      <c r="I682" s="6">
        <v>6</v>
      </c>
      <c r="J682" s="6">
        <v>9</v>
      </c>
      <c r="K682" s="6">
        <f t="shared" si="22"/>
        <v>0.33749999999999997</v>
      </c>
    </row>
    <row r="683" spans="1:11" s="6" customFormat="1" ht="12.75" x14ac:dyDescent="0.2">
      <c r="A683" s="6" t="s">
        <v>69</v>
      </c>
      <c r="B683" s="6">
        <v>348</v>
      </c>
      <c r="C683" s="6" t="s">
        <v>53</v>
      </c>
      <c r="D683" s="6">
        <v>1881</v>
      </c>
      <c r="E683" s="6" t="s">
        <v>120</v>
      </c>
      <c r="F683" s="6" t="s">
        <v>60</v>
      </c>
      <c r="G683" s="6" t="s">
        <v>56</v>
      </c>
      <c r="H683" s="6">
        <v>0</v>
      </c>
      <c r="I683" s="6">
        <v>7</v>
      </c>
      <c r="J683" s="6">
        <v>5</v>
      </c>
      <c r="K683" s="6">
        <f t="shared" si="22"/>
        <v>0.37083333333333329</v>
      </c>
    </row>
    <row r="684" spans="1:11" s="6" customFormat="1" ht="12.75" x14ac:dyDescent="0.2">
      <c r="A684" s="6" t="s">
        <v>70</v>
      </c>
      <c r="B684" s="6">
        <v>330</v>
      </c>
      <c r="C684" s="6" t="s">
        <v>53</v>
      </c>
      <c r="D684" s="6">
        <v>1882</v>
      </c>
      <c r="E684" s="6" t="s">
        <v>120</v>
      </c>
      <c r="F684" s="6" t="s">
        <v>60</v>
      </c>
      <c r="G684" s="6" t="s">
        <v>56</v>
      </c>
      <c r="H684" s="6">
        <v>0</v>
      </c>
      <c r="I684" s="6">
        <v>7</v>
      </c>
      <c r="J684" s="6">
        <v>1</v>
      </c>
      <c r="K684" s="6">
        <f t="shared" si="22"/>
        <v>0.35416666666666663</v>
      </c>
    </row>
    <row r="685" spans="1:11" s="6" customFormat="1" ht="12.75" x14ac:dyDescent="0.2">
      <c r="A685" s="6" t="s">
        <v>70</v>
      </c>
      <c r="B685" s="6">
        <v>330</v>
      </c>
      <c r="C685" s="6" t="s">
        <v>53</v>
      </c>
      <c r="D685" s="6">
        <v>1883</v>
      </c>
      <c r="E685" s="6" t="s">
        <v>120</v>
      </c>
      <c r="F685" s="6" t="s">
        <v>60</v>
      </c>
      <c r="G685" s="6" t="s">
        <v>56</v>
      </c>
      <c r="H685" s="6">
        <v>0</v>
      </c>
      <c r="I685" s="6">
        <v>7</v>
      </c>
      <c r="J685" s="6">
        <v>4</v>
      </c>
      <c r="K685" s="6">
        <f t="shared" si="22"/>
        <v>0.36666666666666664</v>
      </c>
    </row>
    <row r="686" spans="1:11" s="6" customFormat="1" ht="12.75" x14ac:dyDescent="0.2">
      <c r="A686" s="6" t="s">
        <v>58</v>
      </c>
      <c r="B686" s="6">
        <v>273</v>
      </c>
      <c r="C686" s="6" t="s">
        <v>53</v>
      </c>
      <c r="D686" s="6">
        <v>1854</v>
      </c>
      <c r="E686" s="6" t="s">
        <v>120</v>
      </c>
      <c r="F686" s="6" t="s">
        <v>72</v>
      </c>
      <c r="G686" s="6" t="s">
        <v>56</v>
      </c>
      <c r="H686" s="6">
        <v>0</v>
      </c>
      <c r="I686" s="6">
        <v>6</v>
      </c>
      <c r="J686" s="6">
        <v>1</v>
      </c>
      <c r="K686" s="6">
        <f t="shared" si="22"/>
        <v>0.30416666666666664</v>
      </c>
    </row>
    <row r="687" spans="1:11" s="6" customFormat="1" ht="12.75" x14ac:dyDescent="0.2">
      <c r="A687" s="6" t="s">
        <v>58</v>
      </c>
      <c r="B687" s="6">
        <v>273</v>
      </c>
      <c r="C687" s="6" t="s">
        <v>53</v>
      </c>
      <c r="D687" s="6">
        <v>1855</v>
      </c>
      <c r="E687" s="6" t="s">
        <v>120</v>
      </c>
      <c r="F687" s="6" t="s">
        <v>72</v>
      </c>
      <c r="G687" s="6" t="s">
        <v>56</v>
      </c>
      <c r="H687" s="6">
        <v>0</v>
      </c>
      <c r="I687" s="6">
        <v>6</v>
      </c>
      <c r="J687" s="6">
        <v>0</v>
      </c>
      <c r="K687" s="6">
        <f t="shared" si="22"/>
        <v>0.3</v>
      </c>
    </row>
    <row r="688" spans="1:11" s="6" customFormat="1" ht="12.75" x14ac:dyDescent="0.2">
      <c r="A688" s="6" t="s">
        <v>61</v>
      </c>
      <c r="B688" s="6">
        <v>383</v>
      </c>
      <c r="C688" s="6" t="s">
        <v>53</v>
      </c>
      <c r="D688" s="6">
        <v>1856</v>
      </c>
      <c r="E688" s="6" t="s">
        <v>120</v>
      </c>
      <c r="F688" s="6" t="s">
        <v>72</v>
      </c>
      <c r="G688" s="6" t="s">
        <v>56</v>
      </c>
      <c r="H688" s="6">
        <v>0</v>
      </c>
      <c r="I688" s="6">
        <v>6</v>
      </c>
      <c r="J688" s="6">
        <v>8</v>
      </c>
      <c r="K688" s="6">
        <f t="shared" si="22"/>
        <v>0.33333333333333331</v>
      </c>
    </row>
    <row r="689" spans="1:11" s="6" customFormat="1" ht="12.75" x14ac:dyDescent="0.2">
      <c r="A689" s="6" t="s">
        <v>61</v>
      </c>
      <c r="B689" s="6">
        <v>383</v>
      </c>
      <c r="C689" s="6" t="s">
        <v>53</v>
      </c>
      <c r="D689" s="6">
        <v>1857</v>
      </c>
      <c r="E689" s="6" t="s">
        <v>120</v>
      </c>
      <c r="F689" s="6" t="s">
        <v>72</v>
      </c>
      <c r="G689" s="6" t="s">
        <v>56</v>
      </c>
      <c r="H689" s="6">
        <v>0</v>
      </c>
      <c r="I689" s="6">
        <v>7</v>
      </c>
      <c r="J689" s="6">
        <v>2</v>
      </c>
      <c r="K689" s="6">
        <f t="shared" si="22"/>
        <v>0.35833333333333334</v>
      </c>
    </row>
    <row r="690" spans="1:11" s="6" customFormat="1" ht="12.75" x14ac:dyDescent="0.2">
      <c r="A690" s="6" t="s">
        <v>62</v>
      </c>
      <c r="B690" s="6">
        <v>413</v>
      </c>
      <c r="C690" s="6" t="s">
        <v>53</v>
      </c>
      <c r="D690" s="6">
        <v>1859</v>
      </c>
      <c r="E690" s="6" t="s">
        <v>120</v>
      </c>
      <c r="F690" s="6" t="s">
        <v>72</v>
      </c>
      <c r="G690" s="6" t="s">
        <v>56</v>
      </c>
      <c r="H690" s="6">
        <v>0</v>
      </c>
      <c r="I690" s="6">
        <v>8</v>
      </c>
      <c r="J690" s="6">
        <v>0</v>
      </c>
      <c r="K690" s="6">
        <f t="shared" si="22"/>
        <v>0.4</v>
      </c>
    </row>
    <row r="691" spans="1:11" s="6" customFormat="1" ht="12.75" x14ac:dyDescent="0.2">
      <c r="A691" s="6" t="s">
        <v>62</v>
      </c>
      <c r="B691" s="6">
        <v>413</v>
      </c>
      <c r="C691" s="6" t="s">
        <v>53</v>
      </c>
      <c r="D691" s="6">
        <v>1860</v>
      </c>
      <c r="E691" s="6" t="s">
        <v>120</v>
      </c>
      <c r="F691" s="6" t="s">
        <v>72</v>
      </c>
      <c r="G691" s="6" t="s">
        <v>56</v>
      </c>
      <c r="H691" s="6">
        <v>0</v>
      </c>
      <c r="I691" s="6">
        <v>8</v>
      </c>
      <c r="J691" s="6">
        <v>4</v>
      </c>
      <c r="K691" s="6">
        <f t="shared" si="22"/>
        <v>0.41666666666666669</v>
      </c>
    </row>
    <row r="692" spans="1:11" s="6" customFormat="1" ht="12.75" x14ac:dyDescent="0.2">
      <c r="A692" s="6" t="s">
        <v>63</v>
      </c>
      <c r="B692" s="6">
        <v>485</v>
      </c>
      <c r="C692" s="6" t="s">
        <v>53</v>
      </c>
      <c r="D692" s="6">
        <v>1861</v>
      </c>
      <c r="E692" s="6" t="s">
        <v>120</v>
      </c>
      <c r="F692" s="6" t="s">
        <v>72</v>
      </c>
      <c r="G692" s="6" t="s">
        <v>56</v>
      </c>
      <c r="H692" s="6">
        <v>0</v>
      </c>
      <c r="I692" s="6">
        <v>8</v>
      </c>
      <c r="J692" s="6">
        <v>6</v>
      </c>
      <c r="K692" s="6">
        <f t="shared" si="22"/>
        <v>0.42500000000000004</v>
      </c>
    </row>
    <row r="693" spans="1:11" s="6" customFormat="1" ht="12.75" x14ac:dyDescent="0.2">
      <c r="A693" s="6" t="s">
        <v>63</v>
      </c>
      <c r="B693" s="6">
        <v>485</v>
      </c>
      <c r="C693" s="6" t="s">
        <v>53</v>
      </c>
      <c r="D693" s="6">
        <v>1862</v>
      </c>
      <c r="E693" s="6" t="s">
        <v>120</v>
      </c>
      <c r="F693" s="6" t="s">
        <v>72</v>
      </c>
      <c r="G693" s="6" t="s">
        <v>56</v>
      </c>
      <c r="H693" s="6">
        <v>0</v>
      </c>
      <c r="I693" s="6">
        <v>8</v>
      </c>
      <c r="J693" s="6">
        <v>6</v>
      </c>
      <c r="K693" s="6">
        <f t="shared" si="22"/>
        <v>0.42500000000000004</v>
      </c>
    </row>
    <row r="694" spans="1:11" s="6" customFormat="1" ht="12.75" x14ac:dyDescent="0.2">
      <c r="A694" s="6" t="s">
        <v>63</v>
      </c>
      <c r="B694" s="6">
        <v>485</v>
      </c>
      <c r="C694" s="6" t="s">
        <v>53</v>
      </c>
      <c r="D694" s="6">
        <v>1863</v>
      </c>
      <c r="E694" s="6" t="s">
        <v>120</v>
      </c>
      <c r="F694" s="6" t="s">
        <v>72</v>
      </c>
      <c r="G694" s="6" t="s">
        <v>56</v>
      </c>
      <c r="H694" s="6">
        <v>0</v>
      </c>
      <c r="I694" s="6">
        <v>8</v>
      </c>
      <c r="J694" s="6">
        <v>3</v>
      </c>
      <c r="K694" s="6">
        <f t="shared" si="22"/>
        <v>0.41250000000000003</v>
      </c>
    </row>
    <row r="695" spans="1:11" s="6" customFormat="1" ht="12.75" x14ac:dyDescent="0.2">
      <c r="A695" s="6" t="s">
        <v>64</v>
      </c>
      <c r="B695" s="6">
        <v>576</v>
      </c>
      <c r="C695" s="6" t="s">
        <v>53</v>
      </c>
      <c r="D695" s="6">
        <v>1864</v>
      </c>
      <c r="E695" s="6" t="s">
        <v>120</v>
      </c>
      <c r="F695" s="6" t="s">
        <v>72</v>
      </c>
      <c r="G695" s="6" t="s">
        <v>56</v>
      </c>
      <c r="H695" s="6">
        <v>0</v>
      </c>
      <c r="I695" s="6">
        <v>8</v>
      </c>
      <c r="J695" s="6">
        <v>4</v>
      </c>
      <c r="K695" s="6">
        <f t="shared" si="22"/>
        <v>0.41666666666666669</v>
      </c>
    </row>
    <row r="696" spans="1:11" s="6" customFormat="1" ht="12.75" x14ac:dyDescent="0.2">
      <c r="A696" s="6" t="s">
        <v>64</v>
      </c>
      <c r="B696" s="6">
        <v>576</v>
      </c>
      <c r="C696" s="6" t="s">
        <v>53</v>
      </c>
      <c r="D696" s="6">
        <v>1865</v>
      </c>
      <c r="E696" s="6" t="s">
        <v>120</v>
      </c>
      <c r="F696" s="6" t="s">
        <v>72</v>
      </c>
      <c r="G696" s="6" t="s">
        <v>56</v>
      </c>
      <c r="H696" s="6">
        <v>0</v>
      </c>
      <c r="I696" s="6">
        <v>8</v>
      </c>
      <c r="J696" s="6">
        <v>1</v>
      </c>
      <c r="K696" s="6">
        <f t="shared" si="22"/>
        <v>0.40416666666666667</v>
      </c>
    </row>
    <row r="697" spans="1:11" s="6" customFormat="1" ht="12.75" x14ac:dyDescent="0.2">
      <c r="A697" s="6" t="s">
        <v>65</v>
      </c>
      <c r="B697" s="6">
        <v>290</v>
      </c>
      <c r="C697" s="6" t="s">
        <v>53</v>
      </c>
      <c r="D697" s="6">
        <v>1866</v>
      </c>
      <c r="E697" s="6" t="s">
        <v>120</v>
      </c>
      <c r="F697" s="6" t="s">
        <v>72</v>
      </c>
      <c r="G697" s="6" t="s">
        <v>56</v>
      </c>
      <c r="H697" s="6">
        <v>0</v>
      </c>
      <c r="I697" s="6">
        <v>7</v>
      </c>
      <c r="J697" s="6">
        <v>10</v>
      </c>
      <c r="K697" s="6">
        <f t="shared" si="22"/>
        <v>0.39166666666666666</v>
      </c>
    </row>
    <row r="698" spans="1:11" s="6" customFormat="1" ht="12.75" x14ac:dyDescent="0.2">
      <c r="A698" s="6" t="s">
        <v>65</v>
      </c>
      <c r="B698" s="6">
        <v>290</v>
      </c>
      <c r="C698" s="6" t="s">
        <v>53</v>
      </c>
      <c r="D698" s="6">
        <v>1867</v>
      </c>
      <c r="E698" s="6" t="s">
        <v>120</v>
      </c>
      <c r="F698" s="6" t="s">
        <v>72</v>
      </c>
      <c r="G698" s="6" t="s">
        <v>56</v>
      </c>
      <c r="H698" s="6">
        <v>0</v>
      </c>
      <c r="I698" s="6">
        <v>7</v>
      </c>
      <c r="J698" s="6">
        <v>5</v>
      </c>
      <c r="K698" s="6">
        <f t="shared" si="22"/>
        <v>0.37083333333333329</v>
      </c>
    </row>
    <row r="699" spans="1:11" s="6" customFormat="1" ht="12.75" x14ac:dyDescent="0.2">
      <c r="A699" s="6" t="s">
        <v>66</v>
      </c>
      <c r="B699" s="6">
        <v>357</v>
      </c>
      <c r="C699" s="6" t="s">
        <v>53</v>
      </c>
      <c r="D699" s="6">
        <v>1868</v>
      </c>
      <c r="E699" s="6" t="s">
        <v>120</v>
      </c>
      <c r="F699" s="6" t="s">
        <v>72</v>
      </c>
      <c r="G699" s="6" t="s">
        <v>56</v>
      </c>
      <c r="H699" s="6">
        <v>0</v>
      </c>
      <c r="I699" s="6">
        <v>6</v>
      </c>
      <c r="J699" s="6">
        <v>11</v>
      </c>
      <c r="K699" s="6">
        <f t="shared" si="22"/>
        <v>0.34583333333333333</v>
      </c>
    </row>
    <row r="700" spans="1:11" s="6" customFormat="1" ht="12.75" x14ac:dyDescent="0.2">
      <c r="A700" s="6" t="s">
        <v>66</v>
      </c>
      <c r="B700" s="6">
        <v>357</v>
      </c>
      <c r="C700" s="6" t="s">
        <v>53</v>
      </c>
      <c r="D700" s="6">
        <v>1869</v>
      </c>
      <c r="E700" s="6" t="s">
        <v>120</v>
      </c>
      <c r="F700" s="6" t="s">
        <v>72</v>
      </c>
      <c r="G700" s="6" t="s">
        <v>56</v>
      </c>
      <c r="H700" s="6">
        <v>0</v>
      </c>
      <c r="I700" s="6">
        <v>6</v>
      </c>
      <c r="J700" s="6">
        <v>9</v>
      </c>
      <c r="K700" s="6">
        <f t="shared" si="22"/>
        <v>0.33749999999999997</v>
      </c>
    </row>
    <row r="701" spans="1:11" s="6" customFormat="1" ht="12.75" x14ac:dyDescent="0.2">
      <c r="A701" s="6" t="s">
        <v>66</v>
      </c>
      <c r="B701" s="6">
        <v>357</v>
      </c>
      <c r="C701" s="6" t="s">
        <v>53</v>
      </c>
      <c r="D701" s="6">
        <v>1870</v>
      </c>
      <c r="E701" s="6" t="s">
        <v>120</v>
      </c>
      <c r="F701" s="6" t="s">
        <v>72</v>
      </c>
      <c r="G701" s="6" t="s">
        <v>56</v>
      </c>
      <c r="H701" s="6">
        <v>0</v>
      </c>
      <c r="I701" s="6">
        <v>6</v>
      </c>
      <c r="J701" s="6">
        <v>7</v>
      </c>
      <c r="K701" s="6">
        <f t="shared" si="22"/>
        <v>0.32916666666666666</v>
      </c>
    </row>
    <row r="702" spans="1:11" s="6" customFormat="1" ht="12.75" x14ac:dyDescent="0.2">
      <c r="A702" s="6" t="s">
        <v>67</v>
      </c>
      <c r="B702" s="6">
        <v>309</v>
      </c>
      <c r="C702" s="6" t="s">
        <v>53</v>
      </c>
      <c r="D702" s="6">
        <v>1871</v>
      </c>
      <c r="E702" s="6" t="s">
        <v>120</v>
      </c>
      <c r="F702" s="6" t="s">
        <v>72</v>
      </c>
      <c r="G702" s="6" t="s">
        <v>56</v>
      </c>
      <c r="H702" s="6">
        <v>0</v>
      </c>
      <c r="I702" s="6">
        <v>6</v>
      </c>
      <c r="J702" s="6">
        <v>5.5</v>
      </c>
      <c r="K702" s="6">
        <f t="shared" si="22"/>
        <v>0.32291666666666663</v>
      </c>
    </row>
    <row r="703" spans="1:11" s="6" customFormat="1" ht="12.75" x14ac:dyDescent="0.2">
      <c r="A703" s="6" t="s">
        <v>67</v>
      </c>
      <c r="B703" s="6">
        <v>309</v>
      </c>
      <c r="C703" s="6" t="s">
        <v>53</v>
      </c>
      <c r="D703" s="6">
        <v>1872</v>
      </c>
      <c r="E703" s="6" t="s">
        <v>120</v>
      </c>
      <c r="F703" s="6" t="s">
        <v>72</v>
      </c>
      <c r="G703" s="6" t="s">
        <v>56</v>
      </c>
      <c r="H703" s="6">
        <v>0</v>
      </c>
      <c r="I703" s="6">
        <v>7</v>
      </c>
      <c r="J703" s="6">
        <v>7</v>
      </c>
      <c r="K703" s="6">
        <f t="shared" si="22"/>
        <v>0.37916666666666665</v>
      </c>
    </row>
    <row r="704" spans="1:11" s="6" customFormat="1" ht="12.75" x14ac:dyDescent="0.2">
      <c r="A704" s="6" t="s">
        <v>67</v>
      </c>
      <c r="B704" s="6">
        <v>309</v>
      </c>
      <c r="C704" s="6" t="s">
        <v>53</v>
      </c>
      <c r="D704" s="6">
        <v>1873</v>
      </c>
      <c r="E704" s="6" t="s">
        <v>120</v>
      </c>
      <c r="F704" s="6" t="s">
        <v>72</v>
      </c>
      <c r="G704" s="6" t="s">
        <v>56</v>
      </c>
      <c r="H704" s="6">
        <v>0</v>
      </c>
      <c r="I704" s="6">
        <v>8</v>
      </c>
      <c r="J704" s="6">
        <v>11.25</v>
      </c>
      <c r="K704" s="6">
        <f t="shared" si="22"/>
        <v>0.44687500000000002</v>
      </c>
    </row>
    <row r="705" spans="1:15" s="6" customFormat="1" ht="12.75" x14ac:dyDescent="0.2">
      <c r="A705" s="6" t="s">
        <v>67</v>
      </c>
      <c r="B705" s="6">
        <v>309</v>
      </c>
      <c r="C705" s="6" t="s">
        <v>53</v>
      </c>
      <c r="D705" s="6">
        <v>1874</v>
      </c>
      <c r="E705" s="6" t="s">
        <v>120</v>
      </c>
      <c r="F705" s="6" t="s">
        <v>72</v>
      </c>
      <c r="G705" s="6" t="s">
        <v>56</v>
      </c>
      <c r="H705" s="6">
        <v>0</v>
      </c>
      <c r="I705" s="6">
        <v>8</v>
      </c>
      <c r="J705" s="6">
        <v>11.5</v>
      </c>
      <c r="K705" s="6">
        <f t="shared" si="22"/>
        <v>0.44791666666666669</v>
      </c>
    </row>
    <row r="706" spans="1:15" s="6" customFormat="1" ht="12.75" x14ac:dyDescent="0.2">
      <c r="A706" s="6" t="s">
        <v>67</v>
      </c>
      <c r="B706" s="6">
        <v>309</v>
      </c>
      <c r="C706" s="6" t="s">
        <v>53</v>
      </c>
      <c r="D706" s="6">
        <v>1875</v>
      </c>
      <c r="E706" s="6" t="s">
        <v>120</v>
      </c>
      <c r="F706" s="6" t="s">
        <v>72</v>
      </c>
      <c r="G706" s="6" t="s">
        <v>56</v>
      </c>
      <c r="H706" s="6">
        <v>0</v>
      </c>
      <c r="I706" s="6">
        <v>9</v>
      </c>
      <c r="J706" s="6">
        <v>8</v>
      </c>
      <c r="K706" s="6">
        <f t="shared" si="22"/>
        <v>0.48333333333333334</v>
      </c>
    </row>
    <row r="707" spans="1:15" s="6" customFormat="1" ht="12.75" x14ac:dyDescent="0.2">
      <c r="A707" s="6" t="s">
        <v>68</v>
      </c>
      <c r="B707" s="6">
        <v>297</v>
      </c>
      <c r="C707" s="6" t="s">
        <v>53</v>
      </c>
      <c r="D707" s="6">
        <v>1876</v>
      </c>
      <c r="E707" s="6" t="s">
        <v>120</v>
      </c>
      <c r="F707" s="6" t="s">
        <v>72</v>
      </c>
      <c r="G707" s="6" t="s">
        <v>56</v>
      </c>
      <c r="H707" s="6">
        <v>0</v>
      </c>
      <c r="I707" s="6">
        <v>9</v>
      </c>
      <c r="J707" s="6">
        <v>6</v>
      </c>
      <c r="K707" s="6">
        <f t="shared" si="22"/>
        <v>0.47500000000000003</v>
      </c>
    </row>
    <row r="708" spans="1:15" s="6" customFormat="1" ht="12.75" x14ac:dyDescent="0.2">
      <c r="A708" s="6" t="s">
        <v>68</v>
      </c>
      <c r="B708" s="6">
        <v>297</v>
      </c>
      <c r="C708" s="6" t="s">
        <v>53</v>
      </c>
      <c r="D708" s="6">
        <v>1877</v>
      </c>
      <c r="E708" s="6" t="s">
        <v>120</v>
      </c>
      <c r="F708" s="6" t="s">
        <v>72</v>
      </c>
      <c r="G708" s="6" t="s">
        <v>56</v>
      </c>
      <c r="H708" s="6">
        <v>0</v>
      </c>
      <c r="I708" s="6">
        <v>9</v>
      </c>
      <c r="J708" s="6">
        <v>3</v>
      </c>
      <c r="K708" s="6">
        <f t="shared" si="22"/>
        <v>0.46250000000000002</v>
      </c>
    </row>
    <row r="709" spans="1:15" s="6" customFormat="1" ht="12.75" x14ac:dyDescent="0.2">
      <c r="A709" s="6" t="s">
        <v>68</v>
      </c>
      <c r="B709" s="6">
        <v>297</v>
      </c>
      <c r="C709" s="6" t="s">
        <v>53</v>
      </c>
      <c r="D709" s="6">
        <v>1878</v>
      </c>
      <c r="E709" s="6" t="s">
        <v>120</v>
      </c>
      <c r="F709" s="6" t="s">
        <v>72</v>
      </c>
      <c r="G709" s="6" t="s">
        <v>56</v>
      </c>
      <c r="H709" s="6">
        <v>0</v>
      </c>
      <c r="I709" s="6">
        <v>9</v>
      </c>
      <c r="J709" s="6">
        <v>4</v>
      </c>
      <c r="K709" s="6">
        <f t="shared" si="22"/>
        <v>0.46666666666666667</v>
      </c>
    </row>
    <row r="710" spans="1:15" s="6" customFormat="1" ht="12.75" x14ac:dyDescent="0.2">
      <c r="A710" s="6" t="s">
        <v>69</v>
      </c>
      <c r="B710" s="6">
        <v>348</v>
      </c>
      <c r="C710" s="6" t="s">
        <v>53</v>
      </c>
      <c r="D710" s="6">
        <v>1879</v>
      </c>
      <c r="E710" s="6" t="s">
        <v>120</v>
      </c>
      <c r="F710" s="6" t="s">
        <v>72</v>
      </c>
      <c r="G710" s="6" t="s">
        <v>56</v>
      </c>
      <c r="H710" s="6">
        <v>0</v>
      </c>
      <c r="I710" s="6">
        <v>10</v>
      </c>
      <c r="J710" s="6">
        <v>0</v>
      </c>
      <c r="K710" s="6">
        <f t="shared" ref="K710:K773" si="23">H710+I710/20+J710/240</f>
        <v>0.5</v>
      </c>
    </row>
    <row r="711" spans="1:15" s="6" customFormat="1" ht="12.75" x14ac:dyDescent="0.2">
      <c r="A711" s="6" t="s">
        <v>69</v>
      </c>
      <c r="B711" s="6">
        <v>348</v>
      </c>
      <c r="C711" s="6" t="s">
        <v>53</v>
      </c>
      <c r="D711" s="6">
        <v>1880</v>
      </c>
      <c r="E711" s="6" t="s">
        <v>120</v>
      </c>
      <c r="F711" s="6" t="s">
        <v>72</v>
      </c>
      <c r="G711" s="6" t="s">
        <v>56</v>
      </c>
      <c r="H711" s="6">
        <v>0</v>
      </c>
      <c r="I711" s="6">
        <v>10</v>
      </c>
      <c r="J711" s="6">
        <v>4</v>
      </c>
      <c r="K711" s="6">
        <f t="shared" si="23"/>
        <v>0.51666666666666672</v>
      </c>
    </row>
    <row r="712" spans="1:15" s="6" customFormat="1" ht="12.75" x14ac:dyDescent="0.2">
      <c r="A712" s="6" t="s">
        <v>69</v>
      </c>
      <c r="B712" s="6">
        <v>348</v>
      </c>
      <c r="C712" s="6" t="s">
        <v>53</v>
      </c>
      <c r="D712" s="6">
        <v>1881</v>
      </c>
      <c r="E712" s="6" t="s">
        <v>120</v>
      </c>
      <c r="F712" s="6" t="s">
        <v>72</v>
      </c>
      <c r="G712" s="6" t="s">
        <v>56</v>
      </c>
      <c r="H712" s="6">
        <v>0</v>
      </c>
      <c r="I712" s="6">
        <v>13</v>
      </c>
      <c r="J712" s="6">
        <v>2</v>
      </c>
      <c r="K712" s="6">
        <f t="shared" si="23"/>
        <v>0.65833333333333333</v>
      </c>
    </row>
    <row r="713" spans="1:15" s="6" customFormat="1" ht="12.75" x14ac:dyDescent="0.2">
      <c r="A713" s="6" t="s">
        <v>70</v>
      </c>
      <c r="B713" s="6">
        <v>330</v>
      </c>
      <c r="C713" s="6" t="s">
        <v>53</v>
      </c>
      <c r="D713" s="6">
        <v>1882</v>
      </c>
      <c r="E713" s="6" t="s">
        <v>120</v>
      </c>
      <c r="F713" s="6" t="s">
        <v>72</v>
      </c>
      <c r="G713" s="6" t="s">
        <v>56</v>
      </c>
      <c r="H713" s="6">
        <v>0</v>
      </c>
      <c r="I713" s="6">
        <v>13</v>
      </c>
      <c r="J713" s="6">
        <v>5</v>
      </c>
      <c r="K713" s="6">
        <f t="shared" si="23"/>
        <v>0.67083333333333339</v>
      </c>
    </row>
    <row r="714" spans="1:15" s="6" customFormat="1" ht="12.75" x14ac:dyDescent="0.2">
      <c r="A714" s="6" t="s">
        <v>70</v>
      </c>
      <c r="B714" s="6">
        <v>330</v>
      </c>
      <c r="C714" s="6" t="s">
        <v>53</v>
      </c>
      <c r="D714" s="6">
        <v>1883</v>
      </c>
      <c r="E714" s="6" t="s">
        <v>120</v>
      </c>
      <c r="F714" s="6" t="s">
        <v>72</v>
      </c>
      <c r="G714" s="6" t="s">
        <v>56</v>
      </c>
      <c r="H714" s="6">
        <v>0</v>
      </c>
      <c r="I714" s="6">
        <v>12</v>
      </c>
      <c r="J714" s="6">
        <v>1</v>
      </c>
      <c r="K714" s="6">
        <f t="shared" si="23"/>
        <v>0.60416666666666663</v>
      </c>
    </row>
    <row r="715" spans="1:15" s="6" customFormat="1" ht="12.75" x14ac:dyDescent="0.2">
      <c r="A715" s="6" t="s">
        <v>70</v>
      </c>
      <c r="B715" s="6">
        <v>330</v>
      </c>
      <c r="C715" s="6" t="s">
        <v>53</v>
      </c>
      <c r="D715" s="6">
        <v>1884</v>
      </c>
      <c r="E715" s="6" t="s">
        <v>120</v>
      </c>
      <c r="F715" s="6" t="s">
        <v>72</v>
      </c>
      <c r="G715" s="6" t="s">
        <v>56</v>
      </c>
      <c r="H715" s="6">
        <v>0</v>
      </c>
      <c r="I715" s="6">
        <v>7.0710678118654764</v>
      </c>
      <c r="J715" s="6">
        <v>0</v>
      </c>
      <c r="K715" s="6">
        <f t="shared" si="23"/>
        <v>0.35355339059327384</v>
      </c>
      <c r="L715" s="6">
        <v>4</v>
      </c>
      <c r="M715" s="6">
        <f t="shared" ref="M715:M730" si="24">EXP((LN(L715)+LN(N715))/2)</f>
        <v>7.0710678118654764</v>
      </c>
      <c r="N715" s="6">
        <v>12.5</v>
      </c>
      <c r="O715" s="6" t="s">
        <v>73</v>
      </c>
    </row>
    <row r="716" spans="1:15" s="6" customFormat="1" ht="12.75" x14ac:dyDescent="0.2">
      <c r="A716" s="6" t="s">
        <v>74</v>
      </c>
      <c r="B716" s="6">
        <v>342</v>
      </c>
      <c r="C716" s="6" t="s">
        <v>53</v>
      </c>
      <c r="D716" s="6">
        <v>1885</v>
      </c>
      <c r="E716" s="6" t="s">
        <v>120</v>
      </c>
      <c r="F716" s="6" t="s">
        <v>72</v>
      </c>
      <c r="G716" s="6" t="s">
        <v>56</v>
      </c>
      <c r="H716" s="6">
        <v>0</v>
      </c>
      <c r="I716" s="6">
        <v>7.7459666924148332</v>
      </c>
      <c r="J716" s="6">
        <v>0</v>
      </c>
      <c r="K716" s="6">
        <f t="shared" si="23"/>
        <v>0.38729833462074165</v>
      </c>
      <c r="L716" s="6">
        <v>5</v>
      </c>
      <c r="M716" s="6">
        <f t="shared" si="24"/>
        <v>7.7459666924148332</v>
      </c>
      <c r="N716" s="6">
        <v>12</v>
      </c>
      <c r="O716" s="6" t="s">
        <v>73</v>
      </c>
    </row>
    <row r="717" spans="1:15" s="6" customFormat="1" ht="12.75" x14ac:dyDescent="0.2">
      <c r="A717" s="6" t="s">
        <v>74</v>
      </c>
      <c r="B717" s="6">
        <v>342</v>
      </c>
      <c r="C717" s="6" t="s">
        <v>53</v>
      </c>
      <c r="D717" s="6">
        <v>1886</v>
      </c>
      <c r="E717" s="6" t="s">
        <v>120</v>
      </c>
      <c r="F717" s="6" t="s">
        <v>72</v>
      </c>
      <c r="G717" s="6" t="s">
        <v>56</v>
      </c>
      <c r="H717" s="6">
        <v>0</v>
      </c>
      <c r="I717" s="6">
        <v>7.3484692283495345</v>
      </c>
      <c r="J717" s="6">
        <v>0</v>
      </c>
      <c r="K717" s="6">
        <f t="shared" si="23"/>
        <v>0.36742346141747673</v>
      </c>
      <c r="L717" s="6">
        <v>4.5</v>
      </c>
      <c r="M717" s="6">
        <f t="shared" si="24"/>
        <v>7.3484692283495345</v>
      </c>
      <c r="N717" s="6">
        <v>12</v>
      </c>
      <c r="O717" s="6" t="s">
        <v>73</v>
      </c>
    </row>
    <row r="718" spans="1:15" s="6" customFormat="1" ht="12.75" x14ac:dyDescent="0.2">
      <c r="A718" s="6" t="s">
        <v>74</v>
      </c>
      <c r="B718" s="6">
        <v>342</v>
      </c>
      <c r="C718" s="6" t="s">
        <v>53</v>
      </c>
      <c r="D718" s="6">
        <v>1887</v>
      </c>
      <c r="E718" s="6" t="s">
        <v>120</v>
      </c>
      <c r="F718" s="6" t="s">
        <v>72</v>
      </c>
      <c r="G718" s="6" t="s">
        <v>56</v>
      </c>
      <c r="H718" s="6">
        <v>0</v>
      </c>
      <c r="I718" s="6">
        <v>6.9282032302755088</v>
      </c>
      <c r="J718" s="6">
        <v>0</v>
      </c>
      <c r="K718" s="6">
        <f t="shared" si="23"/>
        <v>0.34641016151377546</v>
      </c>
      <c r="L718" s="6">
        <v>4</v>
      </c>
      <c r="M718" s="6">
        <f t="shared" si="24"/>
        <v>6.9282032302755088</v>
      </c>
      <c r="N718" s="6">
        <v>12</v>
      </c>
      <c r="O718" s="6" t="s">
        <v>73</v>
      </c>
    </row>
    <row r="719" spans="1:15" s="6" customFormat="1" ht="12.75" x14ac:dyDescent="0.2">
      <c r="A719" s="6" t="s">
        <v>75</v>
      </c>
      <c r="B719" s="6">
        <v>347</v>
      </c>
      <c r="C719" s="6" t="s">
        <v>53</v>
      </c>
      <c r="D719" s="6">
        <v>1888</v>
      </c>
      <c r="E719" s="6" t="s">
        <v>120</v>
      </c>
      <c r="F719" s="6" t="s">
        <v>72</v>
      </c>
      <c r="G719" s="6" t="s">
        <v>56</v>
      </c>
      <c r="H719" s="6">
        <v>0</v>
      </c>
      <c r="I719" s="6">
        <v>6</v>
      </c>
      <c r="J719" s="6">
        <v>0</v>
      </c>
      <c r="K719" s="6">
        <f t="shared" si="23"/>
        <v>0.3</v>
      </c>
      <c r="L719" s="6">
        <v>3</v>
      </c>
      <c r="M719" s="6">
        <f t="shared" si="24"/>
        <v>6</v>
      </c>
      <c r="N719" s="6">
        <v>12</v>
      </c>
      <c r="O719" s="6" t="s">
        <v>73</v>
      </c>
    </row>
    <row r="720" spans="1:15" s="6" customFormat="1" ht="12.75" x14ac:dyDescent="0.2">
      <c r="A720" s="6" t="s">
        <v>75</v>
      </c>
      <c r="B720" s="6">
        <v>347</v>
      </c>
      <c r="C720" s="6" t="s">
        <v>53</v>
      </c>
      <c r="D720" s="6">
        <v>1889</v>
      </c>
      <c r="E720" s="6" t="s">
        <v>120</v>
      </c>
      <c r="F720" s="6" t="s">
        <v>72</v>
      </c>
      <c r="G720" s="6" t="s">
        <v>56</v>
      </c>
      <c r="H720" s="6">
        <v>0</v>
      </c>
      <c r="I720" s="6">
        <v>7.0710678118654764</v>
      </c>
      <c r="J720" s="6">
        <v>0</v>
      </c>
      <c r="K720" s="6">
        <f t="shared" si="23"/>
        <v>0.35355339059327384</v>
      </c>
      <c r="L720" s="6">
        <v>4</v>
      </c>
      <c r="M720" s="6">
        <f t="shared" si="24"/>
        <v>7.0710678118654764</v>
      </c>
      <c r="N720" s="6">
        <v>12.5</v>
      </c>
      <c r="O720" s="6" t="s">
        <v>73</v>
      </c>
    </row>
    <row r="721" spans="1:15" s="6" customFormat="1" ht="12.75" x14ac:dyDescent="0.2">
      <c r="A721" s="6" t="s">
        <v>75</v>
      </c>
      <c r="B721" s="6">
        <v>347</v>
      </c>
      <c r="C721" s="6" t="s">
        <v>53</v>
      </c>
      <c r="D721" s="6">
        <v>1890</v>
      </c>
      <c r="E721" s="6" t="s">
        <v>120</v>
      </c>
      <c r="F721" s="6" t="s">
        <v>72</v>
      </c>
      <c r="G721" s="6" t="s">
        <v>56</v>
      </c>
      <c r="H721" s="6">
        <v>0</v>
      </c>
      <c r="I721" s="6">
        <v>8.6602540378443855</v>
      </c>
      <c r="J721" s="6">
        <v>0</v>
      </c>
      <c r="K721" s="6">
        <f t="shared" si="23"/>
        <v>0.4330127018922193</v>
      </c>
      <c r="L721" s="6">
        <v>5</v>
      </c>
      <c r="M721" s="6">
        <f t="shared" si="24"/>
        <v>8.6602540378443855</v>
      </c>
      <c r="N721" s="6">
        <v>15</v>
      </c>
      <c r="O721" s="6" t="s">
        <v>73</v>
      </c>
    </row>
    <row r="722" spans="1:15" s="6" customFormat="1" ht="12.75" x14ac:dyDescent="0.2">
      <c r="A722" s="6" t="s">
        <v>76</v>
      </c>
      <c r="B722" s="6">
        <v>379</v>
      </c>
      <c r="C722" s="6" t="s">
        <v>53</v>
      </c>
      <c r="D722" s="6">
        <v>1891</v>
      </c>
      <c r="E722" s="6" t="s">
        <v>120</v>
      </c>
      <c r="F722" s="6" t="s">
        <v>72</v>
      </c>
      <c r="G722" s="6" t="s">
        <v>56</v>
      </c>
      <c r="H722" s="6">
        <v>0</v>
      </c>
      <c r="I722" s="6">
        <v>8.9442719099991574</v>
      </c>
      <c r="J722" s="6">
        <v>0</v>
      </c>
      <c r="K722" s="6">
        <f t="shared" si="23"/>
        <v>0.44721359549995787</v>
      </c>
      <c r="L722" s="6">
        <v>4</v>
      </c>
      <c r="M722" s="6">
        <f t="shared" si="24"/>
        <v>8.9442719099991574</v>
      </c>
      <c r="N722" s="6">
        <v>20</v>
      </c>
      <c r="O722" s="6" t="s">
        <v>73</v>
      </c>
    </row>
    <row r="723" spans="1:15" s="6" customFormat="1" ht="12.75" x14ac:dyDescent="0.2">
      <c r="A723" s="6" t="s">
        <v>76</v>
      </c>
      <c r="B723" s="6">
        <v>379</v>
      </c>
      <c r="C723" s="6" t="s">
        <v>53</v>
      </c>
      <c r="D723" s="6">
        <v>1892</v>
      </c>
      <c r="E723" s="6" t="s">
        <v>120</v>
      </c>
      <c r="F723" s="6" t="s">
        <v>72</v>
      </c>
      <c r="G723" s="6" t="s">
        <v>56</v>
      </c>
      <c r="H723" s="6">
        <v>0</v>
      </c>
      <c r="I723" s="6">
        <v>9.4868329805051381</v>
      </c>
      <c r="J723" s="6">
        <v>0</v>
      </c>
      <c r="K723" s="6">
        <f t="shared" si="23"/>
        <v>0.47434164902525688</v>
      </c>
      <c r="L723" s="6">
        <v>6</v>
      </c>
      <c r="M723" s="6">
        <f t="shared" si="24"/>
        <v>9.4868329805051381</v>
      </c>
      <c r="N723" s="6">
        <v>15</v>
      </c>
      <c r="O723" s="6" t="s">
        <v>73</v>
      </c>
    </row>
    <row r="724" spans="1:15" s="6" customFormat="1" ht="12.75" x14ac:dyDescent="0.2">
      <c r="A724" s="6" t="s">
        <v>76</v>
      </c>
      <c r="B724" s="6">
        <v>379</v>
      </c>
      <c r="C724" s="6" t="s">
        <v>53</v>
      </c>
      <c r="D724" s="6">
        <v>1893</v>
      </c>
      <c r="E724" s="6" t="s">
        <v>120</v>
      </c>
      <c r="F724" s="6" t="s">
        <v>72</v>
      </c>
      <c r="G724" s="6" t="s">
        <v>56</v>
      </c>
      <c r="H724" s="6">
        <v>0</v>
      </c>
      <c r="I724" s="6">
        <v>9.4868329805051381</v>
      </c>
      <c r="J724" s="6">
        <v>0</v>
      </c>
      <c r="K724" s="6">
        <f t="shared" si="23"/>
        <v>0.47434164902525688</v>
      </c>
      <c r="L724" s="6">
        <v>6</v>
      </c>
      <c r="M724" s="6">
        <f t="shared" si="24"/>
        <v>9.4868329805051381</v>
      </c>
      <c r="N724" s="6">
        <v>15</v>
      </c>
      <c r="O724" s="6" t="s">
        <v>73</v>
      </c>
    </row>
    <row r="725" spans="1:15" s="6" customFormat="1" ht="12.75" x14ac:dyDescent="0.2">
      <c r="A725" s="6" t="s">
        <v>77</v>
      </c>
      <c r="B725" s="6">
        <v>443</v>
      </c>
      <c r="C725" s="6" t="s">
        <v>53</v>
      </c>
      <c r="D725" s="6">
        <v>1894</v>
      </c>
      <c r="E725" s="6" t="s">
        <v>120</v>
      </c>
      <c r="F725" s="6" t="s">
        <v>72</v>
      </c>
      <c r="G725" s="6" t="s">
        <v>56</v>
      </c>
      <c r="H725" s="6">
        <v>0</v>
      </c>
      <c r="I725" s="6">
        <v>7.9056941504209499</v>
      </c>
      <c r="J725" s="6">
        <v>0</v>
      </c>
      <c r="K725" s="6">
        <f t="shared" si="23"/>
        <v>0.3952847075210475</v>
      </c>
      <c r="L725" s="6">
        <v>5</v>
      </c>
      <c r="M725" s="6">
        <f t="shared" si="24"/>
        <v>7.9056941504209499</v>
      </c>
      <c r="N725" s="6">
        <v>12.5</v>
      </c>
      <c r="O725" s="6" t="s">
        <v>73</v>
      </c>
    </row>
    <row r="726" spans="1:15" s="6" customFormat="1" ht="12.75" x14ac:dyDescent="0.2">
      <c r="A726" s="6" t="s">
        <v>77</v>
      </c>
      <c r="B726" s="6">
        <v>443</v>
      </c>
      <c r="C726" s="6" t="s">
        <v>53</v>
      </c>
      <c r="D726" s="6">
        <v>1895</v>
      </c>
      <c r="E726" s="6" t="s">
        <v>120</v>
      </c>
      <c r="F726" s="6" t="s">
        <v>72</v>
      </c>
      <c r="G726" s="6" t="s">
        <v>56</v>
      </c>
      <c r="H726" s="6">
        <v>0</v>
      </c>
      <c r="I726" s="6">
        <v>9.1651513899116797</v>
      </c>
      <c r="J726" s="6">
        <v>0</v>
      </c>
      <c r="K726" s="6">
        <f t="shared" si="23"/>
        <v>0.45825756949558399</v>
      </c>
      <c r="L726" s="6">
        <v>6</v>
      </c>
      <c r="M726" s="6">
        <f t="shared" si="24"/>
        <v>9.1651513899116797</v>
      </c>
      <c r="N726" s="6">
        <v>14</v>
      </c>
      <c r="O726" s="6" t="s">
        <v>73</v>
      </c>
    </row>
    <row r="727" spans="1:15" s="6" customFormat="1" ht="12.75" x14ac:dyDescent="0.2">
      <c r="A727" s="6" t="s">
        <v>77</v>
      </c>
      <c r="B727" s="6">
        <v>443</v>
      </c>
      <c r="C727" s="6" t="s">
        <v>53</v>
      </c>
      <c r="D727" s="6">
        <v>1896</v>
      </c>
      <c r="E727" s="6" t="s">
        <v>120</v>
      </c>
      <c r="F727" s="6" t="s">
        <v>72</v>
      </c>
      <c r="G727" s="6" t="s">
        <v>56</v>
      </c>
      <c r="H727" s="6">
        <v>0</v>
      </c>
      <c r="I727" s="6">
        <v>9.8742088290657488</v>
      </c>
      <c r="J727" s="6">
        <v>0</v>
      </c>
      <c r="K727" s="6">
        <f t="shared" si="23"/>
        <v>0.49371044145328746</v>
      </c>
      <c r="L727" s="6">
        <v>6.5</v>
      </c>
      <c r="M727" s="6">
        <f t="shared" si="24"/>
        <v>9.8742088290657488</v>
      </c>
      <c r="N727" s="6">
        <v>15</v>
      </c>
      <c r="O727" s="6" t="s">
        <v>73</v>
      </c>
    </row>
    <row r="728" spans="1:15" s="6" customFormat="1" ht="12.75" x14ac:dyDescent="0.2">
      <c r="A728" s="6" t="s">
        <v>78</v>
      </c>
      <c r="B728" s="6">
        <v>450</v>
      </c>
      <c r="C728" s="6" t="s">
        <v>53</v>
      </c>
      <c r="D728" s="6">
        <v>1897</v>
      </c>
      <c r="E728" s="6" t="s">
        <v>120</v>
      </c>
      <c r="F728" s="6" t="s">
        <v>72</v>
      </c>
      <c r="G728" s="6" t="s">
        <v>56</v>
      </c>
      <c r="H728" s="6">
        <v>0</v>
      </c>
      <c r="I728" s="6">
        <v>9.6824583655185439</v>
      </c>
      <c r="J728" s="6">
        <v>0</v>
      </c>
      <c r="K728" s="6">
        <f t="shared" si="23"/>
        <v>0.48412291827592718</v>
      </c>
      <c r="L728" s="6">
        <v>7.5</v>
      </c>
      <c r="M728" s="6">
        <f t="shared" si="24"/>
        <v>9.6824583655185439</v>
      </c>
      <c r="N728" s="6">
        <v>12.5</v>
      </c>
      <c r="O728" s="6" t="s">
        <v>73</v>
      </c>
    </row>
    <row r="729" spans="1:15" s="6" customFormat="1" ht="12.75" x14ac:dyDescent="0.2">
      <c r="A729" s="6" t="s">
        <v>78</v>
      </c>
      <c r="B729" s="6">
        <v>450</v>
      </c>
      <c r="C729" s="6" t="s">
        <v>53</v>
      </c>
      <c r="D729" s="6">
        <v>1898</v>
      </c>
      <c r="E729" s="6" t="s">
        <v>120</v>
      </c>
      <c r="F729" s="6" t="s">
        <v>72</v>
      </c>
      <c r="G729" s="6" t="s">
        <v>56</v>
      </c>
      <c r="H729" s="6">
        <v>0</v>
      </c>
      <c r="I729" s="6">
        <v>9.4868329805051381</v>
      </c>
      <c r="J729" s="6">
        <v>0</v>
      </c>
      <c r="K729" s="6">
        <f t="shared" si="23"/>
        <v>0.47434164902525688</v>
      </c>
      <c r="L729" s="6">
        <v>6</v>
      </c>
      <c r="M729" s="6">
        <f t="shared" si="24"/>
        <v>9.4868329805051381</v>
      </c>
      <c r="N729" s="6">
        <v>15</v>
      </c>
      <c r="O729" s="6" t="s">
        <v>73</v>
      </c>
    </row>
    <row r="730" spans="1:15" s="6" customFormat="1" ht="12.75" x14ac:dyDescent="0.2">
      <c r="A730" s="6" t="s">
        <v>79</v>
      </c>
      <c r="B730" s="6">
        <v>365</v>
      </c>
      <c r="C730" s="6" t="s">
        <v>53</v>
      </c>
      <c r="D730" s="6">
        <v>1899</v>
      </c>
      <c r="E730" s="6" t="s">
        <v>120</v>
      </c>
      <c r="F730" s="6" t="s">
        <v>72</v>
      </c>
      <c r="G730" s="6" t="s">
        <v>56</v>
      </c>
      <c r="H730" s="6">
        <v>0</v>
      </c>
      <c r="I730" s="6">
        <v>8.6602540378443855</v>
      </c>
      <c r="J730" s="6">
        <v>0</v>
      </c>
      <c r="K730" s="6">
        <f t="shared" si="23"/>
        <v>0.4330127018922193</v>
      </c>
      <c r="L730" s="6">
        <v>5</v>
      </c>
      <c r="M730" s="6">
        <f t="shared" si="24"/>
        <v>8.6602540378443855</v>
      </c>
      <c r="N730" s="6">
        <v>15</v>
      </c>
      <c r="O730" s="6" t="s">
        <v>73</v>
      </c>
    </row>
    <row r="731" spans="1:15" s="6" customFormat="1" ht="12.75" x14ac:dyDescent="0.2">
      <c r="A731" s="6" t="s">
        <v>80</v>
      </c>
      <c r="B731" s="6">
        <v>383</v>
      </c>
      <c r="C731" s="6" t="s">
        <v>53</v>
      </c>
      <c r="D731" s="6">
        <v>1900</v>
      </c>
      <c r="E731" s="6" t="s">
        <v>120</v>
      </c>
      <c r="F731" s="6" t="s">
        <v>72</v>
      </c>
      <c r="G731" s="6" t="s">
        <v>56</v>
      </c>
      <c r="H731" s="6">
        <v>0</v>
      </c>
      <c r="I731" s="6">
        <v>9</v>
      </c>
      <c r="J731" s="6">
        <v>8</v>
      </c>
      <c r="K731" s="6">
        <f t="shared" si="23"/>
        <v>0.48333333333333334</v>
      </c>
    </row>
    <row r="732" spans="1:15" s="6" customFormat="1" ht="12.75" x14ac:dyDescent="0.2">
      <c r="A732" s="6" t="s">
        <v>81</v>
      </c>
      <c r="B732" s="6">
        <v>415</v>
      </c>
      <c r="C732" s="6" t="s">
        <v>53</v>
      </c>
      <c r="D732" s="6">
        <v>1901</v>
      </c>
      <c r="E732" s="6" t="s">
        <v>120</v>
      </c>
      <c r="F732" s="6" t="s">
        <v>72</v>
      </c>
      <c r="G732" s="6" t="s">
        <v>56</v>
      </c>
      <c r="H732" s="6">
        <v>0</v>
      </c>
      <c r="I732" s="6">
        <v>10</v>
      </c>
      <c r="J732" s="6">
        <v>11</v>
      </c>
      <c r="K732" s="6">
        <f t="shared" si="23"/>
        <v>0.54583333333333328</v>
      </c>
    </row>
    <row r="733" spans="1:15" s="6" customFormat="1" ht="12.75" x14ac:dyDescent="0.2">
      <c r="A733" s="6" t="s">
        <v>82</v>
      </c>
      <c r="B733" s="6">
        <v>459</v>
      </c>
      <c r="C733" s="6" t="s">
        <v>53</v>
      </c>
      <c r="D733" s="6">
        <v>1902</v>
      </c>
      <c r="E733" s="6" t="s">
        <v>120</v>
      </c>
      <c r="F733" s="6" t="s">
        <v>72</v>
      </c>
      <c r="G733" s="6" t="s">
        <v>56</v>
      </c>
      <c r="H733" s="6">
        <v>0</v>
      </c>
      <c r="I733" s="6">
        <v>11</v>
      </c>
      <c r="J733" s="6">
        <v>6</v>
      </c>
      <c r="K733" s="6">
        <f t="shared" si="23"/>
        <v>0.57500000000000007</v>
      </c>
    </row>
    <row r="734" spans="1:15" s="6" customFormat="1" ht="12.75" x14ac:dyDescent="0.2">
      <c r="A734" s="6" t="s">
        <v>83</v>
      </c>
      <c r="B734" s="6">
        <v>374</v>
      </c>
      <c r="C734" s="6" t="s">
        <v>53</v>
      </c>
      <c r="D734" s="6">
        <v>1903</v>
      </c>
      <c r="E734" s="6" t="s">
        <v>120</v>
      </c>
      <c r="F734" s="6" t="s">
        <v>72</v>
      </c>
      <c r="G734" s="6" t="s">
        <v>56</v>
      </c>
      <c r="H734" s="6">
        <v>0</v>
      </c>
      <c r="I734" s="6">
        <v>12</v>
      </c>
      <c r="J734" s="6">
        <v>10</v>
      </c>
      <c r="K734" s="6">
        <f t="shared" si="23"/>
        <v>0.64166666666666661</v>
      </c>
    </row>
    <row r="735" spans="1:15" s="6" customFormat="1" ht="12.75" x14ac:dyDescent="0.2">
      <c r="A735" s="6" t="s">
        <v>83</v>
      </c>
      <c r="B735" s="6">
        <v>374</v>
      </c>
      <c r="C735" s="6" t="s">
        <v>53</v>
      </c>
      <c r="D735" s="6">
        <v>1904</v>
      </c>
      <c r="E735" s="6" t="s">
        <v>120</v>
      </c>
      <c r="F735" s="6" t="s">
        <v>72</v>
      </c>
      <c r="G735" s="6" t="s">
        <v>56</v>
      </c>
      <c r="H735" s="6">
        <v>0</v>
      </c>
      <c r="I735" s="6">
        <v>12</v>
      </c>
      <c r="J735" s="6">
        <v>8</v>
      </c>
      <c r="K735" s="6">
        <f t="shared" si="23"/>
        <v>0.6333333333333333</v>
      </c>
    </row>
    <row r="736" spans="1:15" s="6" customFormat="1" ht="12.75" x14ac:dyDescent="0.2">
      <c r="A736" s="6" t="s">
        <v>83</v>
      </c>
      <c r="B736" s="6">
        <v>374</v>
      </c>
      <c r="C736" s="6" t="s">
        <v>53</v>
      </c>
      <c r="D736" s="6">
        <v>1905</v>
      </c>
      <c r="E736" s="6" t="s">
        <v>120</v>
      </c>
      <c r="F736" s="6" t="s">
        <v>72</v>
      </c>
      <c r="G736" s="6" t="s">
        <v>56</v>
      </c>
      <c r="H736" s="6">
        <v>0</v>
      </c>
      <c r="I736" s="6">
        <v>10</v>
      </c>
      <c r="J736" s="6">
        <v>4</v>
      </c>
      <c r="K736" s="6">
        <f t="shared" si="23"/>
        <v>0.51666666666666672</v>
      </c>
    </row>
    <row r="737" spans="1:11" s="6" customFormat="1" ht="12.75" x14ac:dyDescent="0.2">
      <c r="A737" s="6" t="s">
        <v>84</v>
      </c>
      <c r="B737" s="6">
        <v>292</v>
      </c>
      <c r="C737" s="6" t="s">
        <v>53</v>
      </c>
      <c r="D737" s="6">
        <v>1906</v>
      </c>
      <c r="E737" s="6" t="s">
        <v>120</v>
      </c>
      <c r="F737" s="6" t="s">
        <v>72</v>
      </c>
      <c r="G737" s="6" t="s">
        <v>56</v>
      </c>
      <c r="H737" s="6">
        <v>0</v>
      </c>
      <c r="I737" s="6">
        <v>10</v>
      </c>
      <c r="J737" s="6">
        <v>9</v>
      </c>
      <c r="K737" s="6">
        <f t="shared" si="23"/>
        <v>0.53749999999999998</v>
      </c>
    </row>
    <row r="738" spans="1:11" s="6" customFormat="1" ht="12.75" x14ac:dyDescent="0.2">
      <c r="A738" s="6" t="s">
        <v>84</v>
      </c>
      <c r="B738" s="6">
        <v>292</v>
      </c>
      <c r="C738" s="6" t="s">
        <v>53</v>
      </c>
      <c r="D738" s="6">
        <v>1907</v>
      </c>
      <c r="E738" s="6" t="s">
        <v>120</v>
      </c>
      <c r="F738" s="6" t="s">
        <v>72</v>
      </c>
      <c r="G738" s="6" t="s">
        <v>56</v>
      </c>
      <c r="H738" s="6">
        <v>0</v>
      </c>
      <c r="I738" s="6">
        <v>10</v>
      </c>
      <c r="J738" s="6">
        <v>0</v>
      </c>
      <c r="K738" s="6">
        <f t="shared" si="23"/>
        <v>0.5</v>
      </c>
    </row>
    <row r="739" spans="1:11" s="6" customFormat="1" ht="12.75" x14ac:dyDescent="0.2">
      <c r="A739" s="6" t="s">
        <v>84</v>
      </c>
      <c r="B739" s="6">
        <v>292</v>
      </c>
      <c r="C739" s="6" t="s">
        <v>53</v>
      </c>
      <c r="D739" s="6">
        <v>1908</v>
      </c>
      <c r="E739" s="6" t="s">
        <v>120</v>
      </c>
      <c r="F739" s="6" t="s">
        <v>72</v>
      </c>
      <c r="G739" s="6" t="s">
        <v>56</v>
      </c>
      <c r="H739" s="6">
        <v>0</v>
      </c>
      <c r="I739" s="6">
        <v>8</v>
      </c>
      <c r="J739" s="6">
        <v>7</v>
      </c>
      <c r="K739" s="6">
        <f t="shared" si="23"/>
        <v>0.4291666666666667</v>
      </c>
    </row>
    <row r="740" spans="1:11" s="6" customFormat="1" ht="12.75" x14ac:dyDescent="0.2">
      <c r="A740" s="6" t="s">
        <v>71</v>
      </c>
      <c r="B740" s="6">
        <v>294</v>
      </c>
      <c r="C740" s="6" t="s">
        <v>53</v>
      </c>
      <c r="D740" s="6">
        <v>1909</v>
      </c>
      <c r="E740" s="6" t="s">
        <v>120</v>
      </c>
      <c r="F740" s="6" t="s">
        <v>72</v>
      </c>
      <c r="G740" s="6" t="s">
        <v>56</v>
      </c>
      <c r="H740" s="6">
        <v>0</v>
      </c>
      <c r="I740" s="6">
        <v>11</v>
      </c>
      <c r="J740" s="6">
        <v>9</v>
      </c>
      <c r="K740" s="6">
        <f t="shared" si="23"/>
        <v>0.58750000000000002</v>
      </c>
    </row>
    <row r="741" spans="1:11" s="6" customFormat="1" ht="12.75" x14ac:dyDescent="0.2">
      <c r="A741" s="6" t="s">
        <v>88</v>
      </c>
      <c r="B741" s="6">
        <v>340</v>
      </c>
      <c r="C741" s="6" t="s">
        <v>53</v>
      </c>
      <c r="D741" s="6">
        <v>1913</v>
      </c>
      <c r="E741" s="6" t="s">
        <v>120</v>
      </c>
      <c r="F741" s="6" t="s">
        <v>55</v>
      </c>
      <c r="G741" s="6" t="s">
        <v>56</v>
      </c>
      <c r="H741" s="6">
        <v>0</v>
      </c>
      <c r="I741" s="6">
        <v>14</v>
      </c>
      <c r="J741" s="6">
        <v>0</v>
      </c>
      <c r="K741" s="6">
        <f t="shared" si="23"/>
        <v>0.7</v>
      </c>
    </row>
    <row r="742" spans="1:11" s="6" customFormat="1" ht="12.75" x14ac:dyDescent="0.2">
      <c r="A742" s="6" t="s">
        <v>95</v>
      </c>
      <c r="B742" s="6">
        <v>129</v>
      </c>
      <c r="C742" s="6" t="s">
        <v>96</v>
      </c>
      <c r="D742" s="6">
        <v>1837</v>
      </c>
      <c r="E742" s="6" t="s">
        <v>121</v>
      </c>
      <c r="F742" s="6" t="s">
        <v>55</v>
      </c>
      <c r="G742" s="6" t="s">
        <v>98</v>
      </c>
      <c r="H742" s="6">
        <v>0</v>
      </c>
      <c r="I742" s="6">
        <v>2</v>
      </c>
      <c r="J742" s="6">
        <v>0</v>
      </c>
      <c r="K742" s="6">
        <f t="shared" si="23"/>
        <v>0.1</v>
      </c>
    </row>
    <row r="743" spans="1:11" s="6" customFormat="1" ht="12.75" x14ac:dyDescent="0.2">
      <c r="A743" s="6" t="s">
        <v>99</v>
      </c>
      <c r="B743" s="6">
        <v>135</v>
      </c>
      <c r="C743" s="6" t="s">
        <v>96</v>
      </c>
      <c r="D743" s="6">
        <v>1838</v>
      </c>
      <c r="E743" s="6" t="s">
        <v>121</v>
      </c>
      <c r="F743" s="6" t="s">
        <v>55</v>
      </c>
      <c r="G743" s="6" t="s">
        <v>100</v>
      </c>
      <c r="H743" s="6">
        <v>0</v>
      </c>
      <c r="I743" s="6">
        <v>39</v>
      </c>
      <c r="J743" s="6">
        <v>6</v>
      </c>
      <c r="K743" s="6">
        <f t="shared" si="23"/>
        <v>1.9749999999999999</v>
      </c>
    </row>
    <row r="744" spans="1:11" s="6" customFormat="1" ht="12.75" x14ac:dyDescent="0.2">
      <c r="A744" s="6" t="s">
        <v>101</v>
      </c>
      <c r="B744" s="6">
        <v>252</v>
      </c>
      <c r="C744" s="6" t="s">
        <v>96</v>
      </c>
      <c r="D744" s="6">
        <v>1839</v>
      </c>
      <c r="E744" s="6" t="s">
        <v>121</v>
      </c>
      <c r="F744" s="6" t="s">
        <v>55</v>
      </c>
      <c r="G744" s="6" t="s">
        <v>100</v>
      </c>
      <c r="H744" s="6">
        <v>0</v>
      </c>
      <c r="I744" s="6">
        <v>60</v>
      </c>
      <c r="J744" s="6">
        <v>0</v>
      </c>
      <c r="K744" s="6">
        <f t="shared" si="23"/>
        <v>3</v>
      </c>
    </row>
    <row r="745" spans="1:11" s="6" customFormat="1" ht="12.75" x14ac:dyDescent="0.2">
      <c r="A745" s="6" t="s">
        <v>102</v>
      </c>
      <c r="B745" s="6">
        <v>284</v>
      </c>
      <c r="C745" s="6" t="s">
        <v>96</v>
      </c>
      <c r="D745" s="6">
        <v>1840</v>
      </c>
      <c r="E745" s="6" t="s">
        <v>121</v>
      </c>
      <c r="F745" s="6" t="s">
        <v>55</v>
      </c>
      <c r="G745" s="6" t="s">
        <v>100</v>
      </c>
      <c r="H745" s="6">
        <v>0</v>
      </c>
      <c r="I745" s="6">
        <v>60</v>
      </c>
      <c r="J745" s="6">
        <v>0</v>
      </c>
      <c r="K745" s="6">
        <f t="shared" si="23"/>
        <v>3</v>
      </c>
    </row>
    <row r="746" spans="1:11" s="6" customFormat="1" ht="12.75" x14ac:dyDescent="0.2">
      <c r="A746" s="6" t="s">
        <v>103</v>
      </c>
      <c r="B746" s="6">
        <v>278</v>
      </c>
      <c r="C746" s="6" t="s">
        <v>96</v>
      </c>
      <c r="D746" s="6">
        <v>1841</v>
      </c>
      <c r="E746" s="6" t="s">
        <v>121</v>
      </c>
      <c r="F746" s="6" t="s">
        <v>55</v>
      </c>
      <c r="G746" s="6" t="s">
        <v>100</v>
      </c>
      <c r="H746" s="6">
        <v>0</v>
      </c>
      <c r="I746" s="6">
        <v>52</v>
      </c>
      <c r="J746" s="6">
        <v>6</v>
      </c>
      <c r="K746" s="6">
        <f t="shared" si="23"/>
        <v>2.625</v>
      </c>
    </row>
    <row r="747" spans="1:11" s="6" customFormat="1" ht="12.75" x14ac:dyDescent="0.2">
      <c r="A747" s="6" t="s">
        <v>104</v>
      </c>
      <c r="B747" s="6">
        <v>282</v>
      </c>
      <c r="C747" s="6" t="s">
        <v>96</v>
      </c>
      <c r="D747" s="6">
        <v>1842</v>
      </c>
      <c r="E747" s="6" t="s">
        <v>121</v>
      </c>
      <c r="F747" s="6" t="s">
        <v>55</v>
      </c>
      <c r="G747" s="6" t="s">
        <v>100</v>
      </c>
      <c r="H747" s="6">
        <v>0</v>
      </c>
      <c r="I747" s="6">
        <v>52</v>
      </c>
      <c r="J747" s="6">
        <v>0</v>
      </c>
      <c r="K747" s="6">
        <f t="shared" si="23"/>
        <v>2.6</v>
      </c>
    </row>
    <row r="748" spans="1:11" s="6" customFormat="1" ht="12.75" x14ac:dyDescent="0.2">
      <c r="A748" s="6" t="s">
        <v>105</v>
      </c>
      <c r="B748" s="6">
        <v>282</v>
      </c>
      <c r="C748" s="6" t="s">
        <v>96</v>
      </c>
      <c r="D748" s="6">
        <v>1843</v>
      </c>
      <c r="E748" s="6" t="s">
        <v>121</v>
      </c>
      <c r="F748" s="6" t="s">
        <v>55</v>
      </c>
      <c r="G748" s="6" t="s">
        <v>100</v>
      </c>
      <c r="H748" s="6">
        <v>0</v>
      </c>
      <c r="I748" s="6">
        <v>52</v>
      </c>
      <c r="J748" s="6">
        <v>6</v>
      </c>
      <c r="K748" s="6">
        <f t="shared" si="23"/>
        <v>2.625</v>
      </c>
    </row>
    <row r="749" spans="1:11" s="6" customFormat="1" ht="12.75" x14ac:dyDescent="0.2">
      <c r="A749" s="6" t="s">
        <v>106</v>
      </c>
      <c r="B749" s="6">
        <v>326</v>
      </c>
      <c r="C749" s="6" t="s">
        <v>96</v>
      </c>
      <c r="D749" s="6">
        <v>1844</v>
      </c>
      <c r="E749" s="6" t="s">
        <v>121</v>
      </c>
      <c r="F749" s="6" t="s">
        <v>55</v>
      </c>
      <c r="G749" s="6" t="s">
        <v>100</v>
      </c>
      <c r="H749" s="6">
        <v>0</v>
      </c>
      <c r="I749" s="6">
        <v>43</v>
      </c>
      <c r="J749" s="6">
        <v>9</v>
      </c>
      <c r="K749" s="6">
        <f t="shared" si="23"/>
        <v>2.1875</v>
      </c>
    </row>
    <row r="750" spans="1:11" s="6" customFormat="1" ht="12.75" x14ac:dyDescent="0.2">
      <c r="A750" s="6" t="s">
        <v>107</v>
      </c>
      <c r="B750" s="6">
        <v>332</v>
      </c>
      <c r="C750" s="6" t="s">
        <v>96</v>
      </c>
      <c r="D750" s="6">
        <v>1845</v>
      </c>
      <c r="E750" s="6" t="s">
        <v>121</v>
      </c>
      <c r="F750" s="6" t="s">
        <v>55</v>
      </c>
      <c r="G750" s="6" t="s">
        <v>100</v>
      </c>
      <c r="H750" s="6">
        <v>0</v>
      </c>
      <c r="I750" s="6">
        <v>43</v>
      </c>
      <c r="J750" s="6">
        <v>9</v>
      </c>
      <c r="K750" s="6">
        <f t="shared" si="23"/>
        <v>2.1875</v>
      </c>
    </row>
    <row r="751" spans="1:11" s="6" customFormat="1" ht="12.75" x14ac:dyDescent="0.2">
      <c r="A751" s="6" t="s">
        <v>58</v>
      </c>
      <c r="B751" s="6">
        <v>273</v>
      </c>
      <c r="C751" s="6" t="s">
        <v>53</v>
      </c>
      <c r="D751" s="6">
        <v>1854</v>
      </c>
      <c r="E751" s="6" t="s">
        <v>122</v>
      </c>
      <c r="F751" s="6" t="s">
        <v>60</v>
      </c>
      <c r="G751" s="6" t="s">
        <v>56</v>
      </c>
      <c r="H751" s="6">
        <v>0</v>
      </c>
      <c r="I751" s="6">
        <v>5</v>
      </c>
      <c r="J751" s="6">
        <v>6</v>
      </c>
      <c r="K751" s="6">
        <f t="shared" si="23"/>
        <v>0.27500000000000002</v>
      </c>
    </row>
    <row r="752" spans="1:11" s="6" customFormat="1" ht="12.75" x14ac:dyDescent="0.2">
      <c r="A752" s="6" t="s">
        <v>58</v>
      </c>
      <c r="B752" s="6">
        <v>273</v>
      </c>
      <c r="C752" s="6" t="s">
        <v>53</v>
      </c>
      <c r="D752" s="6">
        <v>1855</v>
      </c>
      <c r="E752" s="6" t="s">
        <v>122</v>
      </c>
      <c r="F752" s="6" t="s">
        <v>60</v>
      </c>
      <c r="G752" s="6" t="s">
        <v>56</v>
      </c>
      <c r="H752" s="6">
        <v>0</v>
      </c>
      <c r="I752" s="6">
        <v>6</v>
      </c>
      <c r="J752" s="6">
        <v>0</v>
      </c>
      <c r="K752" s="6">
        <f t="shared" si="23"/>
        <v>0.3</v>
      </c>
    </row>
    <row r="753" spans="1:11" s="6" customFormat="1" ht="12.75" x14ac:dyDescent="0.2">
      <c r="A753" s="6" t="s">
        <v>61</v>
      </c>
      <c r="B753" s="6">
        <v>383</v>
      </c>
      <c r="C753" s="6" t="s">
        <v>53</v>
      </c>
      <c r="D753" s="6">
        <v>1856</v>
      </c>
      <c r="E753" s="6" t="s">
        <v>122</v>
      </c>
      <c r="F753" s="6" t="s">
        <v>60</v>
      </c>
      <c r="G753" s="6" t="s">
        <v>56</v>
      </c>
      <c r="H753" s="6">
        <v>0</v>
      </c>
      <c r="I753" s="6">
        <v>6</v>
      </c>
      <c r="J753" s="6">
        <v>0</v>
      </c>
      <c r="K753" s="6">
        <f t="shared" si="23"/>
        <v>0.3</v>
      </c>
    </row>
    <row r="754" spans="1:11" s="6" customFormat="1" ht="12.75" x14ac:dyDescent="0.2">
      <c r="A754" s="6" t="s">
        <v>61</v>
      </c>
      <c r="B754" s="6">
        <v>383</v>
      </c>
      <c r="C754" s="6" t="s">
        <v>53</v>
      </c>
      <c r="D754" s="6">
        <v>1857</v>
      </c>
      <c r="E754" s="6" t="s">
        <v>122</v>
      </c>
      <c r="F754" s="6" t="s">
        <v>60</v>
      </c>
      <c r="G754" s="6" t="s">
        <v>56</v>
      </c>
      <c r="H754" s="6">
        <v>0</v>
      </c>
      <c r="I754" s="6">
        <v>5</v>
      </c>
      <c r="J754" s="6">
        <v>10</v>
      </c>
      <c r="K754" s="6">
        <f t="shared" si="23"/>
        <v>0.29166666666666669</v>
      </c>
    </row>
    <row r="755" spans="1:11" s="6" customFormat="1" ht="12.75" x14ac:dyDescent="0.2">
      <c r="A755" s="6" t="s">
        <v>62</v>
      </c>
      <c r="B755" s="6">
        <v>413</v>
      </c>
      <c r="C755" s="6" t="s">
        <v>53</v>
      </c>
      <c r="D755" s="6">
        <v>1859</v>
      </c>
      <c r="E755" s="6" t="s">
        <v>122</v>
      </c>
      <c r="F755" s="6" t="s">
        <v>60</v>
      </c>
      <c r="G755" s="6" t="s">
        <v>56</v>
      </c>
      <c r="H755" s="6">
        <v>0</v>
      </c>
      <c r="I755" s="6">
        <v>6</v>
      </c>
      <c r="J755" s="6">
        <v>6</v>
      </c>
      <c r="K755" s="6">
        <f t="shared" si="23"/>
        <v>0.32500000000000001</v>
      </c>
    </row>
    <row r="756" spans="1:11" s="6" customFormat="1" ht="12.75" x14ac:dyDescent="0.2">
      <c r="A756" s="6" t="s">
        <v>62</v>
      </c>
      <c r="B756" s="6">
        <v>413</v>
      </c>
      <c r="C756" s="6" t="s">
        <v>53</v>
      </c>
      <c r="D756" s="6">
        <v>1860</v>
      </c>
      <c r="E756" s="6" t="s">
        <v>122</v>
      </c>
      <c r="F756" s="6" t="s">
        <v>60</v>
      </c>
      <c r="G756" s="6" t="s">
        <v>56</v>
      </c>
      <c r="H756" s="6">
        <v>0</v>
      </c>
      <c r="I756" s="6">
        <v>6</v>
      </c>
      <c r="J756" s="6">
        <v>8</v>
      </c>
      <c r="K756" s="6">
        <f t="shared" si="23"/>
        <v>0.33333333333333331</v>
      </c>
    </row>
    <row r="757" spans="1:11" s="6" customFormat="1" ht="12.75" x14ac:dyDescent="0.2">
      <c r="A757" s="6" t="s">
        <v>63</v>
      </c>
      <c r="B757" s="6">
        <v>485</v>
      </c>
      <c r="C757" s="6" t="s">
        <v>53</v>
      </c>
      <c r="D757" s="6">
        <v>1861</v>
      </c>
      <c r="E757" s="6" t="s">
        <v>122</v>
      </c>
      <c r="F757" s="6" t="s">
        <v>60</v>
      </c>
      <c r="G757" s="6" t="s">
        <v>56</v>
      </c>
      <c r="H757" s="6">
        <v>0</v>
      </c>
      <c r="I757" s="6">
        <v>7</v>
      </c>
      <c r="J757" s="6">
        <v>4</v>
      </c>
      <c r="K757" s="6">
        <f t="shared" si="23"/>
        <v>0.36666666666666664</v>
      </c>
    </row>
    <row r="758" spans="1:11" s="6" customFormat="1" ht="12.75" x14ac:dyDescent="0.2">
      <c r="A758" s="6" t="s">
        <v>63</v>
      </c>
      <c r="B758" s="6">
        <v>485</v>
      </c>
      <c r="C758" s="6" t="s">
        <v>53</v>
      </c>
      <c r="D758" s="6">
        <v>1862</v>
      </c>
      <c r="E758" s="6" t="s">
        <v>122</v>
      </c>
      <c r="F758" s="6" t="s">
        <v>60</v>
      </c>
      <c r="G758" s="6" t="s">
        <v>56</v>
      </c>
      <c r="H758" s="6">
        <v>0</v>
      </c>
      <c r="I758" s="6">
        <v>7</v>
      </c>
      <c r="J758" s="6">
        <v>1</v>
      </c>
      <c r="K758" s="6">
        <f t="shared" si="23"/>
        <v>0.35416666666666663</v>
      </c>
    </row>
    <row r="759" spans="1:11" s="6" customFormat="1" ht="12.75" x14ac:dyDescent="0.2">
      <c r="A759" s="6" t="s">
        <v>63</v>
      </c>
      <c r="B759" s="6">
        <v>485</v>
      </c>
      <c r="C759" s="6" t="s">
        <v>53</v>
      </c>
      <c r="D759" s="6">
        <v>1863</v>
      </c>
      <c r="E759" s="6" t="s">
        <v>122</v>
      </c>
      <c r="F759" s="6" t="s">
        <v>60</v>
      </c>
      <c r="G759" s="6" t="s">
        <v>56</v>
      </c>
      <c r="H759" s="6">
        <v>0</v>
      </c>
      <c r="I759" s="6">
        <v>6</v>
      </c>
      <c r="J759" s="6">
        <v>4</v>
      </c>
      <c r="K759" s="6">
        <f t="shared" si="23"/>
        <v>0.31666666666666665</v>
      </c>
    </row>
    <row r="760" spans="1:11" s="6" customFormat="1" ht="12.75" x14ac:dyDescent="0.2">
      <c r="A760" s="6" t="s">
        <v>64</v>
      </c>
      <c r="B760" s="6">
        <v>576</v>
      </c>
      <c r="C760" s="6" t="s">
        <v>53</v>
      </c>
      <c r="D760" s="6">
        <v>1864</v>
      </c>
      <c r="E760" s="6" t="s">
        <v>122</v>
      </c>
      <c r="F760" s="6" t="s">
        <v>60</v>
      </c>
      <c r="G760" s="6" t="s">
        <v>56</v>
      </c>
      <c r="H760" s="6">
        <v>0</v>
      </c>
      <c r="I760" s="6">
        <v>6</v>
      </c>
      <c r="J760" s="6">
        <v>9</v>
      </c>
      <c r="K760" s="6">
        <f t="shared" si="23"/>
        <v>0.33749999999999997</v>
      </c>
    </row>
    <row r="761" spans="1:11" s="6" customFormat="1" ht="12.75" x14ac:dyDescent="0.2">
      <c r="A761" s="6" t="s">
        <v>64</v>
      </c>
      <c r="B761" s="6">
        <v>576</v>
      </c>
      <c r="C761" s="6" t="s">
        <v>53</v>
      </c>
      <c r="D761" s="6">
        <v>1865</v>
      </c>
      <c r="E761" s="6" t="s">
        <v>122</v>
      </c>
      <c r="F761" s="6" t="s">
        <v>60</v>
      </c>
      <c r="G761" s="6" t="s">
        <v>56</v>
      </c>
      <c r="H761" s="6">
        <v>0</v>
      </c>
      <c r="I761" s="6">
        <v>6</v>
      </c>
      <c r="J761" s="6">
        <v>0</v>
      </c>
      <c r="K761" s="6">
        <f t="shared" si="23"/>
        <v>0.3</v>
      </c>
    </row>
    <row r="762" spans="1:11" s="6" customFormat="1" ht="12.75" x14ac:dyDescent="0.2">
      <c r="A762" s="6" t="s">
        <v>65</v>
      </c>
      <c r="B762" s="6">
        <v>290</v>
      </c>
      <c r="C762" s="6" t="s">
        <v>53</v>
      </c>
      <c r="D762" s="6">
        <v>1866</v>
      </c>
      <c r="E762" s="6" t="s">
        <v>122</v>
      </c>
      <c r="F762" s="6" t="s">
        <v>60</v>
      </c>
      <c r="G762" s="6" t="s">
        <v>56</v>
      </c>
      <c r="H762" s="6">
        <v>0</v>
      </c>
      <c r="I762" s="6">
        <v>5</v>
      </c>
      <c r="J762" s="6">
        <v>9</v>
      </c>
      <c r="K762" s="6">
        <f t="shared" si="23"/>
        <v>0.28749999999999998</v>
      </c>
    </row>
    <row r="763" spans="1:11" s="6" customFormat="1" ht="12.75" x14ac:dyDescent="0.2">
      <c r="A763" s="6" t="s">
        <v>65</v>
      </c>
      <c r="B763" s="6">
        <v>290</v>
      </c>
      <c r="C763" s="6" t="s">
        <v>53</v>
      </c>
      <c r="D763" s="6">
        <v>1867</v>
      </c>
      <c r="E763" s="6" t="s">
        <v>122</v>
      </c>
      <c r="F763" s="6" t="s">
        <v>60</v>
      </c>
      <c r="G763" s="6" t="s">
        <v>56</v>
      </c>
      <c r="H763" s="6">
        <v>0</v>
      </c>
      <c r="I763" s="6">
        <v>5</v>
      </c>
      <c r="J763" s="6">
        <v>5</v>
      </c>
      <c r="K763" s="6">
        <f t="shared" si="23"/>
        <v>0.27083333333333331</v>
      </c>
    </row>
    <row r="764" spans="1:11" s="6" customFormat="1" ht="12.75" x14ac:dyDescent="0.2">
      <c r="A764" s="6" t="s">
        <v>66</v>
      </c>
      <c r="B764" s="6">
        <v>357</v>
      </c>
      <c r="C764" s="6" t="s">
        <v>53</v>
      </c>
      <c r="D764" s="6">
        <v>1868</v>
      </c>
      <c r="E764" s="6" t="s">
        <v>122</v>
      </c>
      <c r="F764" s="6" t="s">
        <v>60</v>
      </c>
      <c r="G764" s="6" t="s">
        <v>56</v>
      </c>
      <c r="H764" s="6">
        <v>0</v>
      </c>
      <c r="I764" s="6">
        <v>5</v>
      </c>
      <c r="J764" s="6">
        <v>6</v>
      </c>
      <c r="K764" s="6">
        <f t="shared" si="23"/>
        <v>0.27500000000000002</v>
      </c>
    </row>
    <row r="765" spans="1:11" s="6" customFormat="1" ht="12.75" x14ac:dyDescent="0.2">
      <c r="A765" s="6" t="s">
        <v>66</v>
      </c>
      <c r="B765" s="6">
        <v>357</v>
      </c>
      <c r="C765" s="6" t="s">
        <v>53</v>
      </c>
      <c r="D765" s="6">
        <v>1869</v>
      </c>
      <c r="E765" s="6" t="s">
        <v>122</v>
      </c>
      <c r="F765" s="6" t="s">
        <v>60</v>
      </c>
      <c r="G765" s="6" t="s">
        <v>56</v>
      </c>
      <c r="H765" s="6">
        <v>0</v>
      </c>
      <c r="I765" s="6">
        <v>5</v>
      </c>
      <c r="J765" s="6">
        <v>4</v>
      </c>
      <c r="K765" s="6">
        <f t="shared" si="23"/>
        <v>0.26666666666666666</v>
      </c>
    </row>
    <row r="766" spans="1:11" s="6" customFormat="1" ht="12.75" x14ac:dyDescent="0.2">
      <c r="A766" s="6" t="s">
        <v>66</v>
      </c>
      <c r="B766" s="6">
        <v>357</v>
      </c>
      <c r="C766" s="6" t="s">
        <v>53</v>
      </c>
      <c r="D766" s="6">
        <v>1870</v>
      </c>
      <c r="E766" s="6" t="s">
        <v>122</v>
      </c>
      <c r="F766" s="6" t="s">
        <v>60</v>
      </c>
      <c r="G766" s="6" t="s">
        <v>56</v>
      </c>
      <c r="H766" s="6">
        <v>0</v>
      </c>
      <c r="I766" s="6">
        <v>5</v>
      </c>
      <c r="J766" s="6">
        <v>9</v>
      </c>
      <c r="K766" s="6">
        <f t="shared" si="23"/>
        <v>0.28749999999999998</v>
      </c>
    </row>
    <row r="767" spans="1:11" s="6" customFormat="1" ht="12.75" x14ac:dyDescent="0.2">
      <c r="A767" s="6" t="s">
        <v>67</v>
      </c>
      <c r="B767" s="6">
        <v>309</v>
      </c>
      <c r="C767" s="6" t="s">
        <v>53</v>
      </c>
      <c r="D767" s="6">
        <v>1871</v>
      </c>
      <c r="E767" s="6" t="s">
        <v>122</v>
      </c>
      <c r="F767" s="6" t="s">
        <v>60</v>
      </c>
      <c r="G767" s="6" t="s">
        <v>56</v>
      </c>
      <c r="H767" s="6">
        <v>0</v>
      </c>
      <c r="I767" s="6">
        <v>6</v>
      </c>
      <c r="J767" s="6">
        <v>0</v>
      </c>
      <c r="K767" s="6">
        <f t="shared" si="23"/>
        <v>0.3</v>
      </c>
    </row>
    <row r="768" spans="1:11" s="6" customFormat="1" ht="12.75" x14ac:dyDescent="0.2">
      <c r="A768" s="6" t="s">
        <v>67</v>
      </c>
      <c r="B768" s="6">
        <v>309</v>
      </c>
      <c r="C768" s="6" t="s">
        <v>53</v>
      </c>
      <c r="D768" s="6">
        <v>1872</v>
      </c>
      <c r="E768" s="6" t="s">
        <v>122</v>
      </c>
      <c r="F768" s="6" t="s">
        <v>60</v>
      </c>
      <c r="G768" s="6" t="s">
        <v>56</v>
      </c>
      <c r="H768" s="6">
        <v>0</v>
      </c>
      <c r="I768" s="6">
        <v>6</v>
      </c>
      <c r="J768" s="6">
        <v>4</v>
      </c>
      <c r="K768" s="6">
        <f t="shared" si="23"/>
        <v>0.31666666666666665</v>
      </c>
    </row>
    <row r="769" spans="1:11" s="6" customFormat="1" ht="12.75" x14ac:dyDescent="0.2">
      <c r="A769" s="6" t="s">
        <v>67</v>
      </c>
      <c r="B769" s="6">
        <v>309</v>
      </c>
      <c r="C769" s="6" t="s">
        <v>53</v>
      </c>
      <c r="D769" s="6">
        <v>1873</v>
      </c>
      <c r="E769" s="6" t="s">
        <v>122</v>
      </c>
      <c r="F769" s="6" t="s">
        <v>60</v>
      </c>
      <c r="G769" s="6" t="s">
        <v>56</v>
      </c>
      <c r="H769" s="6">
        <v>0</v>
      </c>
      <c r="I769" s="6">
        <v>7</v>
      </c>
      <c r="J769" s="6">
        <v>5.25</v>
      </c>
      <c r="K769" s="6">
        <f t="shared" si="23"/>
        <v>0.37187499999999996</v>
      </c>
    </row>
    <row r="770" spans="1:11" s="6" customFormat="1" ht="12.75" x14ac:dyDescent="0.2">
      <c r="A770" s="6" t="s">
        <v>67</v>
      </c>
      <c r="B770" s="6">
        <v>309</v>
      </c>
      <c r="C770" s="6" t="s">
        <v>53</v>
      </c>
      <c r="D770" s="6">
        <v>1874</v>
      </c>
      <c r="E770" s="6" t="s">
        <v>122</v>
      </c>
      <c r="F770" s="6" t="s">
        <v>60</v>
      </c>
      <c r="G770" s="6" t="s">
        <v>56</v>
      </c>
      <c r="H770" s="6">
        <v>0</v>
      </c>
      <c r="I770" s="6">
        <v>8</v>
      </c>
      <c r="J770" s="6">
        <v>0.5</v>
      </c>
      <c r="K770" s="6">
        <f t="shared" si="23"/>
        <v>0.40208333333333335</v>
      </c>
    </row>
    <row r="771" spans="1:11" s="6" customFormat="1" ht="12.75" x14ac:dyDescent="0.2">
      <c r="A771" s="6" t="s">
        <v>67</v>
      </c>
      <c r="B771" s="6">
        <v>309</v>
      </c>
      <c r="C771" s="6" t="s">
        <v>53</v>
      </c>
      <c r="D771" s="6">
        <v>1875</v>
      </c>
      <c r="E771" s="6" t="s">
        <v>122</v>
      </c>
      <c r="F771" s="6" t="s">
        <v>60</v>
      </c>
      <c r="G771" s="6" t="s">
        <v>56</v>
      </c>
      <c r="H771" s="6">
        <v>0</v>
      </c>
      <c r="I771" s="6">
        <v>8</v>
      </c>
      <c r="J771" s="6">
        <v>1.5</v>
      </c>
      <c r="K771" s="6">
        <f t="shared" si="23"/>
        <v>0.40625</v>
      </c>
    </row>
    <row r="772" spans="1:11" s="6" customFormat="1" ht="12.75" x14ac:dyDescent="0.2">
      <c r="A772" s="6" t="s">
        <v>68</v>
      </c>
      <c r="B772" s="6">
        <v>297</v>
      </c>
      <c r="C772" s="6" t="s">
        <v>53</v>
      </c>
      <c r="D772" s="6">
        <v>1876</v>
      </c>
      <c r="E772" s="6" t="s">
        <v>122</v>
      </c>
      <c r="F772" s="6" t="s">
        <v>60</v>
      </c>
      <c r="G772" s="6" t="s">
        <v>56</v>
      </c>
      <c r="H772" s="6">
        <v>0</v>
      </c>
      <c r="I772" s="6">
        <v>6</v>
      </c>
      <c r="J772" s="6">
        <v>8</v>
      </c>
      <c r="K772" s="6">
        <f t="shared" si="23"/>
        <v>0.33333333333333331</v>
      </c>
    </row>
    <row r="773" spans="1:11" s="6" customFormat="1" ht="12.75" x14ac:dyDescent="0.2">
      <c r="A773" s="6" t="s">
        <v>68</v>
      </c>
      <c r="B773" s="6">
        <v>297</v>
      </c>
      <c r="C773" s="6" t="s">
        <v>53</v>
      </c>
      <c r="D773" s="6">
        <v>1877</v>
      </c>
      <c r="E773" s="6" t="s">
        <v>122</v>
      </c>
      <c r="F773" s="6" t="s">
        <v>60</v>
      </c>
      <c r="G773" s="6" t="s">
        <v>56</v>
      </c>
      <c r="H773" s="6">
        <v>0</v>
      </c>
      <c r="I773" s="6">
        <v>7</v>
      </c>
      <c r="J773" s="6">
        <v>9</v>
      </c>
      <c r="K773" s="6">
        <f t="shared" si="23"/>
        <v>0.38749999999999996</v>
      </c>
    </row>
    <row r="774" spans="1:11" s="6" customFormat="1" ht="12.75" x14ac:dyDescent="0.2">
      <c r="A774" s="6" t="s">
        <v>68</v>
      </c>
      <c r="B774" s="6">
        <v>297</v>
      </c>
      <c r="C774" s="6" t="s">
        <v>53</v>
      </c>
      <c r="D774" s="6">
        <v>1878</v>
      </c>
      <c r="E774" s="6" t="s">
        <v>122</v>
      </c>
      <c r="F774" s="6" t="s">
        <v>60</v>
      </c>
      <c r="G774" s="6" t="s">
        <v>56</v>
      </c>
      <c r="H774" s="6">
        <v>0</v>
      </c>
      <c r="I774" s="6">
        <v>7</v>
      </c>
      <c r="J774" s="6">
        <v>9</v>
      </c>
      <c r="K774" s="6">
        <f t="shared" ref="K774:K837" si="25">H774+I774/20+J774/240</f>
        <v>0.38749999999999996</v>
      </c>
    </row>
    <row r="775" spans="1:11" s="6" customFormat="1" ht="12.75" x14ac:dyDescent="0.2">
      <c r="A775" s="6" t="s">
        <v>69</v>
      </c>
      <c r="B775" s="6">
        <v>348</v>
      </c>
      <c r="C775" s="6" t="s">
        <v>53</v>
      </c>
      <c r="D775" s="6">
        <v>1879</v>
      </c>
      <c r="E775" s="6" t="s">
        <v>122</v>
      </c>
      <c r="F775" s="6" t="s">
        <v>60</v>
      </c>
      <c r="G775" s="6" t="s">
        <v>56</v>
      </c>
      <c r="H775" s="6">
        <v>0</v>
      </c>
      <c r="I775" s="6">
        <v>7</v>
      </c>
      <c r="J775" s="6">
        <v>3</v>
      </c>
      <c r="K775" s="6">
        <f t="shared" si="25"/>
        <v>0.36249999999999999</v>
      </c>
    </row>
    <row r="776" spans="1:11" s="6" customFormat="1" ht="12.75" x14ac:dyDescent="0.2">
      <c r="A776" s="6" t="s">
        <v>69</v>
      </c>
      <c r="B776" s="6">
        <v>348</v>
      </c>
      <c r="C776" s="6" t="s">
        <v>53</v>
      </c>
      <c r="D776" s="6">
        <v>1880</v>
      </c>
      <c r="E776" s="6" t="s">
        <v>122</v>
      </c>
      <c r="F776" s="6" t="s">
        <v>60</v>
      </c>
      <c r="G776" s="6" t="s">
        <v>56</v>
      </c>
      <c r="H776" s="6">
        <v>0</v>
      </c>
      <c r="I776" s="6">
        <v>8</v>
      </c>
      <c r="J776" s="6">
        <v>0</v>
      </c>
      <c r="K776" s="6">
        <f t="shared" si="25"/>
        <v>0.4</v>
      </c>
    </row>
    <row r="777" spans="1:11" s="6" customFormat="1" ht="12.75" x14ac:dyDescent="0.2">
      <c r="A777" s="6" t="s">
        <v>69</v>
      </c>
      <c r="B777" s="6">
        <v>348</v>
      </c>
      <c r="C777" s="6" t="s">
        <v>53</v>
      </c>
      <c r="D777" s="6">
        <v>1881</v>
      </c>
      <c r="E777" s="6" t="s">
        <v>122</v>
      </c>
      <c r="F777" s="6" t="s">
        <v>60</v>
      </c>
      <c r="G777" s="6" t="s">
        <v>56</v>
      </c>
      <c r="H777" s="6">
        <v>0</v>
      </c>
      <c r="I777" s="6">
        <v>7</v>
      </c>
      <c r="J777" s="6">
        <v>11</v>
      </c>
      <c r="K777" s="6">
        <f t="shared" si="25"/>
        <v>0.39583333333333331</v>
      </c>
    </row>
    <row r="778" spans="1:11" s="6" customFormat="1" ht="12.75" x14ac:dyDescent="0.2">
      <c r="A778" s="6" t="s">
        <v>70</v>
      </c>
      <c r="B778" s="6">
        <v>330</v>
      </c>
      <c r="C778" s="6" t="s">
        <v>53</v>
      </c>
      <c r="D778" s="6">
        <v>1882</v>
      </c>
      <c r="E778" s="6" t="s">
        <v>122</v>
      </c>
      <c r="F778" s="6" t="s">
        <v>60</v>
      </c>
      <c r="G778" s="6" t="s">
        <v>56</v>
      </c>
      <c r="H778" s="6">
        <v>0</v>
      </c>
      <c r="I778" s="6">
        <v>8</v>
      </c>
      <c r="J778" s="6">
        <v>5</v>
      </c>
      <c r="K778" s="6">
        <f t="shared" si="25"/>
        <v>0.42083333333333334</v>
      </c>
    </row>
    <row r="779" spans="1:11" s="6" customFormat="1" ht="12.75" x14ac:dyDescent="0.2">
      <c r="A779" s="6" t="s">
        <v>70</v>
      </c>
      <c r="B779" s="6">
        <v>330</v>
      </c>
      <c r="C779" s="6" t="s">
        <v>53</v>
      </c>
      <c r="D779" s="6">
        <v>1883</v>
      </c>
      <c r="E779" s="6" t="s">
        <v>122</v>
      </c>
      <c r="F779" s="6" t="s">
        <v>60</v>
      </c>
      <c r="G779" s="6" t="s">
        <v>56</v>
      </c>
      <c r="H779" s="6">
        <v>0</v>
      </c>
      <c r="I779" s="6">
        <v>7</v>
      </c>
      <c r="J779" s="6">
        <v>7</v>
      </c>
      <c r="K779" s="6">
        <f t="shared" si="25"/>
        <v>0.37916666666666665</v>
      </c>
    </row>
    <row r="780" spans="1:11" s="6" customFormat="1" ht="12.75" x14ac:dyDescent="0.2">
      <c r="A780" s="6" t="s">
        <v>71</v>
      </c>
      <c r="B780" s="6">
        <v>294</v>
      </c>
      <c r="C780" s="6" t="s">
        <v>53</v>
      </c>
      <c r="D780" s="6">
        <v>1909</v>
      </c>
      <c r="E780" s="6" t="s">
        <v>122</v>
      </c>
      <c r="F780" s="6" t="s">
        <v>60</v>
      </c>
      <c r="G780" s="6" t="s">
        <v>56</v>
      </c>
      <c r="H780" s="6">
        <v>0</v>
      </c>
      <c r="I780" s="6">
        <v>5</v>
      </c>
      <c r="J780" s="6">
        <v>0</v>
      </c>
      <c r="K780" s="6">
        <f t="shared" si="25"/>
        <v>0.25</v>
      </c>
    </row>
    <row r="781" spans="1:11" s="6" customFormat="1" ht="12.75" x14ac:dyDescent="0.2">
      <c r="A781" s="6" t="s">
        <v>58</v>
      </c>
      <c r="B781" s="6">
        <v>273</v>
      </c>
      <c r="C781" s="6" t="s">
        <v>53</v>
      </c>
      <c r="D781" s="6">
        <v>1854</v>
      </c>
      <c r="E781" s="6" t="s">
        <v>122</v>
      </c>
      <c r="F781" s="6" t="s">
        <v>72</v>
      </c>
      <c r="G781" s="6" t="s">
        <v>56</v>
      </c>
      <c r="H781" s="6">
        <v>0</v>
      </c>
      <c r="I781" s="6">
        <v>7</v>
      </c>
      <c r="J781" s="6">
        <v>0</v>
      </c>
      <c r="K781" s="6">
        <f t="shared" si="25"/>
        <v>0.35</v>
      </c>
    </row>
    <row r="782" spans="1:11" s="6" customFormat="1" ht="12.75" x14ac:dyDescent="0.2">
      <c r="A782" s="6" t="s">
        <v>58</v>
      </c>
      <c r="B782" s="6">
        <v>273</v>
      </c>
      <c r="C782" s="6" t="s">
        <v>53</v>
      </c>
      <c r="D782" s="6">
        <v>1855</v>
      </c>
      <c r="E782" s="6" t="s">
        <v>122</v>
      </c>
      <c r="F782" s="6" t="s">
        <v>72</v>
      </c>
      <c r="G782" s="6" t="s">
        <v>56</v>
      </c>
      <c r="H782" s="6">
        <v>0</v>
      </c>
      <c r="I782" s="6">
        <v>7</v>
      </c>
      <c r="J782" s="6">
        <v>3</v>
      </c>
      <c r="K782" s="6">
        <f t="shared" si="25"/>
        <v>0.36249999999999999</v>
      </c>
    </row>
    <row r="783" spans="1:11" s="6" customFormat="1" ht="12.75" x14ac:dyDescent="0.2">
      <c r="A783" s="6" t="s">
        <v>61</v>
      </c>
      <c r="B783" s="6">
        <v>383</v>
      </c>
      <c r="C783" s="6" t="s">
        <v>53</v>
      </c>
      <c r="D783" s="6">
        <v>1856</v>
      </c>
      <c r="E783" s="6" t="s">
        <v>122</v>
      </c>
      <c r="F783" s="6" t="s">
        <v>72</v>
      </c>
      <c r="G783" s="6" t="s">
        <v>56</v>
      </c>
      <c r="H783" s="6">
        <v>0</v>
      </c>
      <c r="I783" s="6">
        <v>7</v>
      </c>
      <c r="J783" s="6">
        <v>5</v>
      </c>
      <c r="K783" s="6">
        <f t="shared" si="25"/>
        <v>0.37083333333333329</v>
      </c>
    </row>
    <row r="784" spans="1:11" s="6" customFormat="1" ht="12.75" x14ac:dyDescent="0.2">
      <c r="A784" s="6" t="s">
        <v>61</v>
      </c>
      <c r="B784" s="6">
        <v>383</v>
      </c>
      <c r="C784" s="6" t="s">
        <v>53</v>
      </c>
      <c r="D784" s="6">
        <v>1857</v>
      </c>
      <c r="E784" s="6" t="s">
        <v>122</v>
      </c>
      <c r="F784" s="6" t="s">
        <v>72</v>
      </c>
      <c r="G784" s="6" t="s">
        <v>56</v>
      </c>
      <c r="H784" s="6">
        <v>0</v>
      </c>
      <c r="I784" s="6">
        <v>7</v>
      </c>
      <c r="J784" s="6">
        <v>11</v>
      </c>
      <c r="K784" s="6">
        <f t="shared" si="25"/>
        <v>0.39583333333333331</v>
      </c>
    </row>
    <row r="785" spans="1:11" s="6" customFormat="1" ht="12.75" x14ac:dyDescent="0.2">
      <c r="A785" s="6" t="s">
        <v>62</v>
      </c>
      <c r="B785" s="6">
        <v>413</v>
      </c>
      <c r="C785" s="6" t="s">
        <v>53</v>
      </c>
      <c r="D785" s="6">
        <v>1859</v>
      </c>
      <c r="E785" s="6" t="s">
        <v>122</v>
      </c>
      <c r="F785" s="6" t="s">
        <v>72</v>
      </c>
      <c r="G785" s="6" t="s">
        <v>56</v>
      </c>
      <c r="H785" s="6">
        <v>0</v>
      </c>
      <c r="I785" s="6">
        <v>8</v>
      </c>
      <c r="J785" s="6">
        <v>10</v>
      </c>
      <c r="K785" s="6">
        <f t="shared" si="25"/>
        <v>0.44166666666666671</v>
      </c>
    </row>
    <row r="786" spans="1:11" s="6" customFormat="1" ht="12.75" x14ac:dyDescent="0.2">
      <c r="A786" s="6" t="s">
        <v>62</v>
      </c>
      <c r="B786" s="6">
        <v>413</v>
      </c>
      <c r="C786" s="6" t="s">
        <v>53</v>
      </c>
      <c r="D786" s="6">
        <v>1860</v>
      </c>
      <c r="E786" s="6" t="s">
        <v>122</v>
      </c>
      <c r="F786" s="6" t="s">
        <v>72</v>
      </c>
      <c r="G786" s="6" t="s">
        <v>56</v>
      </c>
      <c r="H786" s="6">
        <v>0</v>
      </c>
      <c r="I786" s="6">
        <v>8</v>
      </c>
      <c r="J786" s="6">
        <v>7</v>
      </c>
      <c r="K786" s="6">
        <f t="shared" si="25"/>
        <v>0.4291666666666667</v>
      </c>
    </row>
    <row r="787" spans="1:11" s="6" customFormat="1" ht="12.75" x14ac:dyDescent="0.2">
      <c r="A787" s="6" t="s">
        <v>63</v>
      </c>
      <c r="B787" s="6">
        <v>485</v>
      </c>
      <c r="C787" s="6" t="s">
        <v>53</v>
      </c>
      <c r="D787" s="6">
        <v>1861</v>
      </c>
      <c r="E787" s="6" t="s">
        <v>122</v>
      </c>
      <c r="F787" s="6" t="s">
        <v>72</v>
      </c>
      <c r="G787" s="6" t="s">
        <v>56</v>
      </c>
      <c r="H787" s="6">
        <v>0</v>
      </c>
      <c r="I787" s="6">
        <v>9</v>
      </c>
      <c r="J787" s="6">
        <v>0</v>
      </c>
      <c r="K787" s="6">
        <f t="shared" si="25"/>
        <v>0.45</v>
      </c>
    </row>
    <row r="788" spans="1:11" s="6" customFormat="1" ht="12.75" x14ac:dyDescent="0.2">
      <c r="A788" s="6" t="s">
        <v>63</v>
      </c>
      <c r="B788" s="6">
        <v>485</v>
      </c>
      <c r="C788" s="6" t="s">
        <v>53</v>
      </c>
      <c r="D788" s="6">
        <v>1862</v>
      </c>
      <c r="E788" s="6" t="s">
        <v>122</v>
      </c>
      <c r="F788" s="6" t="s">
        <v>72</v>
      </c>
      <c r="G788" s="6" t="s">
        <v>56</v>
      </c>
      <c r="H788" s="6">
        <v>0</v>
      </c>
      <c r="I788" s="6">
        <v>9</v>
      </c>
      <c r="J788" s="6">
        <v>1</v>
      </c>
      <c r="K788" s="6">
        <f t="shared" si="25"/>
        <v>0.45416666666666666</v>
      </c>
    </row>
    <row r="789" spans="1:11" s="6" customFormat="1" ht="12.75" x14ac:dyDescent="0.2">
      <c r="A789" s="6" t="s">
        <v>63</v>
      </c>
      <c r="B789" s="6">
        <v>485</v>
      </c>
      <c r="C789" s="6" t="s">
        <v>53</v>
      </c>
      <c r="D789" s="6">
        <v>1863</v>
      </c>
      <c r="E789" s="6" t="s">
        <v>122</v>
      </c>
      <c r="F789" s="6" t="s">
        <v>72</v>
      </c>
      <c r="G789" s="6" t="s">
        <v>56</v>
      </c>
      <c r="H789" s="6">
        <v>0</v>
      </c>
      <c r="I789" s="6">
        <v>8</v>
      </c>
      <c r="J789" s="6">
        <v>5</v>
      </c>
      <c r="K789" s="6">
        <f t="shared" si="25"/>
        <v>0.42083333333333334</v>
      </c>
    </row>
    <row r="790" spans="1:11" s="6" customFormat="1" ht="12.75" x14ac:dyDescent="0.2">
      <c r="A790" s="6" t="s">
        <v>64</v>
      </c>
      <c r="B790" s="6">
        <v>576</v>
      </c>
      <c r="C790" s="6" t="s">
        <v>53</v>
      </c>
      <c r="D790" s="6">
        <v>1864</v>
      </c>
      <c r="E790" s="6" t="s">
        <v>122</v>
      </c>
      <c r="F790" s="6" t="s">
        <v>72</v>
      </c>
      <c r="G790" s="6" t="s">
        <v>56</v>
      </c>
      <c r="H790" s="6">
        <v>0</v>
      </c>
      <c r="I790" s="6">
        <v>8</v>
      </c>
      <c r="J790" s="6">
        <v>6</v>
      </c>
      <c r="K790" s="6">
        <f t="shared" si="25"/>
        <v>0.42500000000000004</v>
      </c>
    </row>
    <row r="791" spans="1:11" s="6" customFormat="1" ht="12.75" x14ac:dyDescent="0.2">
      <c r="A791" s="6" t="s">
        <v>64</v>
      </c>
      <c r="B791" s="6">
        <v>576</v>
      </c>
      <c r="C791" s="6" t="s">
        <v>53</v>
      </c>
      <c r="D791" s="6">
        <v>1865</v>
      </c>
      <c r="E791" s="6" t="s">
        <v>122</v>
      </c>
      <c r="F791" s="6" t="s">
        <v>72</v>
      </c>
      <c r="G791" s="6" t="s">
        <v>56</v>
      </c>
      <c r="H791" s="6">
        <v>0</v>
      </c>
      <c r="I791" s="6">
        <v>8</v>
      </c>
      <c r="J791" s="6">
        <v>5</v>
      </c>
      <c r="K791" s="6">
        <f t="shared" si="25"/>
        <v>0.42083333333333334</v>
      </c>
    </row>
    <row r="792" spans="1:11" s="6" customFormat="1" ht="12.75" x14ac:dyDescent="0.2">
      <c r="A792" s="6" t="s">
        <v>65</v>
      </c>
      <c r="B792" s="6">
        <v>290</v>
      </c>
      <c r="C792" s="6" t="s">
        <v>53</v>
      </c>
      <c r="D792" s="6">
        <v>1866</v>
      </c>
      <c r="E792" s="6" t="s">
        <v>122</v>
      </c>
      <c r="F792" s="6" t="s">
        <v>72</v>
      </c>
      <c r="G792" s="6" t="s">
        <v>56</v>
      </c>
      <c r="H792" s="6">
        <v>0</v>
      </c>
      <c r="I792" s="6">
        <v>7</v>
      </c>
      <c r="J792" s="6">
        <v>10</v>
      </c>
      <c r="K792" s="6">
        <f t="shared" si="25"/>
        <v>0.39166666666666666</v>
      </c>
    </row>
    <row r="793" spans="1:11" s="6" customFormat="1" ht="12.75" x14ac:dyDescent="0.2">
      <c r="A793" s="6" t="s">
        <v>65</v>
      </c>
      <c r="B793" s="6">
        <v>290</v>
      </c>
      <c r="C793" s="6" t="s">
        <v>53</v>
      </c>
      <c r="D793" s="6">
        <v>1867</v>
      </c>
      <c r="E793" s="6" t="s">
        <v>122</v>
      </c>
      <c r="F793" s="6" t="s">
        <v>72</v>
      </c>
      <c r="G793" s="6" t="s">
        <v>56</v>
      </c>
      <c r="H793" s="6">
        <v>0</v>
      </c>
      <c r="I793" s="6">
        <v>8</v>
      </c>
      <c r="J793" s="6">
        <v>0</v>
      </c>
      <c r="K793" s="6">
        <f t="shared" si="25"/>
        <v>0.4</v>
      </c>
    </row>
    <row r="794" spans="1:11" s="6" customFormat="1" ht="12.75" x14ac:dyDescent="0.2">
      <c r="A794" s="6" t="s">
        <v>66</v>
      </c>
      <c r="B794" s="6">
        <v>357</v>
      </c>
      <c r="C794" s="6" t="s">
        <v>53</v>
      </c>
      <c r="D794" s="6">
        <v>1868</v>
      </c>
      <c r="E794" s="6" t="s">
        <v>122</v>
      </c>
      <c r="F794" s="6" t="s">
        <v>72</v>
      </c>
      <c r="G794" s="6" t="s">
        <v>56</v>
      </c>
      <c r="H794" s="6">
        <v>0</v>
      </c>
      <c r="I794" s="6">
        <v>7</v>
      </c>
      <c r="J794" s="6">
        <v>4</v>
      </c>
      <c r="K794" s="6">
        <f t="shared" si="25"/>
        <v>0.36666666666666664</v>
      </c>
    </row>
    <row r="795" spans="1:11" s="6" customFormat="1" ht="12.75" x14ac:dyDescent="0.2">
      <c r="A795" s="6" t="s">
        <v>66</v>
      </c>
      <c r="B795" s="6">
        <v>357</v>
      </c>
      <c r="C795" s="6" t="s">
        <v>53</v>
      </c>
      <c r="D795" s="6">
        <v>1869</v>
      </c>
      <c r="E795" s="6" t="s">
        <v>122</v>
      </c>
      <c r="F795" s="6" t="s">
        <v>72</v>
      </c>
      <c r="G795" s="6" t="s">
        <v>56</v>
      </c>
      <c r="H795" s="6">
        <v>0</v>
      </c>
      <c r="I795" s="6">
        <v>7</v>
      </c>
      <c r="J795" s="6">
        <v>5</v>
      </c>
      <c r="K795" s="6">
        <f t="shared" si="25"/>
        <v>0.37083333333333329</v>
      </c>
    </row>
    <row r="796" spans="1:11" s="6" customFormat="1" ht="12.75" x14ac:dyDescent="0.2">
      <c r="A796" s="6" t="s">
        <v>66</v>
      </c>
      <c r="B796" s="6">
        <v>357</v>
      </c>
      <c r="C796" s="6" t="s">
        <v>53</v>
      </c>
      <c r="D796" s="6">
        <v>1870</v>
      </c>
      <c r="E796" s="6" t="s">
        <v>122</v>
      </c>
      <c r="F796" s="6" t="s">
        <v>72</v>
      </c>
      <c r="G796" s="6" t="s">
        <v>56</v>
      </c>
      <c r="H796" s="6">
        <v>0</v>
      </c>
      <c r="I796" s="6">
        <v>7</v>
      </c>
      <c r="J796" s="6">
        <v>4</v>
      </c>
      <c r="K796" s="6">
        <f t="shared" si="25"/>
        <v>0.36666666666666664</v>
      </c>
    </row>
    <row r="797" spans="1:11" s="6" customFormat="1" ht="12.75" x14ac:dyDescent="0.2">
      <c r="A797" s="6" t="s">
        <v>67</v>
      </c>
      <c r="B797" s="6">
        <v>309</v>
      </c>
      <c r="C797" s="6" t="s">
        <v>53</v>
      </c>
      <c r="D797" s="6">
        <v>1871</v>
      </c>
      <c r="E797" s="6" t="s">
        <v>122</v>
      </c>
      <c r="F797" s="6" t="s">
        <v>72</v>
      </c>
      <c r="G797" s="6" t="s">
        <v>56</v>
      </c>
      <c r="H797" s="6">
        <v>0</v>
      </c>
      <c r="I797" s="6">
        <v>7</v>
      </c>
      <c r="J797" s="6">
        <v>10</v>
      </c>
      <c r="K797" s="6">
        <f t="shared" si="25"/>
        <v>0.39166666666666666</v>
      </c>
    </row>
    <row r="798" spans="1:11" s="6" customFormat="1" ht="12.75" x14ac:dyDescent="0.2">
      <c r="A798" s="6" t="s">
        <v>67</v>
      </c>
      <c r="B798" s="6">
        <v>309</v>
      </c>
      <c r="C798" s="6" t="s">
        <v>53</v>
      </c>
      <c r="D798" s="6">
        <v>1872</v>
      </c>
      <c r="E798" s="6" t="s">
        <v>122</v>
      </c>
      <c r="F798" s="6" t="s">
        <v>72</v>
      </c>
      <c r="G798" s="6" t="s">
        <v>56</v>
      </c>
      <c r="H798" s="6">
        <v>0</v>
      </c>
      <c r="I798" s="6">
        <v>8</v>
      </c>
      <c r="J798" s="6">
        <v>6</v>
      </c>
      <c r="K798" s="6">
        <f t="shared" si="25"/>
        <v>0.42500000000000004</v>
      </c>
    </row>
    <row r="799" spans="1:11" s="6" customFormat="1" ht="12.75" x14ac:dyDescent="0.2">
      <c r="A799" s="6" t="s">
        <v>67</v>
      </c>
      <c r="B799" s="6">
        <v>309</v>
      </c>
      <c r="C799" s="6" t="s">
        <v>53</v>
      </c>
      <c r="D799" s="6">
        <v>1873</v>
      </c>
      <c r="E799" s="6" t="s">
        <v>122</v>
      </c>
      <c r="F799" s="6" t="s">
        <v>72</v>
      </c>
      <c r="G799" s="6" t="s">
        <v>56</v>
      </c>
      <c r="H799" s="6">
        <v>0</v>
      </c>
      <c r="I799" s="6">
        <v>10</v>
      </c>
      <c r="J799" s="6">
        <v>3.25</v>
      </c>
      <c r="K799" s="6">
        <f t="shared" si="25"/>
        <v>0.51354166666666667</v>
      </c>
    </row>
    <row r="800" spans="1:11" s="6" customFormat="1" ht="12.75" x14ac:dyDescent="0.2">
      <c r="A800" s="6" t="s">
        <v>67</v>
      </c>
      <c r="B800" s="6">
        <v>309</v>
      </c>
      <c r="C800" s="6" t="s">
        <v>53</v>
      </c>
      <c r="D800" s="6">
        <v>1874</v>
      </c>
      <c r="E800" s="6" t="s">
        <v>122</v>
      </c>
      <c r="F800" s="6" t="s">
        <v>72</v>
      </c>
      <c r="G800" s="6" t="s">
        <v>56</v>
      </c>
      <c r="H800" s="6">
        <v>0</v>
      </c>
      <c r="I800" s="6">
        <v>10</v>
      </c>
      <c r="J800" s="6">
        <v>4.5</v>
      </c>
      <c r="K800" s="6">
        <f t="shared" si="25"/>
        <v>0.51875000000000004</v>
      </c>
    </row>
    <row r="801" spans="1:15" s="6" customFormat="1" ht="12.75" x14ac:dyDescent="0.2">
      <c r="A801" s="6" t="s">
        <v>67</v>
      </c>
      <c r="B801" s="6">
        <v>309</v>
      </c>
      <c r="C801" s="6" t="s">
        <v>53</v>
      </c>
      <c r="D801" s="6">
        <v>1875</v>
      </c>
      <c r="E801" s="6" t="s">
        <v>122</v>
      </c>
      <c r="F801" s="6" t="s">
        <v>72</v>
      </c>
      <c r="G801" s="6" t="s">
        <v>56</v>
      </c>
      <c r="H801" s="6">
        <v>0</v>
      </c>
      <c r="I801" s="6">
        <v>10</v>
      </c>
      <c r="J801" s="6">
        <v>5</v>
      </c>
      <c r="K801" s="6">
        <f t="shared" si="25"/>
        <v>0.52083333333333337</v>
      </c>
    </row>
    <row r="802" spans="1:15" s="6" customFormat="1" ht="12.75" x14ac:dyDescent="0.2">
      <c r="A802" s="6" t="s">
        <v>68</v>
      </c>
      <c r="B802" s="6">
        <v>297</v>
      </c>
      <c r="C802" s="6" t="s">
        <v>53</v>
      </c>
      <c r="D802" s="6">
        <v>1876</v>
      </c>
      <c r="E802" s="6" t="s">
        <v>122</v>
      </c>
      <c r="F802" s="6" t="s">
        <v>72</v>
      </c>
      <c r="G802" s="6" t="s">
        <v>56</v>
      </c>
      <c r="H802" s="6">
        <v>0</v>
      </c>
      <c r="I802" s="6">
        <v>10</v>
      </c>
      <c r="J802" s="6">
        <v>0</v>
      </c>
      <c r="K802" s="6">
        <f t="shared" si="25"/>
        <v>0.5</v>
      </c>
    </row>
    <row r="803" spans="1:15" s="6" customFormat="1" ht="12.75" x14ac:dyDescent="0.2">
      <c r="A803" s="6" t="s">
        <v>68</v>
      </c>
      <c r="B803" s="6">
        <v>297</v>
      </c>
      <c r="C803" s="6" t="s">
        <v>53</v>
      </c>
      <c r="D803" s="6">
        <v>1877</v>
      </c>
      <c r="E803" s="6" t="s">
        <v>122</v>
      </c>
      <c r="F803" s="6" t="s">
        <v>72</v>
      </c>
      <c r="G803" s="6" t="s">
        <v>56</v>
      </c>
      <c r="H803" s="6">
        <v>0</v>
      </c>
      <c r="I803" s="6">
        <v>9</v>
      </c>
      <c r="J803" s="6">
        <v>9</v>
      </c>
      <c r="K803" s="6">
        <f t="shared" si="25"/>
        <v>0.48749999999999999</v>
      </c>
    </row>
    <row r="804" spans="1:15" s="6" customFormat="1" ht="12.75" x14ac:dyDescent="0.2">
      <c r="A804" s="6" t="s">
        <v>68</v>
      </c>
      <c r="B804" s="6">
        <v>297</v>
      </c>
      <c r="C804" s="6" t="s">
        <v>53</v>
      </c>
      <c r="D804" s="6">
        <v>1878</v>
      </c>
      <c r="E804" s="6" t="s">
        <v>122</v>
      </c>
      <c r="F804" s="6" t="s">
        <v>72</v>
      </c>
      <c r="G804" s="6" t="s">
        <v>56</v>
      </c>
      <c r="H804" s="6">
        <v>0</v>
      </c>
      <c r="I804" s="6">
        <v>10</v>
      </c>
      <c r="J804" s="6">
        <v>2</v>
      </c>
      <c r="K804" s="6">
        <f t="shared" si="25"/>
        <v>0.5083333333333333</v>
      </c>
    </row>
    <row r="805" spans="1:15" s="6" customFormat="1" ht="12.75" x14ac:dyDescent="0.2">
      <c r="A805" s="6" t="s">
        <v>69</v>
      </c>
      <c r="B805" s="6">
        <v>348</v>
      </c>
      <c r="C805" s="6" t="s">
        <v>53</v>
      </c>
      <c r="D805" s="6">
        <v>1879</v>
      </c>
      <c r="E805" s="6" t="s">
        <v>122</v>
      </c>
      <c r="F805" s="6" t="s">
        <v>72</v>
      </c>
      <c r="G805" s="6" t="s">
        <v>56</v>
      </c>
      <c r="H805" s="6">
        <v>0</v>
      </c>
      <c r="I805" s="6">
        <v>10</v>
      </c>
      <c r="J805" s="6">
        <v>8.5</v>
      </c>
      <c r="K805" s="6">
        <f t="shared" si="25"/>
        <v>0.53541666666666665</v>
      </c>
    </row>
    <row r="806" spans="1:15" s="6" customFormat="1" ht="12.75" x14ac:dyDescent="0.2">
      <c r="A806" s="6" t="s">
        <v>69</v>
      </c>
      <c r="B806" s="6">
        <v>348</v>
      </c>
      <c r="C806" s="6" t="s">
        <v>53</v>
      </c>
      <c r="D806" s="6">
        <v>1880</v>
      </c>
      <c r="E806" s="6" t="s">
        <v>122</v>
      </c>
      <c r="F806" s="6" t="s">
        <v>72</v>
      </c>
      <c r="G806" s="6" t="s">
        <v>56</v>
      </c>
      <c r="H806" s="6">
        <v>0</v>
      </c>
      <c r="I806" s="6">
        <v>11</v>
      </c>
      <c r="J806" s="6">
        <v>0</v>
      </c>
      <c r="K806" s="6">
        <f t="shared" si="25"/>
        <v>0.55000000000000004</v>
      </c>
    </row>
    <row r="807" spans="1:15" s="6" customFormat="1" ht="12.75" x14ac:dyDescent="0.2">
      <c r="A807" s="6" t="s">
        <v>69</v>
      </c>
      <c r="B807" s="6">
        <v>348</v>
      </c>
      <c r="C807" s="6" t="s">
        <v>53</v>
      </c>
      <c r="D807" s="6">
        <v>1881</v>
      </c>
      <c r="E807" s="6" t="s">
        <v>122</v>
      </c>
      <c r="F807" s="6" t="s">
        <v>72</v>
      </c>
      <c r="G807" s="6" t="s">
        <v>56</v>
      </c>
      <c r="H807" s="6">
        <v>0</v>
      </c>
      <c r="I807" s="6">
        <v>12</v>
      </c>
      <c r="J807" s="6">
        <v>10</v>
      </c>
      <c r="K807" s="6">
        <f t="shared" si="25"/>
        <v>0.64166666666666661</v>
      </c>
    </row>
    <row r="808" spans="1:15" s="6" customFormat="1" ht="12.75" x14ac:dyDescent="0.2">
      <c r="A808" s="6" t="s">
        <v>70</v>
      </c>
      <c r="B808" s="6">
        <v>330</v>
      </c>
      <c r="C808" s="6" t="s">
        <v>53</v>
      </c>
      <c r="D808" s="6">
        <v>1882</v>
      </c>
      <c r="E808" s="6" t="s">
        <v>122</v>
      </c>
      <c r="F808" s="6" t="s">
        <v>72</v>
      </c>
      <c r="G808" s="6" t="s">
        <v>56</v>
      </c>
      <c r="H808" s="6">
        <v>0</v>
      </c>
      <c r="I808" s="6">
        <v>13</v>
      </c>
      <c r="J808" s="6">
        <v>10</v>
      </c>
      <c r="K808" s="6">
        <f t="shared" si="25"/>
        <v>0.69166666666666665</v>
      </c>
    </row>
    <row r="809" spans="1:15" s="6" customFormat="1" ht="12.75" x14ac:dyDescent="0.2">
      <c r="A809" s="6" t="s">
        <v>70</v>
      </c>
      <c r="B809" s="6">
        <v>330</v>
      </c>
      <c r="C809" s="6" t="s">
        <v>53</v>
      </c>
      <c r="D809" s="6">
        <v>1883</v>
      </c>
      <c r="E809" s="6" t="s">
        <v>122</v>
      </c>
      <c r="F809" s="6" t="s">
        <v>72</v>
      </c>
      <c r="G809" s="6" t="s">
        <v>56</v>
      </c>
      <c r="H809" s="6">
        <v>0</v>
      </c>
      <c r="I809" s="6">
        <v>12</v>
      </c>
      <c r="J809" s="6">
        <v>5</v>
      </c>
      <c r="K809" s="6">
        <f t="shared" si="25"/>
        <v>0.62083333333333335</v>
      </c>
    </row>
    <row r="810" spans="1:15" s="6" customFormat="1" ht="12.75" x14ac:dyDescent="0.2">
      <c r="A810" s="6" t="s">
        <v>70</v>
      </c>
      <c r="B810" s="6">
        <v>330</v>
      </c>
      <c r="C810" s="6" t="s">
        <v>53</v>
      </c>
      <c r="D810" s="6">
        <v>1884</v>
      </c>
      <c r="E810" s="6" t="s">
        <v>122</v>
      </c>
      <c r="F810" s="6" t="s">
        <v>72</v>
      </c>
      <c r="G810" s="6" t="s">
        <v>56</v>
      </c>
      <c r="H810" s="6">
        <v>0</v>
      </c>
      <c r="I810" s="6">
        <v>9.4868329805051381</v>
      </c>
      <c r="J810" s="6">
        <v>0</v>
      </c>
      <c r="K810" s="6">
        <f t="shared" si="25"/>
        <v>0.47434164902525688</v>
      </c>
      <c r="L810" s="6">
        <v>6</v>
      </c>
      <c r="M810" s="6">
        <f t="shared" ref="M810:M825" si="26">EXP((LN(L810)+LN(N810))/2)</f>
        <v>9.4868329805051381</v>
      </c>
      <c r="N810" s="6">
        <v>15</v>
      </c>
      <c r="O810" s="6" t="s">
        <v>73</v>
      </c>
    </row>
    <row r="811" spans="1:15" s="6" customFormat="1" ht="12.75" x14ac:dyDescent="0.2">
      <c r="A811" s="6" t="s">
        <v>74</v>
      </c>
      <c r="B811" s="6">
        <v>342</v>
      </c>
      <c r="C811" s="6" t="s">
        <v>53</v>
      </c>
      <c r="D811" s="6">
        <v>1885</v>
      </c>
      <c r="E811" s="6" t="s">
        <v>122</v>
      </c>
      <c r="F811" s="6" t="s">
        <v>72</v>
      </c>
      <c r="G811" s="6" t="s">
        <v>56</v>
      </c>
      <c r="H811" s="6">
        <v>0</v>
      </c>
      <c r="I811" s="6">
        <v>8.6602540378443855</v>
      </c>
      <c r="J811" s="6">
        <v>0</v>
      </c>
      <c r="K811" s="6">
        <f t="shared" si="25"/>
        <v>0.4330127018922193</v>
      </c>
      <c r="L811" s="6">
        <v>5</v>
      </c>
      <c r="M811" s="6">
        <f t="shared" si="26"/>
        <v>8.6602540378443855</v>
      </c>
      <c r="N811" s="6">
        <v>15</v>
      </c>
      <c r="O811" s="6" t="s">
        <v>73</v>
      </c>
    </row>
    <row r="812" spans="1:15" s="6" customFormat="1" ht="12.75" x14ac:dyDescent="0.2">
      <c r="A812" s="6" t="s">
        <v>74</v>
      </c>
      <c r="B812" s="6">
        <v>342</v>
      </c>
      <c r="C812" s="6" t="s">
        <v>53</v>
      </c>
      <c r="D812" s="6">
        <v>1886</v>
      </c>
      <c r="E812" s="6" t="s">
        <v>122</v>
      </c>
      <c r="F812" s="6" t="s">
        <v>72</v>
      </c>
      <c r="G812" s="6" t="s">
        <v>56</v>
      </c>
      <c r="H812" s="6">
        <v>0</v>
      </c>
      <c r="I812" s="6">
        <v>6.9282032302755088</v>
      </c>
      <c r="J812" s="6">
        <v>0</v>
      </c>
      <c r="K812" s="6">
        <f t="shared" si="25"/>
        <v>0.34641016151377546</v>
      </c>
      <c r="L812" s="6">
        <v>4</v>
      </c>
      <c r="M812" s="6">
        <f t="shared" si="26"/>
        <v>6.9282032302755088</v>
      </c>
      <c r="N812" s="6">
        <v>12</v>
      </c>
      <c r="O812" s="6" t="s">
        <v>73</v>
      </c>
    </row>
    <row r="813" spans="1:15" s="6" customFormat="1" ht="12.75" x14ac:dyDescent="0.2">
      <c r="A813" s="6" t="s">
        <v>74</v>
      </c>
      <c r="B813" s="6">
        <v>342</v>
      </c>
      <c r="C813" s="6" t="s">
        <v>53</v>
      </c>
      <c r="D813" s="6">
        <v>1887</v>
      </c>
      <c r="E813" s="6" t="s">
        <v>122</v>
      </c>
      <c r="F813" s="6" t="s">
        <v>72</v>
      </c>
      <c r="G813" s="6" t="s">
        <v>56</v>
      </c>
      <c r="H813" s="6">
        <v>0</v>
      </c>
      <c r="I813" s="6">
        <v>6.4807406984078604</v>
      </c>
      <c r="J813" s="6">
        <v>0</v>
      </c>
      <c r="K813" s="6">
        <f t="shared" si="25"/>
        <v>0.32403703492039304</v>
      </c>
      <c r="L813" s="6">
        <v>3.5</v>
      </c>
      <c r="M813" s="6">
        <f t="shared" si="26"/>
        <v>6.4807406984078604</v>
      </c>
      <c r="N813" s="6">
        <v>12</v>
      </c>
      <c r="O813" s="6" t="s">
        <v>73</v>
      </c>
    </row>
    <row r="814" spans="1:15" s="6" customFormat="1" ht="12.75" x14ac:dyDescent="0.2">
      <c r="A814" s="6" t="s">
        <v>75</v>
      </c>
      <c r="B814" s="6">
        <v>347</v>
      </c>
      <c r="C814" s="6" t="s">
        <v>53</v>
      </c>
      <c r="D814" s="6">
        <v>1888</v>
      </c>
      <c r="E814" s="6" t="s">
        <v>122</v>
      </c>
      <c r="F814" s="6" t="s">
        <v>72</v>
      </c>
      <c r="G814" s="6" t="s">
        <v>56</v>
      </c>
      <c r="H814" s="6">
        <v>0</v>
      </c>
      <c r="I814" s="6">
        <v>7.2456883730947181</v>
      </c>
      <c r="J814" s="6">
        <v>0</v>
      </c>
      <c r="K814" s="6">
        <f t="shared" si="25"/>
        <v>0.36228441865473593</v>
      </c>
      <c r="L814" s="6">
        <v>5</v>
      </c>
      <c r="M814" s="6">
        <f t="shared" si="26"/>
        <v>7.2456883730947181</v>
      </c>
      <c r="N814" s="6">
        <v>10.5</v>
      </c>
      <c r="O814" s="6" t="s">
        <v>73</v>
      </c>
    </row>
    <row r="815" spans="1:15" s="6" customFormat="1" ht="12.75" x14ac:dyDescent="0.2">
      <c r="A815" s="6" t="s">
        <v>75</v>
      </c>
      <c r="B815" s="6">
        <v>347</v>
      </c>
      <c r="C815" s="6" t="s">
        <v>53</v>
      </c>
      <c r="D815" s="6">
        <v>1889</v>
      </c>
      <c r="E815" s="6" t="s">
        <v>122</v>
      </c>
      <c r="F815" s="6" t="s">
        <v>72</v>
      </c>
      <c r="G815" s="6" t="s">
        <v>56</v>
      </c>
      <c r="H815" s="6">
        <v>0</v>
      </c>
      <c r="I815" s="6">
        <v>9.4868329805051381</v>
      </c>
      <c r="J815" s="6">
        <v>0</v>
      </c>
      <c r="K815" s="6">
        <f t="shared" si="25"/>
        <v>0.47434164902525688</v>
      </c>
      <c r="L815" s="6">
        <v>6</v>
      </c>
      <c r="M815" s="6">
        <f t="shared" si="26"/>
        <v>9.4868329805051381</v>
      </c>
      <c r="N815" s="6">
        <v>15</v>
      </c>
      <c r="O815" s="6" t="s">
        <v>73</v>
      </c>
    </row>
    <row r="816" spans="1:15" s="6" customFormat="1" ht="12.75" x14ac:dyDescent="0.2">
      <c r="A816" s="6" t="s">
        <v>75</v>
      </c>
      <c r="B816" s="6">
        <v>347</v>
      </c>
      <c r="C816" s="6" t="s">
        <v>53</v>
      </c>
      <c r="D816" s="6">
        <v>1890</v>
      </c>
      <c r="E816" s="6" t="s">
        <v>122</v>
      </c>
      <c r="F816" s="6" t="s">
        <v>72</v>
      </c>
      <c r="G816" s="6" t="s">
        <v>56</v>
      </c>
      <c r="H816" s="6">
        <v>0</v>
      </c>
      <c r="I816" s="6">
        <v>9.4868329805051381</v>
      </c>
      <c r="J816" s="6">
        <v>0</v>
      </c>
      <c r="K816" s="6">
        <f t="shared" si="25"/>
        <v>0.47434164902525688</v>
      </c>
      <c r="L816" s="6">
        <v>6</v>
      </c>
      <c r="M816" s="6">
        <f t="shared" si="26"/>
        <v>9.4868329805051381</v>
      </c>
      <c r="N816" s="6">
        <v>15</v>
      </c>
      <c r="O816" s="6" t="s">
        <v>73</v>
      </c>
    </row>
    <row r="817" spans="1:15" s="6" customFormat="1" ht="12.75" x14ac:dyDescent="0.2">
      <c r="A817" s="6" t="s">
        <v>76</v>
      </c>
      <c r="B817" s="6">
        <v>379</v>
      </c>
      <c r="C817" s="6" t="s">
        <v>53</v>
      </c>
      <c r="D817" s="6">
        <v>1891</v>
      </c>
      <c r="E817" s="6" t="s">
        <v>122</v>
      </c>
      <c r="F817" s="6" t="s">
        <v>72</v>
      </c>
      <c r="G817" s="6" t="s">
        <v>56</v>
      </c>
      <c r="H817" s="6">
        <v>0</v>
      </c>
      <c r="I817" s="6">
        <v>9.6436507609929567</v>
      </c>
      <c r="J817" s="6">
        <v>0</v>
      </c>
      <c r="K817" s="6">
        <f t="shared" si="25"/>
        <v>0.48218253804964784</v>
      </c>
      <c r="L817" s="6">
        <v>6</v>
      </c>
      <c r="M817" s="6">
        <f t="shared" si="26"/>
        <v>9.6436507609929567</v>
      </c>
      <c r="N817" s="6">
        <v>15.5</v>
      </c>
      <c r="O817" s="6" t="s">
        <v>73</v>
      </c>
    </row>
    <row r="818" spans="1:15" s="6" customFormat="1" ht="12.75" x14ac:dyDescent="0.2">
      <c r="A818" s="6" t="s">
        <v>76</v>
      </c>
      <c r="B818" s="6">
        <v>379</v>
      </c>
      <c r="C818" s="6" t="s">
        <v>53</v>
      </c>
      <c r="D818" s="6">
        <v>1892</v>
      </c>
      <c r="E818" s="6" t="s">
        <v>122</v>
      </c>
      <c r="F818" s="6" t="s">
        <v>72</v>
      </c>
      <c r="G818" s="6" t="s">
        <v>56</v>
      </c>
      <c r="H818" s="6">
        <v>0</v>
      </c>
      <c r="I818" s="6">
        <v>10.606601717798213</v>
      </c>
      <c r="J818" s="6">
        <v>0</v>
      </c>
      <c r="K818" s="6">
        <f t="shared" si="25"/>
        <v>0.53033008588991071</v>
      </c>
      <c r="L818" s="6">
        <v>7.5</v>
      </c>
      <c r="M818" s="6">
        <f t="shared" si="26"/>
        <v>10.606601717798213</v>
      </c>
      <c r="N818" s="6">
        <v>15</v>
      </c>
      <c r="O818" s="6" t="s">
        <v>73</v>
      </c>
    </row>
    <row r="819" spans="1:15" s="6" customFormat="1" ht="12.75" x14ac:dyDescent="0.2">
      <c r="A819" s="6" t="s">
        <v>76</v>
      </c>
      <c r="B819" s="6">
        <v>379</v>
      </c>
      <c r="C819" s="6" t="s">
        <v>53</v>
      </c>
      <c r="D819" s="6">
        <v>1893</v>
      </c>
      <c r="E819" s="6" t="s">
        <v>122</v>
      </c>
      <c r="F819" s="6" t="s">
        <v>72</v>
      </c>
      <c r="G819" s="6" t="s">
        <v>56</v>
      </c>
      <c r="H819" s="6">
        <v>0</v>
      </c>
      <c r="I819" s="6">
        <v>10.816653826391969</v>
      </c>
      <c r="J819" s="6">
        <v>0</v>
      </c>
      <c r="K819" s="6">
        <f t="shared" si="25"/>
        <v>0.54083269131959844</v>
      </c>
      <c r="L819" s="6">
        <v>6.5</v>
      </c>
      <c r="M819" s="6">
        <f t="shared" si="26"/>
        <v>10.816653826391969</v>
      </c>
      <c r="N819" s="6">
        <v>18</v>
      </c>
      <c r="O819" s="6" t="s">
        <v>73</v>
      </c>
    </row>
    <row r="820" spans="1:15" s="6" customFormat="1" ht="12.75" x14ac:dyDescent="0.2">
      <c r="A820" s="6" t="s">
        <v>77</v>
      </c>
      <c r="B820" s="6">
        <v>443</v>
      </c>
      <c r="C820" s="6" t="s">
        <v>53</v>
      </c>
      <c r="D820" s="6">
        <v>1894</v>
      </c>
      <c r="E820" s="6" t="s">
        <v>122</v>
      </c>
      <c r="F820" s="6" t="s">
        <v>72</v>
      </c>
      <c r="G820" s="6" t="s">
        <v>56</v>
      </c>
      <c r="H820" s="6">
        <v>0</v>
      </c>
      <c r="I820" s="6">
        <v>9.4868329805051381</v>
      </c>
      <c r="J820" s="6">
        <v>0</v>
      </c>
      <c r="K820" s="6">
        <f t="shared" si="25"/>
        <v>0.47434164902525688</v>
      </c>
      <c r="L820" s="6">
        <v>6</v>
      </c>
      <c r="M820" s="6">
        <f t="shared" si="26"/>
        <v>9.4868329805051381</v>
      </c>
      <c r="N820" s="6">
        <v>15</v>
      </c>
      <c r="O820" s="6" t="s">
        <v>73</v>
      </c>
    </row>
    <row r="821" spans="1:15" s="6" customFormat="1" ht="12.75" x14ac:dyDescent="0.2">
      <c r="A821" s="6" t="s">
        <v>77</v>
      </c>
      <c r="B821" s="6">
        <v>443</v>
      </c>
      <c r="C821" s="6" t="s">
        <v>53</v>
      </c>
      <c r="D821" s="6">
        <v>1895</v>
      </c>
      <c r="E821" s="6" t="s">
        <v>122</v>
      </c>
      <c r="F821" s="6" t="s">
        <v>72</v>
      </c>
      <c r="G821" s="6" t="s">
        <v>56</v>
      </c>
      <c r="H821" s="6">
        <v>0</v>
      </c>
      <c r="I821" s="6">
        <v>8.4852813742385695</v>
      </c>
      <c r="J821" s="6">
        <v>0</v>
      </c>
      <c r="K821" s="6">
        <f t="shared" si="25"/>
        <v>0.42426406871192845</v>
      </c>
      <c r="L821" s="6">
        <v>6</v>
      </c>
      <c r="M821" s="6">
        <f t="shared" si="26"/>
        <v>8.4852813742385695</v>
      </c>
      <c r="N821" s="6">
        <v>12</v>
      </c>
      <c r="O821" s="6" t="s">
        <v>73</v>
      </c>
    </row>
    <row r="822" spans="1:15" s="6" customFormat="1" ht="12.75" x14ac:dyDescent="0.2">
      <c r="A822" s="6" t="s">
        <v>77</v>
      </c>
      <c r="B822" s="6">
        <v>443</v>
      </c>
      <c r="C822" s="6" t="s">
        <v>53</v>
      </c>
      <c r="D822" s="6">
        <v>1896</v>
      </c>
      <c r="E822" s="6" t="s">
        <v>122</v>
      </c>
      <c r="F822" s="6" t="s">
        <v>72</v>
      </c>
      <c r="G822" s="6" t="s">
        <v>56</v>
      </c>
      <c r="H822" s="6">
        <v>0</v>
      </c>
      <c r="I822" s="6">
        <v>11.489125293076055</v>
      </c>
      <c r="J822" s="6">
        <v>0</v>
      </c>
      <c r="K822" s="6">
        <f t="shared" si="25"/>
        <v>0.57445626465380273</v>
      </c>
      <c r="L822" s="6">
        <v>7.5</v>
      </c>
      <c r="M822" s="6">
        <f t="shared" si="26"/>
        <v>11.489125293076055</v>
      </c>
      <c r="N822" s="6">
        <v>17.600000000000001</v>
      </c>
      <c r="O822" s="6" t="s">
        <v>73</v>
      </c>
    </row>
    <row r="823" spans="1:15" s="6" customFormat="1" ht="12.75" x14ac:dyDescent="0.2">
      <c r="A823" s="6" t="s">
        <v>78</v>
      </c>
      <c r="B823" s="6">
        <v>450</v>
      </c>
      <c r="C823" s="6" t="s">
        <v>53</v>
      </c>
      <c r="D823" s="6">
        <v>1897</v>
      </c>
      <c r="E823" s="6" t="s">
        <v>122</v>
      </c>
      <c r="F823" s="6" t="s">
        <v>72</v>
      </c>
      <c r="G823" s="6" t="s">
        <v>56</v>
      </c>
      <c r="H823" s="6">
        <v>0</v>
      </c>
      <c r="I823" s="6">
        <v>9.3541434669348558</v>
      </c>
      <c r="J823" s="6">
        <v>0</v>
      </c>
      <c r="K823" s="6">
        <f t="shared" si="25"/>
        <v>0.46770717334674278</v>
      </c>
      <c r="L823" s="6">
        <v>7</v>
      </c>
      <c r="M823" s="6">
        <f t="shared" si="26"/>
        <v>9.3541434669348558</v>
      </c>
      <c r="N823" s="6">
        <v>12.5</v>
      </c>
      <c r="O823" s="6" t="s">
        <v>73</v>
      </c>
    </row>
    <row r="824" spans="1:15" s="6" customFormat="1" ht="12.75" x14ac:dyDescent="0.2">
      <c r="A824" s="6" t="s">
        <v>78</v>
      </c>
      <c r="B824" s="6">
        <v>450</v>
      </c>
      <c r="C824" s="6" t="s">
        <v>53</v>
      </c>
      <c r="D824" s="6">
        <v>1898</v>
      </c>
      <c r="E824" s="6" t="s">
        <v>122</v>
      </c>
      <c r="F824" s="6" t="s">
        <v>72</v>
      </c>
      <c r="G824" s="6" t="s">
        <v>56</v>
      </c>
      <c r="H824" s="6">
        <v>0</v>
      </c>
      <c r="I824" s="6">
        <v>9.4868329805051381</v>
      </c>
      <c r="J824" s="6">
        <v>0</v>
      </c>
      <c r="K824" s="6">
        <f t="shared" si="25"/>
        <v>0.47434164902525688</v>
      </c>
      <c r="L824" s="6">
        <v>6</v>
      </c>
      <c r="M824" s="6">
        <f t="shared" si="26"/>
        <v>9.4868329805051381</v>
      </c>
      <c r="N824" s="6">
        <v>15</v>
      </c>
      <c r="O824" s="6" t="s">
        <v>73</v>
      </c>
    </row>
    <row r="825" spans="1:15" s="6" customFormat="1" ht="12.75" x14ac:dyDescent="0.2">
      <c r="A825" s="6" t="s">
        <v>79</v>
      </c>
      <c r="B825" s="6">
        <v>365</v>
      </c>
      <c r="C825" s="6" t="s">
        <v>53</v>
      </c>
      <c r="D825" s="6">
        <v>1899</v>
      </c>
      <c r="E825" s="6" t="s">
        <v>122</v>
      </c>
      <c r="F825" s="6" t="s">
        <v>72</v>
      </c>
      <c r="G825" s="6" t="s">
        <v>56</v>
      </c>
      <c r="H825" s="6">
        <v>0</v>
      </c>
      <c r="I825" s="6">
        <v>10.246950765959596</v>
      </c>
      <c r="J825" s="6">
        <v>0</v>
      </c>
      <c r="K825" s="6">
        <f t="shared" si="25"/>
        <v>0.51234753829797985</v>
      </c>
      <c r="L825" s="6">
        <v>7</v>
      </c>
      <c r="M825" s="6">
        <f t="shared" si="26"/>
        <v>10.246950765959596</v>
      </c>
      <c r="N825" s="6">
        <v>15</v>
      </c>
      <c r="O825" s="6" t="s">
        <v>73</v>
      </c>
    </row>
    <row r="826" spans="1:15" s="6" customFormat="1" ht="12.75" x14ac:dyDescent="0.2">
      <c r="A826" s="6" t="s">
        <v>80</v>
      </c>
      <c r="B826" s="6">
        <v>383</v>
      </c>
      <c r="C826" s="6" t="s">
        <v>53</v>
      </c>
      <c r="D826" s="6">
        <v>1900</v>
      </c>
      <c r="E826" s="6" t="s">
        <v>122</v>
      </c>
      <c r="F826" s="6" t="s">
        <v>72</v>
      </c>
      <c r="G826" s="6" t="s">
        <v>56</v>
      </c>
      <c r="H826" s="6">
        <v>0</v>
      </c>
      <c r="I826" s="6">
        <v>10</v>
      </c>
      <c r="J826" s="6">
        <v>0</v>
      </c>
      <c r="K826" s="6">
        <f t="shared" si="25"/>
        <v>0.5</v>
      </c>
    </row>
    <row r="827" spans="1:15" s="6" customFormat="1" ht="12.75" x14ac:dyDescent="0.2">
      <c r="A827" s="6" t="s">
        <v>81</v>
      </c>
      <c r="B827" s="6">
        <v>415</v>
      </c>
      <c r="C827" s="6" t="s">
        <v>53</v>
      </c>
      <c r="D827" s="6">
        <v>1901</v>
      </c>
      <c r="E827" s="6" t="s">
        <v>122</v>
      </c>
      <c r="F827" s="6" t="s">
        <v>72</v>
      </c>
      <c r="G827" s="6" t="s">
        <v>56</v>
      </c>
      <c r="H827" s="6">
        <v>0</v>
      </c>
      <c r="I827" s="6">
        <v>10</v>
      </c>
      <c r="J827" s="6">
        <v>1</v>
      </c>
      <c r="K827" s="6">
        <f t="shared" si="25"/>
        <v>0.50416666666666665</v>
      </c>
    </row>
    <row r="828" spans="1:15" s="6" customFormat="1" ht="12.75" x14ac:dyDescent="0.2">
      <c r="A828" s="6" t="s">
        <v>82</v>
      </c>
      <c r="B828" s="6">
        <v>459</v>
      </c>
      <c r="C828" s="6" t="s">
        <v>53</v>
      </c>
      <c r="D828" s="6">
        <v>1902</v>
      </c>
      <c r="E828" s="6" t="s">
        <v>122</v>
      </c>
      <c r="F828" s="6" t="s">
        <v>72</v>
      </c>
      <c r="G828" s="6" t="s">
        <v>56</v>
      </c>
      <c r="H828" s="6">
        <v>0</v>
      </c>
      <c r="I828" s="6">
        <v>11</v>
      </c>
      <c r="J828" s="6">
        <v>6</v>
      </c>
      <c r="K828" s="6">
        <f t="shared" si="25"/>
        <v>0.57500000000000007</v>
      </c>
    </row>
    <row r="829" spans="1:15" s="6" customFormat="1" ht="12.75" x14ac:dyDescent="0.2">
      <c r="A829" s="6" t="s">
        <v>83</v>
      </c>
      <c r="B829" s="6">
        <v>374</v>
      </c>
      <c r="C829" s="6" t="s">
        <v>53</v>
      </c>
      <c r="D829" s="6">
        <v>1903</v>
      </c>
      <c r="E829" s="6" t="s">
        <v>122</v>
      </c>
      <c r="F829" s="6" t="s">
        <v>72</v>
      </c>
      <c r="G829" s="6" t="s">
        <v>56</v>
      </c>
      <c r="H829" s="6">
        <v>0</v>
      </c>
      <c r="I829" s="6">
        <v>12</v>
      </c>
      <c r="J829" s="6">
        <v>8</v>
      </c>
      <c r="K829" s="6">
        <f t="shared" si="25"/>
        <v>0.6333333333333333</v>
      </c>
    </row>
    <row r="830" spans="1:15" s="6" customFormat="1" ht="12.75" x14ac:dyDescent="0.2">
      <c r="A830" s="6" t="s">
        <v>83</v>
      </c>
      <c r="B830" s="6">
        <v>374</v>
      </c>
      <c r="C830" s="6" t="s">
        <v>53</v>
      </c>
      <c r="D830" s="6">
        <v>1904</v>
      </c>
      <c r="E830" s="6" t="s">
        <v>122</v>
      </c>
      <c r="F830" s="6" t="s">
        <v>72</v>
      </c>
      <c r="G830" s="6" t="s">
        <v>56</v>
      </c>
      <c r="H830" s="6">
        <v>0</v>
      </c>
      <c r="I830" s="6">
        <v>11</v>
      </c>
      <c r="J830" s="6">
        <v>11</v>
      </c>
      <c r="K830" s="6">
        <f t="shared" si="25"/>
        <v>0.59583333333333333</v>
      </c>
    </row>
    <row r="831" spans="1:15" s="6" customFormat="1" ht="12.75" x14ac:dyDescent="0.2">
      <c r="A831" s="6" t="s">
        <v>83</v>
      </c>
      <c r="B831" s="6">
        <v>374</v>
      </c>
      <c r="C831" s="6" t="s">
        <v>53</v>
      </c>
      <c r="D831" s="6">
        <v>1905</v>
      </c>
      <c r="E831" s="6" t="s">
        <v>122</v>
      </c>
      <c r="F831" s="6" t="s">
        <v>72</v>
      </c>
      <c r="G831" s="6" t="s">
        <v>56</v>
      </c>
      <c r="H831" s="6">
        <v>0</v>
      </c>
      <c r="I831" s="6">
        <v>11</v>
      </c>
      <c r="J831" s="6">
        <v>5</v>
      </c>
      <c r="K831" s="6">
        <f t="shared" si="25"/>
        <v>0.57083333333333341</v>
      </c>
    </row>
    <row r="832" spans="1:15" s="6" customFormat="1" ht="12.75" x14ac:dyDescent="0.2">
      <c r="A832" s="6" t="s">
        <v>84</v>
      </c>
      <c r="B832" s="6">
        <v>292</v>
      </c>
      <c r="C832" s="6" t="s">
        <v>53</v>
      </c>
      <c r="D832" s="6">
        <v>1906</v>
      </c>
      <c r="E832" s="6" t="s">
        <v>122</v>
      </c>
      <c r="F832" s="6" t="s">
        <v>72</v>
      </c>
      <c r="G832" s="6" t="s">
        <v>56</v>
      </c>
      <c r="H832" s="6">
        <v>0</v>
      </c>
      <c r="I832" s="6">
        <v>10</v>
      </c>
      <c r="J832" s="6">
        <v>6</v>
      </c>
      <c r="K832" s="6">
        <f t="shared" si="25"/>
        <v>0.52500000000000002</v>
      </c>
    </row>
    <row r="833" spans="1:11" s="6" customFormat="1" ht="12.75" x14ac:dyDescent="0.2">
      <c r="A833" s="6" t="s">
        <v>84</v>
      </c>
      <c r="B833" s="6">
        <v>292</v>
      </c>
      <c r="C833" s="6" t="s">
        <v>53</v>
      </c>
      <c r="D833" s="6">
        <v>1907</v>
      </c>
      <c r="E833" s="6" t="s">
        <v>122</v>
      </c>
      <c r="F833" s="6" t="s">
        <v>72</v>
      </c>
      <c r="G833" s="6" t="s">
        <v>56</v>
      </c>
      <c r="H833" s="6">
        <v>0</v>
      </c>
      <c r="I833" s="6">
        <v>10</v>
      </c>
      <c r="J833" s="6">
        <v>0</v>
      </c>
      <c r="K833" s="6">
        <f t="shared" si="25"/>
        <v>0.5</v>
      </c>
    </row>
    <row r="834" spans="1:11" s="6" customFormat="1" ht="12.75" x14ac:dyDescent="0.2">
      <c r="A834" s="6" t="s">
        <v>84</v>
      </c>
      <c r="B834" s="6">
        <v>292</v>
      </c>
      <c r="C834" s="6" t="s">
        <v>53</v>
      </c>
      <c r="D834" s="6">
        <v>1908</v>
      </c>
      <c r="E834" s="6" t="s">
        <v>122</v>
      </c>
      <c r="F834" s="6" t="s">
        <v>72</v>
      </c>
      <c r="G834" s="6" t="s">
        <v>56</v>
      </c>
      <c r="H834" s="6">
        <v>0</v>
      </c>
      <c r="I834" s="6">
        <v>8</v>
      </c>
      <c r="J834" s="6">
        <v>9</v>
      </c>
      <c r="K834" s="6">
        <f t="shared" si="25"/>
        <v>0.4375</v>
      </c>
    </row>
    <row r="835" spans="1:11" s="6" customFormat="1" ht="12.75" x14ac:dyDescent="0.2">
      <c r="A835" s="6" t="s">
        <v>71</v>
      </c>
      <c r="B835" s="6">
        <v>294</v>
      </c>
      <c r="C835" s="6" t="s">
        <v>53</v>
      </c>
      <c r="D835" s="6">
        <v>1909</v>
      </c>
      <c r="E835" s="6" t="s">
        <v>122</v>
      </c>
      <c r="F835" s="6" t="s">
        <v>72</v>
      </c>
      <c r="G835" s="6" t="s">
        <v>56</v>
      </c>
      <c r="H835" s="6">
        <v>0</v>
      </c>
      <c r="I835" s="6">
        <v>10</v>
      </c>
      <c r="J835" s="6">
        <v>7</v>
      </c>
      <c r="K835" s="6">
        <f t="shared" si="25"/>
        <v>0.52916666666666667</v>
      </c>
    </row>
    <row r="836" spans="1:11" s="6" customFormat="1" ht="12.75" x14ac:dyDescent="0.2">
      <c r="A836" s="6" t="s">
        <v>58</v>
      </c>
      <c r="B836" s="6">
        <v>273</v>
      </c>
      <c r="C836" s="6" t="s">
        <v>53</v>
      </c>
      <c r="D836" s="6">
        <v>1854</v>
      </c>
      <c r="E836" s="6" t="s">
        <v>123</v>
      </c>
      <c r="F836" s="6" t="s">
        <v>60</v>
      </c>
      <c r="G836" s="6" t="s">
        <v>56</v>
      </c>
      <c r="H836" s="6">
        <v>0</v>
      </c>
      <c r="I836" s="6">
        <v>4</v>
      </c>
      <c r="J836" s="6">
        <v>1</v>
      </c>
      <c r="K836" s="6">
        <f t="shared" si="25"/>
        <v>0.20416666666666669</v>
      </c>
    </row>
    <row r="837" spans="1:11" s="6" customFormat="1" ht="12.75" x14ac:dyDescent="0.2">
      <c r="A837" s="6" t="s">
        <v>58</v>
      </c>
      <c r="B837" s="6">
        <v>273</v>
      </c>
      <c r="C837" s="6" t="s">
        <v>53</v>
      </c>
      <c r="D837" s="6">
        <v>1855</v>
      </c>
      <c r="E837" s="6" t="s">
        <v>123</v>
      </c>
      <c r="F837" s="6" t="s">
        <v>60</v>
      </c>
      <c r="G837" s="6" t="s">
        <v>56</v>
      </c>
      <c r="H837" s="6">
        <v>0</v>
      </c>
      <c r="I837" s="6">
        <v>4</v>
      </c>
      <c r="J837" s="6">
        <v>7</v>
      </c>
      <c r="K837" s="6">
        <f t="shared" si="25"/>
        <v>0.22916666666666669</v>
      </c>
    </row>
    <row r="838" spans="1:11" s="6" customFormat="1" ht="12.75" x14ac:dyDescent="0.2">
      <c r="A838" s="6" t="s">
        <v>61</v>
      </c>
      <c r="B838" s="6">
        <v>383</v>
      </c>
      <c r="C838" s="6" t="s">
        <v>53</v>
      </c>
      <c r="D838" s="6">
        <v>1856</v>
      </c>
      <c r="E838" s="6" t="s">
        <v>123</v>
      </c>
      <c r="F838" s="6" t="s">
        <v>60</v>
      </c>
      <c r="G838" s="6" t="s">
        <v>56</v>
      </c>
      <c r="H838" s="6">
        <v>0</v>
      </c>
      <c r="I838" s="6">
        <v>4</v>
      </c>
      <c r="J838" s="6">
        <v>4</v>
      </c>
      <c r="K838" s="6">
        <f t="shared" ref="K838:K901" si="27">H838+I838/20+J838/240</f>
        <v>0.21666666666666667</v>
      </c>
    </row>
    <row r="839" spans="1:11" s="6" customFormat="1" ht="12.75" x14ac:dyDescent="0.2">
      <c r="A839" s="6" t="s">
        <v>61</v>
      </c>
      <c r="B839" s="6">
        <v>383</v>
      </c>
      <c r="C839" s="6" t="s">
        <v>53</v>
      </c>
      <c r="D839" s="6">
        <v>1857</v>
      </c>
      <c r="E839" s="6" t="s">
        <v>123</v>
      </c>
      <c r="F839" s="6" t="s">
        <v>60</v>
      </c>
      <c r="G839" s="6" t="s">
        <v>56</v>
      </c>
      <c r="H839" s="6">
        <v>0</v>
      </c>
      <c r="I839" s="6">
        <v>5</v>
      </c>
      <c r="J839" s="6">
        <v>1</v>
      </c>
      <c r="K839" s="6">
        <f t="shared" si="27"/>
        <v>0.25416666666666665</v>
      </c>
    </row>
    <row r="840" spans="1:11" s="6" customFormat="1" ht="12.75" x14ac:dyDescent="0.2">
      <c r="A840" s="6" t="s">
        <v>62</v>
      </c>
      <c r="B840" s="6">
        <v>413</v>
      </c>
      <c r="C840" s="6" t="s">
        <v>53</v>
      </c>
      <c r="D840" s="6">
        <v>1859</v>
      </c>
      <c r="E840" s="6" t="s">
        <v>123</v>
      </c>
      <c r="F840" s="6" t="s">
        <v>60</v>
      </c>
      <c r="G840" s="6" t="s">
        <v>56</v>
      </c>
      <c r="H840" s="6">
        <v>0</v>
      </c>
      <c r="I840" s="6">
        <v>6</v>
      </c>
      <c r="J840" s="6">
        <v>4</v>
      </c>
      <c r="K840" s="6">
        <f t="shared" si="27"/>
        <v>0.31666666666666665</v>
      </c>
    </row>
    <row r="841" spans="1:11" s="6" customFormat="1" ht="12.75" x14ac:dyDescent="0.2">
      <c r="A841" s="6" t="s">
        <v>62</v>
      </c>
      <c r="B841" s="6">
        <v>413</v>
      </c>
      <c r="C841" s="6" t="s">
        <v>53</v>
      </c>
      <c r="D841" s="6">
        <v>1860</v>
      </c>
      <c r="E841" s="6" t="s">
        <v>123</v>
      </c>
      <c r="F841" s="6" t="s">
        <v>60</v>
      </c>
      <c r="G841" s="6" t="s">
        <v>56</v>
      </c>
      <c r="H841" s="6">
        <v>0</v>
      </c>
      <c r="I841" s="6">
        <v>5</v>
      </c>
      <c r="J841" s="6">
        <v>8</v>
      </c>
      <c r="K841" s="6">
        <f t="shared" si="27"/>
        <v>0.28333333333333333</v>
      </c>
    </row>
    <row r="842" spans="1:11" s="6" customFormat="1" ht="12.75" x14ac:dyDescent="0.2">
      <c r="A842" s="6" t="s">
        <v>63</v>
      </c>
      <c r="B842" s="6">
        <v>485</v>
      </c>
      <c r="C842" s="6" t="s">
        <v>53</v>
      </c>
      <c r="D842" s="6">
        <v>1861</v>
      </c>
      <c r="E842" s="6" t="s">
        <v>123</v>
      </c>
      <c r="F842" s="6" t="s">
        <v>60</v>
      </c>
      <c r="G842" s="6" t="s">
        <v>56</v>
      </c>
      <c r="H842" s="6">
        <v>0</v>
      </c>
      <c r="I842" s="6">
        <v>5</v>
      </c>
      <c r="J842" s="6">
        <v>7</v>
      </c>
      <c r="K842" s="6">
        <f t="shared" si="27"/>
        <v>0.27916666666666667</v>
      </c>
    </row>
    <row r="843" spans="1:11" s="6" customFormat="1" ht="12.75" x14ac:dyDescent="0.2">
      <c r="A843" s="6" t="s">
        <v>63</v>
      </c>
      <c r="B843" s="6">
        <v>485</v>
      </c>
      <c r="C843" s="6" t="s">
        <v>53</v>
      </c>
      <c r="D843" s="6">
        <v>1862</v>
      </c>
      <c r="E843" s="6" t="s">
        <v>123</v>
      </c>
      <c r="F843" s="6" t="s">
        <v>60</v>
      </c>
      <c r="G843" s="6" t="s">
        <v>56</v>
      </c>
      <c r="H843" s="6">
        <v>0</v>
      </c>
      <c r="I843" s="6">
        <v>6</v>
      </c>
      <c r="J843" s="6">
        <v>1</v>
      </c>
      <c r="K843" s="6">
        <f t="shared" si="27"/>
        <v>0.30416666666666664</v>
      </c>
    </row>
    <row r="844" spans="1:11" s="6" customFormat="1" ht="12.75" x14ac:dyDescent="0.2">
      <c r="A844" s="6" t="s">
        <v>63</v>
      </c>
      <c r="B844" s="6">
        <v>485</v>
      </c>
      <c r="C844" s="6" t="s">
        <v>53</v>
      </c>
      <c r="D844" s="6">
        <v>1863</v>
      </c>
      <c r="E844" s="6" t="s">
        <v>123</v>
      </c>
      <c r="F844" s="6" t="s">
        <v>60</v>
      </c>
      <c r="G844" s="6" t="s">
        <v>56</v>
      </c>
      <c r="H844" s="6">
        <v>0</v>
      </c>
      <c r="I844" s="6">
        <v>5</v>
      </c>
      <c r="J844" s="6">
        <v>8</v>
      </c>
      <c r="K844" s="6">
        <f t="shared" si="27"/>
        <v>0.28333333333333333</v>
      </c>
    </row>
    <row r="845" spans="1:11" s="6" customFormat="1" ht="12.75" x14ac:dyDescent="0.2">
      <c r="A845" s="6" t="s">
        <v>64</v>
      </c>
      <c r="B845" s="6">
        <v>576</v>
      </c>
      <c r="C845" s="6" t="s">
        <v>53</v>
      </c>
      <c r="D845" s="6">
        <v>1864</v>
      </c>
      <c r="E845" s="6" t="s">
        <v>123</v>
      </c>
      <c r="F845" s="6" t="s">
        <v>60</v>
      </c>
      <c r="G845" s="6" t="s">
        <v>56</v>
      </c>
      <c r="H845" s="6">
        <v>0</v>
      </c>
      <c r="I845" s="6">
        <v>5</v>
      </c>
      <c r="J845" s="6">
        <v>6</v>
      </c>
      <c r="K845" s="6">
        <f t="shared" si="27"/>
        <v>0.27500000000000002</v>
      </c>
    </row>
    <row r="846" spans="1:11" s="6" customFormat="1" ht="12.75" x14ac:dyDescent="0.2">
      <c r="A846" s="6" t="s">
        <v>64</v>
      </c>
      <c r="B846" s="6">
        <v>576</v>
      </c>
      <c r="C846" s="6" t="s">
        <v>53</v>
      </c>
      <c r="D846" s="6">
        <v>1865</v>
      </c>
      <c r="E846" s="6" t="s">
        <v>123</v>
      </c>
      <c r="F846" s="6" t="s">
        <v>60</v>
      </c>
      <c r="G846" s="6" t="s">
        <v>56</v>
      </c>
      <c r="H846" s="6">
        <v>0</v>
      </c>
      <c r="I846" s="6">
        <v>5</v>
      </c>
      <c r="J846" s="6">
        <v>6</v>
      </c>
      <c r="K846" s="6">
        <f t="shared" si="27"/>
        <v>0.27500000000000002</v>
      </c>
    </row>
    <row r="847" spans="1:11" s="6" customFormat="1" ht="12.75" x14ac:dyDescent="0.2">
      <c r="A847" s="6" t="s">
        <v>65</v>
      </c>
      <c r="B847" s="6">
        <v>290</v>
      </c>
      <c r="C847" s="6" t="s">
        <v>53</v>
      </c>
      <c r="D847" s="6">
        <v>1866</v>
      </c>
      <c r="E847" s="6" t="s">
        <v>123</v>
      </c>
      <c r="F847" s="6" t="s">
        <v>60</v>
      </c>
      <c r="G847" s="6" t="s">
        <v>56</v>
      </c>
      <c r="H847" s="6">
        <v>0</v>
      </c>
      <c r="I847" s="6">
        <v>5</v>
      </c>
      <c r="J847" s="6">
        <v>2</v>
      </c>
      <c r="K847" s="6">
        <f t="shared" si="27"/>
        <v>0.25833333333333336</v>
      </c>
    </row>
    <row r="848" spans="1:11" s="6" customFormat="1" ht="12.75" x14ac:dyDescent="0.2">
      <c r="A848" s="6" t="s">
        <v>65</v>
      </c>
      <c r="B848" s="6">
        <v>290</v>
      </c>
      <c r="C848" s="6" t="s">
        <v>53</v>
      </c>
      <c r="D848" s="6">
        <v>1867</v>
      </c>
      <c r="E848" s="6" t="s">
        <v>123</v>
      </c>
      <c r="F848" s="6" t="s">
        <v>60</v>
      </c>
      <c r="G848" s="6" t="s">
        <v>56</v>
      </c>
      <c r="H848" s="6">
        <v>0</v>
      </c>
      <c r="I848" s="6">
        <v>4</v>
      </c>
      <c r="J848" s="6">
        <v>11</v>
      </c>
      <c r="K848" s="6">
        <f t="shared" si="27"/>
        <v>0.24583333333333335</v>
      </c>
    </row>
    <row r="849" spans="1:11" s="6" customFormat="1" ht="12.75" x14ac:dyDescent="0.2">
      <c r="A849" s="6" t="s">
        <v>66</v>
      </c>
      <c r="B849" s="6">
        <v>357</v>
      </c>
      <c r="C849" s="6" t="s">
        <v>53</v>
      </c>
      <c r="D849" s="6">
        <v>1868</v>
      </c>
      <c r="E849" s="6" t="s">
        <v>123</v>
      </c>
      <c r="F849" s="6" t="s">
        <v>60</v>
      </c>
      <c r="G849" s="6" t="s">
        <v>56</v>
      </c>
      <c r="H849" s="6">
        <v>0</v>
      </c>
      <c r="I849" s="6">
        <v>4</v>
      </c>
      <c r="J849" s="6">
        <v>10</v>
      </c>
      <c r="K849" s="6">
        <f t="shared" si="27"/>
        <v>0.24166666666666667</v>
      </c>
    </row>
    <row r="850" spans="1:11" s="6" customFormat="1" ht="12.75" x14ac:dyDescent="0.2">
      <c r="A850" s="6" t="s">
        <v>66</v>
      </c>
      <c r="B850" s="6">
        <v>357</v>
      </c>
      <c r="C850" s="6" t="s">
        <v>53</v>
      </c>
      <c r="D850" s="6">
        <v>1869</v>
      </c>
      <c r="E850" s="6" t="s">
        <v>123</v>
      </c>
      <c r="F850" s="6" t="s">
        <v>60</v>
      </c>
      <c r="G850" s="6" t="s">
        <v>56</v>
      </c>
      <c r="H850" s="6">
        <v>0</v>
      </c>
      <c r="I850" s="6">
        <v>4</v>
      </c>
      <c r="J850" s="6">
        <v>7</v>
      </c>
      <c r="K850" s="6">
        <f t="shared" si="27"/>
        <v>0.22916666666666669</v>
      </c>
    </row>
    <row r="851" spans="1:11" s="6" customFormat="1" ht="12.75" x14ac:dyDescent="0.2">
      <c r="A851" s="6" t="s">
        <v>66</v>
      </c>
      <c r="B851" s="6">
        <v>357</v>
      </c>
      <c r="C851" s="6" t="s">
        <v>53</v>
      </c>
      <c r="D851" s="6">
        <v>1870</v>
      </c>
      <c r="E851" s="6" t="s">
        <v>123</v>
      </c>
      <c r="F851" s="6" t="s">
        <v>60</v>
      </c>
      <c r="G851" s="6" t="s">
        <v>56</v>
      </c>
      <c r="H851" s="6">
        <v>0</v>
      </c>
      <c r="I851" s="6">
        <v>4</v>
      </c>
      <c r="J851" s="6">
        <v>11</v>
      </c>
      <c r="K851" s="6">
        <f t="shared" si="27"/>
        <v>0.24583333333333335</v>
      </c>
    </row>
    <row r="852" spans="1:11" s="6" customFormat="1" ht="12.75" x14ac:dyDescent="0.2">
      <c r="A852" s="6" t="s">
        <v>67</v>
      </c>
      <c r="B852" s="6">
        <v>309</v>
      </c>
      <c r="C852" s="6" t="s">
        <v>53</v>
      </c>
      <c r="D852" s="6">
        <v>1871</v>
      </c>
      <c r="E852" s="6" t="s">
        <v>123</v>
      </c>
      <c r="F852" s="6" t="s">
        <v>60</v>
      </c>
      <c r="G852" s="6" t="s">
        <v>56</v>
      </c>
      <c r="H852" s="6">
        <v>0</v>
      </c>
      <c r="I852" s="6">
        <v>5</v>
      </c>
      <c r="J852" s="6">
        <v>4.25</v>
      </c>
      <c r="K852" s="6">
        <f t="shared" si="27"/>
        <v>0.26770833333333333</v>
      </c>
    </row>
    <row r="853" spans="1:11" s="6" customFormat="1" ht="12.75" x14ac:dyDescent="0.2">
      <c r="A853" s="6" t="s">
        <v>67</v>
      </c>
      <c r="B853" s="6">
        <v>309</v>
      </c>
      <c r="C853" s="6" t="s">
        <v>53</v>
      </c>
      <c r="D853" s="6">
        <v>1872</v>
      </c>
      <c r="E853" s="6" t="s">
        <v>123</v>
      </c>
      <c r="F853" s="6" t="s">
        <v>60</v>
      </c>
      <c r="G853" s="6" t="s">
        <v>56</v>
      </c>
      <c r="H853" s="6">
        <v>0</v>
      </c>
      <c r="I853" s="6">
        <v>5</v>
      </c>
      <c r="J853" s="6">
        <v>8</v>
      </c>
      <c r="K853" s="6">
        <f t="shared" si="27"/>
        <v>0.28333333333333333</v>
      </c>
    </row>
    <row r="854" spans="1:11" s="6" customFormat="1" ht="12.75" x14ac:dyDescent="0.2">
      <c r="A854" s="6" t="s">
        <v>67</v>
      </c>
      <c r="B854" s="6">
        <v>309</v>
      </c>
      <c r="C854" s="6" t="s">
        <v>53</v>
      </c>
      <c r="D854" s="6">
        <v>1873</v>
      </c>
      <c r="E854" s="6" t="s">
        <v>123</v>
      </c>
      <c r="F854" s="6" t="s">
        <v>60</v>
      </c>
      <c r="G854" s="6" t="s">
        <v>56</v>
      </c>
      <c r="H854" s="6">
        <v>0</v>
      </c>
      <c r="I854" s="6">
        <v>6</v>
      </c>
      <c r="J854" s="6">
        <v>11</v>
      </c>
      <c r="K854" s="6">
        <f t="shared" si="27"/>
        <v>0.34583333333333333</v>
      </c>
    </row>
    <row r="855" spans="1:11" s="6" customFormat="1" ht="12.75" x14ac:dyDescent="0.2">
      <c r="A855" s="6" t="s">
        <v>67</v>
      </c>
      <c r="B855" s="6">
        <v>309</v>
      </c>
      <c r="C855" s="6" t="s">
        <v>53</v>
      </c>
      <c r="D855" s="6">
        <v>1874</v>
      </c>
      <c r="E855" s="6" t="s">
        <v>123</v>
      </c>
      <c r="F855" s="6" t="s">
        <v>60</v>
      </c>
      <c r="G855" s="6" t="s">
        <v>56</v>
      </c>
      <c r="H855" s="6">
        <v>0</v>
      </c>
      <c r="I855" s="6">
        <v>6</v>
      </c>
      <c r="J855" s="6">
        <v>5</v>
      </c>
      <c r="K855" s="6">
        <f t="shared" si="27"/>
        <v>0.3208333333333333</v>
      </c>
    </row>
    <row r="856" spans="1:11" s="6" customFormat="1" ht="12.75" x14ac:dyDescent="0.2">
      <c r="A856" s="6" t="s">
        <v>67</v>
      </c>
      <c r="B856" s="6">
        <v>309</v>
      </c>
      <c r="C856" s="6" t="s">
        <v>53</v>
      </c>
      <c r="D856" s="6">
        <v>1875</v>
      </c>
      <c r="E856" s="6" t="s">
        <v>123</v>
      </c>
      <c r="F856" s="6" t="s">
        <v>60</v>
      </c>
      <c r="G856" s="6" t="s">
        <v>56</v>
      </c>
      <c r="H856" s="6">
        <v>0</v>
      </c>
      <c r="I856" s="6">
        <v>6</v>
      </c>
      <c r="J856" s="6">
        <v>10.5</v>
      </c>
      <c r="K856" s="6">
        <f t="shared" si="27"/>
        <v>0.34375</v>
      </c>
    </row>
    <row r="857" spans="1:11" s="6" customFormat="1" ht="12.75" x14ac:dyDescent="0.2">
      <c r="A857" s="6" t="s">
        <v>68</v>
      </c>
      <c r="B857" s="6">
        <v>297</v>
      </c>
      <c r="C857" s="6" t="s">
        <v>53</v>
      </c>
      <c r="D857" s="6">
        <v>1876</v>
      </c>
      <c r="E857" s="6" t="s">
        <v>123</v>
      </c>
      <c r="F857" s="6" t="s">
        <v>60</v>
      </c>
      <c r="G857" s="6" t="s">
        <v>56</v>
      </c>
      <c r="H857" s="6">
        <v>0</v>
      </c>
      <c r="I857" s="6">
        <v>5</v>
      </c>
      <c r="J857" s="6">
        <v>6</v>
      </c>
      <c r="K857" s="6">
        <f t="shared" si="27"/>
        <v>0.27500000000000002</v>
      </c>
    </row>
    <row r="858" spans="1:11" s="6" customFormat="1" ht="12.75" x14ac:dyDescent="0.2">
      <c r="A858" s="6" t="s">
        <v>68</v>
      </c>
      <c r="B858" s="6">
        <v>297</v>
      </c>
      <c r="C858" s="6" t="s">
        <v>53</v>
      </c>
      <c r="D858" s="6">
        <v>1877</v>
      </c>
      <c r="E858" s="6" t="s">
        <v>123</v>
      </c>
      <c r="F858" s="6" t="s">
        <v>60</v>
      </c>
      <c r="G858" s="6" t="s">
        <v>56</v>
      </c>
      <c r="H858" s="6">
        <v>0</v>
      </c>
      <c r="I858" s="6">
        <v>6</v>
      </c>
      <c r="J858" s="6">
        <v>0</v>
      </c>
      <c r="K858" s="6">
        <f t="shared" si="27"/>
        <v>0.3</v>
      </c>
    </row>
    <row r="859" spans="1:11" s="6" customFormat="1" ht="12.75" x14ac:dyDescent="0.2">
      <c r="A859" s="6" t="s">
        <v>68</v>
      </c>
      <c r="B859" s="6">
        <v>297</v>
      </c>
      <c r="C859" s="6" t="s">
        <v>53</v>
      </c>
      <c r="D859" s="6">
        <v>1878</v>
      </c>
      <c r="E859" s="6" t="s">
        <v>123</v>
      </c>
      <c r="F859" s="6" t="s">
        <v>60</v>
      </c>
      <c r="G859" s="6" t="s">
        <v>56</v>
      </c>
      <c r="H859" s="6">
        <v>0</v>
      </c>
      <c r="I859" s="6">
        <v>5</v>
      </c>
      <c r="J859" s="6">
        <v>8</v>
      </c>
      <c r="K859" s="6">
        <f t="shared" si="27"/>
        <v>0.28333333333333333</v>
      </c>
    </row>
    <row r="860" spans="1:11" s="6" customFormat="1" ht="12.75" x14ac:dyDescent="0.2">
      <c r="A860" s="6" t="s">
        <v>69</v>
      </c>
      <c r="B860" s="6">
        <v>348</v>
      </c>
      <c r="C860" s="6" t="s">
        <v>53</v>
      </c>
      <c r="D860" s="6">
        <v>1879</v>
      </c>
      <c r="E860" s="6" t="s">
        <v>123</v>
      </c>
      <c r="F860" s="6" t="s">
        <v>60</v>
      </c>
      <c r="G860" s="6" t="s">
        <v>56</v>
      </c>
      <c r="H860" s="6">
        <v>0</v>
      </c>
      <c r="I860" s="6">
        <v>5</v>
      </c>
      <c r="J860" s="6">
        <v>9</v>
      </c>
      <c r="K860" s="6">
        <f t="shared" si="27"/>
        <v>0.28749999999999998</v>
      </c>
    </row>
    <row r="861" spans="1:11" s="6" customFormat="1" ht="12.75" x14ac:dyDescent="0.2">
      <c r="A861" s="6" t="s">
        <v>69</v>
      </c>
      <c r="B861" s="6">
        <v>348</v>
      </c>
      <c r="C861" s="6" t="s">
        <v>53</v>
      </c>
      <c r="D861" s="6">
        <v>1880</v>
      </c>
      <c r="E861" s="6" t="s">
        <v>123</v>
      </c>
      <c r="F861" s="6" t="s">
        <v>60</v>
      </c>
      <c r="G861" s="6" t="s">
        <v>56</v>
      </c>
      <c r="H861" s="6">
        <v>0</v>
      </c>
      <c r="I861" s="6">
        <v>6</v>
      </c>
      <c r="J861" s="6">
        <v>8</v>
      </c>
      <c r="K861" s="6">
        <f t="shared" si="27"/>
        <v>0.33333333333333331</v>
      </c>
    </row>
    <row r="862" spans="1:11" s="6" customFormat="1" ht="12.75" x14ac:dyDescent="0.2">
      <c r="A862" s="6" t="s">
        <v>69</v>
      </c>
      <c r="B862" s="6">
        <v>348</v>
      </c>
      <c r="C862" s="6" t="s">
        <v>53</v>
      </c>
      <c r="D862" s="6">
        <v>1881</v>
      </c>
      <c r="E862" s="6" t="s">
        <v>123</v>
      </c>
      <c r="F862" s="6" t="s">
        <v>60</v>
      </c>
      <c r="G862" s="6" t="s">
        <v>56</v>
      </c>
      <c r="H862" s="6">
        <v>0</v>
      </c>
      <c r="I862" s="6">
        <v>6</v>
      </c>
      <c r="J862" s="6">
        <v>10</v>
      </c>
      <c r="K862" s="6">
        <f t="shared" si="27"/>
        <v>0.34166666666666667</v>
      </c>
    </row>
    <row r="863" spans="1:11" s="6" customFormat="1" ht="12.75" x14ac:dyDescent="0.2">
      <c r="A863" s="6" t="s">
        <v>70</v>
      </c>
      <c r="B863" s="6">
        <v>330</v>
      </c>
      <c r="C863" s="6" t="s">
        <v>53</v>
      </c>
      <c r="D863" s="6">
        <v>1882</v>
      </c>
      <c r="E863" s="6" t="s">
        <v>123</v>
      </c>
      <c r="F863" s="6" t="s">
        <v>60</v>
      </c>
      <c r="G863" s="6" t="s">
        <v>56</v>
      </c>
      <c r="H863" s="6">
        <v>0</v>
      </c>
      <c r="I863" s="6">
        <v>6</v>
      </c>
      <c r="J863" s="6">
        <v>4</v>
      </c>
      <c r="K863" s="6">
        <f t="shared" si="27"/>
        <v>0.31666666666666665</v>
      </c>
    </row>
    <row r="864" spans="1:11" s="6" customFormat="1" ht="12.75" x14ac:dyDescent="0.2">
      <c r="A864" s="6" t="s">
        <v>70</v>
      </c>
      <c r="B864" s="6">
        <v>330</v>
      </c>
      <c r="C864" s="6" t="s">
        <v>53</v>
      </c>
      <c r="D864" s="6">
        <v>1883</v>
      </c>
      <c r="E864" s="6" t="s">
        <v>123</v>
      </c>
      <c r="F864" s="6" t="s">
        <v>60</v>
      </c>
      <c r="G864" s="6" t="s">
        <v>56</v>
      </c>
      <c r="H864" s="6">
        <v>0</v>
      </c>
      <c r="I864" s="6">
        <v>7</v>
      </c>
      <c r="J864" s="6">
        <v>1</v>
      </c>
      <c r="K864" s="6">
        <f t="shared" si="27"/>
        <v>0.35416666666666663</v>
      </c>
    </row>
    <row r="865" spans="1:11" s="6" customFormat="1" ht="12.75" x14ac:dyDescent="0.2">
      <c r="A865" s="6" t="s">
        <v>58</v>
      </c>
      <c r="B865" s="6">
        <v>273</v>
      </c>
      <c r="C865" s="6" t="s">
        <v>53</v>
      </c>
      <c r="D865" s="6">
        <v>1854</v>
      </c>
      <c r="E865" s="6" t="s">
        <v>123</v>
      </c>
      <c r="F865" s="6" t="s">
        <v>72</v>
      </c>
      <c r="G865" s="6" t="s">
        <v>56</v>
      </c>
      <c r="H865" s="6">
        <v>0</v>
      </c>
      <c r="I865" s="6">
        <v>5</v>
      </c>
      <c r="J865" s="6">
        <v>7</v>
      </c>
      <c r="K865" s="6">
        <f t="shared" si="27"/>
        <v>0.27916666666666667</v>
      </c>
    </row>
    <row r="866" spans="1:11" s="6" customFormat="1" ht="12.75" x14ac:dyDescent="0.2">
      <c r="A866" s="6" t="s">
        <v>58</v>
      </c>
      <c r="B866" s="6">
        <v>273</v>
      </c>
      <c r="C866" s="6" t="s">
        <v>53</v>
      </c>
      <c r="D866" s="6">
        <v>1855</v>
      </c>
      <c r="E866" s="6" t="s">
        <v>123</v>
      </c>
      <c r="F866" s="6" t="s">
        <v>72</v>
      </c>
      <c r="G866" s="6" t="s">
        <v>56</v>
      </c>
      <c r="H866" s="6">
        <v>0</v>
      </c>
      <c r="I866" s="6">
        <v>5</v>
      </c>
      <c r="J866" s="6">
        <v>7</v>
      </c>
      <c r="K866" s="6">
        <f t="shared" si="27"/>
        <v>0.27916666666666667</v>
      </c>
    </row>
    <row r="867" spans="1:11" s="6" customFormat="1" ht="12.75" x14ac:dyDescent="0.2">
      <c r="A867" s="6" t="s">
        <v>61</v>
      </c>
      <c r="B867" s="6">
        <v>383</v>
      </c>
      <c r="C867" s="6" t="s">
        <v>53</v>
      </c>
      <c r="D867" s="6">
        <v>1856</v>
      </c>
      <c r="E867" s="6" t="s">
        <v>123</v>
      </c>
      <c r="F867" s="6" t="s">
        <v>72</v>
      </c>
      <c r="G867" s="6" t="s">
        <v>56</v>
      </c>
      <c r="H867" s="6">
        <v>0</v>
      </c>
      <c r="I867" s="6">
        <v>5</v>
      </c>
      <c r="J867" s="6">
        <v>8</v>
      </c>
      <c r="K867" s="6">
        <f t="shared" si="27"/>
        <v>0.28333333333333333</v>
      </c>
    </row>
    <row r="868" spans="1:11" s="6" customFormat="1" ht="12.75" x14ac:dyDescent="0.2">
      <c r="A868" s="6" t="s">
        <v>61</v>
      </c>
      <c r="B868" s="6">
        <v>383</v>
      </c>
      <c r="C868" s="6" t="s">
        <v>53</v>
      </c>
      <c r="D868" s="6">
        <v>1857</v>
      </c>
      <c r="E868" s="6" t="s">
        <v>123</v>
      </c>
      <c r="F868" s="6" t="s">
        <v>72</v>
      </c>
      <c r="G868" s="6" t="s">
        <v>56</v>
      </c>
      <c r="H868" s="6">
        <v>0</v>
      </c>
      <c r="I868" s="6">
        <v>6</v>
      </c>
      <c r="J868" s="6">
        <v>5</v>
      </c>
      <c r="K868" s="6">
        <f t="shared" si="27"/>
        <v>0.3208333333333333</v>
      </c>
    </row>
    <row r="869" spans="1:11" s="6" customFormat="1" ht="12.75" x14ac:dyDescent="0.2">
      <c r="A869" s="6" t="s">
        <v>62</v>
      </c>
      <c r="B869" s="6">
        <v>413</v>
      </c>
      <c r="C869" s="6" t="s">
        <v>53</v>
      </c>
      <c r="D869" s="6">
        <v>1859</v>
      </c>
      <c r="E869" s="6" t="s">
        <v>123</v>
      </c>
      <c r="F869" s="6" t="s">
        <v>72</v>
      </c>
      <c r="G869" s="6" t="s">
        <v>56</v>
      </c>
      <c r="H869" s="6">
        <v>0</v>
      </c>
      <c r="I869" s="6">
        <v>7</v>
      </c>
      <c r="J869" s="6">
        <v>0</v>
      </c>
      <c r="K869" s="6">
        <f t="shared" si="27"/>
        <v>0.35</v>
      </c>
    </row>
    <row r="870" spans="1:11" s="6" customFormat="1" ht="12.75" x14ac:dyDescent="0.2">
      <c r="A870" s="6" t="s">
        <v>62</v>
      </c>
      <c r="B870" s="6">
        <v>413</v>
      </c>
      <c r="C870" s="6" t="s">
        <v>53</v>
      </c>
      <c r="D870" s="6">
        <v>1860</v>
      </c>
      <c r="E870" s="6" t="s">
        <v>123</v>
      </c>
      <c r="F870" s="6" t="s">
        <v>72</v>
      </c>
      <c r="G870" s="6" t="s">
        <v>56</v>
      </c>
      <c r="H870" s="6">
        <v>0</v>
      </c>
      <c r="I870" s="6">
        <v>7</v>
      </c>
      <c r="J870" s="6">
        <v>4</v>
      </c>
      <c r="K870" s="6">
        <f t="shared" si="27"/>
        <v>0.36666666666666664</v>
      </c>
    </row>
    <row r="871" spans="1:11" s="6" customFormat="1" ht="12.75" x14ac:dyDescent="0.2">
      <c r="A871" s="6" t="s">
        <v>63</v>
      </c>
      <c r="B871" s="6">
        <v>485</v>
      </c>
      <c r="C871" s="6" t="s">
        <v>53</v>
      </c>
      <c r="D871" s="6">
        <v>1861</v>
      </c>
      <c r="E871" s="6" t="s">
        <v>123</v>
      </c>
      <c r="F871" s="6" t="s">
        <v>72</v>
      </c>
      <c r="G871" s="6" t="s">
        <v>56</v>
      </c>
      <c r="H871" s="6">
        <v>0</v>
      </c>
      <c r="I871" s="6">
        <v>7</v>
      </c>
      <c r="J871" s="6">
        <v>3</v>
      </c>
      <c r="K871" s="6">
        <f t="shared" si="27"/>
        <v>0.36249999999999999</v>
      </c>
    </row>
    <row r="872" spans="1:11" s="6" customFormat="1" ht="12.75" x14ac:dyDescent="0.2">
      <c r="A872" s="6" t="s">
        <v>63</v>
      </c>
      <c r="B872" s="6">
        <v>485</v>
      </c>
      <c r="C872" s="6" t="s">
        <v>53</v>
      </c>
      <c r="D872" s="6">
        <v>1862</v>
      </c>
      <c r="E872" s="6" t="s">
        <v>123</v>
      </c>
      <c r="F872" s="6" t="s">
        <v>72</v>
      </c>
      <c r="G872" s="6" t="s">
        <v>56</v>
      </c>
      <c r="H872" s="6">
        <v>0</v>
      </c>
      <c r="I872" s="6">
        <v>7</v>
      </c>
      <c r="J872" s="6">
        <v>2</v>
      </c>
      <c r="K872" s="6">
        <f t="shared" si="27"/>
        <v>0.35833333333333334</v>
      </c>
    </row>
    <row r="873" spans="1:11" s="6" customFormat="1" ht="12.75" x14ac:dyDescent="0.2">
      <c r="A873" s="6" t="s">
        <v>63</v>
      </c>
      <c r="B873" s="6">
        <v>485</v>
      </c>
      <c r="C873" s="6" t="s">
        <v>53</v>
      </c>
      <c r="D873" s="6">
        <v>1863</v>
      </c>
      <c r="E873" s="6" t="s">
        <v>123</v>
      </c>
      <c r="F873" s="6" t="s">
        <v>72</v>
      </c>
      <c r="G873" s="6" t="s">
        <v>56</v>
      </c>
      <c r="H873" s="6">
        <v>0</v>
      </c>
      <c r="I873" s="6">
        <v>7</v>
      </c>
      <c r="J873" s="6">
        <v>1</v>
      </c>
      <c r="K873" s="6">
        <f t="shared" si="27"/>
        <v>0.35416666666666663</v>
      </c>
    </row>
    <row r="874" spans="1:11" s="6" customFormat="1" ht="12.75" x14ac:dyDescent="0.2">
      <c r="A874" s="6" t="s">
        <v>64</v>
      </c>
      <c r="B874" s="6">
        <v>576</v>
      </c>
      <c r="C874" s="6" t="s">
        <v>53</v>
      </c>
      <c r="D874" s="6">
        <v>1864</v>
      </c>
      <c r="E874" s="6" t="s">
        <v>123</v>
      </c>
      <c r="F874" s="6" t="s">
        <v>72</v>
      </c>
      <c r="G874" s="6" t="s">
        <v>56</v>
      </c>
      <c r="H874" s="6">
        <v>0</v>
      </c>
      <c r="I874" s="6">
        <v>6</v>
      </c>
      <c r="J874" s="6">
        <v>10</v>
      </c>
      <c r="K874" s="6">
        <f t="shared" si="27"/>
        <v>0.34166666666666667</v>
      </c>
    </row>
    <row r="875" spans="1:11" s="6" customFormat="1" ht="12.75" x14ac:dyDescent="0.2">
      <c r="A875" s="6" t="s">
        <v>64</v>
      </c>
      <c r="B875" s="6">
        <v>576</v>
      </c>
      <c r="C875" s="6" t="s">
        <v>53</v>
      </c>
      <c r="D875" s="6">
        <v>1865</v>
      </c>
      <c r="E875" s="6" t="s">
        <v>123</v>
      </c>
      <c r="F875" s="6" t="s">
        <v>72</v>
      </c>
      <c r="G875" s="6" t="s">
        <v>56</v>
      </c>
      <c r="H875" s="6">
        <v>0</v>
      </c>
      <c r="I875" s="6">
        <v>6</v>
      </c>
      <c r="J875" s="6">
        <v>8</v>
      </c>
      <c r="K875" s="6">
        <f t="shared" si="27"/>
        <v>0.33333333333333331</v>
      </c>
    </row>
    <row r="876" spans="1:11" s="6" customFormat="1" ht="12.75" x14ac:dyDescent="0.2">
      <c r="A876" s="6" t="s">
        <v>65</v>
      </c>
      <c r="B876" s="6">
        <v>290</v>
      </c>
      <c r="C876" s="6" t="s">
        <v>53</v>
      </c>
      <c r="D876" s="6">
        <v>1866</v>
      </c>
      <c r="E876" s="6" t="s">
        <v>123</v>
      </c>
      <c r="F876" s="6" t="s">
        <v>72</v>
      </c>
      <c r="G876" s="6" t="s">
        <v>56</v>
      </c>
      <c r="H876" s="6">
        <v>0</v>
      </c>
      <c r="I876" s="6">
        <v>7</v>
      </c>
      <c r="J876" s="6">
        <v>1</v>
      </c>
      <c r="K876" s="6">
        <f t="shared" si="27"/>
        <v>0.35416666666666663</v>
      </c>
    </row>
    <row r="877" spans="1:11" s="6" customFormat="1" ht="12.75" x14ac:dyDescent="0.2">
      <c r="A877" s="6" t="s">
        <v>65</v>
      </c>
      <c r="B877" s="6">
        <v>290</v>
      </c>
      <c r="C877" s="6" t="s">
        <v>53</v>
      </c>
      <c r="D877" s="6">
        <v>1867</v>
      </c>
      <c r="E877" s="6" t="s">
        <v>123</v>
      </c>
      <c r="F877" s="6" t="s">
        <v>72</v>
      </c>
      <c r="G877" s="6" t="s">
        <v>56</v>
      </c>
      <c r="H877" s="6">
        <v>0</v>
      </c>
      <c r="I877" s="6">
        <v>6</v>
      </c>
      <c r="J877" s="6">
        <v>6</v>
      </c>
      <c r="K877" s="6">
        <f t="shared" si="27"/>
        <v>0.32500000000000001</v>
      </c>
    </row>
    <row r="878" spans="1:11" s="6" customFormat="1" ht="12.75" x14ac:dyDescent="0.2">
      <c r="A878" s="6" t="s">
        <v>66</v>
      </c>
      <c r="B878" s="6">
        <v>357</v>
      </c>
      <c r="C878" s="6" t="s">
        <v>53</v>
      </c>
      <c r="D878" s="6">
        <v>1868</v>
      </c>
      <c r="E878" s="6" t="s">
        <v>123</v>
      </c>
      <c r="F878" s="6" t="s">
        <v>72</v>
      </c>
      <c r="G878" s="6" t="s">
        <v>56</v>
      </c>
      <c r="H878" s="6">
        <v>0</v>
      </c>
      <c r="I878" s="6">
        <v>6</v>
      </c>
      <c r="J878" s="6">
        <v>4</v>
      </c>
      <c r="K878" s="6">
        <f t="shared" si="27"/>
        <v>0.31666666666666665</v>
      </c>
    </row>
    <row r="879" spans="1:11" s="6" customFormat="1" ht="12.75" x14ac:dyDescent="0.2">
      <c r="A879" s="6" t="s">
        <v>66</v>
      </c>
      <c r="B879" s="6">
        <v>357</v>
      </c>
      <c r="C879" s="6" t="s">
        <v>53</v>
      </c>
      <c r="D879" s="6">
        <v>1869</v>
      </c>
      <c r="E879" s="6" t="s">
        <v>123</v>
      </c>
      <c r="F879" s="6" t="s">
        <v>72</v>
      </c>
      <c r="G879" s="6" t="s">
        <v>56</v>
      </c>
      <c r="H879" s="6">
        <v>0</v>
      </c>
      <c r="I879" s="6">
        <v>6</v>
      </c>
      <c r="J879" s="6">
        <v>0</v>
      </c>
      <c r="K879" s="6">
        <f t="shared" si="27"/>
        <v>0.3</v>
      </c>
    </row>
    <row r="880" spans="1:11" s="6" customFormat="1" ht="12.75" x14ac:dyDescent="0.2">
      <c r="A880" s="6" t="s">
        <v>66</v>
      </c>
      <c r="B880" s="6">
        <v>357</v>
      </c>
      <c r="C880" s="6" t="s">
        <v>53</v>
      </c>
      <c r="D880" s="6">
        <v>1870</v>
      </c>
      <c r="E880" s="6" t="s">
        <v>123</v>
      </c>
      <c r="F880" s="6" t="s">
        <v>72</v>
      </c>
      <c r="G880" s="6" t="s">
        <v>56</v>
      </c>
      <c r="H880" s="6">
        <v>0</v>
      </c>
      <c r="I880" s="6">
        <v>6</v>
      </c>
      <c r="J880" s="6">
        <v>2</v>
      </c>
      <c r="K880" s="6">
        <f t="shared" si="27"/>
        <v>0.30833333333333335</v>
      </c>
    </row>
    <row r="881" spans="1:15" s="6" customFormat="1" ht="12.75" x14ac:dyDescent="0.2">
      <c r="A881" s="6" t="s">
        <v>67</v>
      </c>
      <c r="B881" s="6">
        <v>309</v>
      </c>
      <c r="C881" s="6" t="s">
        <v>53</v>
      </c>
      <c r="D881" s="6">
        <v>1871</v>
      </c>
      <c r="E881" s="6" t="s">
        <v>123</v>
      </c>
      <c r="F881" s="6" t="s">
        <v>72</v>
      </c>
      <c r="G881" s="6" t="s">
        <v>56</v>
      </c>
      <c r="H881" s="6">
        <v>0</v>
      </c>
      <c r="I881" s="6">
        <v>6</v>
      </c>
      <c r="J881" s="6">
        <v>2.75</v>
      </c>
      <c r="K881" s="6">
        <f t="shared" si="27"/>
        <v>0.31145833333333334</v>
      </c>
    </row>
    <row r="882" spans="1:15" s="6" customFormat="1" ht="12.75" x14ac:dyDescent="0.2">
      <c r="A882" s="6" t="s">
        <v>67</v>
      </c>
      <c r="B882" s="6">
        <v>309</v>
      </c>
      <c r="C882" s="6" t="s">
        <v>53</v>
      </c>
      <c r="D882" s="6">
        <v>1872</v>
      </c>
      <c r="E882" s="6" t="s">
        <v>123</v>
      </c>
      <c r="F882" s="6" t="s">
        <v>72</v>
      </c>
      <c r="G882" s="6" t="s">
        <v>56</v>
      </c>
      <c r="H882" s="6">
        <v>0</v>
      </c>
      <c r="I882" s="6">
        <v>7</v>
      </c>
      <c r="J882" s="6">
        <v>2</v>
      </c>
      <c r="K882" s="6">
        <f t="shared" si="27"/>
        <v>0.35833333333333334</v>
      </c>
    </row>
    <row r="883" spans="1:15" s="6" customFormat="1" ht="12.75" x14ac:dyDescent="0.2">
      <c r="A883" s="6" t="s">
        <v>67</v>
      </c>
      <c r="B883" s="6">
        <v>309</v>
      </c>
      <c r="C883" s="6" t="s">
        <v>53</v>
      </c>
      <c r="D883" s="6">
        <v>1873</v>
      </c>
      <c r="E883" s="6" t="s">
        <v>123</v>
      </c>
      <c r="F883" s="6" t="s">
        <v>72</v>
      </c>
      <c r="G883" s="6" t="s">
        <v>56</v>
      </c>
      <c r="H883" s="6">
        <v>0</v>
      </c>
      <c r="I883" s="6">
        <v>8</v>
      </c>
      <c r="J883" s="6">
        <v>4.5</v>
      </c>
      <c r="K883" s="6">
        <f t="shared" si="27"/>
        <v>0.41875000000000001</v>
      </c>
    </row>
    <row r="884" spans="1:15" s="6" customFormat="1" ht="12.75" x14ac:dyDescent="0.2">
      <c r="A884" s="6" t="s">
        <v>67</v>
      </c>
      <c r="B884" s="6">
        <v>309</v>
      </c>
      <c r="C884" s="6" t="s">
        <v>53</v>
      </c>
      <c r="D884" s="6">
        <v>1874</v>
      </c>
      <c r="E884" s="6" t="s">
        <v>123</v>
      </c>
      <c r="F884" s="6" t="s">
        <v>72</v>
      </c>
      <c r="G884" s="6" t="s">
        <v>56</v>
      </c>
      <c r="H884" s="6">
        <v>0</v>
      </c>
      <c r="I884" s="6">
        <v>8</v>
      </c>
      <c r="J884" s="6">
        <v>0</v>
      </c>
      <c r="K884" s="6">
        <f t="shared" si="27"/>
        <v>0.4</v>
      </c>
    </row>
    <row r="885" spans="1:15" s="6" customFormat="1" ht="12.75" x14ac:dyDescent="0.2">
      <c r="A885" s="6" t="s">
        <v>67</v>
      </c>
      <c r="B885" s="6">
        <v>309</v>
      </c>
      <c r="C885" s="6" t="s">
        <v>53</v>
      </c>
      <c r="D885" s="6">
        <v>1875</v>
      </c>
      <c r="E885" s="6" t="s">
        <v>123</v>
      </c>
      <c r="F885" s="6" t="s">
        <v>72</v>
      </c>
      <c r="G885" s="6" t="s">
        <v>56</v>
      </c>
      <c r="H885" s="6">
        <v>0</v>
      </c>
      <c r="I885" s="6">
        <v>8</v>
      </c>
      <c r="J885" s="6">
        <v>6</v>
      </c>
      <c r="K885" s="6">
        <f t="shared" si="27"/>
        <v>0.42500000000000004</v>
      </c>
    </row>
    <row r="886" spans="1:15" s="6" customFormat="1" ht="12.75" x14ac:dyDescent="0.2">
      <c r="A886" s="6" t="s">
        <v>68</v>
      </c>
      <c r="B886" s="6">
        <v>297</v>
      </c>
      <c r="C886" s="6" t="s">
        <v>53</v>
      </c>
      <c r="D886" s="6">
        <v>1876</v>
      </c>
      <c r="E886" s="6" t="s">
        <v>123</v>
      </c>
      <c r="F886" s="6" t="s">
        <v>72</v>
      </c>
      <c r="G886" s="6" t="s">
        <v>56</v>
      </c>
      <c r="H886" s="6">
        <v>0</v>
      </c>
      <c r="I886" s="6">
        <v>8</v>
      </c>
      <c r="J886" s="6">
        <v>6</v>
      </c>
      <c r="K886" s="6">
        <f t="shared" si="27"/>
        <v>0.42500000000000004</v>
      </c>
    </row>
    <row r="887" spans="1:15" s="6" customFormat="1" ht="12.75" x14ac:dyDescent="0.2">
      <c r="A887" s="6" t="s">
        <v>68</v>
      </c>
      <c r="B887" s="6">
        <v>297</v>
      </c>
      <c r="C887" s="6" t="s">
        <v>53</v>
      </c>
      <c r="D887" s="6">
        <v>1877</v>
      </c>
      <c r="E887" s="6" t="s">
        <v>123</v>
      </c>
      <c r="F887" s="6" t="s">
        <v>72</v>
      </c>
      <c r="G887" s="6" t="s">
        <v>56</v>
      </c>
      <c r="H887" s="6">
        <v>0</v>
      </c>
      <c r="I887" s="6">
        <v>8</v>
      </c>
      <c r="J887" s="6">
        <v>2</v>
      </c>
      <c r="K887" s="6">
        <f t="shared" si="27"/>
        <v>0.40833333333333338</v>
      </c>
    </row>
    <row r="888" spans="1:15" s="6" customFormat="1" ht="12.75" x14ac:dyDescent="0.2">
      <c r="A888" s="6" t="s">
        <v>68</v>
      </c>
      <c r="B888" s="6">
        <v>297</v>
      </c>
      <c r="C888" s="6" t="s">
        <v>53</v>
      </c>
      <c r="D888" s="6">
        <v>1878</v>
      </c>
      <c r="E888" s="6" t="s">
        <v>123</v>
      </c>
      <c r="F888" s="6" t="s">
        <v>72</v>
      </c>
      <c r="G888" s="6" t="s">
        <v>56</v>
      </c>
      <c r="H888" s="6">
        <v>0</v>
      </c>
      <c r="I888" s="6">
        <v>8</v>
      </c>
      <c r="J888" s="6">
        <v>2</v>
      </c>
      <c r="K888" s="6">
        <f t="shared" si="27"/>
        <v>0.40833333333333338</v>
      </c>
    </row>
    <row r="889" spans="1:15" s="6" customFormat="1" ht="12.75" x14ac:dyDescent="0.2">
      <c r="A889" s="6" t="s">
        <v>69</v>
      </c>
      <c r="B889" s="6">
        <v>348</v>
      </c>
      <c r="C889" s="6" t="s">
        <v>53</v>
      </c>
      <c r="D889" s="6">
        <v>1879</v>
      </c>
      <c r="E889" s="6" t="s">
        <v>123</v>
      </c>
      <c r="F889" s="6" t="s">
        <v>72</v>
      </c>
      <c r="G889" s="6" t="s">
        <v>56</v>
      </c>
      <c r="H889" s="6">
        <v>0</v>
      </c>
      <c r="I889" s="6">
        <v>8</v>
      </c>
      <c r="J889" s="6">
        <v>8</v>
      </c>
      <c r="K889" s="6">
        <f t="shared" si="27"/>
        <v>0.43333333333333335</v>
      </c>
    </row>
    <row r="890" spans="1:15" s="6" customFormat="1" ht="12.75" x14ac:dyDescent="0.2">
      <c r="A890" s="6" t="s">
        <v>69</v>
      </c>
      <c r="B890" s="6">
        <v>348</v>
      </c>
      <c r="C890" s="6" t="s">
        <v>53</v>
      </c>
      <c r="D890" s="6">
        <v>1880</v>
      </c>
      <c r="E890" s="6" t="s">
        <v>123</v>
      </c>
      <c r="F890" s="6" t="s">
        <v>72</v>
      </c>
      <c r="G890" s="6" t="s">
        <v>56</v>
      </c>
      <c r="H890" s="6">
        <v>0</v>
      </c>
      <c r="I890" s="6">
        <v>9</v>
      </c>
      <c r="J890" s="6">
        <v>3</v>
      </c>
      <c r="K890" s="6">
        <f t="shared" si="27"/>
        <v>0.46250000000000002</v>
      </c>
    </row>
    <row r="891" spans="1:15" s="6" customFormat="1" ht="12.75" x14ac:dyDescent="0.2">
      <c r="A891" s="6" t="s">
        <v>69</v>
      </c>
      <c r="B891" s="6">
        <v>348</v>
      </c>
      <c r="C891" s="6" t="s">
        <v>53</v>
      </c>
      <c r="D891" s="6">
        <v>1881</v>
      </c>
      <c r="E891" s="6" t="s">
        <v>123</v>
      </c>
      <c r="F891" s="6" t="s">
        <v>72</v>
      </c>
      <c r="G891" s="6" t="s">
        <v>56</v>
      </c>
      <c r="H891" s="6">
        <v>0</v>
      </c>
      <c r="I891" s="6">
        <v>11</v>
      </c>
      <c r="J891" s="6">
        <v>11.5</v>
      </c>
      <c r="K891" s="6">
        <f t="shared" si="27"/>
        <v>0.59791666666666676</v>
      </c>
    </row>
    <row r="892" spans="1:15" s="6" customFormat="1" ht="12.75" x14ac:dyDescent="0.2">
      <c r="A892" s="6" t="s">
        <v>70</v>
      </c>
      <c r="B892" s="6">
        <v>330</v>
      </c>
      <c r="C892" s="6" t="s">
        <v>53</v>
      </c>
      <c r="D892" s="6">
        <v>1882</v>
      </c>
      <c r="E892" s="6" t="s">
        <v>123</v>
      </c>
      <c r="F892" s="6" t="s">
        <v>72</v>
      </c>
      <c r="G892" s="6" t="s">
        <v>56</v>
      </c>
      <c r="H892" s="6">
        <v>0</v>
      </c>
      <c r="I892" s="6">
        <v>11</v>
      </c>
      <c r="J892" s="6">
        <v>10</v>
      </c>
      <c r="K892" s="6">
        <f t="shared" si="27"/>
        <v>0.59166666666666667</v>
      </c>
    </row>
    <row r="893" spans="1:15" s="6" customFormat="1" ht="12.75" x14ac:dyDescent="0.2">
      <c r="A893" s="6" t="s">
        <v>70</v>
      </c>
      <c r="B893" s="6">
        <v>330</v>
      </c>
      <c r="C893" s="6" t="s">
        <v>53</v>
      </c>
      <c r="D893" s="6">
        <v>1883</v>
      </c>
      <c r="E893" s="6" t="s">
        <v>123</v>
      </c>
      <c r="F893" s="6" t="s">
        <v>72</v>
      </c>
      <c r="G893" s="6" t="s">
        <v>56</v>
      </c>
      <c r="H893" s="6">
        <v>0</v>
      </c>
      <c r="I893" s="6">
        <v>10</v>
      </c>
      <c r="J893" s="6">
        <v>6</v>
      </c>
      <c r="K893" s="6">
        <f t="shared" si="27"/>
        <v>0.52500000000000002</v>
      </c>
    </row>
    <row r="894" spans="1:15" s="6" customFormat="1" ht="12.75" x14ac:dyDescent="0.2">
      <c r="A894" s="6" t="s">
        <v>70</v>
      </c>
      <c r="B894" s="6">
        <v>330</v>
      </c>
      <c r="C894" s="6" t="s">
        <v>53</v>
      </c>
      <c r="D894" s="6">
        <v>1884</v>
      </c>
      <c r="E894" s="6" t="s">
        <v>123</v>
      </c>
      <c r="F894" s="6" t="s">
        <v>72</v>
      </c>
      <c r="G894" s="6" t="s">
        <v>56</v>
      </c>
      <c r="H894" s="6">
        <v>0</v>
      </c>
      <c r="I894" s="6">
        <v>5.916079783099617</v>
      </c>
      <c r="J894" s="6">
        <v>0</v>
      </c>
      <c r="K894" s="6">
        <f t="shared" si="27"/>
        <v>0.29580398915498085</v>
      </c>
      <c r="L894" s="6">
        <v>3.5</v>
      </c>
      <c r="M894" s="6">
        <f t="shared" ref="M894:M909" si="28">EXP((LN(L894)+LN(N894))/2)</f>
        <v>5.916079783099617</v>
      </c>
      <c r="N894" s="6">
        <v>10</v>
      </c>
      <c r="O894" s="6" t="s">
        <v>73</v>
      </c>
    </row>
    <row r="895" spans="1:15" s="6" customFormat="1" ht="12.75" x14ac:dyDescent="0.2">
      <c r="A895" s="6" t="s">
        <v>74</v>
      </c>
      <c r="B895" s="6">
        <v>342</v>
      </c>
      <c r="C895" s="6" t="s">
        <v>53</v>
      </c>
      <c r="D895" s="6">
        <v>1885</v>
      </c>
      <c r="E895" s="6" t="s">
        <v>123</v>
      </c>
      <c r="F895" s="6" t="s">
        <v>72</v>
      </c>
      <c r="G895" s="6" t="s">
        <v>56</v>
      </c>
      <c r="H895" s="6">
        <v>0</v>
      </c>
      <c r="I895" s="6">
        <v>8.9442719099991574</v>
      </c>
      <c r="J895" s="6">
        <v>0</v>
      </c>
      <c r="K895" s="6">
        <f t="shared" si="27"/>
        <v>0.44721359549995787</v>
      </c>
      <c r="L895" s="6">
        <v>5</v>
      </c>
      <c r="M895" s="6">
        <f t="shared" si="28"/>
        <v>8.9442719099991574</v>
      </c>
      <c r="N895" s="6">
        <v>16</v>
      </c>
      <c r="O895" s="6" t="s">
        <v>73</v>
      </c>
    </row>
    <row r="896" spans="1:15" s="6" customFormat="1" ht="12.75" x14ac:dyDescent="0.2">
      <c r="A896" s="6" t="s">
        <v>74</v>
      </c>
      <c r="B896" s="6">
        <v>342</v>
      </c>
      <c r="C896" s="6" t="s">
        <v>53</v>
      </c>
      <c r="D896" s="6">
        <v>1886</v>
      </c>
      <c r="E896" s="6" t="s">
        <v>123</v>
      </c>
      <c r="F896" s="6" t="s">
        <v>72</v>
      </c>
      <c r="G896" s="6" t="s">
        <v>56</v>
      </c>
      <c r="H896" s="6">
        <v>0</v>
      </c>
      <c r="I896" s="6">
        <v>6.3245553203367599</v>
      </c>
      <c r="J896" s="6">
        <v>0</v>
      </c>
      <c r="K896" s="6">
        <f t="shared" si="27"/>
        <v>0.316227766016838</v>
      </c>
      <c r="L896" s="6">
        <v>4</v>
      </c>
      <c r="M896" s="6">
        <f t="shared" si="28"/>
        <v>6.3245553203367599</v>
      </c>
      <c r="N896" s="6">
        <v>10</v>
      </c>
      <c r="O896" s="6" t="s">
        <v>73</v>
      </c>
    </row>
    <row r="897" spans="1:15" s="6" customFormat="1" ht="12.75" x14ac:dyDescent="0.2">
      <c r="A897" s="6" t="s">
        <v>74</v>
      </c>
      <c r="B897" s="6">
        <v>342</v>
      </c>
      <c r="C897" s="6" t="s">
        <v>53</v>
      </c>
      <c r="D897" s="6">
        <v>1887</v>
      </c>
      <c r="E897" s="6" t="s">
        <v>123</v>
      </c>
      <c r="F897" s="6" t="s">
        <v>72</v>
      </c>
      <c r="G897" s="6" t="s">
        <v>56</v>
      </c>
      <c r="H897" s="6">
        <v>0</v>
      </c>
      <c r="I897" s="6">
        <v>6.9282032302755088</v>
      </c>
      <c r="J897" s="6">
        <v>0</v>
      </c>
      <c r="K897" s="6">
        <f t="shared" si="27"/>
        <v>0.34641016151377546</v>
      </c>
      <c r="L897" s="6">
        <v>4</v>
      </c>
      <c r="M897" s="6">
        <f t="shared" si="28"/>
        <v>6.9282032302755088</v>
      </c>
      <c r="N897" s="6">
        <v>12</v>
      </c>
      <c r="O897" s="6" t="s">
        <v>73</v>
      </c>
    </row>
    <row r="898" spans="1:15" s="6" customFormat="1" ht="12.75" x14ac:dyDescent="0.2">
      <c r="A898" s="6" t="s">
        <v>75</v>
      </c>
      <c r="B898" s="6">
        <v>347</v>
      </c>
      <c r="C898" s="6" t="s">
        <v>53</v>
      </c>
      <c r="D898" s="6">
        <v>1888</v>
      </c>
      <c r="E898" s="6" t="s">
        <v>123</v>
      </c>
      <c r="F898" s="6" t="s">
        <v>72</v>
      </c>
      <c r="G898" s="6" t="s">
        <v>56</v>
      </c>
      <c r="H898" s="6">
        <v>0</v>
      </c>
      <c r="I898" s="6">
        <v>6.4807406984078604</v>
      </c>
      <c r="J898" s="6">
        <v>0</v>
      </c>
      <c r="K898" s="6">
        <f t="shared" si="27"/>
        <v>0.32403703492039304</v>
      </c>
      <c r="L898" s="6">
        <v>3.5</v>
      </c>
      <c r="M898" s="6">
        <f t="shared" si="28"/>
        <v>6.4807406984078604</v>
      </c>
      <c r="N898" s="6">
        <v>12</v>
      </c>
      <c r="O898" s="6" t="s">
        <v>73</v>
      </c>
    </row>
    <row r="899" spans="1:15" s="6" customFormat="1" ht="12.75" x14ac:dyDescent="0.2">
      <c r="A899" s="6" t="s">
        <v>75</v>
      </c>
      <c r="B899" s="6">
        <v>347</v>
      </c>
      <c r="C899" s="6" t="s">
        <v>53</v>
      </c>
      <c r="D899" s="6">
        <v>1889</v>
      </c>
      <c r="E899" s="6" t="s">
        <v>123</v>
      </c>
      <c r="F899" s="6" t="s">
        <v>72</v>
      </c>
      <c r="G899" s="6" t="s">
        <v>56</v>
      </c>
      <c r="H899" s="6">
        <v>0</v>
      </c>
      <c r="I899" s="6">
        <v>7.7459666924148332</v>
      </c>
      <c r="J899" s="6">
        <v>0</v>
      </c>
      <c r="K899" s="6">
        <f t="shared" si="27"/>
        <v>0.38729833462074165</v>
      </c>
      <c r="L899" s="6">
        <v>5</v>
      </c>
      <c r="M899" s="6">
        <f t="shared" si="28"/>
        <v>7.7459666924148332</v>
      </c>
      <c r="N899" s="6">
        <v>12</v>
      </c>
      <c r="O899" s="6" t="s">
        <v>73</v>
      </c>
    </row>
    <row r="900" spans="1:15" s="6" customFormat="1" ht="12.75" x14ac:dyDescent="0.2">
      <c r="A900" s="6" t="s">
        <v>75</v>
      </c>
      <c r="B900" s="6">
        <v>347</v>
      </c>
      <c r="C900" s="6" t="s">
        <v>53</v>
      </c>
      <c r="D900" s="6">
        <v>1890</v>
      </c>
      <c r="E900" s="6" t="s">
        <v>123</v>
      </c>
      <c r="F900" s="6" t="s">
        <v>72</v>
      </c>
      <c r="G900" s="6" t="s">
        <v>56</v>
      </c>
      <c r="H900" s="6">
        <v>0</v>
      </c>
      <c r="I900" s="6">
        <v>6.3245553203367599</v>
      </c>
      <c r="J900" s="6">
        <v>0</v>
      </c>
      <c r="K900" s="6">
        <f t="shared" si="27"/>
        <v>0.316227766016838</v>
      </c>
      <c r="L900" s="6">
        <v>4</v>
      </c>
      <c r="M900" s="6">
        <f t="shared" si="28"/>
        <v>6.3245553203367599</v>
      </c>
      <c r="N900" s="6">
        <v>10</v>
      </c>
      <c r="O900" s="6" t="s">
        <v>73</v>
      </c>
    </row>
    <row r="901" spans="1:15" s="6" customFormat="1" ht="12.75" x14ac:dyDescent="0.2">
      <c r="A901" s="6" t="s">
        <v>76</v>
      </c>
      <c r="B901" s="6">
        <v>379</v>
      </c>
      <c r="C901" s="6" t="s">
        <v>53</v>
      </c>
      <c r="D901" s="6">
        <v>1891</v>
      </c>
      <c r="E901" s="6" t="s">
        <v>123</v>
      </c>
      <c r="F901" s="6" t="s">
        <v>72</v>
      </c>
      <c r="G901" s="6" t="s">
        <v>56</v>
      </c>
      <c r="H901" s="6">
        <v>0</v>
      </c>
      <c r="I901" s="6">
        <v>8.2158383625774913</v>
      </c>
      <c r="J901" s="6">
        <v>0</v>
      </c>
      <c r="K901" s="6">
        <f t="shared" si="27"/>
        <v>0.41079191812887456</v>
      </c>
      <c r="L901" s="6">
        <v>4.5</v>
      </c>
      <c r="M901" s="6">
        <f t="shared" si="28"/>
        <v>8.2158383625774913</v>
      </c>
      <c r="N901" s="6">
        <v>15</v>
      </c>
      <c r="O901" s="6" t="s">
        <v>73</v>
      </c>
    </row>
    <row r="902" spans="1:15" s="6" customFormat="1" ht="12.75" x14ac:dyDescent="0.2">
      <c r="A902" s="6" t="s">
        <v>76</v>
      </c>
      <c r="B902" s="6">
        <v>379</v>
      </c>
      <c r="C902" s="6" t="s">
        <v>53</v>
      </c>
      <c r="D902" s="6">
        <v>1892</v>
      </c>
      <c r="E902" s="6" t="s">
        <v>123</v>
      </c>
      <c r="F902" s="6" t="s">
        <v>72</v>
      </c>
      <c r="G902" s="6" t="s">
        <v>56</v>
      </c>
      <c r="H902" s="6">
        <v>0</v>
      </c>
      <c r="I902" s="6">
        <v>7.3484692283495345</v>
      </c>
      <c r="J902" s="6">
        <v>0</v>
      </c>
      <c r="K902" s="6">
        <f t="shared" ref="K902:K939" si="29">H902+I902/20+J902/240</f>
        <v>0.36742346141747673</v>
      </c>
      <c r="L902" s="6">
        <v>4.5</v>
      </c>
      <c r="M902" s="6">
        <f t="shared" si="28"/>
        <v>7.3484692283495345</v>
      </c>
      <c r="N902" s="6">
        <v>12</v>
      </c>
      <c r="O902" s="6" t="s">
        <v>73</v>
      </c>
    </row>
    <row r="903" spans="1:15" s="6" customFormat="1" ht="12.75" x14ac:dyDescent="0.2">
      <c r="A903" s="6" t="s">
        <v>76</v>
      </c>
      <c r="B903" s="6">
        <v>379</v>
      </c>
      <c r="C903" s="6" t="s">
        <v>53</v>
      </c>
      <c r="D903" s="6">
        <v>1893</v>
      </c>
      <c r="E903" s="6" t="s">
        <v>123</v>
      </c>
      <c r="F903" s="6" t="s">
        <v>72</v>
      </c>
      <c r="G903" s="6" t="s">
        <v>56</v>
      </c>
      <c r="H903" s="6">
        <v>0</v>
      </c>
      <c r="I903" s="6">
        <v>8.4852813742385695</v>
      </c>
      <c r="J903" s="6">
        <v>0</v>
      </c>
      <c r="K903" s="6">
        <f t="shared" si="29"/>
        <v>0.42426406871192845</v>
      </c>
      <c r="L903" s="6">
        <v>6</v>
      </c>
      <c r="M903" s="6">
        <f t="shared" si="28"/>
        <v>8.4852813742385695</v>
      </c>
      <c r="N903" s="6">
        <v>12</v>
      </c>
      <c r="O903" s="6" t="s">
        <v>73</v>
      </c>
    </row>
    <row r="904" spans="1:15" s="6" customFormat="1" ht="12.75" x14ac:dyDescent="0.2">
      <c r="A904" s="6" t="s">
        <v>77</v>
      </c>
      <c r="B904" s="6">
        <v>443</v>
      </c>
      <c r="C904" s="6" t="s">
        <v>53</v>
      </c>
      <c r="D904" s="6">
        <v>1894</v>
      </c>
      <c r="E904" s="6" t="s">
        <v>123</v>
      </c>
      <c r="F904" s="6" t="s">
        <v>72</v>
      </c>
      <c r="G904" s="6" t="s">
        <v>56</v>
      </c>
      <c r="H904" s="6">
        <v>0</v>
      </c>
      <c r="I904" s="6">
        <v>6.9282032302755088</v>
      </c>
      <c r="J904" s="6">
        <v>0</v>
      </c>
      <c r="K904" s="6">
        <f t="shared" si="29"/>
        <v>0.34641016151377546</v>
      </c>
      <c r="L904" s="6">
        <v>4</v>
      </c>
      <c r="M904" s="6">
        <f t="shared" si="28"/>
        <v>6.9282032302755088</v>
      </c>
      <c r="N904" s="6">
        <v>12</v>
      </c>
      <c r="O904" s="6" t="s">
        <v>73</v>
      </c>
    </row>
    <row r="905" spans="1:15" s="6" customFormat="1" ht="12.75" x14ac:dyDescent="0.2">
      <c r="A905" s="6" t="s">
        <v>77</v>
      </c>
      <c r="B905" s="6">
        <v>443</v>
      </c>
      <c r="C905" s="6" t="s">
        <v>53</v>
      </c>
      <c r="D905" s="6">
        <v>1895</v>
      </c>
      <c r="E905" s="6" t="s">
        <v>123</v>
      </c>
      <c r="F905" s="6" t="s">
        <v>72</v>
      </c>
      <c r="G905" s="6" t="s">
        <v>56</v>
      </c>
      <c r="H905" s="6">
        <v>0</v>
      </c>
      <c r="I905" s="6">
        <v>6.7082039324993703</v>
      </c>
      <c r="J905" s="6">
        <v>0</v>
      </c>
      <c r="K905" s="6">
        <f t="shared" si="29"/>
        <v>0.33541019662496852</v>
      </c>
      <c r="L905" s="6">
        <v>4.5</v>
      </c>
      <c r="M905" s="6">
        <f t="shared" si="28"/>
        <v>6.7082039324993703</v>
      </c>
      <c r="N905" s="6">
        <v>10</v>
      </c>
      <c r="O905" s="6" t="s">
        <v>73</v>
      </c>
    </row>
    <row r="906" spans="1:15" s="6" customFormat="1" ht="12.75" x14ac:dyDescent="0.2">
      <c r="A906" s="6" t="s">
        <v>77</v>
      </c>
      <c r="B906" s="6">
        <v>443</v>
      </c>
      <c r="C906" s="6" t="s">
        <v>53</v>
      </c>
      <c r="D906" s="6">
        <v>1896</v>
      </c>
      <c r="E906" s="6" t="s">
        <v>123</v>
      </c>
      <c r="F906" s="6" t="s">
        <v>72</v>
      </c>
      <c r="G906" s="6" t="s">
        <v>56</v>
      </c>
      <c r="H906" s="6">
        <v>0</v>
      </c>
      <c r="I906" s="6">
        <v>8.6602540378443855</v>
      </c>
      <c r="J906" s="6">
        <v>0</v>
      </c>
      <c r="K906" s="6">
        <f t="shared" si="29"/>
        <v>0.4330127018922193</v>
      </c>
      <c r="L906" s="6">
        <v>6</v>
      </c>
      <c r="M906" s="6">
        <f t="shared" si="28"/>
        <v>8.6602540378443855</v>
      </c>
      <c r="N906" s="6">
        <v>12.5</v>
      </c>
      <c r="O906" s="6" t="s">
        <v>73</v>
      </c>
    </row>
    <row r="907" spans="1:15" s="6" customFormat="1" ht="12.75" x14ac:dyDescent="0.2">
      <c r="A907" s="6" t="s">
        <v>78</v>
      </c>
      <c r="B907" s="6">
        <v>450</v>
      </c>
      <c r="C907" s="6" t="s">
        <v>53</v>
      </c>
      <c r="D907" s="6">
        <v>1897</v>
      </c>
      <c r="E907" s="6" t="s">
        <v>123</v>
      </c>
      <c r="F907" s="6" t="s">
        <v>72</v>
      </c>
      <c r="G907" s="6" t="s">
        <v>56</v>
      </c>
      <c r="H907" s="6">
        <v>0</v>
      </c>
      <c r="I907" s="6">
        <v>7.7459666924148332</v>
      </c>
      <c r="J907" s="6">
        <v>0</v>
      </c>
      <c r="K907" s="6">
        <f t="shared" si="29"/>
        <v>0.38729833462074165</v>
      </c>
      <c r="L907" s="6">
        <v>5</v>
      </c>
      <c r="M907" s="6">
        <f t="shared" si="28"/>
        <v>7.7459666924148332</v>
      </c>
      <c r="N907" s="6">
        <v>12</v>
      </c>
      <c r="O907" s="6" t="s">
        <v>73</v>
      </c>
    </row>
    <row r="908" spans="1:15" s="6" customFormat="1" ht="12.75" x14ac:dyDescent="0.2">
      <c r="A908" s="6" t="s">
        <v>78</v>
      </c>
      <c r="B908" s="6">
        <v>450</v>
      </c>
      <c r="C908" s="6" t="s">
        <v>53</v>
      </c>
      <c r="D908" s="6">
        <v>1898</v>
      </c>
      <c r="E908" s="6" t="s">
        <v>123</v>
      </c>
      <c r="F908" s="6" t="s">
        <v>72</v>
      </c>
      <c r="G908" s="6" t="s">
        <v>56</v>
      </c>
      <c r="H908" s="6">
        <v>0</v>
      </c>
      <c r="I908" s="6">
        <v>7.7459666924148332</v>
      </c>
      <c r="J908" s="6">
        <v>0</v>
      </c>
      <c r="K908" s="6">
        <f t="shared" si="29"/>
        <v>0.38729833462074165</v>
      </c>
      <c r="L908" s="6">
        <v>5</v>
      </c>
      <c r="M908" s="6">
        <f t="shared" si="28"/>
        <v>7.7459666924148332</v>
      </c>
      <c r="N908" s="6">
        <v>12</v>
      </c>
      <c r="O908" s="6" t="s">
        <v>73</v>
      </c>
    </row>
    <row r="909" spans="1:15" s="6" customFormat="1" ht="12.75" x14ac:dyDescent="0.2">
      <c r="A909" s="6" t="s">
        <v>79</v>
      </c>
      <c r="B909" s="6">
        <v>365</v>
      </c>
      <c r="C909" s="6" t="s">
        <v>53</v>
      </c>
      <c r="D909" s="6">
        <v>1899</v>
      </c>
      <c r="E909" s="6" t="s">
        <v>123</v>
      </c>
      <c r="F909" s="6" t="s">
        <v>72</v>
      </c>
      <c r="G909" s="6" t="s">
        <v>56</v>
      </c>
      <c r="H909" s="6">
        <v>0</v>
      </c>
      <c r="I909" s="6">
        <v>7.9056941504209499</v>
      </c>
      <c r="J909" s="6">
        <v>0</v>
      </c>
      <c r="K909" s="6">
        <f t="shared" si="29"/>
        <v>0.3952847075210475</v>
      </c>
      <c r="L909" s="6">
        <v>5</v>
      </c>
      <c r="M909" s="6">
        <f t="shared" si="28"/>
        <v>7.9056941504209499</v>
      </c>
      <c r="N909" s="6">
        <v>12.5</v>
      </c>
      <c r="O909" s="6" t="s">
        <v>73</v>
      </c>
    </row>
    <row r="910" spans="1:15" s="6" customFormat="1" ht="12.75" x14ac:dyDescent="0.2">
      <c r="A910" s="6" t="s">
        <v>80</v>
      </c>
      <c r="B910" s="6">
        <v>383</v>
      </c>
      <c r="C910" s="6" t="s">
        <v>53</v>
      </c>
      <c r="D910" s="6">
        <v>1900</v>
      </c>
      <c r="E910" s="6" t="s">
        <v>123</v>
      </c>
      <c r="F910" s="6" t="s">
        <v>72</v>
      </c>
      <c r="G910" s="6" t="s">
        <v>56</v>
      </c>
      <c r="H910" s="6">
        <v>0</v>
      </c>
      <c r="I910" s="6">
        <v>7</v>
      </c>
      <c r="J910" s="6">
        <v>11</v>
      </c>
      <c r="K910" s="6">
        <f t="shared" si="29"/>
        <v>0.39583333333333331</v>
      </c>
    </row>
    <row r="911" spans="1:15" s="6" customFormat="1" ht="12.75" x14ac:dyDescent="0.2">
      <c r="A911" s="6" t="s">
        <v>81</v>
      </c>
      <c r="B911" s="6">
        <v>415</v>
      </c>
      <c r="C911" s="6" t="s">
        <v>53</v>
      </c>
      <c r="D911" s="6">
        <v>1901</v>
      </c>
      <c r="E911" s="6" t="s">
        <v>123</v>
      </c>
      <c r="F911" s="6" t="s">
        <v>72</v>
      </c>
      <c r="G911" s="6" t="s">
        <v>56</v>
      </c>
      <c r="H911" s="6">
        <v>0</v>
      </c>
      <c r="I911" s="6">
        <v>8</v>
      </c>
      <c r="J911" s="6">
        <v>10</v>
      </c>
      <c r="K911" s="6">
        <f t="shared" si="29"/>
        <v>0.44166666666666671</v>
      </c>
    </row>
    <row r="912" spans="1:15" s="6" customFormat="1" ht="12.75" x14ac:dyDescent="0.2">
      <c r="A912" s="6" t="s">
        <v>82</v>
      </c>
      <c r="B912" s="6">
        <v>459</v>
      </c>
      <c r="C912" s="6" t="s">
        <v>53</v>
      </c>
      <c r="D912" s="6">
        <v>1902</v>
      </c>
      <c r="E912" s="6" t="s">
        <v>123</v>
      </c>
      <c r="F912" s="6" t="s">
        <v>72</v>
      </c>
      <c r="G912" s="6" t="s">
        <v>56</v>
      </c>
      <c r="H912" s="6">
        <v>0</v>
      </c>
      <c r="I912" s="6">
        <v>9</v>
      </c>
      <c r="J912" s="6">
        <v>11</v>
      </c>
      <c r="K912" s="6">
        <f t="shared" si="29"/>
        <v>0.49583333333333335</v>
      </c>
    </row>
    <row r="913" spans="1:15" s="6" customFormat="1" ht="12.75" x14ac:dyDescent="0.2">
      <c r="A913" s="6" t="s">
        <v>83</v>
      </c>
      <c r="B913" s="6">
        <v>374</v>
      </c>
      <c r="C913" s="6" t="s">
        <v>53</v>
      </c>
      <c r="D913" s="6">
        <v>1903</v>
      </c>
      <c r="E913" s="6" t="s">
        <v>123</v>
      </c>
      <c r="F913" s="6" t="s">
        <v>72</v>
      </c>
      <c r="G913" s="6" t="s">
        <v>56</v>
      </c>
      <c r="H913" s="6">
        <v>0</v>
      </c>
      <c r="I913" s="6">
        <v>11</v>
      </c>
      <c r="J913" s="6">
        <v>1</v>
      </c>
      <c r="K913" s="6">
        <f t="shared" si="29"/>
        <v>0.5541666666666667</v>
      </c>
    </row>
    <row r="914" spans="1:15" s="6" customFormat="1" ht="12.75" x14ac:dyDescent="0.2">
      <c r="A914" s="6" t="s">
        <v>83</v>
      </c>
      <c r="B914" s="6">
        <v>374</v>
      </c>
      <c r="C914" s="6" t="s">
        <v>53</v>
      </c>
      <c r="D914" s="6">
        <v>1904</v>
      </c>
      <c r="E914" s="6" t="s">
        <v>123</v>
      </c>
      <c r="F914" s="6" t="s">
        <v>72</v>
      </c>
      <c r="G914" s="6" t="s">
        <v>56</v>
      </c>
      <c r="H914" s="6">
        <v>0</v>
      </c>
      <c r="I914" s="6">
        <v>8</v>
      </c>
      <c r="J914" s="6">
        <v>0</v>
      </c>
      <c r="K914" s="6">
        <f t="shared" si="29"/>
        <v>0.4</v>
      </c>
    </row>
    <row r="915" spans="1:15" s="6" customFormat="1" ht="12.75" x14ac:dyDescent="0.2">
      <c r="A915" s="6" t="s">
        <v>83</v>
      </c>
      <c r="B915" s="6">
        <v>374</v>
      </c>
      <c r="C915" s="6" t="s">
        <v>53</v>
      </c>
      <c r="D915" s="6">
        <v>1905</v>
      </c>
      <c r="E915" s="6" t="s">
        <v>123</v>
      </c>
      <c r="F915" s="6" t="s">
        <v>72</v>
      </c>
      <c r="G915" s="6" t="s">
        <v>56</v>
      </c>
      <c r="H915" s="6">
        <v>0</v>
      </c>
      <c r="I915" s="6">
        <v>9</v>
      </c>
      <c r="J915" s="6">
        <v>7</v>
      </c>
      <c r="K915" s="6">
        <f t="shared" si="29"/>
        <v>0.47916666666666669</v>
      </c>
    </row>
    <row r="916" spans="1:15" s="6" customFormat="1" ht="12.75" x14ac:dyDescent="0.2">
      <c r="A916" s="6" t="s">
        <v>84</v>
      </c>
      <c r="B916" s="6">
        <v>292</v>
      </c>
      <c r="C916" s="6" t="s">
        <v>53</v>
      </c>
      <c r="D916" s="6">
        <v>1906</v>
      </c>
      <c r="E916" s="6" t="s">
        <v>123</v>
      </c>
      <c r="F916" s="6" t="s">
        <v>72</v>
      </c>
      <c r="G916" s="6" t="s">
        <v>56</v>
      </c>
      <c r="H916" s="6">
        <v>0</v>
      </c>
      <c r="I916" s="6">
        <v>9</v>
      </c>
      <c r="J916" s="6">
        <v>4</v>
      </c>
      <c r="K916" s="6">
        <f t="shared" si="29"/>
        <v>0.46666666666666667</v>
      </c>
    </row>
    <row r="917" spans="1:15" s="6" customFormat="1" ht="12.75" x14ac:dyDescent="0.2">
      <c r="A917" s="6" t="s">
        <v>84</v>
      </c>
      <c r="B917" s="6">
        <v>292</v>
      </c>
      <c r="C917" s="6" t="s">
        <v>53</v>
      </c>
      <c r="D917" s="6">
        <v>1907</v>
      </c>
      <c r="E917" s="6" t="s">
        <v>123</v>
      </c>
      <c r="F917" s="6" t="s">
        <v>72</v>
      </c>
      <c r="G917" s="6" t="s">
        <v>56</v>
      </c>
      <c r="H917" s="6">
        <v>0</v>
      </c>
      <c r="I917" s="6">
        <v>9</v>
      </c>
      <c r="J917" s="6">
        <v>3</v>
      </c>
      <c r="K917" s="6">
        <f t="shared" si="29"/>
        <v>0.46250000000000002</v>
      </c>
    </row>
    <row r="918" spans="1:15" s="6" customFormat="1" ht="12.75" x14ac:dyDescent="0.2">
      <c r="A918" s="6" t="s">
        <v>84</v>
      </c>
      <c r="B918" s="6">
        <v>292</v>
      </c>
      <c r="C918" s="6" t="s">
        <v>53</v>
      </c>
      <c r="D918" s="6">
        <v>1908</v>
      </c>
      <c r="E918" s="6" t="s">
        <v>123</v>
      </c>
      <c r="F918" s="6" t="s">
        <v>72</v>
      </c>
      <c r="G918" s="6" t="s">
        <v>56</v>
      </c>
      <c r="H918" s="6">
        <v>0</v>
      </c>
      <c r="I918" s="6">
        <v>8</v>
      </c>
      <c r="J918" s="6">
        <v>8</v>
      </c>
      <c r="K918" s="6">
        <f t="shared" si="29"/>
        <v>0.43333333333333335</v>
      </c>
    </row>
    <row r="919" spans="1:15" s="6" customFormat="1" ht="12.75" x14ac:dyDescent="0.2">
      <c r="A919" s="6" t="s">
        <v>52</v>
      </c>
      <c r="B919" s="6">
        <v>300</v>
      </c>
      <c r="C919" s="6" t="s">
        <v>53</v>
      </c>
      <c r="D919" s="6">
        <v>1910</v>
      </c>
      <c r="E919" s="6" t="s">
        <v>123</v>
      </c>
      <c r="F919" s="6" t="s">
        <v>55</v>
      </c>
      <c r="G919" s="6" t="s">
        <v>56</v>
      </c>
      <c r="H919" s="6">
        <v>0</v>
      </c>
      <c r="I919" s="6">
        <v>7.4498322128756724</v>
      </c>
      <c r="J919" s="6">
        <v>0</v>
      </c>
      <c r="K919" s="6">
        <f t="shared" si="29"/>
        <v>0.37249161064378361</v>
      </c>
      <c r="L919" s="6">
        <v>6</v>
      </c>
      <c r="M919" s="6">
        <f>EXP((LN(L919)+LN(N919))/2)</f>
        <v>7.4498322128756724</v>
      </c>
      <c r="N919" s="6">
        <v>9.25</v>
      </c>
      <c r="O919" s="6" t="s">
        <v>73</v>
      </c>
    </row>
    <row r="920" spans="1:15" s="6" customFormat="1" ht="12.75" x14ac:dyDescent="0.2">
      <c r="A920" s="6" t="s">
        <v>57</v>
      </c>
      <c r="B920" s="6">
        <v>309</v>
      </c>
      <c r="C920" s="6" t="s">
        <v>53</v>
      </c>
      <c r="D920" s="6">
        <v>1911</v>
      </c>
      <c r="E920" s="6" t="s">
        <v>123</v>
      </c>
      <c r="F920" s="6" t="s">
        <v>55</v>
      </c>
      <c r="G920" s="6" t="s">
        <v>56</v>
      </c>
      <c r="H920" s="6">
        <v>0</v>
      </c>
      <c r="I920" s="6">
        <v>7.4498322128756724</v>
      </c>
      <c r="J920" s="6">
        <v>0</v>
      </c>
      <c r="K920" s="6">
        <f t="shared" si="29"/>
        <v>0.37249161064378361</v>
      </c>
      <c r="L920" s="6">
        <v>6</v>
      </c>
      <c r="M920" s="6">
        <f>EXP((LN(L920)+LN(N920))/2)</f>
        <v>7.4498322128756724</v>
      </c>
      <c r="N920" s="6">
        <v>9.25</v>
      </c>
      <c r="O920" s="6" t="s">
        <v>73</v>
      </c>
    </row>
    <row r="921" spans="1:15" s="6" customFormat="1" ht="12.75" x14ac:dyDescent="0.2">
      <c r="A921" s="6" t="s">
        <v>88</v>
      </c>
      <c r="B921" s="6">
        <v>340</v>
      </c>
      <c r="C921" s="6" t="s">
        <v>53</v>
      </c>
      <c r="D921" s="6">
        <v>1913</v>
      </c>
      <c r="E921" s="6" t="s">
        <v>123</v>
      </c>
      <c r="F921" s="6" t="s">
        <v>55</v>
      </c>
      <c r="G921" s="6" t="s">
        <v>56</v>
      </c>
      <c r="H921" s="6">
        <v>0</v>
      </c>
      <c r="I921" s="6">
        <v>7.4498322128756724</v>
      </c>
      <c r="J921" s="6">
        <v>0</v>
      </c>
      <c r="K921" s="6">
        <f t="shared" si="29"/>
        <v>0.37249161064378361</v>
      </c>
      <c r="L921" s="6">
        <v>6</v>
      </c>
      <c r="M921" s="6">
        <f>EXP((LN(L921)+LN(N921))/2)</f>
        <v>7.4498322128756724</v>
      </c>
      <c r="N921" s="6">
        <v>9.25</v>
      </c>
      <c r="O921" s="6" t="s">
        <v>73</v>
      </c>
    </row>
    <row r="922" spans="1:15" s="6" customFormat="1" ht="12.75" x14ac:dyDescent="0.2">
      <c r="A922" s="6" t="s">
        <v>95</v>
      </c>
      <c r="B922" s="6">
        <v>129</v>
      </c>
      <c r="C922" s="6" t="s">
        <v>96</v>
      </c>
      <c r="D922" s="6">
        <v>1837</v>
      </c>
      <c r="E922" s="6" t="s">
        <v>124</v>
      </c>
      <c r="F922" s="6" t="s">
        <v>55</v>
      </c>
      <c r="G922" s="6" t="s">
        <v>98</v>
      </c>
      <c r="H922" s="6">
        <v>0</v>
      </c>
      <c r="I922" s="6">
        <v>5</v>
      </c>
      <c r="J922" s="6">
        <v>6</v>
      </c>
      <c r="K922" s="6">
        <f t="shared" si="29"/>
        <v>0.27500000000000002</v>
      </c>
    </row>
    <row r="923" spans="1:15" s="6" customFormat="1" ht="12.75" x14ac:dyDescent="0.2">
      <c r="A923" s="6" t="s">
        <v>99</v>
      </c>
      <c r="B923" s="6">
        <v>135</v>
      </c>
      <c r="C923" s="6" t="s">
        <v>96</v>
      </c>
      <c r="D923" s="6">
        <v>1838</v>
      </c>
      <c r="E923" s="6" t="s">
        <v>124</v>
      </c>
      <c r="F923" s="6" t="s">
        <v>55</v>
      </c>
      <c r="G923" s="6" t="s">
        <v>98</v>
      </c>
      <c r="H923" s="6">
        <v>0</v>
      </c>
      <c r="I923" s="6">
        <v>4</v>
      </c>
      <c r="J923" s="6">
        <v>2.25</v>
      </c>
      <c r="K923" s="6">
        <f t="shared" si="29"/>
        <v>0.20937500000000001</v>
      </c>
    </row>
    <row r="924" spans="1:15" s="6" customFormat="1" ht="12.75" x14ac:dyDescent="0.2">
      <c r="A924" s="6" t="s">
        <v>101</v>
      </c>
      <c r="B924" s="6">
        <v>252</v>
      </c>
      <c r="C924" s="6" t="s">
        <v>96</v>
      </c>
      <c r="D924" s="6">
        <v>1839</v>
      </c>
      <c r="E924" s="6" t="s">
        <v>124</v>
      </c>
      <c r="F924" s="6" t="s">
        <v>55</v>
      </c>
      <c r="G924" s="6" t="s">
        <v>98</v>
      </c>
      <c r="H924" s="6">
        <v>0</v>
      </c>
      <c r="I924" s="6">
        <v>5</v>
      </c>
      <c r="J924" s="6">
        <v>0</v>
      </c>
      <c r="K924" s="6">
        <f t="shared" si="29"/>
        <v>0.25</v>
      </c>
    </row>
    <row r="925" spans="1:15" s="6" customFormat="1" ht="12.75" x14ac:dyDescent="0.2">
      <c r="A925" s="6" t="s">
        <v>102</v>
      </c>
      <c r="B925" s="6">
        <v>284</v>
      </c>
      <c r="C925" s="6" t="s">
        <v>96</v>
      </c>
      <c r="D925" s="6">
        <v>1840</v>
      </c>
      <c r="E925" s="6" t="s">
        <v>124</v>
      </c>
      <c r="F925" s="6" t="s">
        <v>55</v>
      </c>
      <c r="G925" s="6" t="s">
        <v>98</v>
      </c>
      <c r="H925" s="6">
        <v>0</v>
      </c>
      <c r="I925" s="6">
        <v>5</v>
      </c>
      <c r="J925" s="6">
        <v>3</v>
      </c>
      <c r="K925" s="6">
        <f t="shared" si="29"/>
        <v>0.26250000000000001</v>
      </c>
    </row>
    <row r="926" spans="1:15" s="6" customFormat="1" ht="12.75" x14ac:dyDescent="0.2">
      <c r="A926" s="6" t="s">
        <v>103</v>
      </c>
      <c r="B926" s="6">
        <v>278</v>
      </c>
      <c r="C926" s="6" t="s">
        <v>96</v>
      </c>
      <c r="D926" s="6">
        <v>1841</v>
      </c>
      <c r="E926" s="6" t="s">
        <v>124</v>
      </c>
      <c r="F926" s="6" t="s">
        <v>55</v>
      </c>
      <c r="G926" s="6" t="s">
        <v>98</v>
      </c>
      <c r="H926" s="6">
        <v>0</v>
      </c>
      <c r="I926" s="6">
        <v>4</v>
      </c>
      <c r="J926" s="6">
        <v>9</v>
      </c>
      <c r="K926" s="6">
        <f t="shared" si="29"/>
        <v>0.23750000000000002</v>
      </c>
    </row>
    <row r="927" spans="1:15" s="6" customFormat="1" ht="12.75" x14ac:dyDescent="0.2">
      <c r="A927" s="6" t="s">
        <v>104</v>
      </c>
      <c r="B927" s="6">
        <v>282</v>
      </c>
      <c r="C927" s="6" t="s">
        <v>96</v>
      </c>
      <c r="D927" s="6">
        <v>1842</v>
      </c>
      <c r="E927" s="6" t="s">
        <v>124</v>
      </c>
      <c r="F927" s="6" t="s">
        <v>55</v>
      </c>
      <c r="G927" s="6" t="s">
        <v>98</v>
      </c>
      <c r="H927" s="6">
        <v>0</v>
      </c>
      <c r="I927" s="6">
        <v>5</v>
      </c>
      <c r="J927" s="6">
        <v>3</v>
      </c>
      <c r="K927" s="6">
        <f t="shared" si="29"/>
        <v>0.26250000000000001</v>
      </c>
    </row>
    <row r="928" spans="1:15" s="6" customFormat="1" ht="12.75" x14ac:dyDescent="0.2">
      <c r="A928" s="6" t="s">
        <v>105</v>
      </c>
      <c r="B928" s="6">
        <v>282</v>
      </c>
      <c r="C928" s="6" t="s">
        <v>96</v>
      </c>
      <c r="D928" s="6">
        <v>1843</v>
      </c>
      <c r="E928" s="6" t="s">
        <v>125</v>
      </c>
      <c r="F928" s="6" t="s">
        <v>55</v>
      </c>
      <c r="G928" s="6" t="s">
        <v>98</v>
      </c>
      <c r="H928" s="6">
        <v>0</v>
      </c>
      <c r="I928" s="6">
        <v>5</v>
      </c>
      <c r="J928" s="6">
        <v>3</v>
      </c>
      <c r="K928" s="6">
        <f t="shared" si="29"/>
        <v>0.26250000000000001</v>
      </c>
    </row>
    <row r="929" spans="1:15" s="6" customFormat="1" ht="12.75" x14ac:dyDescent="0.2">
      <c r="A929" s="6" t="s">
        <v>106</v>
      </c>
      <c r="B929" s="6">
        <v>326</v>
      </c>
      <c r="C929" s="6" t="s">
        <v>96</v>
      </c>
      <c r="D929" s="6">
        <v>1844</v>
      </c>
      <c r="E929" s="6" t="s">
        <v>125</v>
      </c>
      <c r="F929" s="6" t="s">
        <v>55</v>
      </c>
      <c r="G929" s="6" t="s">
        <v>98</v>
      </c>
      <c r="H929" s="6">
        <v>0</v>
      </c>
      <c r="I929" s="6">
        <v>5</v>
      </c>
      <c r="J929" s="6">
        <v>3</v>
      </c>
      <c r="K929" s="6">
        <f t="shared" si="29"/>
        <v>0.26250000000000001</v>
      </c>
    </row>
    <row r="930" spans="1:15" s="6" customFormat="1" ht="12.75" x14ac:dyDescent="0.2">
      <c r="A930" s="6" t="s">
        <v>107</v>
      </c>
      <c r="B930" s="6">
        <v>332</v>
      </c>
      <c r="C930" s="6" t="s">
        <v>96</v>
      </c>
      <c r="D930" s="6">
        <v>1845</v>
      </c>
      <c r="E930" s="6" t="s">
        <v>125</v>
      </c>
      <c r="F930" s="6" t="s">
        <v>55</v>
      </c>
      <c r="G930" s="6" t="s">
        <v>98</v>
      </c>
      <c r="H930" s="6">
        <v>0</v>
      </c>
      <c r="I930" s="6">
        <v>5</v>
      </c>
      <c r="J930" s="6">
        <v>3</v>
      </c>
      <c r="K930" s="6">
        <f t="shared" si="29"/>
        <v>0.26250000000000001</v>
      </c>
    </row>
    <row r="931" spans="1:15" s="6" customFormat="1" ht="12.75" x14ac:dyDescent="0.2">
      <c r="A931" s="6" t="s">
        <v>108</v>
      </c>
      <c r="B931" s="6">
        <v>389</v>
      </c>
      <c r="C931" s="6" t="s">
        <v>96</v>
      </c>
      <c r="D931" s="6">
        <v>1846</v>
      </c>
      <c r="E931" s="6" t="s">
        <v>126</v>
      </c>
      <c r="F931" s="6" t="s">
        <v>55</v>
      </c>
      <c r="G931" s="6" t="s">
        <v>98</v>
      </c>
      <c r="H931" s="6">
        <v>0</v>
      </c>
      <c r="I931" s="6">
        <v>3.872983346207417</v>
      </c>
      <c r="J931" s="6">
        <v>0</v>
      </c>
      <c r="K931" s="6">
        <f t="shared" si="29"/>
        <v>0.19364916731037085</v>
      </c>
      <c r="L931" s="6">
        <v>2.5</v>
      </c>
      <c r="M931" s="6">
        <f t="shared" ref="M931:M939" si="30">EXP((LN(L931)+LN(N931))/2)</f>
        <v>3.872983346207417</v>
      </c>
      <c r="N931" s="6">
        <v>6</v>
      </c>
      <c r="O931" s="6" t="s">
        <v>73</v>
      </c>
    </row>
    <row r="932" spans="1:15" s="6" customFormat="1" ht="12.75" x14ac:dyDescent="0.2">
      <c r="A932" s="6" t="s">
        <v>110</v>
      </c>
      <c r="B932" s="6">
        <v>369</v>
      </c>
      <c r="C932" s="6" t="s">
        <v>96</v>
      </c>
      <c r="D932" s="6">
        <v>1847</v>
      </c>
      <c r="E932" s="6" t="s">
        <v>126</v>
      </c>
      <c r="F932" s="6" t="s">
        <v>55</v>
      </c>
      <c r="G932" s="6" t="s">
        <v>98</v>
      </c>
      <c r="H932" s="6">
        <v>0</v>
      </c>
      <c r="I932" s="6">
        <v>3.872983346207417</v>
      </c>
      <c r="J932" s="6">
        <v>0</v>
      </c>
      <c r="K932" s="6">
        <f t="shared" si="29"/>
        <v>0.19364916731037085</v>
      </c>
      <c r="L932" s="6">
        <v>2.5</v>
      </c>
      <c r="M932" s="6">
        <f t="shared" si="30"/>
        <v>3.872983346207417</v>
      </c>
      <c r="N932" s="6">
        <v>6</v>
      </c>
      <c r="O932" s="6" t="s">
        <v>73</v>
      </c>
    </row>
    <row r="933" spans="1:15" s="6" customFormat="1" ht="12.75" x14ac:dyDescent="0.2">
      <c r="A933" s="6" t="s">
        <v>111</v>
      </c>
      <c r="B933" s="6">
        <v>441</v>
      </c>
      <c r="C933" s="6" t="s">
        <v>96</v>
      </c>
      <c r="D933" s="6">
        <v>1848</v>
      </c>
      <c r="E933" s="6" t="s">
        <v>126</v>
      </c>
      <c r="F933" s="6" t="s">
        <v>55</v>
      </c>
      <c r="G933" s="6" t="s">
        <v>98</v>
      </c>
      <c r="H933" s="6">
        <v>0</v>
      </c>
      <c r="I933" s="6">
        <v>3.872983346207417</v>
      </c>
      <c r="J933" s="6">
        <v>0</v>
      </c>
      <c r="K933" s="6">
        <f t="shared" si="29"/>
        <v>0.19364916731037085</v>
      </c>
      <c r="L933" s="6">
        <v>2.5</v>
      </c>
      <c r="M933" s="6">
        <f t="shared" si="30"/>
        <v>3.872983346207417</v>
      </c>
      <c r="N933" s="6">
        <v>6</v>
      </c>
      <c r="O933" s="6" t="s">
        <v>73</v>
      </c>
    </row>
    <row r="934" spans="1:15" s="6" customFormat="1" ht="12.75" x14ac:dyDescent="0.2">
      <c r="A934" s="6" t="s">
        <v>112</v>
      </c>
      <c r="B934" s="6">
        <v>457</v>
      </c>
      <c r="C934" s="6" t="s">
        <v>96</v>
      </c>
      <c r="D934" s="6">
        <v>1849</v>
      </c>
      <c r="E934" s="6" t="s">
        <v>126</v>
      </c>
      <c r="F934" s="6" t="s">
        <v>55</v>
      </c>
      <c r="G934" s="6" t="s">
        <v>98</v>
      </c>
      <c r="H934" s="6">
        <v>0</v>
      </c>
      <c r="I934" s="6">
        <v>3.872983346207417</v>
      </c>
      <c r="J934" s="6">
        <v>0</v>
      </c>
      <c r="K934" s="6">
        <f t="shared" si="29"/>
        <v>0.19364916731037085</v>
      </c>
      <c r="L934" s="6">
        <v>2.5</v>
      </c>
      <c r="M934" s="6">
        <f t="shared" si="30"/>
        <v>3.872983346207417</v>
      </c>
      <c r="N934" s="6">
        <v>6</v>
      </c>
      <c r="O934" s="6" t="s">
        <v>73</v>
      </c>
    </row>
    <row r="935" spans="1:15" s="6" customFormat="1" ht="12.75" x14ac:dyDescent="0.2">
      <c r="A935" s="6" t="s">
        <v>113</v>
      </c>
      <c r="B935" s="6">
        <v>457</v>
      </c>
      <c r="C935" s="6" t="s">
        <v>96</v>
      </c>
      <c r="D935" s="6">
        <v>1850</v>
      </c>
      <c r="E935" s="6" t="s">
        <v>126</v>
      </c>
      <c r="F935" s="6" t="s">
        <v>55</v>
      </c>
      <c r="G935" s="6" t="s">
        <v>98</v>
      </c>
      <c r="H935" s="6">
        <v>0</v>
      </c>
      <c r="I935" s="6">
        <v>3.872983346207417</v>
      </c>
      <c r="J935" s="6">
        <v>0</v>
      </c>
      <c r="K935" s="6">
        <f t="shared" si="29"/>
        <v>0.19364916731037085</v>
      </c>
      <c r="L935" s="6">
        <v>2.5</v>
      </c>
      <c r="M935" s="6">
        <f t="shared" si="30"/>
        <v>3.872983346207417</v>
      </c>
      <c r="N935" s="6">
        <v>6</v>
      </c>
      <c r="O935" s="6" t="s">
        <v>73</v>
      </c>
    </row>
    <row r="936" spans="1:15" s="6" customFormat="1" ht="12.75" x14ac:dyDescent="0.2">
      <c r="A936" s="6" t="s">
        <v>114</v>
      </c>
      <c r="B936" s="6">
        <v>457</v>
      </c>
      <c r="C936" s="6" t="s">
        <v>96</v>
      </c>
      <c r="D936" s="6">
        <v>1851</v>
      </c>
      <c r="E936" s="6" t="s">
        <v>127</v>
      </c>
      <c r="F936" s="6" t="s">
        <v>55</v>
      </c>
      <c r="G936" s="6" t="s">
        <v>98</v>
      </c>
      <c r="H936" s="6">
        <v>0</v>
      </c>
      <c r="I936" s="6">
        <v>3.872983346207417</v>
      </c>
      <c r="J936" s="6">
        <v>0</v>
      </c>
      <c r="K936" s="6">
        <f t="shared" si="29"/>
        <v>0.19364916731037085</v>
      </c>
      <c r="L936" s="6">
        <v>2.5</v>
      </c>
      <c r="M936" s="6">
        <f t="shared" si="30"/>
        <v>3.872983346207417</v>
      </c>
      <c r="N936" s="6">
        <v>6</v>
      </c>
      <c r="O936" s="6" t="s">
        <v>73</v>
      </c>
    </row>
    <row r="937" spans="1:15" s="6" customFormat="1" ht="12.75" x14ac:dyDescent="0.2">
      <c r="A937" s="6" t="s">
        <v>115</v>
      </c>
      <c r="B937" s="6">
        <v>445</v>
      </c>
      <c r="C937" s="6" t="s">
        <v>96</v>
      </c>
      <c r="D937" s="6">
        <v>1852</v>
      </c>
      <c r="E937" s="6" t="s">
        <v>126</v>
      </c>
      <c r="F937" s="6" t="s">
        <v>55</v>
      </c>
      <c r="G937" s="6" t="s">
        <v>98</v>
      </c>
      <c r="H937" s="6">
        <v>0</v>
      </c>
      <c r="I937" s="6">
        <v>3.872983346207417</v>
      </c>
      <c r="J937" s="6">
        <v>0</v>
      </c>
      <c r="K937" s="6">
        <f t="shared" si="29"/>
        <v>0.19364916731037085</v>
      </c>
      <c r="L937" s="6">
        <v>2.5</v>
      </c>
      <c r="M937" s="6">
        <f t="shared" si="30"/>
        <v>3.872983346207417</v>
      </c>
      <c r="N937" s="6">
        <v>6</v>
      </c>
      <c r="O937" s="6" t="s">
        <v>73</v>
      </c>
    </row>
    <row r="938" spans="1:15" s="6" customFormat="1" ht="12.75" x14ac:dyDescent="0.2">
      <c r="A938" s="6" t="s">
        <v>116</v>
      </c>
      <c r="B938" s="6">
        <v>445</v>
      </c>
      <c r="C938" s="6" t="s">
        <v>96</v>
      </c>
      <c r="D938" s="6">
        <v>1853</v>
      </c>
      <c r="E938" s="6" t="s">
        <v>126</v>
      </c>
      <c r="F938" s="6" t="s">
        <v>55</v>
      </c>
      <c r="G938" s="6" t="s">
        <v>98</v>
      </c>
      <c r="H938" s="6">
        <v>0</v>
      </c>
      <c r="I938" s="6">
        <v>4.7434164902525682</v>
      </c>
      <c r="J938" s="6">
        <v>0</v>
      </c>
      <c r="K938" s="6">
        <f t="shared" si="29"/>
        <v>0.23717082451262841</v>
      </c>
      <c r="L938" s="6">
        <v>3</v>
      </c>
      <c r="M938" s="6">
        <f t="shared" si="30"/>
        <v>4.7434164902525682</v>
      </c>
      <c r="N938" s="6">
        <v>7.5</v>
      </c>
      <c r="O938" s="6" t="s">
        <v>73</v>
      </c>
    </row>
    <row r="939" spans="1:15" s="6" customFormat="1" ht="12.75" x14ac:dyDescent="0.2">
      <c r="A939" s="6" t="s">
        <v>88</v>
      </c>
      <c r="B939" s="6">
        <v>340</v>
      </c>
      <c r="C939" s="6" t="s">
        <v>53</v>
      </c>
      <c r="D939" s="6">
        <v>1913</v>
      </c>
      <c r="E939" s="6" t="s">
        <v>128</v>
      </c>
      <c r="F939" s="6" t="s">
        <v>55</v>
      </c>
      <c r="G939" s="6" t="s">
        <v>56</v>
      </c>
      <c r="H939" s="6">
        <v>0</v>
      </c>
      <c r="I939" s="6">
        <v>9.526279441628823</v>
      </c>
      <c r="J939" s="6">
        <v>0</v>
      </c>
      <c r="K939" s="6">
        <f t="shared" si="29"/>
        <v>0.47631397208144116</v>
      </c>
      <c r="L939" s="6">
        <v>6</v>
      </c>
      <c r="M939" s="6">
        <f t="shared" si="30"/>
        <v>9.526279441628823</v>
      </c>
      <c r="N939" s="6">
        <v>15.125</v>
      </c>
      <c r="O939" s="6" t="s">
        <v>73</v>
      </c>
    </row>
  </sheetData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I85"/>
  <sheetViews>
    <sheetView workbookViewId="0">
      <pane xSplit="1" ySplit="8" topLeftCell="B9" activePane="bottomRight" state="frozen"/>
      <selection pane="topRight" activeCell="B1" sqref="B1"/>
      <selection pane="bottomLeft" activeCell="A4" sqref="A4"/>
      <selection pane="bottomRight" activeCell="M19" sqref="M19"/>
    </sheetView>
  </sheetViews>
  <sheetFormatPr defaultColWidth="8.85546875" defaultRowHeight="12.75" x14ac:dyDescent="0.2"/>
  <cols>
    <col min="1" max="1" width="8.85546875" style="5"/>
    <col min="2" max="2" width="5.7109375" style="7" customWidth="1"/>
    <col min="3" max="3" width="5.7109375" style="8" customWidth="1"/>
    <col min="4" max="4" width="5.7109375" style="9" customWidth="1"/>
    <col min="5" max="6" width="5.7109375" style="8" customWidth="1"/>
    <col min="7" max="7" width="5.7109375" style="9" customWidth="1"/>
    <col min="8" max="10" width="5.7109375" style="8" customWidth="1"/>
    <col min="11" max="11" width="5.7109375" style="10" customWidth="1"/>
    <col min="12" max="12" width="5.7109375" style="8" customWidth="1"/>
    <col min="13" max="13" width="5.7109375" style="11" customWidth="1"/>
    <col min="14" max="14" width="5.7109375" style="7" customWidth="1"/>
    <col min="15" max="16" width="5.7109375" style="8" customWidth="1"/>
    <col min="17" max="17" width="5.7109375" style="10" customWidth="1"/>
    <col min="18" max="18" width="5.7109375" style="8" customWidth="1"/>
    <col min="19" max="19" width="5.7109375" style="9" customWidth="1"/>
    <col min="20" max="21" width="5.7109375" style="8" customWidth="1"/>
    <col min="22" max="22" width="5.7109375" style="11" customWidth="1"/>
    <col min="23" max="23" width="5.7109375" style="7" customWidth="1"/>
    <col min="24" max="24" width="5.7109375" style="8" customWidth="1"/>
    <col min="25" max="25" width="5.7109375" style="9" customWidth="1"/>
    <col min="26" max="27" width="5.7109375" style="8" customWidth="1"/>
    <col min="28" max="28" width="5.7109375" style="9" customWidth="1"/>
    <col min="29" max="30" width="5.7109375" style="8" customWidth="1"/>
    <col min="31" max="31" width="5.7109375" style="9" customWidth="1"/>
    <col min="32" max="33" width="5.7109375" style="8" customWidth="1"/>
    <col min="34" max="34" width="5.7109375" style="11" customWidth="1"/>
    <col min="35" max="35" width="5.7109375" style="7" customWidth="1"/>
    <col min="36" max="36" width="5.7109375" style="8" customWidth="1"/>
    <col min="37" max="37" width="5.7109375" style="9" customWidth="1"/>
    <col min="38" max="39" width="5.7109375" style="8" customWidth="1"/>
    <col min="40" max="40" width="5.7109375" style="9" customWidth="1"/>
    <col min="41" max="42" width="5.7109375" style="8" customWidth="1"/>
    <col min="43" max="43" width="5.7109375" style="9" customWidth="1"/>
    <col min="44" max="46" width="5.7109375" style="8" customWidth="1"/>
    <col min="47" max="47" width="5.7109375" style="10" customWidth="1"/>
    <col min="48" max="49" width="5.7109375" style="8" customWidth="1"/>
    <col min="50" max="50" width="5.7109375" style="10" customWidth="1"/>
    <col min="51" max="51" width="5.7109375" style="8" customWidth="1"/>
    <col min="52" max="52" width="5.7109375" style="9" customWidth="1"/>
    <col min="53" max="55" width="5.7109375" style="8" customWidth="1"/>
    <col min="56" max="56" width="5.7109375" style="10" customWidth="1"/>
    <col min="57" max="58" width="5.7109375" style="8" customWidth="1"/>
    <col min="59" max="59" width="5.7109375" style="10" customWidth="1"/>
    <col min="60" max="60" width="5.7109375" style="8" customWidth="1"/>
    <col min="61" max="61" width="5.7109375" style="11" customWidth="1"/>
    <col min="62" max="16384" width="8.85546875" style="6"/>
  </cols>
  <sheetData>
    <row r="1" spans="1:61" x14ac:dyDescent="0.2">
      <c r="A1" s="22"/>
      <c r="B1" s="8"/>
      <c r="D1" s="8"/>
      <c r="G1" s="8"/>
      <c r="K1" s="8"/>
      <c r="M1" s="8"/>
      <c r="N1" s="8"/>
      <c r="Q1" s="8"/>
      <c r="S1" s="8"/>
      <c r="V1" s="8"/>
      <c r="W1" s="8"/>
      <c r="Y1" s="8"/>
      <c r="AB1" s="8"/>
      <c r="AE1" s="8"/>
      <c r="AH1" s="8"/>
      <c r="AI1" s="8"/>
      <c r="AK1" s="8"/>
      <c r="AN1" s="8"/>
      <c r="AQ1" s="8"/>
      <c r="AU1" s="8"/>
      <c r="AX1" s="8"/>
      <c r="AZ1" s="8"/>
      <c r="BD1" s="8"/>
      <c r="BG1" s="8"/>
      <c r="BI1" s="8"/>
    </row>
    <row r="2" spans="1:61" s="8" customFormat="1" ht="18" x14ac:dyDescent="0.25">
      <c r="A2" s="22"/>
      <c r="B2" s="32" t="s">
        <v>6</v>
      </c>
    </row>
    <row r="3" spans="1:61" s="8" customFormat="1" ht="15" x14ac:dyDescent="0.2">
      <c r="A3" s="22"/>
      <c r="B3" s="28"/>
    </row>
    <row r="4" spans="1:61" s="8" customFormat="1" x14ac:dyDescent="0.2">
      <c r="A4" s="22"/>
      <c r="B4" s="25" t="s">
        <v>7</v>
      </c>
    </row>
    <row r="5" spans="1:61" s="8" customFormat="1" x14ac:dyDescent="0.2">
      <c r="A5" s="22"/>
    </row>
    <row r="6" spans="1:61" s="24" customFormat="1" x14ac:dyDescent="0.2">
      <c r="A6" s="23"/>
      <c r="B6" s="103" t="s">
        <v>156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  <c r="N6" s="76" t="s">
        <v>119</v>
      </c>
      <c r="O6" s="77"/>
      <c r="P6" s="77"/>
      <c r="Q6" s="77"/>
      <c r="R6" s="77"/>
      <c r="S6" s="77"/>
      <c r="T6" s="77"/>
      <c r="U6" s="77"/>
      <c r="V6" s="78"/>
      <c r="W6" s="103" t="s">
        <v>155</v>
      </c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8"/>
      <c r="AI6" s="76" t="s">
        <v>147</v>
      </c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8"/>
    </row>
    <row r="7" spans="1:61" x14ac:dyDescent="0.2">
      <c r="B7" s="75" t="s">
        <v>92</v>
      </c>
      <c r="C7" s="72"/>
      <c r="D7" s="73"/>
      <c r="E7" s="72" t="s">
        <v>91</v>
      </c>
      <c r="F7" s="72"/>
      <c r="G7" s="73"/>
      <c r="H7" s="74" t="s">
        <v>94</v>
      </c>
      <c r="I7" s="72"/>
      <c r="J7" s="73"/>
      <c r="K7" s="74" t="s">
        <v>93</v>
      </c>
      <c r="L7" s="72"/>
      <c r="M7" s="79"/>
      <c r="N7" s="75" t="s">
        <v>146</v>
      </c>
      <c r="O7" s="72"/>
      <c r="P7" s="73"/>
      <c r="Q7" s="74" t="s">
        <v>145</v>
      </c>
      <c r="R7" s="72"/>
      <c r="S7" s="73"/>
      <c r="T7" s="74" t="s">
        <v>144</v>
      </c>
      <c r="U7" s="72"/>
      <c r="V7" s="79"/>
      <c r="W7" s="75" t="s">
        <v>143</v>
      </c>
      <c r="X7" s="72"/>
      <c r="Y7" s="73"/>
      <c r="Z7" s="72" t="s">
        <v>142</v>
      </c>
      <c r="AA7" s="72"/>
      <c r="AB7" s="73"/>
      <c r="AC7" s="72" t="s">
        <v>141</v>
      </c>
      <c r="AD7" s="72"/>
      <c r="AE7" s="73"/>
      <c r="AF7" s="72" t="s">
        <v>140</v>
      </c>
      <c r="AG7" s="72"/>
      <c r="AH7" s="79"/>
      <c r="AI7" s="75" t="s">
        <v>126</v>
      </c>
      <c r="AJ7" s="72"/>
      <c r="AK7" s="73"/>
      <c r="AL7" s="72" t="s">
        <v>139</v>
      </c>
      <c r="AM7" s="72"/>
      <c r="AN7" s="73"/>
      <c r="AO7" s="72" t="s">
        <v>138</v>
      </c>
      <c r="AP7" s="72"/>
      <c r="AQ7" s="73"/>
      <c r="AR7" s="74" t="s">
        <v>137</v>
      </c>
      <c r="AS7" s="72"/>
      <c r="AT7" s="73"/>
      <c r="AU7" s="74" t="s">
        <v>136</v>
      </c>
      <c r="AV7" s="72"/>
      <c r="AW7" s="73"/>
      <c r="AX7" s="68" t="s">
        <v>135</v>
      </c>
      <c r="AY7" s="69"/>
      <c r="AZ7" s="70"/>
      <c r="BA7" s="68" t="s">
        <v>134</v>
      </c>
      <c r="BB7" s="69"/>
      <c r="BC7" s="70"/>
      <c r="BD7" s="68" t="s">
        <v>133</v>
      </c>
      <c r="BE7" s="69"/>
      <c r="BF7" s="70"/>
      <c r="BG7" s="68" t="s">
        <v>132</v>
      </c>
      <c r="BH7" s="69"/>
      <c r="BI7" s="71"/>
    </row>
    <row r="8" spans="1:61" x14ac:dyDescent="0.2">
      <c r="B8" s="7" t="s">
        <v>131</v>
      </c>
      <c r="C8" s="8" t="s">
        <v>130</v>
      </c>
      <c r="D8" s="9" t="s">
        <v>129</v>
      </c>
      <c r="E8" s="8" t="s">
        <v>131</v>
      </c>
      <c r="F8" s="8" t="s">
        <v>130</v>
      </c>
      <c r="G8" s="9" t="s">
        <v>129</v>
      </c>
      <c r="H8" s="8" t="s">
        <v>131</v>
      </c>
      <c r="I8" s="8" t="s">
        <v>130</v>
      </c>
      <c r="J8" s="8" t="s">
        <v>129</v>
      </c>
      <c r="K8" s="10" t="s">
        <v>131</v>
      </c>
      <c r="L8" s="8" t="s">
        <v>130</v>
      </c>
      <c r="M8" s="11" t="s">
        <v>129</v>
      </c>
      <c r="N8" s="7" t="s">
        <v>131</v>
      </c>
      <c r="O8" s="8" t="s">
        <v>130</v>
      </c>
      <c r="P8" s="8" t="s">
        <v>129</v>
      </c>
      <c r="Q8" s="10" t="s">
        <v>131</v>
      </c>
      <c r="R8" s="8" t="s">
        <v>130</v>
      </c>
      <c r="S8" s="9" t="s">
        <v>129</v>
      </c>
      <c r="T8" s="8" t="s">
        <v>131</v>
      </c>
      <c r="U8" s="8" t="s">
        <v>130</v>
      </c>
      <c r="V8" s="11" t="s">
        <v>129</v>
      </c>
      <c r="W8" s="7" t="s">
        <v>131</v>
      </c>
      <c r="X8" s="8" t="s">
        <v>130</v>
      </c>
      <c r="Y8" s="9" t="s">
        <v>129</v>
      </c>
      <c r="Z8" s="8" t="s">
        <v>131</v>
      </c>
      <c r="AA8" s="8" t="s">
        <v>130</v>
      </c>
      <c r="AB8" s="9" t="s">
        <v>129</v>
      </c>
      <c r="AC8" s="8" t="s">
        <v>131</v>
      </c>
      <c r="AD8" s="8" t="s">
        <v>130</v>
      </c>
      <c r="AE8" s="9" t="s">
        <v>129</v>
      </c>
      <c r="AF8" s="8" t="s">
        <v>131</v>
      </c>
      <c r="AG8" s="8" t="s">
        <v>130</v>
      </c>
      <c r="AH8" s="11" t="s">
        <v>129</v>
      </c>
      <c r="AI8" s="7" t="s">
        <v>131</v>
      </c>
      <c r="AJ8" s="8" t="s">
        <v>130</v>
      </c>
      <c r="AK8" s="9" t="s">
        <v>129</v>
      </c>
      <c r="AL8" s="8" t="s">
        <v>131</v>
      </c>
      <c r="AM8" s="8" t="s">
        <v>130</v>
      </c>
      <c r="AN8" s="9" t="s">
        <v>129</v>
      </c>
      <c r="AO8" s="8" t="s">
        <v>131</v>
      </c>
      <c r="AP8" s="8" t="s">
        <v>130</v>
      </c>
      <c r="AQ8" s="9" t="s">
        <v>129</v>
      </c>
      <c r="AR8" s="8" t="s">
        <v>131</v>
      </c>
      <c r="AS8" s="8" t="s">
        <v>130</v>
      </c>
      <c r="AT8" s="8" t="s">
        <v>129</v>
      </c>
      <c r="AU8" s="10" t="s">
        <v>131</v>
      </c>
      <c r="AV8" s="8" t="s">
        <v>130</v>
      </c>
      <c r="AW8" s="8" t="s">
        <v>129</v>
      </c>
      <c r="AX8" s="10" t="s">
        <v>131</v>
      </c>
      <c r="AY8" s="8" t="s">
        <v>130</v>
      </c>
      <c r="AZ8" s="9" t="s">
        <v>129</v>
      </c>
      <c r="BA8" s="8" t="s">
        <v>131</v>
      </c>
      <c r="BB8" s="8" t="s">
        <v>130</v>
      </c>
      <c r="BC8" s="8" t="s">
        <v>129</v>
      </c>
      <c r="BD8" s="10" t="s">
        <v>131</v>
      </c>
      <c r="BE8" s="8" t="s">
        <v>130</v>
      </c>
      <c r="BF8" s="8" t="s">
        <v>129</v>
      </c>
      <c r="BG8" s="10" t="s">
        <v>131</v>
      </c>
      <c r="BH8" s="8" t="s">
        <v>130</v>
      </c>
      <c r="BI8" s="11" t="s">
        <v>129</v>
      </c>
    </row>
    <row r="9" spans="1:61" x14ac:dyDescent="0.2">
      <c r="A9" s="5">
        <v>1837</v>
      </c>
      <c r="H9" s="8">
        <v>7.5000000000000011E-2</v>
      </c>
      <c r="I9" s="12">
        <f>H9*25</f>
        <v>1.8750000000000002</v>
      </c>
      <c r="J9" s="12">
        <f t="shared" ref="J9:J29" si="0">I9*12</f>
        <v>22.500000000000004</v>
      </c>
      <c r="AC9" s="7">
        <v>0.1</v>
      </c>
      <c r="AD9" s="12">
        <f>AC9*25</f>
        <v>2.5</v>
      </c>
      <c r="AE9" s="13">
        <f t="shared" ref="AE9:AE17" si="1">AD9*12</f>
        <v>30</v>
      </c>
      <c r="AI9" s="7">
        <v>0.27500000000000002</v>
      </c>
      <c r="AJ9" s="12">
        <f t="shared" ref="AJ9:AJ25" si="2">AI9*25</f>
        <v>6.8750000000000009</v>
      </c>
      <c r="AK9" s="13">
        <f t="shared" ref="AK9:AK25" si="3">AJ9*12</f>
        <v>82.500000000000014</v>
      </c>
    </row>
    <row r="10" spans="1:61" x14ac:dyDescent="0.2">
      <c r="A10" s="5">
        <v>1838</v>
      </c>
      <c r="H10" s="12">
        <f t="shared" ref="H10:H29" si="4">I10/25</f>
        <v>0.105</v>
      </c>
      <c r="I10" s="8">
        <v>2.625</v>
      </c>
      <c r="J10" s="12">
        <f t="shared" si="0"/>
        <v>31.5</v>
      </c>
      <c r="AC10" s="14">
        <f t="shared" ref="AC10:AC17" si="5">AD10/25</f>
        <v>7.9000000000000001E-2</v>
      </c>
      <c r="AD10" s="8">
        <v>1.9749999999999999</v>
      </c>
      <c r="AE10" s="13">
        <f t="shared" si="1"/>
        <v>23.7</v>
      </c>
      <c r="AI10" s="7">
        <v>0.20937500000000001</v>
      </c>
      <c r="AJ10" s="12">
        <f t="shared" si="2"/>
        <v>5.234375</v>
      </c>
      <c r="AK10" s="13">
        <f t="shared" si="3"/>
        <v>62.8125</v>
      </c>
    </row>
    <row r="11" spans="1:61" x14ac:dyDescent="0.2">
      <c r="A11" s="5">
        <v>1839</v>
      </c>
      <c r="H11" s="12">
        <f t="shared" si="4"/>
        <v>0.12</v>
      </c>
      <c r="I11" s="8">
        <v>3</v>
      </c>
      <c r="J11" s="12">
        <f t="shared" si="0"/>
        <v>36</v>
      </c>
      <c r="AC11" s="14">
        <f t="shared" si="5"/>
        <v>0.12</v>
      </c>
      <c r="AD11" s="8">
        <v>3</v>
      </c>
      <c r="AE11" s="13">
        <f t="shared" si="1"/>
        <v>36</v>
      </c>
      <c r="AI11" s="7">
        <v>0.25</v>
      </c>
      <c r="AJ11" s="12">
        <f t="shared" si="2"/>
        <v>6.25</v>
      </c>
      <c r="AK11" s="13">
        <f t="shared" si="3"/>
        <v>75</v>
      </c>
    </row>
    <row r="12" spans="1:61" x14ac:dyDescent="0.2">
      <c r="A12" s="5">
        <v>1840</v>
      </c>
      <c r="H12" s="12">
        <f t="shared" si="4"/>
        <v>6.9282032302755092E-2</v>
      </c>
      <c r="I12" s="8">
        <v>1.7320508075688774</v>
      </c>
      <c r="J12" s="12">
        <f t="shared" si="0"/>
        <v>20.784609690826528</v>
      </c>
      <c r="AC12" s="14">
        <f t="shared" si="5"/>
        <v>0.12</v>
      </c>
      <c r="AD12" s="8">
        <v>3</v>
      </c>
      <c r="AE12" s="13">
        <f t="shared" si="1"/>
        <v>36</v>
      </c>
      <c r="AI12" s="7">
        <v>0.26250000000000001</v>
      </c>
      <c r="AJ12" s="12">
        <f t="shared" si="2"/>
        <v>6.5625</v>
      </c>
      <c r="AK12" s="13">
        <f t="shared" si="3"/>
        <v>78.75</v>
      </c>
    </row>
    <row r="13" spans="1:61" x14ac:dyDescent="0.2">
      <c r="A13" s="5">
        <v>1841</v>
      </c>
      <c r="H13" s="12">
        <f t="shared" si="4"/>
        <v>7.0000000000000007E-2</v>
      </c>
      <c r="I13" s="8">
        <v>1.75</v>
      </c>
      <c r="J13" s="12">
        <f t="shared" si="0"/>
        <v>21</v>
      </c>
      <c r="AC13" s="14">
        <f t="shared" si="5"/>
        <v>0.105</v>
      </c>
      <c r="AD13" s="8">
        <v>2.625</v>
      </c>
      <c r="AE13" s="13">
        <f t="shared" si="1"/>
        <v>31.5</v>
      </c>
      <c r="AI13" s="7">
        <v>0.23750000000000002</v>
      </c>
      <c r="AJ13" s="12">
        <f t="shared" si="2"/>
        <v>5.9375</v>
      </c>
      <c r="AK13" s="13">
        <f t="shared" si="3"/>
        <v>71.25</v>
      </c>
    </row>
    <row r="14" spans="1:61" x14ac:dyDescent="0.2">
      <c r="A14" s="5">
        <v>1842</v>
      </c>
      <c r="H14" s="12">
        <f t="shared" si="4"/>
        <v>0.08</v>
      </c>
      <c r="I14" s="8">
        <v>2</v>
      </c>
      <c r="J14" s="12">
        <f t="shared" si="0"/>
        <v>24</v>
      </c>
      <c r="AC14" s="14">
        <f t="shared" si="5"/>
        <v>0.10400000000000001</v>
      </c>
      <c r="AD14" s="8">
        <v>2.6</v>
      </c>
      <c r="AE14" s="13">
        <f t="shared" si="1"/>
        <v>31.200000000000003</v>
      </c>
      <c r="AI14" s="7">
        <v>0.26250000000000001</v>
      </c>
      <c r="AJ14" s="12">
        <f t="shared" si="2"/>
        <v>6.5625</v>
      </c>
      <c r="AK14" s="13">
        <f t="shared" si="3"/>
        <v>78.75</v>
      </c>
    </row>
    <row r="15" spans="1:61" x14ac:dyDescent="0.2">
      <c r="A15" s="5">
        <v>1843</v>
      </c>
      <c r="H15" s="12">
        <f t="shared" si="4"/>
        <v>7.4999999999999997E-2</v>
      </c>
      <c r="I15" s="8">
        <v>1.875</v>
      </c>
      <c r="J15" s="12">
        <f t="shared" si="0"/>
        <v>22.5</v>
      </c>
      <c r="AC15" s="14">
        <f t="shared" si="5"/>
        <v>0.105</v>
      </c>
      <c r="AD15" s="8">
        <v>2.625</v>
      </c>
      <c r="AE15" s="13">
        <f t="shared" si="1"/>
        <v>31.5</v>
      </c>
      <c r="AI15" s="7">
        <v>0.26250000000000001</v>
      </c>
      <c r="AJ15" s="12">
        <f t="shared" si="2"/>
        <v>6.5625</v>
      </c>
      <c r="AK15" s="13">
        <f t="shared" si="3"/>
        <v>78.75</v>
      </c>
    </row>
    <row r="16" spans="1:61" x14ac:dyDescent="0.2">
      <c r="A16" s="5">
        <v>1844</v>
      </c>
      <c r="H16" s="12">
        <f t="shared" si="4"/>
        <v>7.4999999999999997E-2</v>
      </c>
      <c r="I16" s="8">
        <v>1.875</v>
      </c>
      <c r="J16" s="12">
        <f t="shared" si="0"/>
        <v>22.5</v>
      </c>
      <c r="AC16" s="14">
        <f t="shared" si="5"/>
        <v>8.7499999999999994E-2</v>
      </c>
      <c r="AD16" s="8">
        <v>2.1875</v>
      </c>
      <c r="AE16" s="13">
        <f t="shared" si="1"/>
        <v>26.25</v>
      </c>
      <c r="AI16" s="7">
        <v>0.26250000000000001</v>
      </c>
      <c r="AJ16" s="12">
        <f t="shared" si="2"/>
        <v>6.5625</v>
      </c>
      <c r="AK16" s="13">
        <f t="shared" si="3"/>
        <v>78.75</v>
      </c>
    </row>
    <row r="17" spans="1:61" x14ac:dyDescent="0.2">
      <c r="A17" s="5">
        <v>1845</v>
      </c>
      <c r="H17" s="12">
        <f t="shared" si="4"/>
        <v>7.4999999999999997E-2</v>
      </c>
      <c r="I17" s="8">
        <v>1.875</v>
      </c>
      <c r="J17" s="12">
        <f t="shared" si="0"/>
        <v>22.5</v>
      </c>
      <c r="AC17" s="14">
        <f t="shared" si="5"/>
        <v>8.7499999999999994E-2</v>
      </c>
      <c r="AD17" s="8">
        <v>2.1875</v>
      </c>
      <c r="AE17" s="13">
        <f t="shared" si="1"/>
        <v>26.25</v>
      </c>
      <c r="AI17" s="7">
        <v>0.26250000000000001</v>
      </c>
      <c r="AJ17" s="12">
        <f t="shared" si="2"/>
        <v>6.5625</v>
      </c>
      <c r="AK17" s="13">
        <f t="shared" si="3"/>
        <v>78.75</v>
      </c>
    </row>
    <row r="18" spans="1:61" x14ac:dyDescent="0.2">
      <c r="A18" s="5">
        <v>1846</v>
      </c>
      <c r="H18" s="12">
        <f t="shared" si="4"/>
        <v>5.9999999999999984E-2</v>
      </c>
      <c r="I18" s="8">
        <v>1.4999999999999996</v>
      </c>
      <c r="J18" s="12">
        <f t="shared" si="0"/>
        <v>17.999999999999993</v>
      </c>
      <c r="W18" s="15"/>
      <c r="X18" s="16"/>
      <c r="Y18" s="17"/>
      <c r="AI18" s="7">
        <v>0.19364916731037085</v>
      </c>
      <c r="AJ18" s="12">
        <f t="shared" si="2"/>
        <v>4.8412291827592711</v>
      </c>
      <c r="AK18" s="13">
        <f t="shared" si="3"/>
        <v>58.094750193111253</v>
      </c>
    </row>
    <row r="19" spans="1:61" x14ac:dyDescent="0.2">
      <c r="A19" s="5">
        <v>1847</v>
      </c>
      <c r="H19" s="12">
        <f t="shared" si="4"/>
        <v>5.9999999999999984E-2</v>
      </c>
      <c r="I19" s="8">
        <v>1.4999999999999996</v>
      </c>
      <c r="J19" s="12">
        <f t="shared" si="0"/>
        <v>17.999999999999993</v>
      </c>
      <c r="W19" s="15"/>
      <c r="X19" s="16"/>
      <c r="Y19" s="17"/>
      <c r="AI19" s="7">
        <v>0.19364916731037085</v>
      </c>
      <c r="AJ19" s="12">
        <f t="shared" si="2"/>
        <v>4.8412291827592711</v>
      </c>
      <c r="AK19" s="13">
        <f t="shared" si="3"/>
        <v>58.094750193111253</v>
      </c>
    </row>
    <row r="20" spans="1:61" x14ac:dyDescent="0.2">
      <c r="A20" s="5">
        <v>1848</v>
      </c>
      <c r="H20" s="12">
        <f t="shared" si="4"/>
        <v>5.9999999999999984E-2</v>
      </c>
      <c r="I20" s="8">
        <v>1.4999999999999996</v>
      </c>
      <c r="J20" s="12">
        <f t="shared" si="0"/>
        <v>17.999999999999993</v>
      </c>
      <c r="W20" s="15"/>
      <c r="X20" s="16"/>
      <c r="Y20" s="17"/>
      <c r="AI20" s="7">
        <v>0.19364916731037085</v>
      </c>
      <c r="AJ20" s="12">
        <f t="shared" si="2"/>
        <v>4.8412291827592711</v>
      </c>
      <c r="AK20" s="13">
        <f t="shared" si="3"/>
        <v>58.094750193111253</v>
      </c>
    </row>
    <row r="21" spans="1:61" x14ac:dyDescent="0.2">
      <c r="A21" s="5">
        <v>1849</v>
      </c>
      <c r="H21" s="12">
        <f t="shared" si="4"/>
        <v>5.9999999999999984E-2</v>
      </c>
      <c r="I21" s="8">
        <v>1.4999999999999996</v>
      </c>
      <c r="J21" s="12">
        <f t="shared" si="0"/>
        <v>17.999999999999993</v>
      </c>
      <c r="W21" s="15"/>
      <c r="X21" s="16"/>
      <c r="Y21" s="17"/>
      <c r="AI21" s="7">
        <v>0.19364916731037085</v>
      </c>
      <c r="AJ21" s="12">
        <f t="shared" si="2"/>
        <v>4.8412291827592711</v>
      </c>
      <c r="AK21" s="13">
        <f t="shared" si="3"/>
        <v>58.094750193111253</v>
      </c>
    </row>
    <row r="22" spans="1:61" x14ac:dyDescent="0.2">
      <c r="A22" s="5">
        <v>1850</v>
      </c>
      <c r="H22" s="12">
        <f t="shared" si="4"/>
        <v>5.9999999999999984E-2</v>
      </c>
      <c r="I22" s="8">
        <v>1.4999999999999996</v>
      </c>
      <c r="J22" s="12">
        <f t="shared" si="0"/>
        <v>17.999999999999993</v>
      </c>
      <c r="W22" s="15"/>
      <c r="X22" s="16"/>
      <c r="Y22" s="17"/>
      <c r="AI22" s="7">
        <v>0.19364916731037085</v>
      </c>
      <c r="AJ22" s="12">
        <f t="shared" si="2"/>
        <v>4.8412291827592711</v>
      </c>
      <c r="AK22" s="13">
        <f t="shared" si="3"/>
        <v>58.094750193111253</v>
      </c>
    </row>
    <row r="23" spans="1:61" x14ac:dyDescent="0.2">
      <c r="A23" s="5">
        <v>1851</v>
      </c>
      <c r="H23" s="12">
        <f t="shared" si="4"/>
        <v>5.9999999999999984E-2</v>
      </c>
      <c r="I23" s="8">
        <v>1.4999999999999996</v>
      </c>
      <c r="J23" s="12">
        <f t="shared" si="0"/>
        <v>17.999999999999993</v>
      </c>
      <c r="W23" s="15"/>
      <c r="X23" s="16"/>
      <c r="Y23" s="17"/>
      <c r="AI23" s="7">
        <v>0.19364916731037085</v>
      </c>
      <c r="AJ23" s="12">
        <f t="shared" si="2"/>
        <v>4.8412291827592711</v>
      </c>
      <c r="AK23" s="13">
        <f t="shared" si="3"/>
        <v>58.094750193111253</v>
      </c>
    </row>
    <row r="24" spans="1:61" x14ac:dyDescent="0.2">
      <c r="A24" s="5">
        <v>1852</v>
      </c>
      <c r="H24" s="12">
        <f t="shared" si="4"/>
        <v>5.9999999999999984E-2</v>
      </c>
      <c r="I24" s="8">
        <v>1.4999999999999996</v>
      </c>
      <c r="J24" s="12">
        <f t="shared" si="0"/>
        <v>17.999999999999993</v>
      </c>
      <c r="W24" s="15"/>
      <c r="X24" s="16"/>
      <c r="Y24" s="17"/>
      <c r="AI24" s="7">
        <v>0.19364916731037085</v>
      </c>
      <c r="AJ24" s="12">
        <f t="shared" si="2"/>
        <v>4.8412291827592711</v>
      </c>
      <c r="AK24" s="13">
        <f t="shared" si="3"/>
        <v>58.094750193111253</v>
      </c>
    </row>
    <row r="25" spans="1:61" x14ac:dyDescent="0.2">
      <c r="A25" s="5">
        <v>1853</v>
      </c>
      <c r="H25" s="12">
        <f t="shared" si="4"/>
        <v>5.366563145999495E-2</v>
      </c>
      <c r="I25" s="8">
        <v>1.3416407864998738</v>
      </c>
      <c r="J25" s="12">
        <f t="shared" si="0"/>
        <v>16.099689437998485</v>
      </c>
      <c r="N25" s="7">
        <v>0.15811388300841894</v>
      </c>
      <c r="O25" s="12">
        <f>N25*25</f>
        <v>3.9528470752104736</v>
      </c>
      <c r="P25" s="13">
        <f>O25*12</f>
        <v>47.43416490252568</v>
      </c>
      <c r="W25" s="15"/>
      <c r="X25" s="16"/>
      <c r="Y25" s="17"/>
      <c r="AI25" s="7">
        <v>0.23717082451262841</v>
      </c>
      <c r="AJ25" s="12">
        <f t="shared" si="2"/>
        <v>5.92927061281571</v>
      </c>
      <c r="AK25" s="13">
        <f t="shared" si="3"/>
        <v>71.15124735378852</v>
      </c>
    </row>
    <row r="26" spans="1:61" x14ac:dyDescent="0.2">
      <c r="A26" s="5">
        <v>1854</v>
      </c>
      <c r="B26" s="14">
        <f t="shared" ref="B26:B57" si="6">C26/25</f>
        <v>3.6333333333333336E-2</v>
      </c>
      <c r="C26" s="8">
        <v>0.90833333333333333</v>
      </c>
      <c r="D26" s="13">
        <f t="shared" ref="D26:D57" si="7">C26*12</f>
        <v>10.9</v>
      </c>
      <c r="E26" s="12">
        <f t="shared" ref="E26:E57" si="8">F26/25</f>
        <v>2.1166666666666667E-2</v>
      </c>
      <c r="F26" s="8">
        <v>0.52916666666666667</v>
      </c>
      <c r="G26" s="13">
        <f t="shared" ref="G26:G57" si="9">F26*12</f>
        <v>6.35</v>
      </c>
      <c r="H26" s="12">
        <f t="shared" si="4"/>
        <v>5.8333333333333327E-2</v>
      </c>
      <c r="I26" s="8">
        <v>1.4583333333333333</v>
      </c>
      <c r="J26" s="12">
        <f t="shared" si="0"/>
        <v>17.5</v>
      </c>
      <c r="K26" s="18">
        <f t="shared" ref="K26:K57" si="10">L26/25</f>
        <v>3.3666666666666664E-2</v>
      </c>
      <c r="L26" s="8">
        <v>0.84166666666666667</v>
      </c>
      <c r="M26" s="13">
        <f t="shared" ref="M26:M57" si="11">L26*12</f>
        <v>10.1</v>
      </c>
      <c r="Q26" s="10">
        <v>0.1</v>
      </c>
      <c r="R26" s="12">
        <f t="shared" ref="R26:R57" si="12">Q26*25</f>
        <v>2.5</v>
      </c>
      <c r="S26" s="13">
        <f t="shared" ref="S26:S57" si="13">R26*12</f>
        <v>30</v>
      </c>
      <c r="T26" s="8">
        <v>7.9166666666666663E-2</v>
      </c>
      <c r="U26" s="12">
        <f t="shared" ref="U26:U57" si="14">T26*25</f>
        <v>1.9791666666666665</v>
      </c>
      <c r="V26" s="12">
        <f t="shared" ref="V26:V57" si="15">U26*12</f>
        <v>23.75</v>
      </c>
      <c r="W26" s="14">
        <f t="shared" ref="W26:W57" si="16">X26/25</f>
        <v>9.1333333333333322E-2</v>
      </c>
      <c r="X26" s="8">
        <v>2.2833333333333332</v>
      </c>
      <c r="Y26" s="13">
        <f t="shared" ref="Y26:Y57" si="17">X26*12</f>
        <v>27.4</v>
      </c>
      <c r="Z26" s="14">
        <f t="shared" ref="Z26:Z57" si="18">AA26/25</f>
        <v>5.3166666666666668E-2</v>
      </c>
      <c r="AA26" s="8">
        <v>1.3291666666666666</v>
      </c>
      <c r="AB26" s="13">
        <f t="shared" ref="AB26:AB57" si="19">AA26*12</f>
        <v>15.95</v>
      </c>
      <c r="AC26" s="12">
        <f t="shared" ref="AC26:AC57" si="20">AD26/25</f>
        <v>5.9833333333333336E-2</v>
      </c>
      <c r="AD26" s="8">
        <v>1.4958333333333333</v>
      </c>
      <c r="AE26" s="13">
        <f t="shared" ref="AE26:AE64" si="21">AD26*12</f>
        <v>17.95</v>
      </c>
      <c r="AF26" s="12">
        <f t="shared" ref="AF26:AF57" si="22">AG26/25</f>
        <v>3.3500000000000002E-2</v>
      </c>
      <c r="AG26" s="8">
        <v>0.83750000000000002</v>
      </c>
      <c r="AH26" s="12">
        <f t="shared" ref="AH26:AH57" si="23">AG26*12</f>
        <v>10.050000000000001</v>
      </c>
      <c r="AL26" s="8">
        <v>0.35</v>
      </c>
      <c r="AM26" s="12">
        <f t="shared" ref="AM26:AM57" si="24">AL26*25</f>
        <v>8.75</v>
      </c>
      <c r="AN26" s="13">
        <f t="shared" ref="AN26:AN57" si="25">AM26*12</f>
        <v>105</v>
      </c>
      <c r="AO26" s="8">
        <v>0.27500000000000002</v>
      </c>
      <c r="AP26" s="12">
        <f t="shared" ref="AP26:AP55" si="26">AO26*25</f>
        <v>6.8750000000000009</v>
      </c>
      <c r="AQ26" s="13">
        <f t="shared" ref="AQ26:AQ55" si="27">AP26*12</f>
        <v>82.500000000000014</v>
      </c>
      <c r="AR26" s="8">
        <v>0.3208333333333333</v>
      </c>
      <c r="AS26" s="12">
        <f t="shared" ref="AS26:AS57" si="28">AR26*25</f>
        <v>8.0208333333333321</v>
      </c>
      <c r="AT26" s="13">
        <f t="shared" ref="AT26:AT57" si="29">AS26*12</f>
        <v>96.249999999999986</v>
      </c>
      <c r="AU26" s="10">
        <v>0.25416666666666665</v>
      </c>
      <c r="AV26" s="12">
        <f t="shared" ref="AV26:AV55" si="30">AU26*25</f>
        <v>6.3541666666666661</v>
      </c>
      <c r="AW26" s="13">
        <f t="shared" ref="AW26:AW55" si="31">AV26*12</f>
        <v>76.25</v>
      </c>
      <c r="AX26" s="10">
        <v>0.27916666666666667</v>
      </c>
      <c r="AY26" s="12">
        <f t="shared" ref="AY26:AY57" si="32">AX26*25</f>
        <v>6.979166666666667</v>
      </c>
      <c r="AZ26" s="13">
        <f t="shared" ref="AZ26:AZ57" si="33">AY26*12</f>
        <v>83.75</v>
      </c>
      <c r="BA26" s="8">
        <v>0.20416666666666669</v>
      </c>
      <c r="BB26" s="12">
        <f t="shared" ref="BB26:BB55" si="34">BA26*25</f>
        <v>5.104166666666667</v>
      </c>
      <c r="BC26" s="13">
        <f t="shared" ref="BC26:BC55" si="35">BB26*12</f>
        <v>61.25</v>
      </c>
      <c r="BD26" s="10">
        <v>0.30416666666666664</v>
      </c>
      <c r="BE26" s="12">
        <f t="shared" ref="BE26:BE57" si="36">BD26*25</f>
        <v>7.6041666666666661</v>
      </c>
      <c r="BF26" s="13">
        <f t="shared" ref="BF26:BF57" si="37">BE26*12</f>
        <v>91.25</v>
      </c>
      <c r="BG26" s="10">
        <v>0.24583333333333335</v>
      </c>
      <c r="BH26" s="12">
        <f t="shared" ref="BH26:BH55" si="38">BG26*25</f>
        <v>6.1458333333333339</v>
      </c>
      <c r="BI26" s="13">
        <f t="shared" ref="BI26:BI55" si="39">BH26*12</f>
        <v>73.75</v>
      </c>
    </row>
    <row r="27" spans="1:61" x14ac:dyDescent="0.2">
      <c r="A27" s="5">
        <v>1855</v>
      </c>
      <c r="B27" s="14">
        <f t="shared" si="6"/>
        <v>3.15E-2</v>
      </c>
      <c r="C27" s="8">
        <v>0.78749999999999998</v>
      </c>
      <c r="D27" s="13">
        <f t="shared" si="7"/>
        <v>9.4499999999999993</v>
      </c>
      <c r="E27" s="12">
        <f t="shared" si="8"/>
        <v>1.95E-2</v>
      </c>
      <c r="F27" s="8">
        <v>0.48749999999999999</v>
      </c>
      <c r="G27" s="13">
        <f t="shared" si="9"/>
        <v>5.85</v>
      </c>
      <c r="H27" s="12">
        <f t="shared" si="4"/>
        <v>5.6666666666666664E-2</v>
      </c>
      <c r="I27" s="8">
        <v>1.4166666666666665</v>
      </c>
      <c r="J27" s="12">
        <f t="shared" si="0"/>
        <v>17</v>
      </c>
      <c r="K27" s="18">
        <f t="shared" si="10"/>
        <v>3.7000000000000005E-2</v>
      </c>
      <c r="L27" s="8">
        <v>0.92500000000000004</v>
      </c>
      <c r="M27" s="13">
        <f t="shared" si="11"/>
        <v>11.100000000000001</v>
      </c>
      <c r="Q27" s="10">
        <v>0.1</v>
      </c>
      <c r="R27" s="12">
        <f t="shared" si="12"/>
        <v>2.5</v>
      </c>
      <c r="S27" s="13">
        <f t="shared" si="13"/>
        <v>30</v>
      </c>
      <c r="T27" s="8">
        <v>7.5000000000000011E-2</v>
      </c>
      <c r="U27" s="12">
        <f t="shared" si="14"/>
        <v>1.8750000000000002</v>
      </c>
      <c r="V27" s="12">
        <f t="shared" si="15"/>
        <v>22.500000000000004</v>
      </c>
      <c r="W27" s="14">
        <f t="shared" si="16"/>
        <v>8.9333333333333334E-2</v>
      </c>
      <c r="X27" s="8">
        <v>2.2333333333333334</v>
      </c>
      <c r="Y27" s="13">
        <f t="shared" si="17"/>
        <v>26.8</v>
      </c>
      <c r="Z27" s="14">
        <f t="shared" si="18"/>
        <v>4.8499999999999995E-2</v>
      </c>
      <c r="AA27" s="8">
        <v>1.2124999999999999</v>
      </c>
      <c r="AB27" s="13">
        <f t="shared" si="19"/>
        <v>14.549999999999999</v>
      </c>
      <c r="AC27" s="12">
        <f t="shared" si="20"/>
        <v>5.45E-2</v>
      </c>
      <c r="AD27" s="8">
        <v>1.3625</v>
      </c>
      <c r="AE27" s="13">
        <f t="shared" si="21"/>
        <v>16.350000000000001</v>
      </c>
      <c r="AF27" s="12">
        <f t="shared" si="22"/>
        <v>3.0166666666666665E-2</v>
      </c>
      <c r="AG27" s="8">
        <v>0.75416666666666665</v>
      </c>
      <c r="AH27" s="12">
        <f t="shared" si="23"/>
        <v>9.0500000000000007</v>
      </c>
      <c r="AL27" s="8">
        <v>0.36249999999999999</v>
      </c>
      <c r="AM27" s="12">
        <f t="shared" si="24"/>
        <v>9.0625</v>
      </c>
      <c r="AN27" s="13">
        <f t="shared" si="25"/>
        <v>108.75</v>
      </c>
      <c r="AO27" s="8">
        <v>0.3</v>
      </c>
      <c r="AP27" s="12">
        <f t="shared" si="26"/>
        <v>7.5</v>
      </c>
      <c r="AQ27" s="13">
        <f t="shared" si="27"/>
        <v>90</v>
      </c>
      <c r="AR27" s="8">
        <v>0.30416666666666664</v>
      </c>
      <c r="AS27" s="12">
        <f t="shared" si="28"/>
        <v>7.6041666666666661</v>
      </c>
      <c r="AT27" s="13">
        <f t="shared" si="29"/>
        <v>91.25</v>
      </c>
      <c r="AU27" s="10">
        <v>0.25</v>
      </c>
      <c r="AV27" s="12">
        <f t="shared" si="30"/>
        <v>6.25</v>
      </c>
      <c r="AW27" s="13">
        <f t="shared" si="31"/>
        <v>75</v>
      </c>
      <c r="AX27" s="10">
        <v>0.27916666666666667</v>
      </c>
      <c r="AY27" s="12">
        <f t="shared" si="32"/>
        <v>6.979166666666667</v>
      </c>
      <c r="AZ27" s="13">
        <f t="shared" si="33"/>
        <v>83.75</v>
      </c>
      <c r="BA27" s="8">
        <v>0.22916666666666669</v>
      </c>
      <c r="BB27" s="12">
        <f t="shared" si="34"/>
        <v>5.729166666666667</v>
      </c>
      <c r="BC27" s="13">
        <f t="shared" si="35"/>
        <v>68.75</v>
      </c>
      <c r="BD27" s="10">
        <v>0.3</v>
      </c>
      <c r="BE27" s="12">
        <f t="shared" si="36"/>
        <v>7.5</v>
      </c>
      <c r="BF27" s="13">
        <f t="shared" si="37"/>
        <v>90</v>
      </c>
      <c r="BG27" s="10">
        <v>0.25</v>
      </c>
      <c r="BH27" s="12">
        <f t="shared" si="38"/>
        <v>6.25</v>
      </c>
      <c r="BI27" s="13">
        <f t="shared" si="39"/>
        <v>75</v>
      </c>
    </row>
    <row r="28" spans="1:61" x14ac:dyDescent="0.2">
      <c r="A28" s="5">
        <v>1856</v>
      </c>
      <c r="B28" s="14">
        <f t="shared" si="6"/>
        <v>3.833333333333333E-2</v>
      </c>
      <c r="C28" s="8">
        <v>0.95833333333333326</v>
      </c>
      <c r="D28" s="13">
        <f t="shared" si="7"/>
        <v>11.5</v>
      </c>
      <c r="E28" s="12">
        <f t="shared" si="8"/>
        <v>2.1166666666666667E-2</v>
      </c>
      <c r="F28" s="8">
        <v>0.52916666666666667</v>
      </c>
      <c r="G28" s="13">
        <f t="shared" si="9"/>
        <v>6.35</v>
      </c>
      <c r="H28" s="12">
        <f t="shared" si="4"/>
        <v>5.6499999999999995E-2</v>
      </c>
      <c r="I28" s="8">
        <v>1.4124999999999999</v>
      </c>
      <c r="J28" s="12">
        <f t="shared" si="0"/>
        <v>16.95</v>
      </c>
      <c r="K28" s="18">
        <f t="shared" si="10"/>
        <v>4.0500000000000001E-2</v>
      </c>
      <c r="L28" s="8">
        <v>1.0125</v>
      </c>
      <c r="M28" s="13">
        <f t="shared" si="11"/>
        <v>12.149999999999999</v>
      </c>
      <c r="Q28" s="10">
        <v>0.11666666666666667</v>
      </c>
      <c r="R28" s="12">
        <f t="shared" si="12"/>
        <v>2.9166666666666665</v>
      </c>
      <c r="S28" s="13">
        <f t="shared" si="13"/>
        <v>35</v>
      </c>
      <c r="T28" s="8">
        <v>6.9791666666666669E-2</v>
      </c>
      <c r="U28" s="12">
        <f t="shared" si="14"/>
        <v>1.7447916666666667</v>
      </c>
      <c r="V28" s="12">
        <f t="shared" si="15"/>
        <v>20.9375</v>
      </c>
      <c r="W28" s="14">
        <f t="shared" si="16"/>
        <v>0.10733333333333332</v>
      </c>
      <c r="X28" s="8">
        <v>2.6833333333333331</v>
      </c>
      <c r="Y28" s="13">
        <f t="shared" si="17"/>
        <v>32.199999999999996</v>
      </c>
      <c r="Z28" s="14">
        <f t="shared" si="18"/>
        <v>6.5166666666666664E-2</v>
      </c>
      <c r="AA28" s="8">
        <v>1.6291666666666667</v>
      </c>
      <c r="AB28" s="13">
        <f t="shared" si="19"/>
        <v>19.55</v>
      </c>
      <c r="AC28" s="12">
        <f t="shared" si="20"/>
        <v>5.2333333333333336E-2</v>
      </c>
      <c r="AD28" s="8">
        <v>1.3083333333333333</v>
      </c>
      <c r="AE28" s="13">
        <f t="shared" si="21"/>
        <v>15.7</v>
      </c>
      <c r="AF28" s="12">
        <f t="shared" si="22"/>
        <v>2.6166666666666668E-2</v>
      </c>
      <c r="AG28" s="8">
        <v>0.65416666666666667</v>
      </c>
      <c r="AH28" s="12">
        <f t="shared" si="23"/>
        <v>7.85</v>
      </c>
      <c r="AL28" s="8">
        <v>0.37083333333333329</v>
      </c>
      <c r="AM28" s="12">
        <f t="shared" si="24"/>
        <v>9.2708333333333321</v>
      </c>
      <c r="AN28" s="13">
        <f t="shared" si="25"/>
        <v>111.24999999999999</v>
      </c>
      <c r="AO28" s="8">
        <v>0.3</v>
      </c>
      <c r="AP28" s="12">
        <f t="shared" si="26"/>
        <v>7.5</v>
      </c>
      <c r="AQ28" s="13">
        <f t="shared" si="27"/>
        <v>90</v>
      </c>
      <c r="AR28" s="8">
        <v>0.33333333333333331</v>
      </c>
      <c r="AS28" s="12">
        <f t="shared" si="28"/>
        <v>8.3333333333333321</v>
      </c>
      <c r="AT28" s="13">
        <f t="shared" si="29"/>
        <v>99.999999999999986</v>
      </c>
      <c r="AU28" s="10">
        <v>0.25</v>
      </c>
      <c r="AV28" s="12">
        <f t="shared" si="30"/>
        <v>6.25</v>
      </c>
      <c r="AW28" s="13">
        <f t="shared" si="31"/>
        <v>75</v>
      </c>
      <c r="AX28" s="10">
        <v>0.28333333333333333</v>
      </c>
      <c r="AY28" s="12">
        <f t="shared" si="32"/>
        <v>7.083333333333333</v>
      </c>
      <c r="AZ28" s="13">
        <f t="shared" si="33"/>
        <v>85</v>
      </c>
      <c r="BA28" s="8">
        <v>0.21666666666666667</v>
      </c>
      <c r="BB28" s="12">
        <f t="shared" si="34"/>
        <v>5.416666666666667</v>
      </c>
      <c r="BC28" s="13">
        <f t="shared" si="35"/>
        <v>65</v>
      </c>
      <c r="BD28" s="10">
        <v>0.33333333333333331</v>
      </c>
      <c r="BE28" s="12">
        <f t="shared" si="36"/>
        <v>8.3333333333333321</v>
      </c>
      <c r="BF28" s="13">
        <f t="shared" si="37"/>
        <v>99.999999999999986</v>
      </c>
      <c r="BG28" s="10">
        <v>0.25416666666666665</v>
      </c>
      <c r="BH28" s="12">
        <f t="shared" si="38"/>
        <v>6.3541666666666661</v>
      </c>
      <c r="BI28" s="13">
        <f t="shared" si="39"/>
        <v>76.25</v>
      </c>
    </row>
    <row r="29" spans="1:61" x14ac:dyDescent="0.2">
      <c r="A29" s="5">
        <v>1857</v>
      </c>
      <c r="B29" s="14">
        <f t="shared" si="6"/>
        <v>3.6000000000000004E-2</v>
      </c>
      <c r="C29" s="8">
        <v>0.9</v>
      </c>
      <c r="D29" s="13">
        <f t="shared" si="7"/>
        <v>10.8</v>
      </c>
      <c r="E29" s="12">
        <f t="shared" si="8"/>
        <v>2.4E-2</v>
      </c>
      <c r="F29" s="8">
        <v>0.6</v>
      </c>
      <c r="G29" s="13">
        <f t="shared" si="9"/>
        <v>7.1999999999999993</v>
      </c>
      <c r="H29" s="12">
        <f t="shared" si="4"/>
        <v>6.3500000000000001E-2</v>
      </c>
      <c r="I29" s="8">
        <v>1.5875000000000001</v>
      </c>
      <c r="J29" s="12">
        <f t="shared" si="0"/>
        <v>19.05</v>
      </c>
      <c r="K29" s="18">
        <f t="shared" si="10"/>
        <v>3.833333333333333E-2</v>
      </c>
      <c r="L29" s="8">
        <v>0.95833333333333326</v>
      </c>
      <c r="M29" s="13">
        <f t="shared" si="11"/>
        <v>11.5</v>
      </c>
      <c r="Q29" s="10">
        <v>0.1125</v>
      </c>
      <c r="R29" s="12">
        <f t="shared" si="12"/>
        <v>2.8125</v>
      </c>
      <c r="S29" s="13">
        <f t="shared" si="13"/>
        <v>33.75</v>
      </c>
      <c r="T29" s="8">
        <v>7.7083333333333337E-2</v>
      </c>
      <c r="U29" s="12">
        <f t="shared" si="14"/>
        <v>1.9270833333333335</v>
      </c>
      <c r="V29" s="12">
        <f t="shared" si="15"/>
        <v>23.125</v>
      </c>
      <c r="W29" s="14">
        <f t="shared" si="16"/>
        <v>0.10633333333333334</v>
      </c>
      <c r="X29" s="8">
        <v>2.6583333333333332</v>
      </c>
      <c r="Y29" s="13">
        <f t="shared" si="17"/>
        <v>31.9</v>
      </c>
      <c r="Z29" s="14">
        <f t="shared" si="18"/>
        <v>6.1166666666666661E-2</v>
      </c>
      <c r="AA29" s="8">
        <v>1.5291666666666666</v>
      </c>
      <c r="AB29" s="13">
        <f t="shared" si="19"/>
        <v>18.349999999999998</v>
      </c>
      <c r="AC29" s="12">
        <f t="shared" si="20"/>
        <v>4.8666666666666664E-2</v>
      </c>
      <c r="AD29" s="8">
        <v>1.2166666666666666</v>
      </c>
      <c r="AE29" s="13">
        <f t="shared" si="21"/>
        <v>14.599999999999998</v>
      </c>
      <c r="AF29" s="12">
        <f t="shared" si="22"/>
        <v>2.7666666666666666E-2</v>
      </c>
      <c r="AG29" s="8">
        <v>0.69166666666666665</v>
      </c>
      <c r="AH29" s="12">
        <f t="shared" si="23"/>
        <v>8.3000000000000007</v>
      </c>
      <c r="AL29" s="8">
        <v>0.39583333333333331</v>
      </c>
      <c r="AM29" s="12">
        <f t="shared" si="24"/>
        <v>9.8958333333333321</v>
      </c>
      <c r="AN29" s="13">
        <f t="shared" si="25"/>
        <v>118.74999999999999</v>
      </c>
      <c r="AO29" s="8">
        <v>0.29166666666666669</v>
      </c>
      <c r="AP29" s="12">
        <f t="shared" si="26"/>
        <v>7.291666666666667</v>
      </c>
      <c r="AQ29" s="13">
        <f t="shared" si="27"/>
        <v>87.5</v>
      </c>
      <c r="AR29" s="8">
        <v>0.36249999999999999</v>
      </c>
      <c r="AS29" s="12">
        <f t="shared" si="28"/>
        <v>9.0625</v>
      </c>
      <c r="AT29" s="13">
        <f t="shared" si="29"/>
        <v>108.75</v>
      </c>
      <c r="AU29" s="10">
        <v>0.27500000000000002</v>
      </c>
      <c r="AV29" s="12">
        <f t="shared" si="30"/>
        <v>6.8750000000000009</v>
      </c>
      <c r="AW29" s="13">
        <f t="shared" si="31"/>
        <v>82.500000000000014</v>
      </c>
      <c r="AX29" s="10">
        <v>0.3208333333333333</v>
      </c>
      <c r="AY29" s="12">
        <f t="shared" si="32"/>
        <v>8.0208333333333321</v>
      </c>
      <c r="AZ29" s="13">
        <f t="shared" si="33"/>
        <v>96.249999999999986</v>
      </c>
      <c r="BA29" s="8">
        <v>0.25416666666666665</v>
      </c>
      <c r="BB29" s="12">
        <f t="shared" si="34"/>
        <v>6.3541666666666661</v>
      </c>
      <c r="BC29" s="13">
        <f t="shared" si="35"/>
        <v>76.25</v>
      </c>
      <c r="BD29" s="10">
        <v>0.35833333333333334</v>
      </c>
      <c r="BE29" s="12">
        <f t="shared" si="36"/>
        <v>8.9583333333333339</v>
      </c>
      <c r="BF29" s="13">
        <f t="shared" si="37"/>
        <v>107.5</v>
      </c>
      <c r="BG29" s="10">
        <v>0.28541666666666665</v>
      </c>
      <c r="BH29" s="12">
        <f t="shared" si="38"/>
        <v>7.1354166666666661</v>
      </c>
      <c r="BI29" s="13">
        <f t="shared" si="39"/>
        <v>85.625</v>
      </c>
    </row>
    <row r="30" spans="1:61" x14ac:dyDescent="0.2">
      <c r="A30" s="5">
        <v>1858</v>
      </c>
      <c r="B30" s="15">
        <f t="shared" si="6"/>
        <v>3.7000000000000005E-2</v>
      </c>
      <c r="C30" s="16">
        <f>C29+((C31-C29)/2)</f>
        <v>0.92500000000000004</v>
      </c>
      <c r="D30" s="17">
        <f t="shared" si="7"/>
        <v>11.100000000000001</v>
      </c>
      <c r="E30" s="16">
        <f t="shared" si="8"/>
        <v>2.2499999999999999E-2</v>
      </c>
      <c r="F30" s="16">
        <f>F29+((F31-F29)/2)</f>
        <v>0.5625</v>
      </c>
      <c r="G30" s="17">
        <f t="shared" si="9"/>
        <v>6.75</v>
      </c>
      <c r="H30" s="16">
        <f>H29+((H31-H29)/2)</f>
        <v>6.7166666666666666E-2</v>
      </c>
      <c r="I30" s="16">
        <f>I29+((I31-I29)/2)</f>
        <v>1.6791666666666667</v>
      </c>
      <c r="J30" s="16">
        <f>J29+((J31-J29)/2)</f>
        <v>20.149999999999999</v>
      </c>
      <c r="K30" s="19">
        <f t="shared" si="10"/>
        <v>4.083333333333334E-2</v>
      </c>
      <c r="L30" s="16">
        <f>L29+((L31-L29)/2)</f>
        <v>1.0208333333333335</v>
      </c>
      <c r="M30" s="17">
        <f t="shared" si="11"/>
        <v>12.250000000000002</v>
      </c>
      <c r="Q30" s="19">
        <f>Q29+((Q31-Q29)/2)</f>
        <v>0.12291666666666667</v>
      </c>
      <c r="R30" s="16">
        <f t="shared" si="12"/>
        <v>3.072916666666667</v>
      </c>
      <c r="S30" s="17">
        <f t="shared" si="13"/>
        <v>36.875</v>
      </c>
      <c r="T30" s="16">
        <f>T29+((T31-T29)/2)</f>
        <v>8.020833333333334E-2</v>
      </c>
      <c r="U30" s="16">
        <f t="shared" si="14"/>
        <v>2.0052083333333335</v>
      </c>
      <c r="V30" s="16">
        <f t="shared" si="15"/>
        <v>24.0625</v>
      </c>
      <c r="W30" s="15">
        <f t="shared" si="16"/>
        <v>0.11783333333333333</v>
      </c>
      <c r="X30" s="16">
        <f>X29+((X31-X29)/2)</f>
        <v>2.9458333333333333</v>
      </c>
      <c r="Y30" s="17">
        <f t="shared" si="17"/>
        <v>35.35</v>
      </c>
      <c r="Z30" s="15">
        <f t="shared" si="18"/>
        <v>6.4416666666666664E-2</v>
      </c>
      <c r="AA30" s="16">
        <f>AA29+((AA31-AA29)/2)</f>
        <v>1.6104166666666666</v>
      </c>
      <c r="AB30" s="17">
        <f t="shared" si="19"/>
        <v>19.324999999999999</v>
      </c>
      <c r="AC30" s="16">
        <f t="shared" si="20"/>
        <v>5.3166666666666668E-2</v>
      </c>
      <c r="AD30" s="16">
        <f>AD29+((AD31-AD29)/2)</f>
        <v>1.3291666666666666</v>
      </c>
      <c r="AE30" s="17">
        <f t="shared" si="21"/>
        <v>15.95</v>
      </c>
      <c r="AF30" s="16">
        <f t="shared" si="22"/>
        <v>2.9749999999999995E-2</v>
      </c>
      <c r="AG30" s="16">
        <f>AG29+((AG31-AG29)/2)</f>
        <v>0.74374999999999991</v>
      </c>
      <c r="AH30" s="16">
        <f t="shared" si="23"/>
        <v>8.9249999999999989</v>
      </c>
      <c r="AL30" s="16">
        <f>AL29+((AL31-AL29)/2)</f>
        <v>0.41875000000000001</v>
      </c>
      <c r="AM30" s="16">
        <f t="shared" si="24"/>
        <v>10.46875</v>
      </c>
      <c r="AN30" s="17">
        <f t="shared" si="25"/>
        <v>125.625</v>
      </c>
      <c r="AO30" s="16">
        <f>AO29+((AO31-AO29)/2)</f>
        <v>0.30833333333333335</v>
      </c>
      <c r="AP30" s="16">
        <f t="shared" si="26"/>
        <v>7.7083333333333339</v>
      </c>
      <c r="AQ30" s="17">
        <f t="shared" si="27"/>
        <v>92.5</v>
      </c>
      <c r="AR30" s="16">
        <f>AR29+((AR31-AR29)/2)</f>
        <v>0.37916666666666665</v>
      </c>
      <c r="AS30" s="16">
        <f t="shared" si="28"/>
        <v>9.4791666666666661</v>
      </c>
      <c r="AT30" s="17">
        <f t="shared" si="29"/>
        <v>113.75</v>
      </c>
      <c r="AU30" s="19">
        <f>AU29+((AU31-AU29)/2)</f>
        <v>0.28749999999999998</v>
      </c>
      <c r="AV30" s="16">
        <f t="shared" si="30"/>
        <v>7.1874999999999991</v>
      </c>
      <c r="AW30" s="17">
        <f t="shared" si="31"/>
        <v>86.249999999999986</v>
      </c>
      <c r="AX30" s="19">
        <f>AX29+((AX31-AX29)/2)</f>
        <v>0.33541666666666664</v>
      </c>
      <c r="AY30" s="16">
        <f t="shared" si="32"/>
        <v>8.3854166666666661</v>
      </c>
      <c r="AZ30" s="17">
        <f t="shared" si="33"/>
        <v>100.625</v>
      </c>
      <c r="BA30" s="16">
        <f>BA29+((BA31-BA29)/2)</f>
        <v>0.28541666666666665</v>
      </c>
      <c r="BB30" s="16">
        <f t="shared" si="34"/>
        <v>7.1354166666666661</v>
      </c>
      <c r="BC30" s="17">
        <f t="shared" si="35"/>
        <v>85.625</v>
      </c>
      <c r="BD30" s="16">
        <f>BD29+((BD31-BD29)/2)</f>
        <v>0.37916666666666665</v>
      </c>
      <c r="BE30" s="16">
        <f t="shared" si="36"/>
        <v>9.4791666666666661</v>
      </c>
      <c r="BF30" s="17">
        <f t="shared" si="37"/>
        <v>113.75</v>
      </c>
      <c r="BG30" s="16">
        <f>BG29+((BG31-BG29)/2)</f>
        <v>0.31354166666666666</v>
      </c>
      <c r="BH30" s="16">
        <f t="shared" si="38"/>
        <v>7.838541666666667</v>
      </c>
      <c r="BI30" s="17">
        <f t="shared" si="39"/>
        <v>94.0625</v>
      </c>
    </row>
    <row r="31" spans="1:61" x14ac:dyDescent="0.2">
      <c r="A31" s="5">
        <v>1859</v>
      </c>
      <c r="B31" s="14">
        <f t="shared" si="6"/>
        <v>3.7999999999999999E-2</v>
      </c>
      <c r="C31" s="8">
        <v>0.95</v>
      </c>
      <c r="D31" s="13">
        <f t="shared" si="7"/>
        <v>11.399999999999999</v>
      </c>
      <c r="E31" s="12">
        <f t="shared" si="8"/>
        <v>2.1000000000000001E-2</v>
      </c>
      <c r="F31" s="8">
        <v>0.52500000000000002</v>
      </c>
      <c r="G31" s="13">
        <f t="shared" si="9"/>
        <v>6.3000000000000007</v>
      </c>
      <c r="H31" s="12">
        <f t="shared" ref="H31:H62" si="40">I31/25</f>
        <v>7.0833333333333331E-2</v>
      </c>
      <c r="I31" s="8">
        <v>1.7708333333333333</v>
      </c>
      <c r="J31" s="12">
        <f t="shared" ref="J31:J62" si="41">I31*12</f>
        <v>21.25</v>
      </c>
      <c r="K31" s="18">
        <f t="shared" si="10"/>
        <v>4.3333333333333342E-2</v>
      </c>
      <c r="L31" s="8">
        <v>1.0833333333333335</v>
      </c>
      <c r="M31" s="13">
        <f t="shared" si="11"/>
        <v>13.000000000000002</v>
      </c>
      <c r="Q31" s="10">
        <v>0.13333333333333333</v>
      </c>
      <c r="R31" s="12">
        <f t="shared" si="12"/>
        <v>3.3333333333333335</v>
      </c>
      <c r="S31" s="13">
        <f t="shared" si="13"/>
        <v>40</v>
      </c>
      <c r="T31" s="8">
        <v>8.3333333333333343E-2</v>
      </c>
      <c r="U31" s="12">
        <f t="shared" si="14"/>
        <v>2.0833333333333335</v>
      </c>
      <c r="V31" s="12">
        <f t="shared" si="15"/>
        <v>25</v>
      </c>
      <c r="W31" s="14">
        <f t="shared" si="16"/>
        <v>0.12933333333333333</v>
      </c>
      <c r="X31" s="8">
        <v>3.2333333333333334</v>
      </c>
      <c r="Y31" s="13">
        <f t="shared" si="17"/>
        <v>38.799999999999997</v>
      </c>
      <c r="Z31" s="14">
        <f t="shared" si="18"/>
        <v>6.7666666666666667E-2</v>
      </c>
      <c r="AA31" s="8">
        <v>1.6916666666666667</v>
      </c>
      <c r="AB31" s="13">
        <f t="shared" si="19"/>
        <v>20.3</v>
      </c>
      <c r="AC31" s="12">
        <f t="shared" si="20"/>
        <v>5.7666666666666665E-2</v>
      </c>
      <c r="AD31" s="8">
        <v>1.4416666666666667</v>
      </c>
      <c r="AE31" s="13">
        <f t="shared" si="21"/>
        <v>17.3</v>
      </c>
      <c r="AF31" s="12">
        <f t="shared" si="22"/>
        <v>3.1833333333333332E-2</v>
      </c>
      <c r="AG31" s="8">
        <v>0.79583333333333328</v>
      </c>
      <c r="AH31" s="12">
        <f t="shared" si="23"/>
        <v>9.5499999999999989</v>
      </c>
      <c r="AL31" s="8">
        <v>0.44166666666666671</v>
      </c>
      <c r="AM31" s="12">
        <f t="shared" si="24"/>
        <v>11.041666666666668</v>
      </c>
      <c r="AN31" s="13">
        <f t="shared" si="25"/>
        <v>132.5</v>
      </c>
      <c r="AO31" s="8">
        <v>0.32500000000000001</v>
      </c>
      <c r="AP31" s="12">
        <f t="shared" si="26"/>
        <v>8.125</v>
      </c>
      <c r="AQ31" s="13">
        <f t="shared" si="27"/>
        <v>97.5</v>
      </c>
      <c r="AR31" s="8">
        <v>0.39583333333333331</v>
      </c>
      <c r="AS31" s="12">
        <f t="shared" si="28"/>
        <v>9.8958333333333321</v>
      </c>
      <c r="AT31" s="13">
        <f t="shared" si="29"/>
        <v>118.74999999999999</v>
      </c>
      <c r="AU31" s="10">
        <v>0.3</v>
      </c>
      <c r="AV31" s="12">
        <f t="shared" si="30"/>
        <v>7.5</v>
      </c>
      <c r="AW31" s="13">
        <f t="shared" si="31"/>
        <v>90</v>
      </c>
      <c r="AX31" s="10">
        <v>0.35</v>
      </c>
      <c r="AY31" s="12">
        <f t="shared" si="32"/>
        <v>8.75</v>
      </c>
      <c r="AZ31" s="13">
        <f t="shared" si="33"/>
        <v>105</v>
      </c>
      <c r="BA31" s="8">
        <v>0.31666666666666665</v>
      </c>
      <c r="BB31" s="12">
        <f t="shared" si="34"/>
        <v>7.9166666666666661</v>
      </c>
      <c r="BC31" s="13">
        <f t="shared" si="35"/>
        <v>95</v>
      </c>
      <c r="BD31" s="10">
        <v>0.4</v>
      </c>
      <c r="BE31" s="12">
        <f t="shared" si="36"/>
        <v>10</v>
      </c>
      <c r="BF31" s="13">
        <f t="shared" si="37"/>
        <v>120</v>
      </c>
      <c r="BG31" s="10">
        <v>0.34166666666666667</v>
      </c>
      <c r="BH31" s="12">
        <f t="shared" si="38"/>
        <v>8.5416666666666661</v>
      </c>
      <c r="BI31" s="13">
        <f t="shared" si="39"/>
        <v>102.5</v>
      </c>
    </row>
    <row r="32" spans="1:61" x14ac:dyDescent="0.2">
      <c r="A32" s="5">
        <v>1860</v>
      </c>
      <c r="B32" s="14">
        <f t="shared" si="6"/>
        <v>4.4166666666666667E-2</v>
      </c>
      <c r="C32" s="8">
        <v>1.1041666666666667</v>
      </c>
      <c r="D32" s="13">
        <f t="shared" si="7"/>
        <v>13.25</v>
      </c>
      <c r="E32" s="12">
        <f t="shared" si="8"/>
        <v>2.2333333333333334E-2</v>
      </c>
      <c r="F32" s="8">
        <v>0.55833333333333335</v>
      </c>
      <c r="G32" s="13">
        <f t="shared" si="9"/>
        <v>6.7</v>
      </c>
      <c r="H32" s="12">
        <f t="shared" si="40"/>
        <v>7.7333333333333337E-2</v>
      </c>
      <c r="I32" s="8">
        <v>1.9333333333333333</v>
      </c>
      <c r="J32" s="12">
        <f t="shared" si="41"/>
        <v>23.2</v>
      </c>
      <c r="K32" s="18">
        <f t="shared" si="10"/>
        <v>5.0333333333333334E-2</v>
      </c>
      <c r="L32" s="8">
        <v>1.2583333333333333</v>
      </c>
      <c r="M32" s="13">
        <f t="shared" si="11"/>
        <v>15.1</v>
      </c>
      <c r="Q32" s="10">
        <v>0.13750000000000001</v>
      </c>
      <c r="R32" s="12">
        <f t="shared" si="12"/>
        <v>3.4375000000000004</v>
      </c>
      <c r="S32" s="13">
        <f t="shared" si="13"/>
        <v>41.250000000000007</v>
      </c>
      <c r="T32" s="8">
        <v>7.5000000000000011E-2</v>
      </c>
      <c r="U32" s="12">
        <f t="shared" si="14"/>
        <v>1.8750000000000002</v>
      </c>
      <c r="V32" s="12">
        <f t="shared" si="15"/>
        <v>22.500000000000004</v>
      </c>
      <c r="W32" s="14">
        <f t="shared" si="16"/>
        <v>0.12416666666666668</v>
      </c>
      <c r="X32" s="8">
        <v>3.104166666666667</v>
      </c>
      <c r="Y32" s="13">
        <f t="shared" si="17"/>
        <v>37.25</v>
      </c>
      <c r="Z32" s="14">
        <f t="shared" si="18"/>
        <v>5.5999999999999994E-2</v>
      </c>
      <c r="AA32" s="8">
        <v>1.4</v>
      </c>
      <c r="AB32" s="13">
        <f t="shared" si="19"/>
        <v>16.799999999999997</v>
      </c>
      <c r="AC32" s="12">
        <f t="shared" si="20"/>
        <v>5.9166666666666659E-2</v>
      </c>
      <c r="AD32" s="8">
        <v>1.4791666666666665</v>
      </c>
      <c r="AE32" s="13">
        <f t="shared" si="21"/>
        <v>17.75</v>
      </c>
      <c r="AF32" s="12">
        <f t="shared" si="22"/>
        <v>2.8666666666666667E-2</v>
      </c>
      <c r="AG32" s="8">
        <v>0.71666666666666667</v>
      </c>
      <c r="AH32" s="12">
        <f t="shared" si="23"/>
        <v>8.6</v>
      </c>
      <c r="AL32" s="8">
        <v>0.4291666666666667</v>
      </c>
      <c r="AM32" s="12">
        <f t="shared" si="24"/>
        <v>10.729166666666668</v>
      </c>
      <c r="AN32" s="13">
        <f t="shared" si="25"/>
        <v>128.75</v>
      </c>
      <c r="AO32" s="8">
        <v>0.33333333333333331</v>
      </c>
      <c r="AP32" s="12">
        <f t="shared" si="26"/>
        <v>8.3333333333333321</v>
      </c>
      <c r="AQ32" s="13">
        <f t="shared" si="27"/>
        <v>99.999999999999986</v>
      </c>
      <c r="AR32" s="8">
        <v>0.4</v>
      </c>
      <c r="AS32" s="12">
        <f t="shared" si="28"/>
        <v>10</v>
      </c>
      <c r="AT32" s="13">
        <f t="shared" si="29"/>
        <v>120</v>
      </c>
      <c r="AU32" s="10">
        <v>0.30416666666666664</v>
      </c>
      <c r="AV32" s="12">
        <f t="shared" si="30"/>
        <v>7.6041666666666661</v>
      </c>
      <c r="AW32" s="13">
        <f t="shared" si="31"/>
        <v>91.25</v>
      </c>
      <c r="AX32" s="10">
        <v>0.36666666666666664</v>
      </c>
      <c r="AY32" s="12">
        <f t="shared" si="32"/>
        <v>9.1666666666666661</v>
      </c>
      <c r="AZ32" s="13">
        <f t="shared" si="33"/>
        <v>110</v>
      </c>
      <c r="BA32" s="8">
        <v>0.28333333333333333</v>
      </c>
      <c r="BB32" s="12">
        <f t="shared" si="34"/>
        <v>7.083333333333333</v>
      </c>
      <c r="BC32" s="13">
        <f t="shared" si="35"/>
        <v>85</v>
      </c>
      <c r="BD32" s="10">
        <v>0.41666666666666669</v>
      </c>
      <c r="BE32" s="12">
        <f t="shared" si="36"/>
        <v>10.416666666666668</v>
      </c>
      <c r="BF32" s="13">
        <f t="shared" si="37"/>
        <v>125.00000000000001</v>
      </c>
      <c r="BG32" s="10">
        <v>0.32500000000000001</v>
      </c>
      <c r="BH32" s="12">
        <f t="shared" si="38"/>
        <v>8.125</v>
      </c>
      <c r="BI32" s="13">
        <f t="shared" si="39"/>
        <v>97.5</v>
      </c>
    </row>
    <row r="33" spans="1:61" x14ac:dyDescent="0.2">
      <c r="A33" s="5">
        <v>1861</v>
      </c>
      <c r="B33" s="14">
        <f t="shared" si="6"/>
        <v>4.7833333333333332E-2</v>
      </c>
      <c r="C33" s="8">
        <v>1.1958333333333333</v>
      </c>
      <c r="D33" s="13">
        <f t="shared" si="7"/>
        <v>14.35</v>
      </c>
      <c r="E33" s="12">
        <f t="shared" si="8"/>
        <v>2.5333333333333333E-2</v>
      </c>
      <c r="F33" s="8">
        <v>0.6333333333333333</v>
      </c>
      <c r="G33" s="13">
        <f t="shared" si="9"/>
        <v>7.6</v>
      </c>
      <c r="H33" s="12">
        <f t="shared" si="40"/>
        <v>7.9833333333333339E-2</v>
      </c>
      <c r="I33" s="8">
        <v>1.9958333333333333</v>
      </c>
      <c r="J33" s="12">
        <f t="shared" si="41"/>
        <v>23.95</v>
      </c>
      <c r="K33" s="18">
        <f t="shared" si="10"/>
        <v>4.7833333333333332E-2</v>
      </c>
      <c r="L33" s="8">
        <v>1.1958333333333333</v>
      </c>
      <c r="M33" s="13">
        <f t="shared" si="11"/>
        <v>14.35</v>
      </c>
      <c r="Q33" s="10">
        <v>0.14166666666666666</v>
      </c>
      <c r="R33" s="12">
        <f t="shared" si="12"/>
        <v>3.5416666666666665</v>
      </c>
      <c r="S33" s="13">
        <f t="shared" si="13"/>
        <v>42.5</v>
      </c>
      <c r="T33" s="8">
        <v>8.3333333333333343E-2</v>
      </c>
      <c r="U33" s="12">
        <f t="shared" si="14"/>
        <v>2.0833333333333335</v>
      </c>
      <c r="V33" s="12">
        <f t="shared" si="15"/>
        <v>25</v>
      </c>
      <c r="W33" s="14">
        <f t="shared" si="16"/>
        <v>0.13983333333333334</v>
      </c>
      <c r="X33" s="8">
        <v>3.4958333333333336</v>
      </c>
      <c r="Y33" s="13">
        <f t="shared" si="17"/>
        <v>41.95</v>
      </c>
      <c r="Z33" s="14">
        <f t="shared" si="18"/>
        <v>6.8333333333333329E-2</v>
      </c>
      <c r="AA33" s="8">
        <v>1.7083333333333333</v>
      </c>
      <c r="AB33" s="13">
        <f t="shared" si="19"/>
        <v>20.5</v>
      </c>
      <c r="AC33" s="12">
        <f t="shared" si="20"/>
        <v>6.5500000000000003E-2</v>
      </c>
      <c r="AD33" s="8">
        <v>1.6375000000000002</v>
      </c>
      <c r="AE33" s="13">
        <f t="shared" si="21"/>
        <v>19.650000000000002</v>
      </c>
      <c r="AF33" s="12">
        <f t="shared" si="22"/>
        <v>3.1E-2</v>
      </c>
      <c r="AG33" s="8">
        <v>0.77500000000000002</v>
      </c>
      <c r="AH33" s="12">
        <f t="shared" si="23"/>
        <v>9.3000000000000007</v>
      </c>
      <c r="AL33" s="8">
        <v>0.45</v>
      </c>
      <c r="AM33" s="12">
        <f t="shared" si="24"/>
        <v>11.25</v>
      </c>
      <c r="AN33" s="13">
        <f t="shared" si="25"/>
        <v>135</v>
      </c>
      <c r="AO33" s="8">
        <v>0.36666666666666664</v>
      </c>
      <c r="AP33" s="12">
        <f t="shared" si="26"/>
        <v>9.1666666666666661</v>
      </c>
      <c r="AQ33" s="13">
        <f t="shared" si="27"/>
        <v>110</v>
      </c>
      <c r="AR33" s="8">
        <v>0.41250000000000003</v>
      </c>
      <c r="AS33" s="12">
        <f t="shared" si="28"/>
        <v>10.3125</v>
      </c>
      <c r="AT33" s="13">
        <f t="shared" si="29"/>
        <v>123.75</v>
      </c>
      <c r="AU33" s="10">
        <v>0.3125</v>
      </c>
      <c r="AV33" s="12">
        <f t="shared" si="30"/>
        <v>7.8125</v>
      </c>
      <c r="AW33" s="13">
        <f t="shared" si="31"/>
        <v>93.75</v>
      </c>
      <c r="AX33" s="10">
        <v>0.36249999999999999</v>
      </c>
      <c r="AY33" s="12">
        <f t="shared" si="32"/>
        <v>9.0625</v>
      </c>
      <c r="AZ33" s="13">
        <f t="shared" si="33"/>
        <v>108.75</v>
      </c>
      <c r="BA33" s="8">
        <v>0.27916666666666667</v>
      </c>
      <c r="BB33" s="12">
        <f t="shared" si="34"/>
        <v>6.979166666666667</v>
      </c>
      <c r="BC33" s="13">
        <f t="shared" si="35"/>
        <v>83.75</v>
      </c>
      <c r="BD33" s="10">
        <v>0.42500000000000004</v>
      </c>
      <c r="BE33" s="12">
        <f t="shared" si="36"/>
        <v>10.625000000000002</v>
      </c>
      <c r="BF33" s="13">
        <f t="shared" si="37"/>
        <v>127.50000000000003</v>
      </c>
      <c r="BG33" s="10">
        <v>0.33333333333333331</v>
      </c>
      <c r="BH33" s="12">
        <f t="shared" si="38"/>
        <v>8.3333333333333321</v>
      </c>
      <c r="BI33" s="13">
        <f t="shared" si="39"/>
        <v>99.999999999999986</v>
      </c>
    </row>
    <row r="34" spans="1:61" x14ac:dyDescent="0.2">
      <c r="A34" s="5">
        <v>1862</v>
      </c>
      <c r="B34" s="14">
        <f t="shared" si="6"/>
        <v>4.6999999999999993E-2</v>
      </c>
      <c r="C34" s="8">
        <v>1.1749999999999998</v>
      </c>
      <c r="D34" s="13">
        <f t="shared" si="7"/>
        <v>14.099999999999998</v>
      </c>
      <c r="E34" s="12">
        <f t="shared" si="8"/>
        <v>2.6166666666666668E-2</v>
      </c>
      <c r="F34" s="8">
        <v>0.65416666666666667</v>
      </c>
      <c r="G34" s="13">
        <f t="shared" si="9"/>
        <v>7.85</v>
      </c>
      <c r="H34" s="12">
        <f t="shared" si="40"/>
        <v>8.9666666666666672E-2</v>
      </c>
      <c r="I34" s="8">
        <v>2.2416666666666667</v>
      </c>
      <c r="J34" s="12">
        <f t="shared" si="41"/>
        <v>26.9</v>
      </c>
      <c r="K34" s="18">
        <f t="shared" si="10"/>
        <v>5.2833333333333329E-2</v>
      </c>
      <c r="L34" s="8">
        <v>1.3208333333333333</v>
      </c>
      <c r="M34" s="13">
        <f t="shared" si="11"/>
        <v>15.85</v>
      </c>
      <c r="Q34" s="10">
        <v>0.125</v>
      </c>
      <c r="R34" s="12">
        <f t="shared" si="12"/>
        <v>3.125</v>
      </c>
      <c r="S34" s="13">
        <f t="shared" si="13"/>
        <v>37.5</v>
      </c>
      <c r="T34" s="8">
        <v>8.7499999999999994E-2</v>
      </c>
      <c r="U34" s="12">
        <f t="shared" si="14"/>
        <v>2.1875</v>
      </c>
      <c r="V34" s="12">
        <f t="shared" si="15"/>
        <v>26.25</v>
      </c>
      <c r="W34" s="14">
        <f t="shared" si="16"/>
        <v>0.12666666666666665</v>
      </c>
      <c r="X34" s="8">
        <v>3.1666666666666665</v>
      </c>
      <c r="Y34" s="13">
        <f t="shared" si="17"/>
        <v>38</v>
      </c>
      <c r="Z34" s="14">
        <f t="shared" si="18"/>
        <v>7.3333333333333334E-2</v>
      </c>
      <c r="AA34" s="8">
        <v>1.8333333333333335</v>
      </c>
      <c r="AB34" s="13">
        <f t="shared" si="19"/>
        <v>22</v>
      </c>
      <c r="AC34" s="12">
        <f t="shared" si="20"/>
        <v>6.4000000000000001E-2</v>
      </c>
      <c r="AD34" s="8">
        <v>1.6</v>
      </c>
      <c r="AE34" s="13">
        <f t="shared" si="21"/>
        <v>19.200000000000003</v>
      </c>
      <c r="AF34" s="12">
        <f t="shared" si="22"/>
        <v>3.5000000000000003E-2</v>
      </c>
      <c r="AG34" s="8">
        <v>0.875</v>
      </c>
      <c r="AH34" s="12">
        <f t="shared" si="23"/>
        <v>10.5</v>
      </c>
      <c r="AL34" s="8">
        <v>0.45416666666666666</v>
      </c>
      <c r="AM34" s="12">
        <f t="shared" si="24"/>
        <v>11.354166666666666</v>
      </c>
      <c r="AN34" s="13">
        <f t="shared" si="25"/>
        <v>136.25</v>
      </c>
      <c r="AO34" s="8">
        <v>0.35416666666666663</v>
      </c>
      <c r="AP34" s="12">
        <f t="shared" si="26"/>
        <v>8.8541666666666661</v>
      </c>
      <c r="AQ34" s="13">
        <f t="shared" si="27"/>
        <v>106.25</v>
      </c>
      <c r="AR34" s="8">
        <v>0.40416666666666667</v>
      </c>
      <c r="AS34" s="12">
        <f t="shared" si="28"/>
        <v>10.104166666666666</v>
      </c>
      <c r="AT34" s="13">
        <f t="shared" si="29"/>
        <v>121.25</v>
      </c>
      <c r="AU34" s="10">
        <v>0.33749999999999997</v>
      </c>
      <c r="AV34" s="12">
        <f t="shared" si="30"/>
        <v>8.4375</v>
      </c>
      <c r="AW34" s="13">
        <f t="shared" si="31"/>
        <v>101.25</v>
      </c>
      <c r="AX34" s="10">
        <v>0.35833333333333334</v>
      </c>
      <c r="AY34" s="12">
        <f t="shared" si="32"/>
        <v>8.9583333333333339</v>
      </c>
      <c r="AZ34" s="13">
        <f t="shared" si="33"/>
        <v>107.5</v>
      </c>
      <c r="BA34" s="8">
        <v>0.30416666666666664</v>
      </c>
      <c r="BB34" s="12">
        <f t="shared" si="34"/>
        <v>7.6041666666666661</v>
      </c>
      <c r="BC34" s="13">
        <f t="shared" si="35"/>
        <v>91.25</v>
      </c>
      <c r="BD34" s="10">
        <v>0.42500000000000004</v>
      </c>
      <c r="BE34" s="12">
        <f t="shared" si="36"/>
        <v>10.625000000000002</v>
      </c>
      <c r="BF34" s="13">
        <f t="shared" si="37"/>
        <v>127.50000000000003</v>
      </c>
      <c r="BG34" s="10">
        <v>0.35416666666666663</v>
      </c>
      <c r="BH34" s="12">
        <f t="shared" si="38"/>
        <v>8.8541666666666661</v>
      </c>
      <c r="BI34" s="13">
        <f t="shared" si="39"/>
        <v>106.25</v>
      </c>
    </row>
    <row r="35" spans="1:61" x14ac:dyDescent="0.2">
      <c r="A35" s="5">
        <v>1863</v>
      </c>
      <c r="B35" s="14">
        <f t="shared" si="6"/>
        <v>4.8499999999999995E-2</v>
      </c>
      <c r="C35" s="8">
        <v>1.2124999999999999</v>
      </c>
      <c r="D35" s="13">
        <f t="shared" si="7"/>
        <v>14.549999999999999</v>
      </c>
      <c r="E35" s="12">
        <f t="shared" si="8"/>
        <v>2.8666666666666667E-2</v>
      </c>
      <c r="F35" s="8">
        <v>0.71666666666666667</v>
      </c>
      <c r="G35" s="13">
        <f t="shared" si="9"/>
        <v>8.6</v>
      </c>
      <c r="H35" s="12">
        <f t="shared" si="40"/>
        <v>9.583333333333334E-2</v>
      </c>
      <c r="I35" s="8">
        <v>2.3958333333333335</v>
      </c>
      <c r="J35" s="12">
        <f t="shared" si="41"/>
        <v>28.75</v>
      </c>
      <c r="K35" s="18">
        <f t="shared" si="10"/>
        <v>5.8833333333333328E-2</v>
      </c>
      <c r="L35" s="8">
        <v>1.4708333333333332</v>
      </c>
      <c r="M35" s="13">
        <f t="shared" si="11"/>
        <v>17.649999999999999</v>
      </c>
      <c r="Q35" s="10">
        <v>0.125</v>
      </c>
      <c r="R35" s="12">
        <f t="shared" si="12"/>
        <v>3.125</v>
      </c>
      <c r="S35" s="13">
        <f t="shared" si="13"/>
        <v>37.5</v>
      </c>
      <c r="T35" s="8">
        <v>7.5000000000000011E-2</v>
      </c>
      <c r="U35" s="12">
        <f t="shared" si="14"/>
        <v>1.8750000000000002</v>
      </c>
      <c r="V35" s="12">
        <f t="shared" si="15"/>
        <v>22.500000000000004</v>
      </c>
      <c r="W35" s="14">
        <f t="shared" si="16"/>
        <v>0.13650000000000001</v>
      </c>
      <c r="X35" s="8">
        <v>3.4125000000000001</v>
      </c>
      <c r="Y35" s="13">
        <f t="shared" si="17"/>
        <v>40.950000000000003</v>
      </c>
      <c r="Z35" s="14">
        <f t="shared" si="18"/>
        <v>6.2666666666666662E-2</v>
      </c>
      <c r="AA35" s="8">
        <v>1.5666666666666667</v>
      </c>
      <c r="AB35" s="13">
        <f t="shared" si="19"/>
        <v>18.8</v>
      </c>
      <c r="AC35" s="12">
        <f t="shared" si="20"/>
        <v>5.6833333333333326E-2</v>
      </c>
      <c r="AD35" s="8">
        <v>1.4208333333333332</v>
      </c>
      <c r="AE35" s="13">
        <f t="shared" si="21"/>
        <v>17.049999999999997</v>
      </c>
      <c r="AF35" s="12">
        <f t="shared" si="22"/>
        <v>3.1666666666666662E-2</v>
      </c>
      <c r="AG35" s="8">
        <v>0.79166666666666663</v>
      </c>
      <c r="AH35" s="12">
        <f t="shared" si="23"/>
        <v>9.5</v>
      </c>
      <c r="AL35" s="8">
        <v>0.42083333333333334</v>
      </c>
      <c r="AM35" s="12">
        <f t="shared" si="24"/>
        <v>10.520833333333334</v>
      </c>
      <c r="AN35" s="13">
        <f t="shared" si="25"/>
        <v>126.25</v>
      </c>
      <c r="AO35" s="8">
        <v>0.31666666666666665</v>
      </c>
      <c r="AP35" s="12">
        <f t="shared" si="26"/>
        <v>7.9166666666666661</v>
      </c>
      <c r="AQ35" s="13">
        <f t="shared" si="27"/>
        <v>95</v>
      </c>
      <c r="AR35" s="8">
        <v>0.40416666666666667</v>
      </c>
      <c r="AS35" s="12">
        <f t="shared" si="28"/>
        <v>10.104166666666666</v>
      </c>
      <c r="AT35" s="13">
        <f t="shared" si="29"/>
        <v>121.25</v>
      </c>
      <c r="AU35" s="10">
        <v>0.31666666666666665</v>
      </c>
      <c r="AV35" s="12">
        <f t="shared" si="30"/>
        <v>7.9166666666666661</v>
      </c>
      <c r="AW35" s="13">
        <f t="shared" si="31"/>
        <v>95</v>
      </c>
      <c r="AX35" s="10">
        <v>0.35416666666666663</v>
      </c>
      <c r="AY35" s="12">
        <f t="shared" si="32"/>
        <v>8.8541666666666661</v>
      </c>
      <c r="AZ35" s="13">
        <f t="shared" si="33"/>
        <v>106.25</v>
      </c>
      <c r="BA35" s="8">
        <v>0.28333333333333333</v>
      </c>
      <c r="BB35" s="12">
        <f t="shared" si="34"/>
        <v>7.083333333333333</v>
      </c>
      <c r="BC35" s="13">
        <f t="shared" si="35"/>
        <v>85</v>
      </c>
      <c r="BD35" s="10">
        <v>0.41250000000000003</v>
      </c>
      <c r="BE35" s="12">
        <f t="shared" si="36"/>
        <v>10.3125</v>
      </c>
      <c r="BF35" s="13">
        <f t="shared" si="37"/>
        <v>123.75</v>
      </c>
      <c r="BG35" s="10">
        <v>0.3208333333333333</v>
      </c>
      <c r="BH35" s="12">
        <f t="shared" si="38"/>
        <v>8.0208333333333321</v>
      </c>
      <c r="BI35" s="13">
        <f t="shared" si="39"/>
        <v>96.249999999999986</v>
      </c>
    </row>
    <row r="36" spans="1:61" x14ac:dyDescent="0.2">
      <c r="A36" s="5">
        <v>1864</v>
      </c>
      <c r="B36" s="14">
        <f t="shared" si="6"/>
        <v>4.5666666666666675E-2</v>
      </c>
      <c r="C36" s="8">
        <v>1.1416666666666668</v>
      </c>
      <c r="D36" s="13">
        <f t="shared" si="7"/>
        <v>13.700000000000003</v>
      </c>
      <c r="E36" s="12">
        <f t="shared" si="8"/>
        <v>2.3833333333333331E-2</v>
      </c>
      <c r="F36" s="8">
        <v>0.59583333333333333</v>
      </c>
      <c r="G36" s="13">
        <f t="shared" si="9"/>
        <v>7.15</v>
      </c>
      <c r="H36" s="12">
        <f t="shared" si="40"/>
        <v>7.3166666666666658E-2</v>
      </c>
      <c r="I36" s="8">
        <v>1.8291666666666666</v>
      </c>
      <c r="J36" s="12">
        <f t="shared" si="41"/>
        <v>21.95</v>
      </c>
      <c r="K36" s="18">
        <f t="shared" si="10"/>
        <v>4.2166666666666665E-2</v>
      </c>
      <c r="L36" s="8">
        <v>1.0541666666666667</v>
      </c>
      <c r="M36" s="13">
        <f t="shared" si="11"/>
        <v>12.65</v>
      </c>
      <c r="Q36" s="10">
        <v>0.12083333333333333</v>
      </c>
      <c r="R36" s="12">
        <f t="shared" si="12"/>
        <v>3.0208333333333335</v>
      </c>
      <c r="S36" s="13">
        <f t="shared" si="13"/>
        <v>36.25</v>
      </c>
      <c r="T36" s="8">
        <v>7.9166666666666663E-2</v>
      </c>
      <c r="U36" s="12">
        <f t="shared" si="14"/>
        <v>1.9791666666666665</v>
      </c>
      <c r="V36" s="12">
        <f t="shared" si="15"/>
        <v>23.75</v>
      </c>
      <c r="W36" s="14">
        <f t="shared" si="16"/>
        <v>0.13283333333333333</v>
      </c>
      <c r="X36" s="8">
        <v>3.3208333333333333</v>
      </c>
      <c r="Y36" s="13">
        <f t="shared" si="17"/>
        <v>39.85</v>
      </c>
      <c r="Z36" s="14">
        <f t="shared" si="18"/>
        <v>6.4000000000000001E-2</v>
      </c>
      <c r="AA36" s="8">
        <v>1.6</v>
      </c>
      <c r="AB36" s="13">
        <f t="shared" si="19"/>
        <v>19.200000000000003</v>
      </c>
      <c r="AC36" s="12">
        <f t="shared" si="20"/>
        <v>5.45E-2</v>
      </c>
      <c r="AD36" s="8">
        <v>1.3625</v>
      </c>
      <c r="AE36" s="13">
        <f t="shared" si="21"/>
        <v>16.350000000000001</v>
      </c>
      <c r="AF36" s="12">
        <f t="shared" si="22"/>
        <v>3.0333333333333334E-2</v>
      </c>
      <c r="AG36" s="8">
        <v>0.7583333333333333</v>
      </c>
      <c r="AH36" s="12">
        <f t="shared" si="23"/>
        <v>9.1</v>
      </c>
      <c r="AL36" s="8">
        <v>0.42500000000000004</v>
      </c>
      <c r="AM36" s="12">
        <f t="shared" si="24"/>
        <v>10.625000000000002</v>
      </c>
      <c r="AN36" s="13">
        <f t="shared" si="25"/>
        <v>127.50000000000003</v>
      </c>
      <c r="AO36" s="8">
        <v>0.33749999999999997</v>
      </c>
      <c r="AP36" s="12">
        <f t="shared" si="26"/>
        <v>8.4375</v>
      </c>
      <c r="AQ36" s="13">
        <f t="shared" si="27"/>
        <v>101.25</v>
      </c>
      <c r="AR36" s="8">
        <v>0.4</v>
      </c>
      <c r="AS36" s="12">
        <f t="shared" si="28"/>
        <v>10</v>
      </c>
      <c r="AT36" s="13">
        <f t="shared" si="29"/>
        <v>120</v>
      </c>
      <c r="AU36" s="10">
        <v>0.33749999999999997</v>
      </c>
      <c r="AV36" s="12">
        <f t="shared" si="30"/>
        <v>8.4375</v>
      </c>
      <c r="AW36" s="13">
        <f t="shared" si="31"/>
        <v>101.25</v>
      </c>
      <c r="AX36" s="10">
        <v>0.34166666666666667</v>
      </c>
      <c r="AY36" s="12">
        <f t="shared" si="32"/>
        <v>8.5416666666666661</v>
      </c>
      <c r="AZ36" s="13">
        <f t="shared" si="33"/>
        <v>102.5</v>
      </c>
      <c r="BA36" s="8">
        <v>0.27500000000000002</v>
      </c>
      <c r="BB36" s="12">
        <f t="shared" si="34"/>
        <v>6.8750000000000009</v>
      </c>
      <c r="BC36" s="13">
        <f t="shared" si="35"/>
        <v>82.500000000000014</v>
      </c>
      <c r="BD36" s="10">
        <v>0.41666666666666669</v>
      </c>
      <c r="BE36" s="12">
        <f t="shared" si="36"/>
        <v>10.416666666666668</v>
      </c>
      <c r="BF36" s="13">
        <f t="shared" si="37"/>
        <v>125.00000000000001</v>
      </c>
      <c r="BG36" s="10">
        <v>0.33749999999999997</v>
      </c>
      <c r="BH36" s="12">
        <f t="shared" si="38"/>
        <v>8.4375</v>
      </c>
      <c r="BI36" s="13">
        <f t="shared" si="39"/>
        <v>101.25</v>
      </c>
    </row>
    <row r="37" spans="1:61" x14ac:dyDescent="0.2">
      <c r="A37" s="5">
        <v>1865</v>
      </c>
      <c r="B37" s="14">
        <f t="shared" si="6"/>
        <v>4.2833333333333334E-2</v>
      </c>
      <c r="C37" s="8">
        <v>1.0708333333333333</v>
      </c>
      <c r="D37" s="13">
        <f t="shared" si="7"/>
        <v>12.85</v>
      </c>
      <c r="E37" s="12">
        <f t="shared" si="8"/>
        <v>2.3166666666666669E-2</v>
      </c>
      <c r="F37" s="8">
        <v>0.57916666666666672</v>
      </c>
      <c r="G37" s="13">
        <f t="shared" si="9"/>
        <v>6.9500000000000011</v>
      </c>
      <c r="H37" s="12">
        <f t="shared" si="40"/>
        <v>7.5833333333333336E-2</v>
      </c>
      <c r="I37" s="8">
        <v>1.8958333333333335</v>
      </c>
      <c r="J37" s="12">
        <f t="shared" si="41"/>
        <v>22.75</v>
      </c>
      <c r="K37" s="18">
        <f t="shared" si="10"/>
        <v>4.2000000000000003E-2</v>
      </c>
      <c r="L37" s="8">
        <v>1.05</v>
      </c>
      <c r="M37" s="13">
        <f t="shared" si="11"/>
        <v>12.600000000000001</v>
      </c>
      <c r="Q37" s="10">
        <v>0.11666666666666667</v>
      </c>
      <c r="R37" s="12">
        <f t="shared" si="12"/>
        <v>2.9166666666666665</v>
      </c>
      <c r="S37" s="13">
        <f t="shared" si="13"/>
        <v>35</v>
      </c>
      <c r="T37" s="8">
        <v>7.9166666666666663E-2</v>
      </c>
      <c r="U37" s="12">
        <f t="shared" si="14"/>
        <v>1.9791666666666665</v>
      </c>
      <c r="V37" s="12">
        <f t="shared" si="15"/>
        <v>23.75</v>
      </c>
      <c r="W37" s="14">
        <f t="shared" si="16"/>
        <v>0.127</v>
      </c>
      <c r="X37" s="8">
        <v>3.1749999999999998</v>
      </c>
      <c r="Y37" s="13">
        <f t="shared" si="17"/>
        <v>38.099999999999994</v>
      </c>
      <c r="Z37" s="14">
        <f t="shared" si="18"/>
        <v>6.25E-2</v>
      </c>
      <c r="AA37" s="8">
        <v>1.5625</v>
      </c>
      <c r="AB37" s="13">
        <f t="shared" si="19"/>
        <v>18.75</v>
      </c>
      <c r="AC37" s="12">
        <f t="shared" si="20"/>
        <v>5.2999999999999999E-2</v>
      </c>
      <c r="AD37" s="8">
        <v>1.325</v>
      </c>
      <c r="AE37" s="13">
        <f t="shared" si="21"/>
        <v>15.899999999999999</v>
      </c>
      <c r="AF37" s="12">
        <f t="shared" si="22"/>
        <v>2.7166666666666669E-2</v>
      </c>
      <c r="AG37" s="8">
        <v>0.6791666666666667</v>
      </c>
      <c r="AH37" s="12">
        <f t="shared" si="23"/>
        <v>8.15</v>
      </c>
      <c r="AL37" s="8">
        <v>0.42083333333333334</v>
      </c>
      <c r="AM37" s="12">
        <f t="shared" si="24"/>
        <v>10.520833333333334</v>
      </c>
      <c r="AN37" s="13">
        <f t="shared" si="25"/>
        <v>126.25</v>
      </c>
      <c r="AO37" s="8">
        <v>0.3</v>
      </c>
      <c r="AP37" s="12">
        <f t="shared" si="26"/>
        <v>7.5</v>
      </c>
      <c r="AQ37" s="13">
        <f t="shared" si="27"/>
        <v>90</v>
      </c>
      <c r="AR37" s="8">
        <v>0.39166666666666666</v>
      </c>
      <c r="AS37" s="12">
        <f t="shared" si="28"/>
        <v>9.7916666666666661</v>
      </c>
      <c r="AT37" s="13">
        <f t="shared" si="29"/>
        <v>117.5</v>
      </c>
      <c r="AU37" s="10">
        <v>0.32916666666666666</v>
      </c>
      <c r="AV37" s="12">
        <f t="shared" si="30"/>
        <v>8.2291666666666661</v>
      </c>
      <c r="AW37" s="13">
        <f t="shared" si="31"/>
        <v>98.75</v>
      </c>
      <c r="AX37" s="10">
        <v>0.33333333333333331</v>
      </c>
      <c r="AY37" s="12">
        <f t="shared" si="32"/>
        <v>8.3333333333333321</v>
      </c>
      <c r="AZ37" s="13">
        <f t="shared" si="33"/>
        <v>99.999999999999986</v>
      </c>
      <c r="BA37" s="8">
        <v>0.27500000000000002</v>
      </c>
      <c r="BB37" s="12">
        <f t="shared" si="34"/>
        <v>6.8750000000000009</v>
      </c>
      <c r="BC37" s="13">
        <f t="shared" si="35"/>
        <v>82.500000000000014</v>
      </c>
      <c r="BD37" s="10">
        <v>0.40416666666666667</v>
      </c>
      <c r="BE37" s="12">
        <f t="shared" si="36"/>
        <v>10.104166666666666</v>
      </c>
      <c r="BF37" s="13">
        <f t="shared" si="37"/>
        <v>121.25</v>
      </c>
      <c r="BG37" s="10">
        <v>0.32500000000000001</v>
      </c>
      <c r="BH37" s="12">
        <f t="shared" si="38"/>
        <v>8.125</v>
      </c>
      <c r="BI37" s="13">
        <f t="shared" si="39"/>
        <v>97.5</v>
      </c>
    </row>
    <row r="38" spans="1:61" x14ac:dyDescent="0.2">
      <c r="A38" s="5">
        <v>1866</v>
      </c>
      <c r="B38" s="14">
        <f t="shared" si="6"/>
        <v>4.0666666666666663E-2</v>
      </c>
      <c r="C38" s="8">
        <v>1.0166666666666666</v>
      </c>
      <c r="D38" s="13">
        <f t="shared" si="7"/>
        <v>12.2</v>
      </c>
      <c r="E38" s="12">
        <f t="shared" si="8"/>
        <v>2.3666666666666666E-2</v>
      </c>
      <c r="F38" s="8">
        <v>0.59166666666666667</v>
      </c>
      <c r="G38" s="13">
        <f t="shared" si="9"/>
        <v>7.1</v>
      </c>
      <c r="H38" s="12">
        <f t="shared" si="40"/>
        <v>7.616666666666666E-2</v>
      </c>
      <c r="I38" s="8">
        <v>1.9041666666666666</v>
      </c>
      <c r="J38" s="12">
        <f t="shared" si="41"/>
        <v>22.849999999999998</v>
      </c>
      <c r="K38" s="18">
        <f t="shared" si="10"/>
        <v>4.2000000000000003E-2</v>
      </c>
      <c r="L38" s="8">
        <v>1.05</v>
      </c>
      <c r="M38" s="13">
        <f t="shared" si="11"/>
        <v>12.600000000000001</v>
      </c>
      <c r="Q38" s="10">
        <v>0.10833333333333334</v>
      </c>
      <c r="R38" s="12">
        <f t="shared" si="12"/>
        <v>2.7083333333333335</v>
      </c>
      <c r="S38" s="13">
        <f t="shared" si="13"/>
        <v>32.5</v>
      </c>
      <c r="T38" s="8">
        <v>7.0833333333333331E-2</v>
      </c>
      <c r="U38" s="12">
        <f t="shared" si="14"/>
        <v>1.7708333333333333</v>
      </c>
      <c r="V38" s="12">
        <f t="shared" si="15"/>
        <v>21.25</v>
      </c>
      <c r="W38" s="14">
        <f t="shared" si="16"/>
        <v>0.11616666666666667</v>
      </c>
      <c r="X38" s="8">
        <v>2.9041666666666668</v>
      </c>
      <c r="Y38" s="13">
        <f t="shared" si="17"/>
        <v>34.85</v>
      </c>
      <c r="Z38" s="14">
        <f t="shared" si="18"/>
        <v>5.5166666666666669E-2</v>
      </c>
      <c r="AA38" s="8">
        <v>1.3791666666666667</v>
      </c>
      <c r="AB38" s="13">
        <f t="shared" si="19"/>
        <v>16.55</v>
      </c>
      <c r="AC38" s="12">
        <f t="shared" si="20"/>
        <v>4.8333333333333332E-2</v>
      </c>
      <c r="AD38" s="8">
        <v>1.2083333333333333</v>
      </c>
      <c r="AE38" s="13">
        <f t="shared" si="21"/>
        <v>14.5</v>
      </c>
      <c r="AF38" s="12">
        <f t="shared" si="22"/>
        <v>2.5666666666666664E-2</v>
      </c>
      <c r="AG38" s="8">
        <v>0.64166666666666661</v>
      </c>
      <c r="AH38" s="12">
        <f t="shared" si="23"/>
        <v>7.6999999999999993</v>
      </c>
      <c r="AL38" s="8">
        <v>0.39166666666666666</v>
      </c>
      <c r="AM38" s="12">
        <f t="shared" si="24"/>
        <v>9.7916666666666661</v>
      </c>
      <c r="AN38" s="13">
        <f t="shared" si="25"/>
        <v>117.5</v>
      </c>
      <c r="AO38" s="8">
        <v>0.28749999999999998</v>
      </c>
      <c r="AP38" s="12">
        <f t="shared" si="26"/>
        <v>7.1874999999999991</v>
      </c>
      <c r="AQ38" s="13">
        <f t="shared" si="27"/>
        <v>86.249999999999986</v>
      </c>
      <c r="AR38" s="8">
        <v>0.38749999999999996</v>
      </c>
      <c r="AS38" s="12">
        <f t="shared" si="28"/>
        <v>9.6874999999999982</v>
      </c>
      <c r="AT38" s="13">
        <f t="shared" si="29"/>
        <v>116.24999999999997</v>
      </c>
      <c r="AU38" s="10">
        <v>0.32500000000000001</v>
      </c>
      <c r="AV38" s="12">
        <f t="shared" si="30"/>
        <v>8.125</v>
      </c>
      <c r="AW38" s="13">
        <f t="shared" si="31"/>
        <v>97.5</v>
      </c>
      <c r="AX38" s="10">
        <v>0.35416666666666663</v>
      </c>
      <c r="AY38" s="12">
        <f t="shared" si="32"/>
        <v>8.8541666666666661</v>
      </c>
      <c r="AZ38" s="13">
        <f t="shared" si="33"/>
        <v>106.25</v>
      </c>
      <c r="BA38" s="8">
        <v>0.25833333333333336</v>
      </c>
      <c r="BB38" s="12">
        <f t="shared" si="34"/>
        <v>6.4583333333333339</v>
      </c>
      <c r="BC38" s="13">
        <f t="shared" si="35"/>
        <v>77.5</v>
      </c>
      <c r="BD38" s="10">
        <v>0.39166666666666666</v>
      </c>
      <c r="BE38" s="12">
        <f t="shared" si="36"/>
        <v>9.7916666666666661</v>
      </c>
      <c r="BF38" s="13">
        <f t="shared" si="37"/>
        <v>117.5</v>
      </c>
      <c r="BG38" s="10">
        <v>0.28749999999999998</v>
      </c>
      <c r="BH38" s="12">
        <f t="shared" si="38"/>
        <v>7.1874999999999991</v>
      </c>
      <c r="BI38" s="13">
        <f t="shared" si="39"/>
        <v>86.249999999999986</v>
      </c>
    </row>
    <row r="39" spans="1:61" x14ac:dyDescent="0.2">
      <c r="A39" s="5">
        <v>1867</v>
      </c>
      <c r="B39" s="14">
        <f t="shared" si="6"/>
        <v>4.2000000000000003E-2</v>
      </c>
      <c r="C39" s="8">
        <v>1.05</v>
      </c>
      <c r="D39" s="13">
        <f t="shared" si="7"/>
        <v>12.600000000000001</v>
      </c>
      <c r="E39" s="12">
        <f t="shared" si="8"/>
        <v>2.4499999999999997E-2</v>
      </c>
      <c r="F39" s="8">
        <v>0.61249999999999993</v>
      </c>
      <c r="G39" s="13">
        <f t="shared" si="9"/>
        <v>7.35</v>
      </c>
      <c r="H39" s="12">
        <f t="shared" si="40"/>
        <v>7.2166666666666671E-2</v>
      </c>
      <c r="I39" s="8">
        <v>1.8041666666666667</v>
      </c>
      <c r="J39" s="12">
        <f t="shared" si="41"/>
        <v>21.65</v>
      </c>
      <c r="K39" s="18">
        <f t="shared" si="10"/>
        <v>4.0833333333333333E-2</v>
      </c>
      <c r="L39" s="8">
        <v>1.0208333333333333</v>
      </c>
      <c r="M39" s="13">
        <f t="shared" si="11"/>
        <v>12.25</v>
      </c>
      <c r="Q39" s="10">
        <v>0.1</v>
      </c>
      <c r="R39" s="12">
        <f t="shared" si="12"/>
        <v>2.5</v>
      </c>
      <c r="S39" s="13">
        <f t="shared" si="13"/>
        <v>30</v>
      </c>
      <c r="T39" s="8">
        <v>6.6666666666666666E-2</v>
      </c>
      <c r="U39" s="12">
        <f t="shared" si="14"/>
        <v>1.6666666666666667</v>
      </c>
      <c r="V39" s="12">
        <f t="shared" si="15"/>
        <v>20</v>
      </c>
      <c r="W39" s="14">
        <f t="shared" si="16"/>
        <v>9.9166666666666681E-2</v>
      </c>
      <c r="X39" s="8">
        <v>2.479166666666667</v>
      </c>
      <c r="Y39" s="13">
        <f t="shared" si="17"/>
        <v>29.750000000000004</v>
      </c>
      <c r="Z39" s="14">
        <f t="shared" si="18"/>
        <v>5.0166666666666665E-2</v>
      </c>
      <c r="AA39" s="8">
        <v>1.2541666666666667</v>
      </c>
      <c r="AB39" s="13">
        <f t="shared" si="19"/>
        <v>15.05</v>
      </c>
      <c r="AC39" s="12">
        <f t="shared" si="20"/>
        <v>4.9333333333333333E-2</v>
      </c>
      <c r="AD39" s="8">
        <v>1.2333333333333334</v>
      </c>
      <c r="AE39" s="13">
        <f t="shared" si="21"/>
        <v>14.8</v>
      </c>
      <c r="AF39" s="12">
        <f t="shared" si="22"/>
        <v>2.5166666666666667E-2</v>
      </c>
      <c r="AG39" s="8">
        <v>0.62916666666666665</v>
      </c>
      <c r="AH39" s="12">
        <f t="shared" si="23"/>
        <v>7.55</v>
      </c>
      <c r="AL39" s="8">
        <v>0.4</v>
      </c>
      <c r="AM39" s="12">
        <f t="shared" si="24"/>
        <v>10</v>
      </c>
      <c r="AN39" s="13">
        <f t="shared" si="25"/>
        <v>120</v>
      </c>
      <c r="AO39" s="8">
        <v>0.27083333333333331</v>
      </c>
      <c r="AP39" s="12">
        <f t="shared" si="26"/>
        <v>6.770833333333333</v>
      </c>
      <c r="AQ39" s="13">
        <f t="shared" si="27"/>
        <v>81.25</v>
      </c>
      <c r="AR39" s="8">
        <v>0.35833333333333334</v>
      </c>
      <c r="AS39" s="12">
        <f t="shared" si="28"/>
        <v>8.9583333333333339</v>
      </c>
      <c r="AT39" s="13">
        <f t="shared" si="29"/>
        <v>107.5</v>
      </c>
      <c r="AU39" s="10">
        <v>0.28333333333333333</v>
      </c>
      <c r="AV39" s="12">
        <f t="shared" si="30"/>
        <v>7.083333333333333</v>
      </c>
      <c r="AW39" s="13">
        <f t="shared" si="31"/>
        <v>85</v>
      </c>
      <c r="AX39" s="10">
        <v>0.32500000000000001</v>
      </c>
      <c r="AY39" s="12">
        <f t="shared" si="32"/>
        <v>8.125</v>
      </c>
      <c r="AZ39" s="13">
        <f t="shared" si="33"/>
        <v>97.5</v>
      </c>
      <c r="BA39" s="8">
        <v>0.24583333333333335</v>
      </c>
      <c r="BB39" s="12">
        <f t="shared" si="34"/>
        <v>6.1458333333333339</v>
      </c>
      <c r="BC39" s="13">
        <f t="shared" si="35"/>
        <v>73.75</v>
      </c>
      <c r="BD39" s="10">
        <v>0.37083333333333329</v>
      </c>
      <c r="BE39" s="12">
        <f t="shared" si="36"/>
        <v>9.2708333333333321</v>
      </c>
      <c r="BF39" s="13">
        <f t="shared" si="37"/>
        <v>111.24999999999999</v>
      </c>
      <c r="BG39" s="10">
        <v>0.28333333333333333</v>
      </c>
      <c r="BH39" s="12">
        <f t="shared" si="38"/>
        <v>7.083333333333333</v>
      </c>
      <c r="BI39" s="13">
        <f t="shared" si="39"/>
        <v>85</v>
      </c>
    </row>
    <row r="40" spans="1:61" x14ac:dyDescent="0.2">
      <c r="A40" s="5">
        <v>1868</v>
      </c>
      <c r="B40" s="14">
        <f t="shared" si="6"/>
        <v>4.7833333333333332E-2</v>
      </c>
      <c r="C40" s="8">
        <v>1.1958333333333333</v>
      </c>
      <c r="D40" s="13">
        <f t="shared" si="7"/>
        <v>14.35</v>
      </c>
      <c r="E40" s="12">
        <f t="shared" si="8"/>
        <v>2.066666666666667E-2</v>
      </c>
      <c r="F40" s="8">
        <v>0.51666666666666672</v>
      </c>
      <c r="G40" s="13">
        <f t="shared" si="9"/>
        <v>6.2000000000000011</v>
      </c>
      <c r="H40" s="12">
        <f t="shared" si="40"/>
        <v>6.6333333333333327E-2</v>
      </c>
      <c r="I40" s="8">
        <v>1.6583333333333332</v>
      </c>
      <c r="J40" s="12">
        <f t="shared" si="41"/>
        <v>19.899999999999999</v>
      </c>
      <c r="K40" s="18">
        <f t="shared" si="10"/>
        <v>3.7166666666666667E-2</v>
      </c>
      <c r="L40" s="8">
        <v>0.9291666666666667</v>
      </c>
      <c r="M40" s="13">
        <f t="shared" si="11"/>
        <v>11.15</v>
      </c>
      <c r="Q40" s="10">
        <v>8.3333333333333343E-2</v>
      </c>
      <c r="R40" s="12">
        <f t="shared" si="12"/>
        <v>2.0833333333333335</v>
      </c>
      <c r="S40" s="13">
        <f t="shared" si="13"/>
        <v>25</v>
      </c>
      <c r="T40" s="8">
        <v>6.6666666666666666E-2</v>
      </c>
      <c r="U40" s="12">
        <f t="shared" si="14"/>
        <v>1.6666666666666667</v>
      </c>
      <c r="V40" s="12">
        <f t="shared" si="15"/>
        <v>20</v>
      </c>
      <c r="W40" s="14">
        <f t="shared" si="16"/>
        <v>0.10550000000000001</v>
      </c>
      <c r="X40" s="8">
        <v>2.6375000000000002</v>
      </c>
      <c r="Y40" s="13">
        <f t="shared" si="17"/>
        <v>31.650000000000002</v>
      </c>
      <c r="Z40" s="14">
        <f t="shared" si="18"/>
        <v>5.4833333333333331E-2</v>
      </c>
      <c r="AA40" s="8">
        <v>1.3708333333333333</v>
      </c>
      <c r="AB40" s="13">
        <f t="shared" si="19"/>
        <v>16.45</v>
      </c>
      <c r="AC40" s="12">
        <f t="shared" si="20"/>
        <v>4.6666666666666662E-2</v>
      </c>
      <c r="AD40" s="8">
        <v>1.1666666666666665</v>
      </c>
      <c r="AE40" s="13">
        <f t="shared" si="21"/>
        <v>13.999999999999998</v>
      </c>
      <c r="AF40" s="12">
        <f t="shared" si="22"/>
        <v>2.5000000000000001E-2</v>
      </c>
      <c r="AG40" s="8">
        <v>0.625</v>
      </c>
      <c r="AH40" s="12">
        <f t="shared" si="23"/>
        <v>7.5</v>
      </c>
      <c r="AL40" s="8">
        <v>0.36666666666666664</v>
      </c>
      <c r="AM40" s="12">
        <f t="shared" si="24"/>
        <v>9.1666666666666661</v>
      </c>
      <c r="AN40" s="13">
        <f t="shared" si="25"/>
        <v>110</v>
      </c>
      <c r="AO40" s="8">
        <v>0.27500000000000002</v>
      </c>
      <c r="AP40" s="12">
        <f t="shared" si="26"/>
        <v>6.8750000000000009</v>
      </c>
      <c r="AQ40" s="13">
        <f t="shared" si="27"/>
        <v>82.500000000000014</v>
      </c>
      <c r="AR40" s="8">
        <v>0.36666666666666664</v>
      </c>
      <c r="AS40" s="12">
        <f t="shared" si="28"/>
        <v>9.1666666666666661</v>
      </c>
      <c r="AT40" s="13">
        <f t="shared" si="29"/>
        <v>110</v>
      </c>
      <c r="AU40" s="10">
        <v>0.26250000000000001</v>
      </c>
      <c r="AV40" s="12">
        <f t="shared" si="30"/>
        <v>6.5625</v>
      </c>
      <c r="AW40" s="13">
        <f t="shared" si="31"/>
        <v>78.75</v>
      </c>
      <c r="AX40" s="10">
        <v>0.31666666666666665</v>
      </c>
      <c r="AY40" s="12">
        <f t="shared" si="32"/>
        <v>7.9166666666666661</v>
      </c>
      <c r="AZ40" s="13">
        <f t="shared" si="33"/>
        <v>95</v>
      </c>
      <c r="BA40" s="8">
        <v>0.24166666666666667</v>
      </c>
      <c r="BB40" s="12">
        <f t="shared" si="34"/>
        <v>6.041666666666667</v>
      </c>
      <c r="BC40" s="13">
        <f t="shared" si="35"/>
        <v>72.5</v>
      </c>
      <c r="BD40" s="10">
        <v>0.34583333333333333</v>
      </c>
      <c r="BE40" s="12">
        <f t="shared" si="36"/>
        <v>8.6458333333333339</v>
      </c>
      <c r="BF40" s="13">
        <f t="shared" si="37"/>
        <v>103.75</v>
      </c>
      <c r="BG40" s="10">
        <v>0.26250000000000001</v>
      </c>
      <c r="BH40" s="12">
        <f t="shared" si="38"/>
        <v>6.5625</v>
      </c>
      <c r="BI40" s="13">
        <f t="shared" si="39"/>
        <v>78.75</v>
      </c>
    </row>
    <row r="41" spans="1:61" x14ac:dyDescent="0.2">
      <c r="A41" s="5">
        <v>1869</v>
      </c>
      <c r="B41" s="14">
        <f t="shared" si="6"/>
        <v>7.6499999999999999E-2</v>
      </c>
      <c r="C41" s="8">
        <v>1.9124999999999999</v>
      </c>
      <c r="D41" s="13">
        <f t="shared" si="7"/>
        <v>22.95</v>
      </c>
      <c r="E41" s="12">
        <f t="shared" si="8"/>
        <v>2.1499999999999998E-2</v>
      </c>
      <c r="F41" s="8">
        <v>0.53749999999999998</v>
      </c>
      <c r="G41" s="13">
        <f t="shared" si="9"/>
        <v>6.4499999999999993</v>
      </c>
      <c r="H41" s="12">
        <f t="shared" si="40"/>
        <v>6.1500000000000006E-2</v>
      </c>
      <c r="I41" s="8">
        <v>1.5375000000000001</v>
      </c>
      <c r="J41" s="12">
        <f t="shared" si="41"/>
        <v>18.450000000000003</v>
      </c>
      <c r="K41" s="18">
        <f t="shared" si="10"/>
        <v>3.4499999999999996E-2</v>
      </c>
      <c r="L41" s="8">
        <v>0.86249999999999993</v>
      </c>
      <c r="M41" s="13">
        <f t="shared" si="11"/>
        <v>10.35</v>
      </c>
      <c r="Q41" s="10">
        <v>0.1</v>
      </c>
      <c r="R41" s="12">
        <f t="shared" si="12"/>
        <v>2.5</v>
      </c>
      <c r="S41" s="13">
        <f t="shared" si="13"/>
        <v>30</v>
      </c>
      <c r="T41" s="8">
        <v>6.25E-2</v>
      </c>
      <c r="U41" s="12">
        <f t="shared" si="14"/>
        <v>1.5625</v>
      </c>
      <c r="V41" s="12">
        <f t="shared" si="15"/>
        <v>18.75</v>
      </c>
      <c r="W41" s="14">
        <f t="shared" si="16"/>
        <v>0.11199999999999999</v>
      </c>
      <c r="X41" s="8">
        <v>2.8</v>
      </c>
      <c r="Y41" s="13">
        <f t="shared" si="17"/>
        <v>33.599999999999994</v>
      </c>
      <c r="Z41" s="14">
        <f t="shared" si="18"/>
        <v>5.0833333333333328E-2</v>
      </c>
      <c r="AA41" s="8">
        <v>1.2708333333333333</v>
      </c>
      <c r="AB41" s="13">
        <f t="shared" si="19"/>
        <v>15.25</v>
      </c>
      <c r="AC41" s="12">
        <f t="shared" si="20"/>
        <v>4.7666666666666663E-2</v>
      </c>
      <c r="AD41" s="8">
        <v>1.1916666666666667</v>
      </c>
      <c r="AE41" s="13">
        <f t="shared" si="21"/>
        <v>14.3</v>
      </c>
      <c r="AF41" s="12">
        <f t="shared" si="22"/>
        <v>2.5000000000000001E-2</v>
      </c>
      <c r="AG41" s="8">
        <v>0.625</v>
      </c>
      <c r="AH41" s="12">
        <f t="shared" si="23"/>
        <v>7.5</v>
      </c>
      <c r="AL41" s="8">
        <v>0.37083333333333329</v>
      </c>
      <c r="AM41" s="12">
        <f t="shared" si="24"/>
        <v>9.2708333333333321</v>
      </c>
      <c r="AN41" s="13">
        <f t="shared" si="25"/>
        <v>111.24999999999999</v>
      </c>
      <c r="AO41" s="8">
        <v>0.26666666666666666</v>
      </c>
      <c r="AP41" s="12">
        <f t="shared" si="26"/>
        <v>6.666666666666667</v>
      </c>
      <c r="AQ41" s="13">
        <f t="shared" si="27"/>
        <v>80</v>
      </c>
      <c r="AR41" s="8">
        <v>0.3</v>
      </c>
      <c r="AS41" s="12">
        <f t="shared" si="28"/>
        <v>7.5</v>
      </c>
      <c r="AT41" s="13">
        <f t="shared" si="29"/>
        <v>90</v>
      </c>
      <c r="AU41" s="10">
        <v>0.25</v>
      </c>
      <c r="AV41" s="12">
        <f t="shared" si="30"/>
        <v>6.25</v>
      </c>
      <c r="AW41" s="13">
        <f t="shared" si="31"/>
        <v>75</v>
      </c>
      <c r="AX41" s="10">
        <v>0.3</v>
      </c>
      <c r="AY41" s="12">
        <f t="shared" si="32"/>
        <v>7.5</v>
      </c>
      <c r="AZ41" s="13">
        <f t="shared" si="33"/>
        <v>90</v>
      </c>
      <c r="BA41" s="8">
        <v>0.22916666666666669</v>
      </c>
      <c r="BB41" s="12">
        <f t="shared" si="34"/>
        <v>5.729166666666667</v>
      </c>
      <c r="BC41" s="13">
        <f t="shared" si="35"/>
        <v>68.75</v>
      </c>
      <c r="BD41" s="10">
        <v>0.33749999999999997</v>
      </c>
      <c r="BE41" s="12">
        <f t="shared" si="36"/>
        <v>8.4375</v>
      </c>
      <c r="BF41" s="13">
        <f t="shared" si="37"/>
        <v>101.25</v>
      </c>
      <c r="BG41" s="10">
        <v>0.23750000000000002</v>
      </c>
      <c r="BH41" s="12">
        <f t="shared" si="38"/>
        <v>5.9375</v>
      </c>
      <c r="BI41" s="13">
        <f t="shared" si="39"/>
        <v>71.25</v>
      </c>
    </row>
    <row r="42" spans="1:61" x14ac:dyDescent="0.2">
      <c r="A42" s="5">
        <v>1870</v>
      </c>
      <c r="B42" s="14">
        <f t="shared" si="6"/>
        <v>3.4666666666666665E-2</v>
      </c>
      <c r="C42" s="8">
        <v>0.8666666666666667</v>
      </c>
      <c r="D42" s="13">
        <f t="shared" si="7"/>
        <v>10.4</v>
      </c>
      <c r="E42" s="12">
        <f t="shared" si="8"/>
        <v>2.1499999999999998E-2</v>
      </c>
      <c r="F42" s="8">
        <v>0.53749999999999998</v>
      </c>
      <c r="G42" s="13">
        <f t="shared" si="9"/>
        <v>6.4499999999999993</v>
      </c>
      <c r="H42" s="12">
        <f t="shared" si="40"/>
        <v>6.2333333333333331E-2</v>
      </c>
      <c r="I42" s="8">
        <v>1.5583333333333333</v>
      </c>
      <c r="J42" s="12">
        <f t="shared" si="41"/>
        <v>18.7</v>
      </c>
      <c r="K42" s="18">
        <f t="shared" si="10"/>
        <v>3.5499999999999997E-2</v>
      </c>
      <c r="L42" s="8">
        <v>0.88749999999999996</v>
      </c>
      <c r="M42" s="13">
        <f t="shared" si="11"/>
        <v>10.649999999999999</v>
      </c>
      <c r="Q42" s="10">
        <v>9.1666666666666674E-2</v>
      </c>
      <c r="R42" s="12">
        <f t="shared" si="12"/>
        <v>2.291666666666667</v>
      </c>
      <c r="S42" s="13">
        <f t="shared" si="13"/>
        <v>27.500000000000004</v>
      </c>
      <c r="T42" s="8">
        <v>6.25E-2</v>
      </c>
      <c r="U42" s="12">
        <f t="shared" si="14"/>
        <v>1.5625</v>
      </c>
      <c r="V42" s="12">
        <f t="shared" si="15"/>
        <v>18.75</v>
      </c>
      <c r="W42" s="14">
        <f t="shared" si="16"/>
        <v>0.10850000000000001</v>
      </c>
      <c r="X42" s="8">
        <v>2.7125000000000004</v>
      </c>
      <c r="Y42" s="13">
        <f t="shared" si="17"/>
        <v>32.550000000000004</v>
      </c>
      <c r="Z42" s="14">
        <f t="shared" si="18"/>
        <v>5.0166666666666665E-2</v>
      </c>
      <c r="AA42" s="8">
        <v>1.2541666666666667</v>
      </c>
      <c r="AB42" s="13">
        <f t="shared" si="19"/>
        <v>15.05</v>
      </c>
      <c r="AC42" s="12">
        <f t="shared" si="20"/>
        <v>4.6499999999999993E-2</v>
      </c>
      <c r="AD42" s="8">
        <v>1.1624999999999999</v>
      </c>
      <c r="AE42" s="13">
        <f t="shared" si="21"/>
        <v>13.95</v>
      </c>
      <c r="AF42" s="12">
        <f t="shared" si="22"/>
        <v>2.5166666666666667E-2</v>
      </c>
      <c r="AG42" s="8">
        <v>0.62916666666666665</v>
      </c>
      <c r="AH42" s="12">
        <f t="shared" si="23"/>
        <v>7.55</v>
      </c>
      <c r="AL42" s="8">
        <v>0.36666666666666664</v>
      </c>
      <c r="AM42" s="12">
        <f t="shared" si="24"/>
        <v>9.1666666666666661</v>
      </c>
      <c r="AN42" s="13">
        <f t="shared" si="25"/>
        <v>110</v>
      </c>
      <c r="AO42" s="8">
        <v>0.28749999999999998</v>
      </c>
      <c r="AP42" s="12">
        <f t="shared" si="26"/>
        <v>7.1874999999999991</v>
      </c>
      <c r="AQ42" s="13">
        <f t="shared" si="27"/>
        <v>86.249999999999986</v>
      </c>
      <c r="AR42" s="8">
        <v>0.33749999999999997</v>
      </c>
      <c r="AS42" s="12">
        <f t="shared" si="28"/>
        <v>8.4375</v>
      </c>
      <c r="AT42" s="13">
        <f t="shared" si="29"/>
        <v>101.25</v>
      </c>
      <c r="AU42" s="10">
        <v>0.26666666666666666</v>
      </c>
      <c r="AV42" s="12">
        <f t="shared" si="30"/>
        <v>6.666666666666667</v>
      </c>
      <c r="AW42" s="13">
        <f t="shared" si="31"/>
        <v>80</v>
      </c>
      <c r="AX42" s="10">
        <v>0.30833333333333335</v>
      </c>
      <c r="AY42" s="12">
        <f t="shared" si="32"/>
        <v>7.7083333333333339</v>
      </c>
      <c r="AZ42" s="13">
        <f t="shared" si="33"/>
        <v>92.5</v>
      </c>
      <c r="BA42" s="8">
        <v>0.24583333333333335</v>
      </c>
      <c r="BB42" s="12">
        <f t="shared" si="34"/>
        <v>6.1458333333333339</v>
      </c>
      <c r="BC42" s="13">
        <f t="shared" si="35"/>
        <v>73.75</v>
      </c>
      <c r="BD42" s="10">
        <v>0.32916666666666666</v>
      </c>
      <c r="BE42" s="12">
        <f t="shared" si="36"/>
        <v>8.2291666666666661</v>
      </c>
      <c r="BF42" s="13">
        <f t="shared" si="37"/>
        <v>98.75</v>
      </c>
      <c r="BG42" s="10">
        <v>0.24583333333333335</v>
      </c>
      <c r="BH42" s="12">
        <f t="shared" si="38"/>
        <v>6.1458333333333339</v>
      </c>
      <c r="BI42" s="13">
        <f t="shared" si="39"/>
        <v>73.75</v>
      </c>
    </row>
    <row r="43" spans="1:61" x14ac:dyDescent="0.2">
      <c r="A43" s="5">
        <v>1871</v>
      </c>
      <c r="B43" s="14">
        <f t="shared" si="6"/>
        <v>3.7291666666666667E-2</v>
      </c>
      <c r="C43" s="8">
        <v>0.93229166666666674</v>
      </c>
      <c r="D43" s="13">
        <f t="shared" si="7"/>
        <v>11.1875</v>
      </c>
      <c r="E43" s="12">
        <f t="shared" si="8"/>
        <v>2.3416666666666669E-2</v>
      </c>
      <c r="F43" s="8">
        <v>0.5854166666666667</v>
      </c>
      <c r="G43" s="13">
        <f t="shared" si="9"/>
        <v>7.0250000000000004</v>
      </c>
      <c r="H43" s="12">
        <f t="shared" si="40"/>
        <v>6.1833333333333337E-2</v>
      </c>
      <c r="I43" s="8">
        <v>1.5458333333333334</v>
      </c>
      <c r="J43" s="12">
        <f t="shared" si="41"/>
        <v>18.55</v>
      </c>
      <c r="K43" s="18">
        <f t="shared" si="10"/>
        <v>3.9166666666666662E-2</v>
      </c>
      <c r="L43" s="8">
        <v>0.97916666666666663</v>
      </c>
      <c r="M43" s="13">
        <f t="shared" si="11"/>
        <v>11.75</v>
      </c>
      <c r="Q43" s="10">
        <v>9.5833333333333326E-2</v>
      </c>
      <c r="R43" s="12">
        <f t="shared" si="12"/>
        <v>2.395833333333333</v>
      </c>
      <c r="S43" s="13">
        <f t="shared" si="13"/>
        <v>28.749999999999996</v>
      </c>
      <c r="T43" s="8">
        <v>6.8750000000000006E-2</v>
      </c>
      <c r="U43" s="12">
        <f t="shared" si="14"/>
        <v>1.7187500000000002</v>
      </c>
      <c r="V43" s="12">
        <f t="shared" si="15"/>
        <v>20.625000000000004</v>
      </c>
      <c r="W43" s="14">
        <f t="shared" si="16"/>
        <v>0.112875</v>
      </c>
      <c r="X43" s="8">
        <v>2.8218749999999999</v>
      </c>
      <c r="Y43" s="13">
        <f t="shared" si="17"/>
        <v>33.862499999999997</v>
      </c>
      <c r="Z43" s="14">
        <f t="shared" si="18"/>
        <v>5.2750000000000005E-2</v>
      </c>
      <c r="AA43" s="8">
        <v>1.3187500000000001</v>
      </c>
      <c r="AB43" s="13">
        <f t="shared" si="19"/>
        <v>15.825000000000001</v>
      </c>
      <c r="AC43" s="12">
        <f t="shared" si="20"/>
        <v>4.6333333333333331E-2</v>
      </c>
      <c r="AD43" s="8">
        <v>1.1583333333333332</v>
      </c>
      <c r="AE43" s="13">
        <f t="shared" si="21"/>
        <v>13.899999999999999</v>
      </c>
      <c r="AF43" s="12">
        <f t="shared" si="22"/>
        <v>2.8374999999999997E-2</v>
      </c>
      <c r="AG43" s="8">
        <v>0.70937499999999998</v>
      </c>
      <c r="AH43" s="12">
        <f t="shared" si="23"/>
        <v>8.5124999999999993</v>
      </c>
      <c r="AL43" s="8">
        <v>0.39166666666666666</v>
      </c>
      <c r="AM43" s="12">
        <f t="shared" si="24"/>
        <v>9.7916666666666661</v>
      </c>
      <c r="AN43" s="13">
        <f t="shared" si="25"/>
        <v>117.5</v>
      </c>
      <c r="AO43" s="8">
        <v>0.3</v>
      </c>
      <c r="AP43" s="12">
        <f t="shared" si="26"/>
        <v>7.5</v>
      </c>
      <c r="AQ43" s="13">
        <f t="shared" si="27"/>
        <v>90</v>
      </c>
      <c r="AR43" s="8">
        <v>0.328125</v>
      </c>
      <c r="AS43" s="12">
        <f t="shared" si="28"/>
        <v>8.203125</v>
      </c>
      <c r="AT43" s="13">
        <f t="shared" si="29"/>
        <v>98.4375</v>
      </c>
      <c r="AU43" s="10">
        <v>0.28437499999999999</v>
      </c>
      <c r="AV43" s="12">
        <f t="shared" si="30"/>
        <v>7.109375</v>
      </c>
      <c r="AW43" s="13">
        <f t="shared" si="31"/>
        <v>85.3125</v>
      </c>
      <c r="AX43" s="10">
        <v>0.31145833333333334</v>
      </c>
      <c r="AY43" s="12">
        <f t="shared" si="32"/>
        <v>7.786458333333333</v>
      </c>
      <c r="AZ43" s="13">
        <f t="shared" si="33"/>
        <v>93.4375</v>
      </c>
      <c r="BA43" s="8">
        <v>0.26770833333333333</v>
      </c>
      <c r="BB43" s="12">
        <f t="shared" si="34"/>
        <v>6.692708333333333</v>
      </c>
      <c r="BC43" s="13">
        <f t="shared" si="35"/>
        <v>80.3125</v>
      </c>
      <c r="BD43" s="10">
        <v>0.32291666666666663</v>
      </c>
      <c r="BE43" s="12">
        <f t="shared" si="36"/>
        <v>8.0729166666666661</v>
      </c>
      <c r="BF43" s="13">
        <f t="shared" si="37"/>
        <v>96.875</v>
      </c>
      <c r="BG43" s="10">
        <v>0.26770833333333333</v>
      </c>
      <c r="BH43" s="12">
        <f t="shared" si="38"/>
        <v>6.692708333333333</v>
      </c>
      <c r="BI43" s="13">
        <f t="shared" si="39"/>
        <v>80.3125</v>
      </c>
    </row>
    <row r="44" spans="1:61" x14ac:dyDescent="0.2">
      <c r="A44" s="5">
        <v>1872</v>
      </c>
      <c r="B44" s="14">
        <f t="shared" si="6"/>
        <v>4.1500000000000002E-2</v>
      </c>
      <c r="C44" s="8">
        <v>1.0375000000000001</v>
      </c>
      <c r="D44" s="13">
        <f t="shared" si="7"/>
        <v>12.450000000000001</v>
      </c>
      <c r="E44" s="12">
        <f t="shared" si="8"/>
        <v>2.583333333333333E-2</v>
      </c>
      <c r="F44" s="8">
        <v>0.64583333333333326</v>
      </c>
      <c r="G44" s="13">
        <f t="shared" si="9"/>
        <v>7.7499999999999991</v>
      </c>
      <c r="H44" s="12">
        <f t="shared" si="40"/>
        <v>7.2999999999999995E-2</v>
      </c>
      <c r="I44" s="8">
        <v>1.825</v>
      </c>
      <c r="J44" s="12">
        <f t="shared" si="41"/>
        <v>21.9</v>
      </c>
      <c r="K44" s="18">
        <f t="shared" si="10"/>
        <v>4.6499999999999993E-2</v>
      </c>
      <c r="L44" s="8">
        <v>1.1624999999999999</v>
      </c>
      <c r="M44" s="13">
        <f t="shared" si="11"/>
        <v>13.95</v>
      </c>
      <c r="Q44" s="10">
        <v>0.12083333333333333</v>
      </c>
      <c r="R44" s="12">
        <f t="shared" si="12"/>
        <v>3.0208333333333335</v>
      </c>
      <c r="S44" s="13">
        <f t="shared" si="13"/>
        <v>36.25</v>
      </c>
      <c r="T44" s="8">
        <v>7.5000000000000011E-2</v>
      </c>
      <c r="U44" s="12">
        <f t="shared" si="14"/>
        <v>1.8750000000000002</v>
      </c>
      <c r="V44" s="12">
        <f t="shared" si="15"/>
        <v>22.500000000000004</v>
      </c>
      <c r="W44" s="14">
        <f t="shared" si="16"/>
        <v>0.12383333333333332</v>
      </c>
      <c r="X44" s="8">
        <v>3.0958333333333332</v>
      </c>
      <c r="Y44" s="13">
        <f t="shared" si="17"/>
        <v>37.15</v>
      </c>
      <c r="Z44" s="14">
        <f t="shared" si="18"/>
        <v>6.6166666666666665E-2</v>
      </c>
      <c r="AA44" s="8">
        <v>1.6541666666666666</v>
      </c>
      <c r="AB44" s="13">
        <f t="shared" si="19"/>
        <v>19.849999999999998</v>
      </c>
      <c r="AC44" s="12">
        <f t="shared" si="20"/>
        <v>6.0333333333333329E-2</v>
      </c>
      <c r="AD44" s="8">
        <v>1.5083333333333333</v>
      </c>
      <c r="AE44" s="13">
        <f t="shared" si="21"/>
        <v>18.100000000000001</v>
      </c>
      <c r="AF44" s="12">
        <f t="shared" si="22"/>
        <v>3.1E-2</v>
      </c>
      <c r="AG44" s="8">
        <v>0.77500000000000002</v>
      </c>
      <c r="AH44" s="12">
        <f t="shared" si="23"/>
        <v>9.3000000000000007</v>
      </c>
      <c r="AL44" s="8">
        <v>0.42500000000000004</v>
      </c>
      <c r="AM44" s="12">
        <f t="shared" si="24"/>
        <v>10.625000000000002</v>
      </c>
      <c r="AN44" s="13">
        <f t="shared" si="25"/>
        <v>127.50000000000003</v>
      </c>
      <c r="AO44" s="8">
        <v>0.31666666666666665</v>
      </c>
      <c r="AP44" s="12">
        <f t="shared" si="26"/>
        <v>7.9166666666666661</v>
      </c>
      <c r="AQ44" s="13">
        <f t="shared" si="27"/>
        <v>95</v>
      </c>
      <c r="AR44" s="8">
        <v>0.39166666666666666</v>
      </c>
      <c r="AS44" s="12">
        <f t="shared" si="28"/>
        <v>9.7916666666666661</v>
      </c>
      <c r="AT44" s="13">
        <f t="shared" si="29"/>
        <v>117.5</v>
      </c>
      <c r="AU44" s="10">
        <v>0.28749999999999998</v>
      </c>
      <c r="AV44" s="12">
        <f t="shared" si="30"/>
        <v>7.1874999999999991</v>
      </c>
      <c r="AW44" s="13">
        <f t="shared" si="31"/>
        <v>86.249999999999986</v>
      </c>
      <c r="AX44" s="10">
        <v>0.35833333333333334</v>
      </c>
      <c r="AY44" s="12">
        <f t="shared" si="32"/>
        <v>8.9583333333333339</v>
      </c>
      <c r="AZ44" s="13">
        <f t="shared" si="33"/>
        <v>107.5</v>
      </c>
      <c r="BA44" s="8">
        <v>0.28333333333333333</v>
      </c>
      <c r="BB44" s="12">
        <f t="shared" si="34"/>
        <v>7.083333333333333</v>
      </c>
      <c r="BC44" s="13">
        <f t="shared" si="35"/>
        <v>85</v>
      </c>
      <c r="BD44" s="10">
        <v>0.37916666666666665</v>
      </c>
      <c r="BE44" s="12">
        <f t="shared" si="36"/>
        <v>9.4791666666666661</v>
      </c>
      <c r="BF44" s="13">
        <f t="shared" si="37"/>
        <v>113.75</v>
      </c>
      <c r="BG44" s="10">
        <v>0.27916666666666667</v>
      </c>
      <c r="BH44" s="12">
        <f t="shared" si="38"/>
        <v>6.979166666666667</v>
      </c>
      <c r="BI44" s="13">
        <f t="shared" si="39"/>
        <v>83.75</v>
      </c>
    </row>
    <row r="45" spans="1:61" x14ac:dyDescent="0.2">
      <c r="A45" s="5">
        <v>1873</v>
      </c>
      <c r="B45" s="14">
        <f t="shared" si="6"/>
        <v>0.06</v>
      </c>
      <c r="C45" s="8">
        <v>1.5</v>
      </c>
      <c r="D45" s="13">
        <f t="shared" si="7"/>
        <v>18</v>
      </c>
      <c r="E45" s="12">
        <f t="shared" si="8"/>
        <v>3.4083333333333334E-2</v>
      </c>
      <c r="F45" s="8">
        <v>0.8520833333333333</v>
      </c>
      <c r="G45" s="13">
        <f t="shared" si="9"/>
        <v>10.225</v>
      </c>
      <c r="H45" s="12">
        <f t="shared" si="40"/>
        <v>7.7333333333333337E-2</v>
      </c>
      <c r="I45" s="8">
        <v>1.9333333333333333</v>
      </c>
      <c r="J45" s="12">
        <f t="shared" si="41"/>
        <v>23.2</v>
      </c>
      <c r="K45" s="18">
        <f t="shared" si="10"/>
        <v>4.5875000000000006E-2</v>
      </c>
      <c r="L45" s="8">
        <v>1.1468750000000001</v>
      </c>
      <c r="M45" s="13">
        <f t="shared" si="11"/>
        <v>13.762500000000001</v>
      </c>
      <c r="Q45" s="10">
        <v>0.13750000000000001</v>
      </c>
      <c r="R45" s="12">
        <f t="shared" si="12"/>
        <v>3.4375000000000004</v>
      </c>
      <c r="S45" s="13">
        <f t="shared" si="13"/>
        <v>41.250000000000007</v>
      </c>
      <c r="T45" s="8">
        <v>9.5833333333333326E-2</v>
      </c>
      <c r="U45" s="12">
        <f t="shared" si="14"/>
        <v>2.395833333333333</v>
      </c>
      <c r="V45" s="12">
        <f t="shared" si="15"/>
        <v>28.749999999999996</v>
      </c>
      <c r="W45" s="14">
        <f t="shared" si="16"/>
        <v>0.13458333333333333</v>
      </c>
      <c r="X45" s="8">
        <v>3.3645833333333335</v>
      </c>
      <c r="Y45" s="13">
        <f t="shared" si="17"/>
        <v>40.375</v>
      </c>
      <c r="Z45" s="14">
        <f t="shared" si="18"/>
        <v>7.7583333333333324E-2</v>
      </c>
      <c r="AA45" s="8">
        <v>1.9395833333333332</v>
      </c>
      <c r="AB45" s="13">
        <f t="shared" si="19"/>
        <v>23.274999999999999</v>
      </c>
      <c r="AC45" s="12">
        <f t="shared" si="20"/>
        <v>5.8333333333333327E-2</v>
      </c>
      <c r="AD45" s="8">
        <v>1.4583333333333333</v>
      </c>
      <c r="AE45" s="13">
        <f t="shared" si="21"/>
        <v>17.5</v>
      </c>
      <c r="AF45" s="12">
        <f t="shared" si="22"/>
        <v>3.7249999999999998E-2</v>
      </c>
      <c r="AG45" s="8">
        <v>0.93125000000000002</v>
      </c>
      <c r="AH45" s="12">
        <f t="shared" si="23"/>
        <v>11.175000000000001</v>
      </c>
      <c r="AL45" s="8">
        <v>0.51354166666666667</v>
      </c>
      <c r="AM45" s="12">
        <f t="shared" si="24"/>
        <v>12.838541666666666</v>
      </c>
      <c r="AN45" s="13">
        <f t="shared" si="25"/>
        <v>154.0625</v>
      </c>
      <c r="AO45" s="8">
        <v>0.37187499999999996</v>
      </c>
      <c r="AP45" s="12">
        <f t="shared" si="26"/>
        <v>9.2968749999999982</v>
      </c>
      <c r="AQ45" s="13">
        <f t="shared" si="27"/>
        <v>111.56249999999997</v>
      </c>
      <c r="AR45" s="8">
        <v>0.47083333333333333</v>
      </c>
      <c r="AS45" s="12">
        <f t="shared" si="28"/>
        <v>11.770833333333334</v>
      </c>
      <c r="AT45" s="13">
        <f t="shared" si="29"/>
        <v>141.25</v>
      </c>
      <c r="AU45" s="10">
        <v>0.34791666666666665</v>
      </c>
      <c r="AV45" s="12">
        <f t="shared" si="30"/>
        <v>8.6979166666666661</v>
      </c>
      <c r="AW45" s="13">
        <f t="shared" si="31"/>
        <v>104.375</v>
      </c>
      <c r="AX45" s="10">
        <v>0.41875000000000001</v>
      </c>
      <c r="AY45" s="12">
        <f t="shared" si="32"/>
        <v>10.46875</v>
      </c>
      <c r="AZ45" s="13">
        <f t="shared" si="33"/>
        <v>125.625</v>
      </c>
      <c r="BA45" s="8">
        <v>0.34583333333333333</v>
      </c>
      <c r="BB45" s="12">
        <f t="shared" si="34"/>
        <v>8.6458333333333339</v>
      </c>
      <c r="BC45" s="13">
        <f t="shared" si="35"/>
        <v>103.75</v>
      </c>
      <c r="BD45" s="10">
        <v>0.44687500000000002</v>
      </c>
      <c r="BE45" s="12">
        <f t="shared" si="36"/>
        <v>11.171875</v>
      </c>
      <c r="BF45" s="13">
        <f t="shared" si="37"/>
        <v>134.0625</v>
      </c>
      <c r="BG45" s="10">
        <v>0.328125</v>
      </c>
      <c r="BH45" s="12">
        <f t="shared" si="38"/>
        <v>8.203125</v>
      </c>
      <c r="BI45" s="13">
        <f t="shared" si="39"/>
        <v>98.4375</v>
      </c>
    </row>
    <row r="46" spans="1:61" x14ac:dyDescent="0.2">
      <c r="A46" s="5">
        <v>1874</v>
      </c>
      <c r="B46" s="14">
        <f t="shared" si="6"/>
        <v>4.9833333333333334E-2</v>
      </c>
      <c r="C46" s="8">
        <v>1.2458333333333333</v>
      </c>
      <c r="D46" s="13">
        <f t="shared" si="7"/>
        <v>14.95</v>
      </c>
      <c r="E46" s="12">
        <f t="shared" si="8"/>
        <v>2.8583333333333329E-2</v>
      </c>
      <c r="F46" s="8">
        <v>0.71458333333333324</v>
      </c>
      <c r="G46" s="13">
        <f t="shared" si="9"/>
        <v>8.5749999999999993</v>
      </c>
      <c r="H46" s="12">
        <f t="shared" si="40"/>
        <v>8.3499999999999991E-2</v>
      </c>
      <c r="I46" s="8">
        <v>2.0874999999999999</v>
      </c>
      <c r="J46" s="12">
        <f t="shared" si="41"/>
        <v>25.049999999999997</v>
      </c>
      <c r="K46" s="18">
        <f t="shared" si="10"/>
        <v>5.541666666666667E-2</v>
      </c>
      <c r="L46" s="8">
        <v>1.3854166666666667</v>
      </c>
      <c r="M46" s="13">
        <f t="shared" si="11"/>
        <v>16.625</v>
      </c>
      <c r="Q46" s="10">
        <v>0.14374999999999999</v>
      </c>
      <c r="R46" s="12">
        <f t="shared" si="12"/>
        <v>3.5937499999999996</v>
      </c>
      <c r="S46" s="13">
        <f t="shared" si="13"/>
        <v>43.124999999999993</v>
      </c>
      <c r="T46" s="8">
        <v>9.375E-2</v>
      </c>
      <c r="U46" s="12">
        <f t="shared" si="14"/>
        <v>2.34375</v>
      </c>
      <c r="V46" s="12">
        <f t="shared" si="15"/>
        <v>28.125</v>
      </c>
      <c r="W46" s="14">
        <f t="shared" si="16"/>
        <v>0.159</v>
      </c>
      <c r="X46" s="8">
        <v>3.9750000000000001</v>
      </c>
      <c r="Y46" s="13">
        <f t="shared" si="17"/>
        <v>47.7</v>
      </c>
      <c r="Z46" s="14">
        <f t="shared" si="18"/>
        <v>7.1166666666666656E-2</v>
      </c>
      <c r="AA46" s="8">
        <v>1.7791666666666666</v>
      </c>
      <c r="AB46" s="13">
        <f t="shared" si="19"/>
        <v>21.349999999999998</v>
      </c>
      <c r="AC46" s="12">
        <f t="shared" si="20"/>
        <v>6.7500000000000004E-2</v>
      </c>
      <c r="AD46" s="8">
        <v>1.6875</v>
      </c>
      <c r="AE46" s="13">
        <f t="shared" si="21"/>
        <v>20.25</v>
      </c>
      <c r="AF46" s="12">
        <f t="shared" si="22"/>
        <v>4.5500000000000006E-2</v>
      </c>
      <c r="AG46" s="8">
        <v>1.1375000000000002</v>
      </c>
      <c r="AH46" s="12">
        <f t="shared" si="23"/>
        <v>13.650000000000002</v>
      </c>
      <c r="AL46" s="8">
        <v>0.51875000000000004</v>
      </c>
      <c r="AM46" s="12">
        <f t="shared" si="24"/>
        <v>12.968750000000002</v>
      </c>
      <c r="AN46" s="13">
        <f t="shared" si="25"/>
        <v>155.62500000000003</v>
      </c>
      <c r="AO46" s="8">
        <v>0.40208333333333335</v>
      </c>
      <c r="AP46" s="12">
        <f t="shared" si="26"/>
        <v>10.052083333333334</v>
      </c>
      <c r="AQ46" s="13">
        <f t="shared" si="27"/>
        <v>120.625</v>
      </c>
      <c r="AR46" s="8">
        <v>0.4604166666666667</v>
      </c>
      <c r="AS46" s="12">
        <f t="shared" si="28"/>
        <v>11.510416666666668</v>
      </c>
      <c r="AT46" s="13">
        <f t="shared" si="29"/>
        <v>138.125</v>
      </c>
      <c r="AU46" s="10">
        <v>0.34791666666666665</v>
      </c>
      <c r="AV46" s="12">
        <f t="shared" si="30"/>
        <v>8.6979166666666661</v>
      </c>
      <c r="AW46" s="13">
        <f t="shared" si="31"/>
        <v>104.375</v>
      </c>
      <c r="AX46" s="10">
        <v>0.4</v>
      </c>
      <c r="AY46" s="12">
        <f t="shared" si="32"/>
        <v>10</v>
      </c>
      <c r="AZ46" s="13">
        <f t="shared" si="33"/>
        <v>120</v>
      </c>
      <c r="BA46" s="8">
        <v>0.3208333333333333</v>
      </c>
      <c r="BB46" s="12">
        <f t="shared" si="34"/>
        <v>8.0208333333333321</v>
      </c>
      <c r="BC46" s="13">
        <f t="shared" si="35"/>
        <v>96.249999999999986</v>
      </c>
      <c r="BD46" s="10">
        <v>0.44791666666666669</v>
      </c>
      <c r="BE46" s="12">
        <f t="shared" si="36"/>
        <v>11.197916666666668</v>
      </c>
      <c r="BF46" s="13">
        <f t="shared" si="37"/>
        <v>134.375</v>
      </c>
      <c r="BG46" s="10">
        <v>0.36874999999999997</v>
      </c>
      <c r="BH46" s="12">
        <f t="shared" si="38"/>
        <v>9.21875</v>
      </c>
      <c r="BI46" s="13">
        <f t="shared" si="39"/>
        <v>110.625</v>
      </c>
    </row>
    <row r="47" spans="1:61" x14ac:dyDescent="0.2">
      <c r="A47" s="5">
        <v>1875</v>
      </c>
      <c r="B47" s="14">
        <f t="shared" si="6"/>
        <v>5.2999999999999999E-2</v>
      </c>
      <c r="C47" s="8">
        <v>1.325</v>
      </c>
      <c r="D47" s="13">
        <f t="shared" si="7"/>
        <v>15.899999999999999</v>
      </c>
      <c r="E47" s="12">
        <f t="shared" si="8"/>
        <v>2.8249999999999997E-2</v>
      </c>
      <c r="F47" s="8">
        <v>0.70624999999999993</v>
      </c>
      <c r="G47" s="13">
        <f t="shared" si="9"/>
        <v>8.4749999999999996</v>
      </c>
      <c r="H47" s="12">
        <f t="shared" si="40"/>
        <v>9.9583333333333343E-2</v>
      </c>
      <c r="I47" s="8">
        <v>2.4895833333333335</v>
      </c>
      <c r="J47" s="12">
        <f t="shared" si="41"/>
        <v>29.875</v>
      </c>
      <c r="K47" s="18">
        <f t="shared" si="10"/>
        <v>5.0750000000000003E-2</v>
      </c>
      <c r="L47" s="8">
        <v>1.26875</v>
      </c>
      <c r="M47" s="13">
        <f t="shared" si="11"/>
        <v>15.225000000000001</v>
      </c>
      <c r="Q47" s="10">
        <v>0.17083333333333334</v>
      </c>
      <c r="R47" s="12">
        <f t="shared" si="12"/>
        <v>4.270833333333333</v>
      </c>
      <c r="S47" s="13">
        <f t="shared" si="13"/>
        <v>51.25</v>
      </c>
      <c r="T47" s="8">
        <v>0.10312500000000001</v>
      </c>
      <c r="U47" s="12">
        <f t="shared" si="14"/>
        <v>2.578125</v>
      </c>
      <c r="V47" s="12">
        <f t="shared" si="15"/>
        <v>30.9375</v>
      </c>
      <c r="W47" s="14">
        <f t="shared" si="16"/>
        <v>0.14550000000000002</v>
      </c>
      <c r="X47" s="8">
        <v>3.6375000000000002</v>
      </c>
      <c r="Y47" s="13">
        <f t="shared" si="17"/>
        <v>43.650000000000006</v>
      </c>
      <c r="Z47" s="14">
        <f t="shared" si="18"/>
        <v>7.4750000000000011E-2</v>
      </c>
      <c r="AA47" s="8">
        <v>1.8687500000000001</v>
      </c>
      <c r="AB47" s="13">
        <f t="shared" si="19"/>
        <v>22.425000000000001</v>
      </c>
      <c r="AC47" s="12">
        <f t="shared" si="20"/>
        <v>7.7833333333333338E-2</v>
      </c>
      <c r="AD47" s="8">
        <v>1.9458333333333333</v>
      </c>
      <c r="AE47" s="13">
        <f t="shared" si="21"/>
        <v>23.35</v>
      </c>
      <c r="AF47" s="12">
        <f t="shared" si="22"/>
        <v>3.8166666666666661E-2</v>
      </c>
      <c r="AG47" s="8">
        <v>0.95416666666666661</v>
      </c>
      <c r="AH47" s="12">
        <f t="shared" si="23"/>
        <v>11.45</v>
      </c>
      <c r="AL47" s="8">
        <v>0.52083333333333337</v>
      </c>
      <c r="AM47" s="12">
        <f t="shared" si="24"/>
        <v>13.020833333333334</v>
      </c>
      <c r="AN47" s="13">
        <f t="shared" si="25"/>
        <v>156.25</v>
      </c>
      <c r="AO47" s="8">
        <v>0.40625</v>
      </c>
      <c r="AP47" s="12">
        <f t="shared" si="26"/>
        <v>10.15625</v>
      </c>
      <c r="AQ47" s="13">
        <f t="shared" si="27"/>
        <v>121.875</v>
      </c>
      <c r="AR47" s="8">
        <v>0.47708333333333336</v>
      </c>
      <c r="AS47" s="12">
        <f t="shared" si="28"/>
        <v>11.927083333333334</v>
      </c>
      <c r="AT47" s="13">
        <f t="shared" si="29"/>
        <v>143.125</v>
      </c>
      <c r="AU47" s="10">
        <v>0.36249999999999999</v>
      </c>
      <c r="AV47" s="12">
        <f t="shared" si="30"/>
        <v>9.0625</v>
      </c>
      <c r="AW47" s="13">
        <f t="shared" si="31"/>
        <v>108.75</v>
      </c>
      <c r="AX47" s="10">
        <v>0.42500000000000004</v>
      </c>
      <c r="AY47" s="12">
        <f t="shared" si="32"/>
        <v>10.625000000000002</v>
      </c>
      <c r="AZ47" s="13">
        <f t="shared" si="33"/>
        <v>127.50000000000003</v>
      </c>
      <c r="BA47" s="8">
        <v>0.34375</v>
      </c>
      <c r="BB47" s="12">
        <f t="shared" si="34"/>
        <v>8.59375</v>
      </c>
      <c r="BC47" s="13">
        <f t="shared" si="35"/>
        <v>103.125</v>
      </c>
      <c r="BD47" s="10">
        <v>0.48333333333333334</v>
      </c>
      <c r="BE47" s="12">
        <f t="shared" si="36"/>
        <v>12.083333333333334</v>
      </c>
      <c r="BF47" s="13">
        <f t="shared" si="37"/>
        <v>145</v>
      </c>
      <c r="BG47" s="10">
        <v>0.375</v>
      </c>
      <c r="BH47" s="12">
        <f t="shared" si="38"/>
        <v>9.375</v>
      </c>
      <c r="BI47" s="13">
        <f t="shared" si="39"/>
        <v>112.5</v>
      </c>
    </row>
    <row r="48" spans="1:61" x14ac:dyDescent="0.2">
      <c r="A48" s="5">
        <v>1876</v>
      </c>
      <c r="B48" s="14">
        <f t="shared" si="6"/>
        <v>5.5999999999999994E-2</v>
      </c>
      <c r="C48" s="8">
        <v>1.4</v>
      </c>
      <c r="D48" s="13">
        <f t="shared" si="7"/>
        <v>16.799999999999997</v>
      </c>
      <c r="E48" s="12">
        <f t="shared" si="8"/>
        <v>3.2000000000000001E-2</v>
      </c>
      <c r="F48" s="8">
        <v>0.8</v>
      </c>
      <c r="G48" s="13">
        <f t="shared" si="9"/>
        <v>9.6000000000000014</v>
      </c>
      <c r="H48" s="12">
        <f t="shared" si="40"/>
        <v>0.1</v>
      </c>
      <c r="I48" s="8">
        <v>2.5</v>
      </c>
      <c r="J48" s="12">
        <f t="shared" si="41"/>
        <v>30</v>
      </c>
      <c r="K48" s="18">
        <f t="shared" si="10"/>
        <v>5.4000000000000006E-2</v>
      </c>
      <c r="L48" s="8">
        <v>1.35</v>
      </c>
      <c r="M48" s="13">
        <f t="shared" si="11"/>
        <v>16.200000000000003</v>
      </c>
      <c r="Q48" s="10">
        <v>0.15</v>
      </c>
      <c r="R48" s="12">
        <f t="shared" si="12"/>
        <v>3.75</v>
      </c>
      <c r="S48" s="13">
        <f t="shared" si="13"/>
        <v>45</v>
      </c>
      <c r="T48" s="8">
        <v>0.1</v>
      </c>
      <c r="U48" s="12">
        <f t="shared" si="14"/>
        <v>2.5</v>
      </c>
      <c r="V48" s="12">
        <f t="shared" si="15"/>
        <v>30</v>
      </c>
      <c r="W48" s="14">
        <f t="shared" si="16"/>
        <v>0.13400000000000001</v>
      </c>
      <c r="X48" s="8">
        <v>3.35</v>
      </c>
      <c r="Y48" s="13">
        <f t="shared" si="17"/>
        <v>40.200000000000003</v>
      </c>
      <c r="Z48" s="14">
        <f t="shared" si="18"/>
        <v>7.2000000000000008E-2</v>
      </c>
      <c r="AA48" s="8">
        <v>1.8</v>
      </c>
      <c r="AB48" s="13">
        <f t="shared" si="19"/>
        <v>21.6</v>
      </c>
      <c r="AC48" s="12">
        <f t="shared" si="20"/>
        <v>6.8000000000000005E-2</v>
      </c>
      <c r="AD48" s="8">
        <v>1.7</v>
      </c>
      <c r="AE48" s="13">
        <f t="shared" si="21"/>
        <v>20.399999999999999</v>
      </c>
      <c r="AF48" s="12">
        <f t="shared" si="22"/>
        <v>3.3000000000000002E-2</v>
      </c>
      <c r="AG48" s="8">
        <v>0.82500000000000007</v>
      </c>
      <c r="AH48" s="12">
        <f t="shared" si="23"/>
        <v>9.9</v>
      </c>
      <c r="AL48" s="8">
        <v>0.5</v>
      </c>
      <c r="AM48" s="12">
        <f t="shared" si="24"/>
        <v>12.5</v>
      </c>
      <c r="AN48" s="13">
        <f t="shared" si="25"/>
        <v>150</v>
      </c>
      <c r="AO48" s="8">
        <v>0.33333333333333331</v>
      </c>
      <c r="AP48" s="12">
        <f t="shared" si="26"/>
        <v>8.3333333333333321</v>
      </c>
      <c r="AQ48" s="13">
        <f t="shared" si="27"/>
        <v>99.999999999999986</v>
      </c>
      <c r="AR48" s="8">
        <v>0.45</v>
      </c>
      <c r="AS48" s="12">
        <f t="shared" si="28"/>
        <v>11.25</v>
      </c>
      <c r="AT48" s="13">
        <f t="shared" si="29"/>
        <v>135</v>
      </c>
      <c r="AU48" s="10">
        <v>0.27500000000000002</v>
      </c>
      <c r="AV48" s="12">
        <f t="shared" si="30"/>
        <v>6.8750000000000009</v>
      </c>
      <c r="AW48" s="13">
        <f t="shared" si="31"/>
        <v>82.500000000000014</v>
      </c>
      <c r="AX48" s="10">
        <v>0.42500000000000004</v>
      </c>
      <c r="AY48" s="12">
        <f t="shared" si="32"/>
        <v>10.625000000000002</v>
      </c>
      <c r="AZ48" s="13">
        <f t="shared" si="33"/>
        <v>127.50000000000003</v>
      </c>
      <c r="BA48" s="8">
        <v>0.27500000000000002</v>
      </c>
      <c r="BB48" s="12">
        <f t="shared" si="34"/>
        <v>6.8750000000000009</v>
      </c>
      <c r="BC48" s="13">
        <f t="shared" si="35"/>
        <v>82.500000000000014</v>
      </c>
      <c r="BD48" s="10">
        <v>0.47500000000000003</v>
      </c>
      <c r="BE48" s="12">
        <f t="shared" si="36"/>
        <v>11.875</v>
      </c>
      <c r="BF48" s="13">
        <f t="shared" si="37"/>
        <v>142.5</v>
      </c>
      <c r="BG48" s="10">
        <v>0.32500000000000001</v>
      </c>
      <c r="BH48" s="12">
        <f t="shared" si="38"/>
        <v>8.125</v>
      </c>
      <c r="BI48" s="13">
        <f t="shared" si="39"/>
        <v>97.5</v>
      </c>
    </row>
    <row r="49" spans="1:61" x14ac:dyDescent="0.2">
      <c r="A49" s="5">
        <v>1877</v>
      </c>
      <c r="B49" s="14">
        <f t="shared" si="6"/>
        <v>0.05</v>
      </c>
      <c r="C49" s="8">
        <v>1.25</v>
      </c>
      <c r="D49" s="13">
        <f t="shared" si="7"/>
        <v>15</v>
      </c>
      <c r="E49" s="12">
        <f t="shared" si="8"/>
        <v>2.8499999999999998E-2</v>
      </c>
      <c r="F49" s="8">
        <v>0.71249999999999991</v>
      </c>
      <c r="G49" s="13">
        <f t="shared" si="9"/>
        <v>8.5499999999999989</v>
      </c>
      <c r="H49" s="12">
        <f t="shared" si="40"/>
        <v>8.4000000000000005E-2</v>
      </c>
      <c r="I49" s="8">
        <v>2.1</v>
      </c>
      <c r="J49" s="12">
        <f t="shared" si="41"/>
        <v>25.200000000000003</v>
      </c>
      <c r="K49" s="18">
        <f t="shared" si="10"/>
        <v>4.8999999999999995E-2</v>
      </c>
      <c r="L49" s="8">
        <v>1.2249999999999999</v>
      </c>
      <c r="M49" s="13">
        <f t="shared" si="11"/>
        <v>14.7</v>
      </c>
      <c r="Q49" s="10">
        <v>0.14166666666666666</v>
      </c>
      <c r="R49" s="12">
        <f t="shared" si="12"/>
        <v>3.5416666666666665</v>
      </c>
      <c r="S49" s="13">
        <f t="shared" si="13"/>
        <v>42.5</v>
      </c>
      <c r="T49" s="8">
        <v>9.1666666666666674E-2</v>
      </c>
      <c r="U49" s="12">
        <f t="shared" si="14"/>
        <v>2.291666666666667</v>
      </c>
      <c r="V49" s="12">
        <f t="shared" si="15"/>
        <v>27.500000000000004</v>
      </c>
      <c r="W49" s="14">
        <f t="shared" si="16"/>
        <v>0.14150000000000001</v>
      </c>
      <c r="X49" s="8">
        <v>3.5375000000000001</v>
      </c>
      <c r="Y49" s="13">
        <f t="shared" si="17"/>
        <v>42.45</v>
      </c>
      <c r="Z49" s="14">
        <f t="shared" si="18"/>
        <v>7.1500000000000008E-2</v>
      </c>
      <c r="AA49" s="8">
        <v>1.7875000000000001</v>
      </c>
      <c r="AB49" s="13">
        <f t="shared" si="19"/>
        <v>21.450000000000003</v>
      </c>
      <c r="AC49" s="12">
        <f t="shared" si="20"/>
        <v>5.9666666666666666E-2</v>
      </c>
      <c r="AD49" s="8">
        <v>1.4916666666666667</v>
      </c>
      <c r="AE49" s="13">
        <f t="shared" si="21"/>
        <v>17.899999999999999</v>
      </c>
      <c r="AF49" s="12">
        <f t="shared" si="22"/>
        <v>3.2333333333333332E-2</v>
      </c>
      <c r="AG49" s="8">
        <v>0.80833333333333335</v>
      </c>
      <c r="AH49" s="12">
        <f t="shared" si="23"/>
        <v>9.6999999999999993</v>
      </c>
      <c r="AL49" s="8">
        <v>0.48749999999999999</v>
      </c>
      <c r="AM49" s="12">
        <f t="shared" si="24"/>
        <v>12.1875</v>
      </c>
      <c r="AN49" s="13">
        <f t="shared" si="25"/>
        <v>146.25</v>
      </c>
      <c r="AO49" s="8">
        <v>0.38749999999999996</v>
      </c>
      <c r="AP49" s="12">
        <f t="shared" si="26"/>
        <v>9.6874999999999982</v>
      </c>
      <c r="AQ49" s="13">
        <f t="shared" si="27"/>
        <v>116.24999999999997</v>
      </c>
      <c r="AR49" s="8">
        <v>0.45</v>
      </c>
      <c r="AS49" s="12">
        <f t="shared" si="28"/>
        <v>11.25</v>
      </c>
      <c r="AT49" s="13">
        <f t="shared" si="29"/>
        <v>135</v>
      </c>
      <c r="AU49" s="10">
        <v>0.26250000000000001</v>
      </c>
      <c r="AV49" s="12">
        <f t="shared" si="30"/>
        <v>6.5625</v>
      </c>
      <c r="AW49" s="13">
        <f t="shared" si="31"/>
        <v>78.75</v>
      </c>
      <c r="AX49" s="10">
        <v>0.40833333333333338</v>
      </c>
      <c r="AY49" s="12">
        <f t="shared" si="32"/>
        <v>10.208333333333334</v>
      </c>
      <c r="AZ49" s="13">
        <f t="shared" si="33"/>
        <v>122.5</v>
      </c>
      <c r="BA49" s="8">
        <v>0.3</v>
      </c>
      <c r="BB49" s="12">
        <f t="shared" si="34"/>
        <v>7.5</v>
      </c>
      <c r="BC49" s="13">
        <f t="shared" si="35"/>
        <v>90</v>
      </c>
      <c r="BD49" s="10">
        <v>0.46250000000000002</v>
      </c>
      <c r="BE49" s="12">
        <f t="shared" si="36"/>
        <v>11.5625</v>
      </c>
      <c r="BF49" s="13">
        <f t="shared" si="37"/>
        <v>138.75</v>
      </c>
      <c r="BG49" s="10">
        <v>0.35833333333333334</v>
      </c>
      <c r="BH49" s="12">
        <f t="shared" si="38"/>
        <v>8.9583333333333339</v>
      </c>
      <c r="BI49" s="13">
        <f t="shared" si="39"/>
        <v>107.5</v>
      </c>
    </row>
    <row r="50" spans="1:61" x14ac:dyDescent="0.2">
      <c r="A50" s="5">
        <v>1878</v>
      </c>
      <c r="B50" s="14">
        <f t="shared" si="6"/>
        <v>0.05</v>
      </c>
      <c r="C50" s="8">
        <v>1.25</v>
      </c>
      <c r="D50" s="13">
        <f t="shared" si="7"/>
        <v>15</v>
      </c>
      <c r="E50" s="12">
        <f t="shared" si="8"/>
        <v>2.8166666666666663E-2</v>
      </c>
      <c r="F50" s="8">
        <v>0.70416666666666661</v>
      </c>
      <c r="G50" s="13">
        <f t="shared" si="9"/>
        <v>8.4499999999999993</v>
      </c>
      <c r="H50" s="12">
        <f t="shared" si="40"/>
        <v>8.6833333333333332E-2</v>
      </c>
      <c r="I50" s="8">
        <v>2.1708333333333334</v>
      </c>
      <c r="J50" s="12">
        <f t="shared" si="41"/>
        <v>26.05</v>
      </c>
      <c r="K50" s="18">
        <f t="shared" si="10"/>
        <v>4.6999999999999993E-2</v>
      </c>
      <c r="L50" s="8">
        <v>1.1749999999999998</v>
      </c>
      <c r="M50" s="13">
        <f t="shared" si="11"/>
        <v>14.099999999999998</v>
      </c>
      <c r="Q50" s="10">
        <v>0.13333333333333333</v>
      </c>
      <c r="R50" s="12">
        <f t="shared" si="12"/>
        <v>3.3333333333333335</v>
      </c>
      <c r="S50" s="13">
        <f t="shared" si="13"/>
        <v>40</v>
      </c>
      <c r="T50" s="8">
        <v>8.3333333333333343E-2</v>
      </c>
      <c r="U50" s="12">
        <f t="shared" si="14"/>
        <v>2.0833333333333335</v>
      </c>
      <c r="V50" s="12">
        <f t="shared" si="15"/>
        <v>25</v>
      </c>
      <c r="W50" s="14">
        <f t="shared" si="16"/>
        <v>0.13850000000000001</v>
      </c>
      <c r="X50" s="8">
        <v>3.4625000000000004</v>
      </c>
      <c r="Y50" s="13">
        <f t="shared" si="17"/>
        <v>41.550000000000004</v>
      </c>
      <c r="Z50" s="14">
        <f t="shared" si="18"/>
        <v>6.6833333333333328E-2</v>
      </c>
      <c r="AA50" s="8">
        <v>1.6708333333333332</v>
      </c>
      <c r="AB50" s="13">
        <f t="shared" si="19"/>
        <v>20.049999999999997</v>
      </c>
      <c r="AC50" s="12">
        <f t="shared" si="20"/>
        <v>6.4000000000000001E-2</v>
      </c>
      <c r="AD50" s="8">
        <v>1.6</v>
      </c>
      <c r="AE50" s="13">
        <f t="shared" si="21"/>
        <v>19.200000000000003</v>
      </c>
      <c r="AF50" s="12">
        <f t="shared" si="22"/>
        <v>2.8499999999999998E-2</v>
      </c>
      <c r="AG50" s="8">
        <v>0.71249999999999991</v>
      </c>
      <c r="AH50" s="12">
        <f t="shared" si="23"/>
        <v>8.5499999999999989</v>
      </c>
      <c r="AL50" s="8">
        <v>0.5083333333333333</v>
      </c>
      <c r="AM50" s="12">
        <f t="shared" si="24"/>
        <v>12.708333333333332</v>
      </c>
      <c r="AN50" s="13">
        <f t="shared" si="25"/>
        <v>152.5</v>
      </c>
      <c r="AO50" s="8">
        <v>0.38749999999999996</v>
      </c>
      <c r="AP50" s="12">
        <f t="shared" si="26"/>
        <v>9.6874999999999982</v>
      </c>
      <c r="AQ50" s="13">
        <f t="shared" si="27"/>
        <v>116.24999999999997</v>
      </c>
      <c r="AR50" s="8">
        <v>0.46250000000000002</v>
      </c>
      <c r="AS50" s="12">
        <f t="shared" si="28"/>
        <v>11.5625</v>
      </c>
      <c r="AT50" s="13">
        <f t="shared" si="29"/>
        <v>138.75</v>
      </c>
      <c r="AU50" s="10">
        <v>0.31666666666666665</v>
      </c>
      <c r="AV50" s="12">
        <f t="shared" si="30"/>
        <v>7.9166666666666661</v>
      </c>
      <c r="AW50" s="13">
        <f t="shared" si="31"/>
        <v>95</v>
      </c>
      <c r="AX50" s="10">
        <v>0.40833333333333338</v>
      </c>
      <c r="AY50" s="12">
        <f t="shared" si="32"/>
        <v>10.208333333333334</v>
      </c>
      <c r="AZ50" s="13">
        <f t="shared" si="33"/>
        <v>122.5</v>
      </c>
      <c r="BA50" s="8">
        <v>0.28333333333333333</v>
      </c>
      <c r="BB50" s="12">
        <f t="shared" si="34"/>
        <v>7.083333333333333</v>
      </c>
      <c r="BC50" s="13">
        <f t="shared" si="35"/>
        <v>85</v>
      </c>
      <c r="BD50" s="10">
        <v>0.46666666666666667</v>
      </c>
      <c r="BE50" s="12">
        <f t="shared" si="36"/>
        <v>11.666666666666666</v>
      </c>
      <c r="BF50" s="13">
        <f t="shared" si="37"/>
        <v>140</v>
      </c>
      <c r="BG50" s="10">
        <v>0.32708333333333334</v>
      </c>
      <c r="BH50" s="12">
        <f t="shared" si="38"/>
        <v>8.1770833333333339</v>
      </c>
      <c r="BI50" s="13">
        <f t="shared" si="39"/>
        <v>98.125</v>
      </c>
    </row>
    <row r="51" spans="1:61" x14ac:dyDescent="0.2">
      <c r="A51" s="5">
        <v>1879</v>
      </c>
      <c r="B51" s="14">
        <f t="shared" si="6"/>
        <v>0.05</v>
      </c>
      <c r="C51" s="8">
        <v>1.25</v>
      </c>
      <c r="D51" s="13">
        <f t="shared" si="7"/>
        <v>15</v>
      </c>
      <c r="E51" s="12">
        <f t="shared" si="8"/>
        <v>2.7999999999999997E-2</v>
      </c>
      <c r="F51" s="8">
        <v>0.7</v>
      </c>
      <c r="G51" s="13">
        <f t="shared" si="9"/>
        <v>8.3999999999999986</v>
      </c>
      <c r="H51" s="12">
        <f t="shared" si="40"/>
        <v>7.7333333333333337E-2</v>
      </c>
      <c r="I51" s="8">
        <v>1.9333333333333333</v>
      </c>
      <c r="J51" s="12">
        <f t="shared" si="41"/>
        <v>23.2</v>
      </c>
      <c r="K51" s="18">
        <f t="shared" si="10"/>
        <v>4.3500000000000004E-2</v>
      </c>
      <c r="L51" s="8">
        <v>1.0875000000000001</v>
      </c>
      <c r="M51" s="13">
        <f t="shared" si="11"/>
        <v>13.05</v>
      </c>
      <c r="Q51" s="10">
        <v>0.14583333333333334</v>
      </c>
      <c r="R51" s="12">
        <f t="shared" si="12"/>
        <v>3.6458333333333335</v>
      </c>
      <c r="S51" s="13">
        <f t="shared" si="13"/>
        <v>43.75</v>
      </c>
      <c r="T51" s="8">
        <v>8.3333333333333343E-2</v>
      </c>
      <c r="U51" s="12">
        <f t="shared" si="14"/>
        <v>2.0833333333333335</v>
      </c>
      <c r="V51" s="12">
        <f t="shared" si="15"/>
        <v>25</v>
      </c>
      <c r="W51" s="14">
        <f t="shared" si="16"/>
        <v>0.16200000000000001</v>
      </c>
      <c r="X51" s="8">
        <v>4.05</v>
      </c>
      <c r="Y51" s="13">
        <f t="shared" si="17"/>
        <v>48.599999999999994</v>
      </c>
      <c r="Z51" s="14">
        <f t="shared" si="18"/>
        <v>7.5999999999999998E-2</v>
      </c>
      <c r="AA51" s="8">
        <v>1.9</v>
      </c>
      <c r="AB51" s="13">
        <f t="shared" si="19"/>
        <v>22.799999999999997</v>
      </c>
      <c r="AC51" s="12">
        <f t="shared" si="20"/>
        <v>5.7999999999999996E-2</v>
      </c>
      <c r="AD51" s="8">
        <v>1.45</v>
      </c>
      <c r="AE51" s="13">
        <f t="shared" si="21"/>
        <v>17.399999999999999</v>
      </c>
      <c r="AF51" s="12">
        <f t="shared" si="22"/>
        <v>3.4000000000000002E-2</v>
      </c>
      <c r="AG51" s="8">
        <v>0.85</v>
      </c>
      <c r="AH51" s="12">
        <f t="shared" si="23"/>
        <v>10.199999999999999</v>
      </c>
      <c r="AL51" s="8">
        <v>0.53541666666666665</v>
      </c>
      <c r="AM51" s="12">
        <f t="shared" si="24"/>
        <v>13.385416666666666</v>
      </c>
      <c r="AN51" s="13">
        <f t="shared" si="25"/>
        <v>160.625</v>
      </c>
      <c r="AO51" s="8">
        <v>0.36249999999999999</v>
      </c>
      <c r="AP51" s="12">
        <f t="shared" si="26"/>
        <v>9.0625</v>
      </c>
      <c r="AQ51" s="13">
        <f t="shared" si="27"/>
        <v>108.75</v>
      </c>
      <c r="AR51" s="8">
        <v>0.48125000000000001</v>
      </c>
      <c r="AS51" s="12">
        <f t="shared" si="28"/>
        <v>12.03125</v>
      </c>
      <c r="AT51" s="13">
        <f t="shared" si="29"/>
        <v>144.375</v>
      </c>
      <c r="AU51" s="10">
        <v>0.35</v>
      </c>
      <c r="AV51" s="12">
        <f t="shared" si="30"/>
        <v>8.75</v>
      </c>
      <c r="AW51" s="13">
        <f t="shared" si="31"/>
        <v>105</v>
      </c>
      <c r="AX51" s="10">
        <v>0.43333333333333335</v>
      </c>
      <c r="AY51" s="12">
        <f t="shared" si="32"/>
        <v>10.833333333333334</v>
      </c>
      <c r="AZ51" s="13">
        <f t="shared" si="33"/>
        <v>130</v>
      </c>
      <c r="BA51" s="8">
        <v>0.28749999999999998</v>
      </c>
      <c r="BB51" s="12">
        <f t="shared" si="34"/>
        <v>7.1874999999999991</v>
      </c>
      <c r="BC51" s="13">
        <f t="shared" si="35"/>
        <v>86.249999999999986</v>
      </c>
      <c r="BD51" s="10">
        <v>0.5</v>
      </c>
      <c r="BE51" s="12">
        <f t="shared" si="36"/>
        <v>12.5</v>
      </c>
      <c r="BF51" s="13">
        <f t="shared" si="37"/>
        <v>150</v>
      </c>
      <c r="BG51" s="10">
        <v>0.35</v>
      </c>
      <c r="BH51" s="12">
        <f t="shared" si="38"/>
        <v>8.75</v>
      </c>
      <c r="BI51" s="13">
        <f t="shared" si="39"/>
        <v>105</v>
      </c>
    </row>
    <row r="52" spans="1:61" x14ac:dyDescent="0.2">
      <c r="A52" s="5">
        <v>1880</v>
      </c>
      <c r="B52" s="14">
        <f t="shared" si="6"/>
        <v>5.8999999999999997E-2</v>
      </c>
      <c r="C52" s="8">
        <v>1.4749999999999999</v>
      </c>
      <c r="D52" s="13">
        <f t="shared" si="7"/>
        <v>17.7</v>
      </c>
      <c r="E52" s="12">
        <f t="shared" si="8"/>
        <v>3.266666666666667E-2</v>
      </c>
      <c r="F52" s="8">
        <v>0.81666666666666676</v>
      </c>
      <c r="G52" s="13">
        <f t="shared" si="9"/>
        <v>9.8000000000000007</v>
      </c>
      <c r="H52" s="12">
        <f t="shared" si="40"/>
        <v>9.2999999999999985E-2</v>
      </c>
      <c r="I52" s="8">
        <v>2.3249999999999997</v>
      </c>
      <c r="J52" s="12">
        <f t="shared" si="41"/>
        <v>27.9</v>
      </c>
      <c r="K52" s="18">
        <f t="shared" si="10"/>
        <v>5.2999999999999999E-2</v>
      </c>
      <c r="L52" s="8">
        <v>1.325</v>
      </c>
      <c r="M52" s="13">
        <f t="shared" si="11"/>
        <v>15.899999999999999</v>
      </c>
      <c r="Q52" s="10">
        <v>0.15</v>
      </c>
      <c r="R52" s="12">
        <f t="shared" si="12"/>
        <v>3.75</v>
      </c>
      <c r="S52" s="13">
        <f t="shared" si="13"/>
        <v>45</v>
      </c>
      <c r="T52" s="8">
        <v>9.1666666666666674E-2</v>
      </c>
      <c r="U52" s="12">
        <f t="shared" si="14"/>
        <v>2.291666666666667</v>
      </c>
      <c r="V52" s="12">
        <f t="shared" si="15"/>
        <v>27.500000000000004</v>
      </c>
      <c r="W52" s="14">
        <f t="shared" si="16"/>
        <v>0.16200000000000001</v>
      </c>
      <c r="X52" s="8">
        <v>4.05</v>
      </c>
      <c r="Y52" s="13">
        <f t="shared" si="17"/>
        <v>48.599999999999994</v>
      </c>
      <c r="Z52" s="14">
        <f t="shared" si="18"/>
        <v>7.5999999999999998E-2</v>
      </c>
      <c r="AA52" s="8">
        <v>1.9</v>
      </c>
      <c r="AB52" s="13">
        <f t="shared" si="19"/>
        <v>22.799999999999997</v>
      </c>
      <c r="AC52" s="12">
        <f t="shared" si="20"/>
        <v>0.06</v>
      </c>
      <c r="AD52" s="8">
        <v>1.5</v>
      </c>
      <c r="AE52" s="13">
        <f t="shared" si="21"/>
        <v>18</v>
      </c>
      <c r="AF52" s="12">
        <f t="shared" si="22"/>
        <v>3.6000000000000004E-2</v>
      </c>
      <c r="AG52" s="8">
        <v>0.9</v>
      </c>
      <c r="AH52" s="12">
        <f t="shared" si="23"/>
        <v>10.8</v>
      </c>
      <c r="AL52" s="8">
        <v>0.55000000000000004</v>
      </c>
      <c r="AM52" s="12">
        <f t="shared" si="24"/>
        <v>13.750000000000002</v>
      </c>
      <c r="AN52" s="13">
        <f t="shared" si="25"/>
        <v>165.00000000000003</v>
      </c>
      <c r="AO52" s="8">
        <v>0.4</v>
      </c>
      <c r="AP52" s="12">
        <f t="shared" si="26"/>
        <v>10</v>
      </c>
      <c r="AQ52" s="13">
        <f t="shared" si="27"/>
        <v>120</v>
      </c>
      <c r="AR52" s="8">
        <v>0.52083333333333337</v>
      </c>
      <c r="AS52" s="12">
        <f t="shared" si="28"/>
        <v>13.020833333333334</v>
      </c>
      <c r="AT52" s="13">
        <f t="shared" si="29"/>
        <v>156.25</v>
      </c>
      <c r="AU52" s="10">
        <v>0.375</v>
      </c>
      <c r="AV52" s="12">
        <f t="shared" si="30"/>
        <v>9.375</v>
      </c>
      <c r="AW52" s="13">
        <f t="shared" si="31"/>
        <v>112.5</v>
      </c>
      <c r="AX52" s="10">
        <v>0.46250000000000002</v>
      </c>
      <c r="AY52" s="12">
        <f t="shared" si="32"/>
        <v>11.5625</v>
      </c>
      <c r="AZ52" s="13">
        <f t="shared" si="33"/>
        <v>138.75</v>
      </c>
      <c r="BA52" s="8">
        <v>0.33333333333333331</v>
      </c>
      <c r="BB52" s="12">
        <f t="shared" si="34"/>
        <v>8.3333333333333321</v>
      </c>
      <c r="BC52" s="13">
        <f t="shared" si="35"/>
        <v>99.999999999999986</v>
      </c>
      <c r="BD52" s="10">
        <v>0.51666666666666672</v>
      </c>
      <c r="BE52" s="12">
        <f t="shared" si="36"/>
        <v>12.916666666666668</v>
      </c>
      <c r="BF52" s="13">
        <f t="shared" si="37"/>
        <v>155</v>
      </c>
      <c r="BG52" s="10">
        <v>0.33749999999999997</v>
      </c>
      <c r="BH52" s="12">
        <f t="shared" si="38"/>
        <v>8.4375</v>
      </c>
      <c r="BI52" s="13">
        <f t="shared" si="39"/>
        <v>101.25</v>
      </c>
    </row>
    <row r="53" spans="1:61" x14ac:dyDescent="0.2">
      <c r="A53" s="5">
        <v>1881</v>
      </c>
      <c r="B53" s="14">
        <f t="shared" si="6"/>
        <v>9.7166666666666665E-2</v>
      </c>
      <c r="C53" s="8">
        <v>2.4291666666666667</v>
      </c>
      <c r="D53" s="13">
        <f t="shared" si="7"/>
        <v>29.15</v>
      </c>
      <c r="E53" s="12">
        <f t="shared" si="8"/>
        <v>0.04</v>
      </c>
      <c r="F53" s="8">
        <v>1</v>
      </c>
      <c r="G53" s="13">
        <f t="shared" si="9"/>
        <v>12</v>
      </c>
      <c r="H53" s="12">
        <f t="shared" si="40"/>
        <v>0.15316666666666667</v>
      </c>
      <c r="I53" s="8">
        <v>3.8291666666666666</v>
      </c>
      <c r="J53" s="12">
        <f t="shared" si="41"/>
        <v>45.95</v>
      </c>
      <c r="K53" s="18">
        <f t="shared" si="10"/>
        <v>6.6000000000000003E-2</v>
      </c>
      <c r="L53" s="8">
        <v>1.65</v>
      </c>
      <c r="M53" s="13">
        <f t="shared" si="11"/>
        <v>19.799999999999997</v>
      </c>
      <c r="Q53" s="10">
        <v>0.20416666666666669</v>
      </c>
      <c r="R53" s="12">
        <f t="shared" si="12"/>
        <v>5.104166666666667</v>
      </c>
      <c r="S53" s="13">
        <f t="shared" si="13"/>
        <v>61.25</v>
      </c>
      <c r="T53" s="8">
        <v>0.1</v>
      </c>
      <c r="U53" s="12">
        <f t="shared" si="14"/>
        <v>2.5</v>
      </c>
      <c r="V53" s="12">
        <f t="shared" si="15"/>
        <v>30</v>
      </c>
      <c r="W53" s="14">
        <f t="shared" si="16"/>
        <v>0.2205</v>
      </c>
      <c r="X53" s="8">
        <v>5.5125000000000002</v>
      </c>
      <c r="Y53" s="13">
        <f t="shared" si="17"/>
        <v>66.150000000000006</v>
      </c>
      <c r="Z53" s="14">
        <f t="shared" si="18"/>
        <v>8.5999999999999993E-2</v>
      </c>
      <c r="AA53" s="8">
        <v>2.15</v>
      </c>
      <c r="AB53" s="13">
        <f t="shared" si="19"/>
        <v>25.799999999999997</v>
      </c>
      <c r="AC53" s="12">
        <f t="shared" si="20"/>
        <v>0.114</v>
      </c>
      <c r="AD53" s="8">
        <v>2.85</v>
      </c>
      <c r="AE53" s="13">
        <f t="shared" si="21"/>
        <v>34.200000000000003</v>
      </c>
      <c r="AF53" s="12">
        <f t="shared" si="22"/>
        <v>3.8833333333333331E-2</v>
      </c>
      <c r="AG53" s="8">
        <v>0.97083333333333333</v>
      </c>
      <c r="AH53" s="12">
        <f t="shared" si="23"/>
        <v>11.65</v>
      </c>
      <c r="AL53" s="8">
        <v>0.64166666666666661</v>
      </c>
      <c r="AM53" s="12">
        <f t="shared" si="24"/>
        <v>16.041666666666664</v>
      </c>
      <c r="AN53" s="13">
        <f t="shared" si="25"/>
        <v>192.49999999999997</v>
      </c>
      <c r="AO53" s="8">
        <v>0.39583333333333331</v>
      </c>
      <c r="AP53" s="12">
        <f t="shared" si="26"/>
        <v>9.8958333333333321</v>
      </c>
      <c r="AQ53" s="13">
        <f t="shared" si="27"/>
        <v>118.74999999999999</v>
      </c>
      <c r="AR53" s="8">
        <v>0.63749999999999996</v>
      </c>
      <c r="AS53" s="12">
        <f t="shared" si="28"/>
        <v>15.937499999999998</v>
      </c>
      <c r="AT53" s="13">
        <f t="shared" si="29"/>
        <v>191.24999999999997</v>
      </c>
      <c r="AU53" s="10">
        <v>0.42083333333333334</v>
      </c>
      <c r="AV53" s="12">
        <f t="shared" si="30"/>
        <v>10.520833333333334</v>
      </c>
      <c r="AW53" s="13">
        <f t="shared" si="31"/>
        <v>126.25</v>
      </c>
      <c r="AX53" s="10">
        <v>0.59791666666666676</v>
      </c>
      <c r="AY53" s="12">
        <f t="shared" si="32"/>
        <v>14.94791666666667</v>
      </c>
      <c r="AZ53" s="13">
        <f t="shared" si="33"/>
        <v>179.37500000000003</v>
      </c>
      <c r="BA53" s="8">
        <v>0.34166666666666667</v>
      </c>
      <c r="BB53" s="12">
        <f t="shared" si="34"/>
        <v>8.5416666666666661</v>
      </c>
      <c r="BC53" s="13">
        <f t="shared" si="35"/>
        <v>102.5</v>
      </c>
      <c r="BD53" s="10">
        <v>0.65833333333333333</v>
      </c>
      <c r="BE53" s="12">
        <f t="shared" si="36"/>
        <v>16.458333333333332</v>
      </c>
      <c r="BF53" s="13">
        <f t="shared" si="37"/>
        <v>197.5</v>
      </c>
      <c r="BG53" s="10">
        <v>0.37083333333333329</v>
      </c>
      <c r="BH53" s="12">
        <f t="shared" si="38"/>
        <v>9.2708333333333321</v>
      </c>
      <c r="BI53" s="13">
        <f t="shared" si="39"/>
        <v>111.24999999999999</v>
      </c>
    </row>
    <row r="54" spans="1:61" x14ac:dyDescent="0.2">
      <c r="A54" s="5">
        <v>1882</v>
      </c>
      <c r="B54" s="14">
        <f t="shared" si="6"/>
        <v>9.6333333333333326E-2</v>
      </c>
      <c r="C54" s="8">
        <v>2.4083333333333332</v>
      </c>
      <c r="D54" s="13">
        <f t="shared" si="7"/>
        <v>28.9</v>
      </c>
      <c r="E54" s="12">
        <f t="shared" si="8"/>
        <v>3.15E-2</v>
      </c>
      <c r="F54" s="8">
        <v>0.78749999999999998</v>
      </c>
      <c r="G54" s="13">
        <f t="shared" si="9"/>
        <v>9.4499999999999993</v>
      </c>
      <c r="H54" s="12">
        <f t="shared" si="40"/>
        <v>0.14683333333333334</v>
      </c>
      <c r="I54" s="8">
        <v>3.6708333333333334</v>
      </c>
      <c r="J54" s="12">
        <f t="shared" si="41"/>
        <v>44.05</v>
      </c>
      <c r="K54" s="18">
        <f t="shared" si="10"/>
        <v>5.3500000000000006E-2</v>
      </c>
      <c r="L54" s="8">
        <v>1.3375000000000001</v>
      </c>
      <c r="M54" s="13">
        <f t="shared" si="11"/>
        <v>16.05</v>
      </c>
      <c r="Q54" s="10">
        <v>0.2</v>
      </c>
      <c r="R54" s="12">
        <f t="shared" si="12"/>
        <v>5</v>
      </c>
      <c r="S54" s="13">
        <f t="shared" si="13"/>
        <v>60</v>
      </c>
      <c r="T54" s="8">
        <v>0.1</v>
      </c>
      <c r="U54" s="12">
        <f t="shared" si="14"/>
        <v>2.5</v>
      </c>
      <c r="V54" s="12">
        <f t="shared" si="15"/>
        <v>30</v>
      </c>
      <c r="W54" s="14">
        <f t="shared" si="16"/>
        <v>0.17600000000000002</v>
      </c>
      <c r="X54" s="8">
        <v>4.4000000000000004</v>
      </c>
      <c r="Y54" s="13">
        <f t="shared" si="17"/>
        <v>52.800000000000004</v>
      </c>
      <c r="Z54" s="14">
        <f t="shared" si="18"/>
        <v>8.5999999999999993E-2</v>
      </c>
      <c r="AA54" s="8">
        <v>2.15</v>
      </c>
      <c r="AB54" s="13">
        <f t="shared" si="19"/>
        <v>25.799999999999997</v>
      </c>
      <c r="AC54" s="12">
        <f t="shared" si="20"/>
        <v>0.1</v>
      </c>
      <c r="AD54" s="8">
        <v>2.5</v>
      </c>
      <c r="AE54" s="13">
        <f t="shared" si="21"/>
        <v>30</v>
      </c>
      <c r="AF54" s="12">
        <f t="shared" si="22"/>
        <v>3.7000000000000005E-2</v>
      </c>
      <c r="AG54" s="8">
        <v>0.92500000000000004</v>
      </c>
      <c r="AH54" s="12">
        <f t="shared" si="23"/>
        <v>11.100000000000001</v>
      </c>
      <c r="AL54" s="8">
        <v>0.69166666666666665</v>
      </c>
      <c r="AM54" s="12">
        <f t="shared" si="24"/>
        <v>17.291666666666668</v>
      </c>
      <c r="AN54" s="13">
        <f t="shared" si="25"/>
        <v>207.5</v>
      </c>
      <c r="AO54" s="8">
        <v>0.42083333333333334</v>
      </c>
      <c r="AP54" s="12">
        <f t="shared" si="26"/>
        <v>10.520833333333334</v>
      </c>
      <c r="AQ54" s="13">
        <f t="shared" si="27"/>
        <v>126.25</v>
      </c>
      <c r="AR54" s="8">
        <v>0.66249999999999998</v>
      </c>
      <c r="AS54" s="12">
        <f t="shared" si="28"/>
        <v>16.5625</v>
      </c>
      <c r="AT54" s="13">
        <f t="shared" si="29"/>
        <v>198.75</v>
      </c>
      <c r="AU54" s="10">
        <v>0.34583333333333333</v>
      </c>
      <c r="AV54" s="12">
        <f t="shared" si="30"/>
        <v>8.6458333333333339</v>
      </c>
      <c r="AW54" s="13">
        <f t="shared" si="31"/>
        <v>103.75</v>
      </c>
      <c r="AX54" s="10">
        <v>0.59166666666666667</v>
      </c>
      <c r="AY54" s="12">
        <f t="shared" si="32"/>
        <v>14.791666666666666</v>
      </c>
      <c r="AZ54" s="13">
        <f t="shared" si="33"/>
        <v>177.5</v>
      </c>
      <c r="BA54" s="8">
        <v>0.31666666666666665</v>
      </c>
      <c r="BB54" s="12">
        <f t="shared" si="34"/>
        <v>7.9166666666666661</v>
      </c>
      <c r="BC54" s="13">
        <f t="shared" si="35"/>
        <v>95</v>
      </c>
      <c r="BD54" s="10">
        <v>0.67083333333333339</v>
      </c>
      <c r="BE54" s="12">
        <f t="shared" si="36"/>
        <v>16.770833333333336</v>
      </c>
      <c r="BF54" s="13">
        <f t="shared" si="37"/>
        <v>201.25000000000003</v>
      </c>
      <c r="BG54" s="10">
        <v>0.35416666666666663</v>
      </c>
      <c r="BH54" s="12">
        <f t="shared" si="38"/>
        <v>8.8541666666666661</v>
      </c>
      <c r="BI54" s="13">
        <f t="shared" si="39"/>
        <v>106.25</v>
      </c>
    </row>
    <row r="55" spans="1:61" x14ac:dyDescent="0.2">
      <c r="A55" s="5">
        <v>1883</v>
      </c>
      <c r="B55" s="14">
        <f t="shared" si="6"/>
        <v>9.0333333333333335E-2</v>
      </c>
      <c r="C55" s="8">
        <v>2.2583333333333333</v>
      </c>
      <c r="D55" s="13">
        <f t="shared" si="7"/>
        <v>27.1</v>
      </c>
      <c r="E55" s="12">
        <f t="shared" si="8"/>
        <v>3.6000000000000004E-2</v>
      </c>
      <c r="F55" s="8">
        <v>0.9</v>
      </c>
      <c r="G55" s="13">
        <f t="shared" si="9"/>
        <v>10.8</v>
      </c>
      <c r="H55" s="12">
        <f t="shared" si="40"/>
        <v>0.14416666666666667</v>
      </c>
      <c r="I55" s="8">
        <v>3.604166666666667</v>
      </c>
      <c r="J55" s="12">
        <f t="shared" si="41"/>
        <v>43.25</v>
      </c>
      <c r="K55" s="18">
        <f t="shared" si="10"/>
        <v>4.0166666666666663E-2</v>
      </c>
      <c r="L55" s="8">
        <v>1.0041666666666667</v>
      </c>
      <c r="M55" s="13">
        <f t="shared" si="11"/>
        <v>12.05</v>
      </c>
      <c r="Q55" s="10">
        <v>0.16250000000000001</v>
      </c>
      <c r="R55" s="12">
        <f t="shared" si="12"/>
        <v>4.0625</v>
      </c>
      <c r="S55" s="13">
        <f t="shared" si="13"/>
        <v>48.75</v>
      </c>
      <c r="T55" s="8">
        <v>9.1666666666666674E-2</v>
      </c>
      <c r="U55" s="12">
        <f t="shared" si="14"/>
        <v>2.291666666666667</v>
      </c>
      <c r="V55" s="12">
        <f t="shared" si="15"/>
        <v>27.500000000000004</v>
      </c>
      <c r="W55" s="14">
        <f t="shared" si="16"/>
        <v>0.21466666666666664</v>
      </c>
      <c r="X55" s="8">
        <v>5.3666666666666663</v>
      </c>
      <c r="Y55" s="13">
        <f t="shared" si="17"/>
        <v>64.399999999999991</v>
      </c>
      <c r="Z55" s="14">
        <f t="shared" si="18"/>
        <v>8.4166666666666681E-2</v>
      </c>
      <c r="AA55" s="8">
        <v>2.104166666666667</v>
      </c>
      <c r="AB55" s="13">
        <f t="shared" si="19"/>
        <v>25.250000000000004</v>
      </c>
      <c r="AC55" s="12">
        <f t="shared" si="20"/>
        <v>7.6833333333333323E-2</v>
      </c>
      <c r="AD55" s="8">
        <v>1.9208333333333332</v>
      </c>
      <c r="AE55" s="13">
        <f t="shared" si="21"/>
        <v>23.049999999999997</v>
      </c>
      <c r="AF55" s="12">
        <f t="shared" si="22"/>
        <v>3.6333333333333336E-2</v>
      </c>
      <c r="AG55" s="8">
        <v>0.90833333333333333</v>
      </c>
      <c r="AH55" s="12">
        <f t="shared" si="23"/>
        <v>10.9</v>
      </c>
      <c r="AL55" s="8">
        <v>0.62083333333333335</v>
      </c>
      <c r="AM55" s="12">
        <f t="shared" si="24"/>
        <v>15.520833333333334</v>
      </c>
      <c r="AN55" s="13">
        <f t="shared" si="25"/>
        <v>186.25</v>
      </c>
      <c r="AO55" s="8">
        <v>0.37916666666666665</v>
      </c>
      <c r="AP55" s="12">
        <f t="shared" si="26"/>
        <v>9.4791666666666661</v>
      </c>
      <c r="AQ55" s="13">
        <f t="shared" si="27"/>
        <v>113.75</v>
      </c>
      <c r="AR55" s="8">
        <v>0.6</v>
      </c>
      <c r="AS55" s="12">
        <f t="shared" si="28"/>
        <v>15</v>
      </c>
      <c r="AT55" s="13">
        <f t="shared" si="29"/>
        <v>180</v>
      </c>
      <c r="AU55" s="10">
        <v>0.3833333333333333</v>
      </c>
      <c r="AV55" s="12">
        <f t="shared" si="30"/>
        <v>9.5833333333333321</v>
      </c>
      <c r="AW55" s="13">
        <f t="shared" si="31"/>
        <v>114.99999999999999</v>
      </c>
      <c r="AX55" s="10">
        <v>0.52500000000000002</v>
      </c>
      <c r="AY55" s="12">
        <f t="shared" si="32"/>
        <v>13.125</v>
      </c>
      <c r="AZ55" s="13">
        <f t="shared" si="33"/>
        <v>157.5</v>
      </c>
      <c r="BA55" s="8">
        <v>0.35416666666666663</v>
      </c>
      <c r="BB55" s="12">
        <f t="shared" si="34"/>
        <v>8.8541666666666661</v>
      </c>
      <c r="BC55" s="13">
        <f t="shared" si="35"/>
        <v>106.25</v>
      </c>
      <c r="BD55" s="10">
        <v>0.60416666666666663</v>
      </c>
      <c r="BE55" s="12">
        <f t="shared" si="36"/>
        <v>15.104166666666666</v>
      </c>
      <c r="BF55" s="13">
        <f t="shared" si="37"/>
        <v>181.25</v>
      </c>
      <c r="BG55" s="10">
        <v>0.36666666666666664</v>
      </c>
      <c r="BH55" s="12">
        <f t="shared" si="38"/>
        <v>9.1666666666666661</v>
      </c>
      <c r="BI55" s="13">
        <f t="shared" si="39"/>
        <v>110</v>
      </c>
    </row>
    <row r="56" spans="1:61" x14ac:dyDescent="0.2">
      <c r="A56" s="5">
        <v>1884</v>
      </c>
      <c r="B56" s="14">
        <f t="shared" si="6"/>
        <v>4.2426406871192854E-2</v>
      </c>
      <c r="C56" s="8">
        <v>1.0606601717798214</v>
      </c>
      <c r="D56" s="13">
        <f t="shared" si="7"/>
        <v>12.727922061357857</v>
      </c>
      <c r="E56" s="12">
        <f t="shared" si="8"/>
        <v>2.4494897427831779E-2</v>
      </c>
      <c r="F56" s="8">
        <v>0.61237243569579447</v>
      </c>
      <c r="G56" s="13">
        <f t="shared" si="9"/>
        <v>7.3484692283495336</v>
      </c>
      <c r="H56" s="12">
        <f t="shared" si="40"/>
        <v>6.9282032302755092E-2</v>
      </c>
      <c r="I56" s="8">
        <v>1.7320508075688774</v>
      </c>
      <c r="J56" s="12">
        <f t="shared" si="41"/>
        <v>20.784609690826528</v>
      </c>
      <c r="K56" s="18">
        <f t="shared" si="10"/>
        <v>4.8989794855663557E-2</v>
      </c>
      <c r="L56" s="8">
        <v>1.2247448713915889</v>
      </c>
      <c r="M56" s="13">
        <f t="shared" si="11"/>
        <v>14.696938456699067</v>
      </c>
      <c r="Q56" s="10">
        <v>0.1118033988749895</v>
      </c>
      <c r="R56" s="12">
        <f t="shared" si="12"/>
        <v>2.7950849718747373</v>
      </c>
      <c r="S56" s="13">
        <f t="shared" si="13"/>
        <v>33.541019662496851</v>
      </c>
      <c r="T56" s="8">
        <v>6.123724356957945E-2</v>
      </c>
      <c r="U56" s="12">
        <f t="shared" si="14"/>
        <v>1.5309310892394863</v>
      </c>
      <c r="V56" s="12">
        <f t="shared" si="15"/>
        <v>18.371173070873837</v>
      </c>
      <c r="W56" s="14">
        <f t="shared" si="16"/>
        <v>0.14422205101855956</v>
      </c>
      <c r="X56" s="8">
        <v>3.6055512754639891</v>
      </c>
      <c r="Y56" s="13">
        <f t="shared" si="17"/>
        <v>43.266615305567868</v>
      </c>
      <c r="Z56" s="14">
        <f t="shared" si="18"/>
        <v>0.17888543819998315</v>
      </c>
      <c r="AA56" s="8">
        <v>4.4721359549995787</v>
      </c>
      <c r="AB56" s="13">
        <f t="shared" si="19"/>
        <v>53.665631459994941</v>
      </c>
      <c r="AC56" s="12">
        <f t="shared" si="20"/>
        <v>6.9282032302755092E-2</v>
      </c>
      <c r="AD56" s="8">
        <v>1.7320508075688774</v>
      </c>
      <c r="AE56" s="13">
        <f t="shared" si="21"/>
        <v>20.784609690826528</v>
      </c>
      <c r="AF56" s="12">
        <f t="shared" si="22"/>
        <v>2.8284271247461901E-2</v>
      </c>
      <c r="AG56" s="8">
        <v>0.70710678118654757</v>
      </c>
      <c r="AH56" s="12">
        <f t="shared" si="23"/>
        <v>8.4852813742385713</v>
      </c>
      <c r="AL56" s="8">
        <v>0.47434164902525688</v>
      </c>
      <c r="AM56" s="12">
        <f t="shared" si="24"/>
        <v>11.858541225631422</v>
      </c>
      <c r="AN56" s="13">
        <f t="shared" si="25"/>
        <v>142.30249470757707</v>
      </c>
      <c r="AR56" s="8">
        <v>0.35355339059327384</v>
      </c>
      <c r="AS56" s="12">
        <f t="shared" si="28"/>
        <v>8.8388347648318462</v>
      </c>
      <c r="AT56" s="13">
        <f t="shared" si="29"/>
        <v>106.06601717798216</v>
      </c>
      <c r="AX56" s="10">
        <v>0.29580398915498085</v>
      </c>
      <c r="AY56" s="12">
        <f t="shared" si="32"/>
        <v>7.3950997288745217</v>
      </c>
      <c r="AZ56" s="13">
        <f t="shared" si="33"/>
        <v>88.741196746494268</v>
      </c>
      <c r="BD56" s="10">
        <v>0.35355339059327384</v>
      </c>
      <c r="BE56" s="12">
        <f t="shared" si="36"/>
        <v>8.8388347648318462</v>
      </c>
      <c r="BF56" s="13">
        <f t="shared" si="37"/>
        <v>106.06601717798216</v>
      </c>
    </row>
    <row r="57" spans="1:61" x14ac:dyDescent="0.2">
      <c r="A57" s="5">
        <v>1885</v>
      </c>
      <c r="B57" s="14">
        <f t="shared" si="6"/>
        <v>4.0000000000000015E-2</v>
      </c>
      <c r="C57" s="8">
        <v>1.0000000000000004</v>
      </c>
      <c r="D57" s="13">
        <f t="shared" si="7"/>
        <v>12.000000000000005</v>
      </c>
      <c r="E57" s="12">
        <f t="shared" si="8"/>
        <v>2.5298221281347032E-2</v>
      </c>
      <c r="F57" s="8">
        <v>0.63245553203367577</v>
      </c>
      <c r="G57" s="13">
        <f t="shared" si="9"/>
        <v>7.5894663844041093</v>
      </c>
      <c r="H57" s="12">
        <f t="shared" si="40"/>
        <v>6.9282032302755092E-2</v>
      </c>
      <c r="I57" s="8">
        <v>1.7320508075688774</v>
      </c>
      <c r="J57" s="12">
        <f t="shared" si="41"/>
        <v>20.784609690826528</v>
      </c>
      <c r="K57" s="18">
        <f t="shared" si="10"/>
        <v>3.4641016151377546E-2</v>
      </c>
      <c r="L57" s="8">
        <v>0.8660254037844386</v>
      </c>
      <c r="M57" s="13">
        <f t="shared" si="11"/>
        <v>10.392304845413264</v>
      </c>
      <c r="Q57" s="10">
        <v>8.6602540378443865E-2</v>
      </c>
      <c r="R57" s="12">
        <f t="shared" si="12"/>
        <v>2.1650635094610968</v>
      </c>
      <c r="S57" s="13">
        <f t="shared" si="13"/>
        <v>25.98076211353316</v>
      </c>
      <c r="T57" s="8">
        <v>7.0710678118654752E-2</v>
      </c>
      <c r="U57" s="12">
        <f t="shared" si="14"/>
        <v>1.7677669529663689</v>
      </c>
      <c r="V57" s="12">
        <f t="shared" si="15"/>
        <v>21.213203435596427</v>
      </c>
      <c r="W57" s="14">
        <f t="shared" si="16"/>
        <v>8.9442719099991588E-2</v>
      </c>
      <c r="X57" s="8">
        <v>2.2360679774997898</v>
      </c>
      <c r="Y57" s="13">
        <f t="shared" si="17"/>
        <v>26.832815729997478</v>
      </c>
      <c r="Z57" s="14">
        <f t="shared" si="18"/>
        <v>4.0000000000000015E-2</v>
      </c>
      <c r="AA57" s="8">
        <v>1.0000000000000004</v>
      </c>
      <c r="AB57" s="13">
        <f t="shared" si="19"/>
        <v>12.000000000000005</v>
      </c>
      <c r="AC57" s="12">
        <f t="shared" si="20"/>
        <v>6.9282032302755092E-2</v>
      </c>
      <c r="AD57" s="8">
        <v>1.7320508075688774</v>
      </c>
      <c r="AE57" s="13">
        <f t="shared" si="21"/>
        <v>20.784609690826528</v>
      </c>
      <c r="AF57" s="12">
        <f t="shared" si="22"/>
        <v>2.8284271247461908E-2</v>
      </c>
      <c r="AG57" s="8">
        <v>0.70710678118654768</v>
      </c>
      <c r="AH57" s="12">
        <f t="shared" si="23"/>
        <v>8.4852813742385713</v>
      </c>
      <c r="AL57" s="8">
        <v>0.4330127018922193</v>
      </c>
      <c r="AM57" s="12">
        <f t="shared" si="24"/>
        <v>10.825317547305483</v>
      </c>
      <c r="AN57" s="13">
        <f t="shared" si="25"/>
        <v>129.9038105676658</v>
      </c>
      <c r="AR57" s="8">
        <v>0.38729833462074165</v>
      </c>
      <c r="AS57" s="12">
        <f t="shared" si="28"/>
        <v>9.6824583655185403</v>
      </c>
      <c r="AT57" s="13">
        <f t="shared" si="29"/>
        <v>116.18950038622248</v>
      </c>
      <c r="AX57" s="10">
        <v>0.44721359549995787</v>
      </c>
      <c r="AY57" s="12">
        <f t="shared" si="32"/>
        <v>11.180339887498947</v>
      </c>
      <c r="AZ57" s="13">
        <f t="shared" si="33"/>
        <v>134.16407864998737</v>
      </c>
      <c r="BD57" s="10">
        <v>0.38729833462074165</v>
      </c>
      <c r="BE57" s="12">
        <f t="shared" si="36"/>
        <v>9.6824583655185403</v>
      </c>
      <c r="BF57" s="13">
        <f t="shared" si="37"/>
        <v>116.18950038622248</v>
      </c>
    </row>
    <row r="58" spans="1:61" x14ac:dyDescent="0.2">
      <c r="A58" s="5">
        <v>1886</v>
      </c>
      <c r="B58" s="14">
        <f t="shared" ref="B58:B81" si="42">C58/25</f>
        <v>4.2426406871192854E-2</v>
      </c>
      <c r="C58" s="8">
        <v>1.0606601717798214</v>
      </c>
      <c r="D58" s="13">
        <f t="shared" ref="D58:D81" si="43">C58*12</f>
        <v>12.727922061357857</v>
      </c>
      <c r="E58" s="12">
        <f t="shared" ref="E58:E81" si="44">F58/25</f>
        <v>2.4494897427831779E-2</v>
      </c>
      <c r="F58" s="8">
        <v>0.61237243569579447</v>
      </c>
      <c r="G58" s="13">
        <f t="shared" ref="G58:G81" si="45">F58*12</f>
        <v>7.3484692283495336</v>
      </c>
      <c r="H58" s="12">
        <f t="shared" si="40"/>
        <v>0.08</v>
      </c>
      <c r="I58" s="8">
        <v>2</v>
      </c>
      <c r="J58" s="12">
        <f t="shared" si="41"/>
        <v>24</v>
      </c>
      <c r="K58" s="18">
        <f t="shared" ref="K58:K80" si="46">L58/25</f>
        <v>3.4641016151377546E-2</v>
      </c>
      <c r="L58" s="8">
        <v>0.8660254037844386</v>
      </c>
      <c r="M58" s="13">
        <f t="shared" ref="M58:M80" si="47">L58*12</f>
        <v>10.392304845413264</v>
      </c>
      <c r="Q58" s="10">
        <v>0.1</v>
      </c>
      <c r="R58" s="12">
        <f t="shared" ref="R58:R79" si="48">Q58*25</f>
        <v>2.5</v>
      </c>
      <c r="S58" s="13">
        <f t="shared" ref="S58:S79" si="49">R58*12</f>
        <v>30</v>
      </c>
      <c r="T58" s="8">
        <v>0.05</v>
      </c>
      <c r="U58" s="12">
        <f t="shared" ref="U58:U81" si="50">T58*25</f>
        <v>1.25</v>
      </c>
      <c r="V58" s="12">
        <f t="shared" ref="V58:V81" si="51">U58*12</f>
        <v>15</v>
      </c>
      <c r="W58" s="14">
        <f t="shared" ref="W58:W81" si="52">X58/25</f>
        <v>0.10954451150103323</v>
      </c>
      <c r="X58" s="8">
        <v>2.7386127875258306</v>
      </c>
      <c r="Y58" s="13">
        <f t="shared" ref="Y58:Y81" si="53">X58*12</f>
        <v>32.863353450309965</v>
      </c>
      <c r="Z58" s="14">
        <f t="shared" ref="Z58:Z80" si="54">AA58/25</f>
        <v>5.9999999999999984E-2</v>
      </c>
      <c r="AA58" s="8">
        <v>1.4999999999999996</v>
      </c>
      <c r="AB58" s="13">
        <f t="shared" ref="AB58:AB80" si="55">AA58*12</f>
        <v>17.999999999999993</v>
      </c>
      <c r="AC58" s="12">
        <f t="shared" ref="AC58:AC79" si="56">AD58/25</f>
        <v>6.9282032302755092E-2</v>
      </c>
      <c r="AD58" s="8">
        <v>1.7320508075688774</v>
      </c>
      <c r="AE58" s="13">
        <f t="shared" si="21"/>
        <v>20.784609690826528</v>
      </c>
      <c r="AF58" s="12">
        <f t="shared" ref="AF58:AF81" si="57">AG58/25</f>
        <v>0.03</v>
      </c>
      <c r="AG58" s="8">
        <v>0.75</v>
      </c>
      <c r="AH58" s="12">
        <f t="shared" ref="AH58:AH81" si="58">AG58*12</f>
        <v>9</v>
      </c>
      <c r="AL58" s="8">
        <v>0.34641016151377546</v>
      </c>
      <c r="AM58" s="12">
        <f t="shared" ref="AM58:AM85" si="59">AL58*25</f>
        <v>8.6602540378443873</v>
      </c>
      <c r="AN58" s="13">
        <f t="shared" ref="AN58:AN85" si="60">AM58*12</f>
        <v>103.92304845413264</v>
      </c>
      <c r="AR58" s="8">
        <v>0.36742346141747673</v>
      </c>
      <c r="AS58" s="12">
        <f t="shared" ref="AS58:AS81" si="61">AR58*25</f>
        <v>9.1855865354369186</v>
      </c>
      <c r="AT58" s="13">
        <f t="shared" ref="AT58:AT81" si="62">AS58*12</f>
        <v>110.22703842524302</v>
      </c>
      <c r="AX58" s="10">
        <v>0.316227766016838</v>
      </c>
      <c r="AY58" s="12">
        <f t="shared" ref="AY58:AY85" si="63">AX58*25</f>
        <v>7.9056941504209499</v>
      </c>
      <c r="AZ58" s="13">
        <f t="shared" ref="AZ58:AZ85" si="64">AY58*12</f>
        <v>94.868329805051403</v>
      </c>
      <c r="BD58" s="10">
        <v>0.36742346141747673</v>
      </c>
      <c r="BE58" s="12">
        <f t="shared" ref="BE58:BE81" si="65">BD58*25</f>
        <v>9.1855865354369186</v>
      </c>
      <c r="BF58" s="13">
        <f t="shared" ref="BF58:BF81" si="66">BE58*12</f>
        <v>110.22703842524302</v>
      </c>
    </row>
    <row r="59" spans="1:61" x14ac:dyDescent="0.2">
      <c r="A59" s="5">
        <v>1887</v>
      </c>
      <c r="B59" s="14">
        <f t="shared" si="42"/>
        <v>4.0000000000000015E-2</v>
      </c>
      <c r="C59" s="8">
        <v>1.0000000000000004</v>
      </c>
      <c r="D59" s="13">
        <f t="shared" si="43"/>
        <v>12.000000000000005</v>
      </c>
      <c r="E59" s="12">
        <f t="shared" si="44"/>
        <v>2.4494897427831779E-2</v>
      </c>
      <c r="F59" s="8">
        <v>0.61237243569579447</v>
      </c>
      <c r="G59" s="13">
        <f t="shared" si="45"/>
        <v>7.3484692283495336</v>
      </c>
      <c r="H59" s="12">
        <f t="shared" si="40"/>
        <v>6.9282032302755092E-2</v>
      </c>
      <c r="I59" s="8">
        <v>1.7320508075688774</v>
      </c>
      <c r="J59" s="12">
        <f t="shared" si="41"/>
        <v>20.784609690826528</v>
      </c>
      <c r="K59" s="18">
        <f t="shared" si="46"/>
        <v>3.4641016151377546E-2</v>
      </c>
      <c r="L59" s="8">
        <v>0.8660254037844386</v>
      </c>
      <c r="M59" s="13">
        <f t="shared" si="47"/>
        <v>10.392304845413264</v>
      </c>
      <c r="Q59" s="10">
        <v>0.1</v>
      </c>
      <c r="R59" s="12">
        <f t="shared" si="48"/>
        <v>2.5</v>
      </c>
      <c r="S59" s="13">
        <f t="shared" si="49"/>
        <v>30</v>
      </c>
      <c r="T59" s="8">
        <v>0.05</v>
      </c>
      <c r="U59" s="12">
        <f t="shared" si="50"/>
        <v>1.25</v>
      </c>
      <c r="V59" s="12">
        <f t="shared" si="51"/>
        <v>15</v>
      </c>
      <c r="W59" s="14">
        <f t="shared" si="52"/>
        <v>0.11832159566199231</v>
      </c>
      <c r="X59" s="8">
        <v>2.9580398915498076</v>
      </c>
      <c r="Y59" s="13">
        <f t="shared" si="53"/>
        <v>35.496478698597691</v>
      </c>
      <c r="Z59" s="14">
        <f t="shared" si="54"/>
        <v>4.0000000000000015E-2</v>
      </c>
      <c r="AA59" s="8">
        <v>1.0000000000000004</v>
      </c>
      <c r="AB59" s="13">
        <f t="shared" si="55"/>
        <v>12.000000000000005</v>
      </c>
      <c r="AC59" s="12">
        <f t="shared" si="56"/>
        <v>5.1961524227066326E-2</v>
      </c>
      <c r="AD59" s="8">
        <v>1.2990381056766582</v>
      </c>
      <c r="AE59" s="13">
        <f t="shared" si="21"/>
        <v>15.5884572681199</v>
      </c>
      <c r="AF59" s="12">
        <f t="shared" si="57"/>
        <v>2.7386127875258303E-2</v>
      </c>
      <c r="AG59" s="8">
        <v>0.68465319688145754</v>
      </c>
      <c r="AH59" s="12">
        <f t="shared" si="58"/>
        <v>8.2158383625774896</v>
      </c>
      <c r="AL59" s="8">
        <v>0.32403703492039304</v>
      </c>
      <c r="AM59" s="12">
        <f t="shared" si="59"/>
        <v>8.1009258730098264</v>
      </c>
      <c r="AN59" s="13">
        <f t="shared" si="60"/>
        <v>97.211110476117909</v>
      </c>
      <c r="AR59" s="8">
        <v>0.29580398915498085</v>
      </c>
      <c r="AS59" s="12">
        <f t="shared" si="61"/>
        <v>7.3950997288745217</v>
      </c>
      <c r="AT59" s="13">
        <f t="shared" si="62"/>
        <v>88.741196746494268</v>
      </c>
      <c r="AX59" s="10">
        <v>0.34641016151377546</v>
      </c>
      <c r="AY59" s="12">
        <f t="shared" si="63"/>
        <v>8.6602540378443873</v>
      </c>
      <c r="AZ59" s="13">
        <f t="shared" si="64"/>
        <v>103.92304845413264</v>
      </c>
      <c r="BD59" s="10">
        <v>0.34641016151377546</v>
      </c>
      <c r="BE59" s="12">
        <f t="shared" si="65"/>
        <v>8.6602540378443873</v>
      </c>
      <c r="BF59" s="13">
        <f t="shared" si="66"/>
        <v>103.92304845413264</v>
      </c>
    </row>
    <row r="60" spans="1:61" x14ac:dyDescent="0.2">
      <c r="A60" s="5">
        <v>1888</v>
      </c>
      <c r="B60" s="14">
        <f t="shared" si="42"/>
        <v>4.0000000000000015E-2</v>
      </c>
      <c r="C60" s="8">
        <v>1.0000000000000004</v>
      </c>
      <c r="D60" s="13">
        <f t="shared" si="43"/>
        <v>12.000000000000005</v>
      </c>
      <c r="E60" s="12">
        <f t="shared" si="44"/>
        <v>2.4494897427831779E-2</v>
      </c>
      <c r="F60" s="8">
        <v>0.61237243569579447</v>
      </c>
      <c r="G60" s="13">
        <f t="shared" si="45"/>
        <v>7.3484692283495336</v>
      </c>
      <c r="H60" s="12">
        <f t="shared" si="40"/>
        <v>6.9282032302755092E-2</v>
      </c>
      <c r="I60" s="8">
        <v>1.7320508075688774</v>
      </c>
      <c r="J60" s="12">
        <f t="shared" si="41"/>
        <v>20.784609690826528</v>
      </c>
      <c r="K60" s="18">
        <f t="shared" si="46"/>
        <v>3.4641016151377546E-2</v>
      </c>
      <c r="L60" s="8">
        <v>0.8660254037844386</v>
      </c>
      <c r="M60" s="13">
        <f t="shared" si="47"/>
        <v>10.392304845413264</v>
      </c>
      <c r="Q60" s="10">
        <v>0.10606601717798214</v>
      </c>
      <c r="R60" s="12">
        <f t="shared" si="48"/>
        <v>2.6516504294495533</v>
      </c>
      <c r="S60" s="13">
        <f t="shared" si="49"/>
        <v>31.81980515339464</v>
      </c>
      <c r="T60" s="8">
        <v>0.05</v>
      </c>
      <c r="U60" s="12">
        <f t="shared" si="50"/>
        <v>1.25</v>
      </c>
      <c r="V60" s="12">
        <f t="shared" si="51"/>
        <v>15</v>
      </c>
      <c r="W60" s="14">
        <f t="shared" si="52"/>
        <v>0.10954451150103328</v>
      </c>
      <c r="X60" s="8">
        <v>2.7386127875258319</v>
      </c>
      <c r="Y60" s="13">
        <f t="shared" si="53"/>
        <v>32.863353450309987</v>
      </c>
      <c r="Z60" s="14">
        <f t="shared" si="54"/>
        <v>4.8989794855663557E-2</v>
      </c>
      <c r="AA60" s="8">
        <v>1.2247448713915889</v>
      </c>
      <c r="AB60" s="13">
        <f t="shared" si="55"/>
        <v>14.696938456699067</v>
      </c>
      <c r="AC60" s="12">
        <f t="shared" si="56"/>
        <v>3.2249030993194198E-2</v>
      </c>
      <c r="AD60" s="8">
        <v>0.80622577482985491</v>
      </c>
      <c r="AE60" s="13">
        <f t="shared" si="21"/>
        <v>9.674709297958259</v>
      </c>
      <c r="AF60" s="12">
        <f t="shared" si="57"/>
        <v>2.4494897427831779E-2</v>
      </c>
      <c r="AG60" s="8">
        <v>0.61237243569579447</v>
      </c>
      <c r="AH60" s="12">
        <f t="shared" si="58"/>
        <v>7.3484692283495336</v>
      </c>
      <c r="AL60" s="8">
        <v>0.36228441865473593</v>
      </c>
      <c r="AM60" s="12">
        <f t="shared" si="59"/>
        <v>9.0571104663683979</v>
      </c>
      <c r="AN60" s="13">
        <f t="shared" si="60"/>
        <v>108.68532559642077</v>
      </c>
      <c r="AR60" s="8">
        <v>0.36228441865473598</v>
      </c>
      <c r="AS60" s="12">
        <f t="shared" si="61"/>
        <v>9.0571104663683997</v>
      </c>
      <c r="AT60" s="13">
        <f t="shared" si="62"/>
        <v>108.6853255964208</v>
      </c>
      <c r="AX60" s="10">
        <v>0.32403703492039304</v>
      </c>
      <c r="AY60" s="12">
        <f t="shared" si="63"/>
        <v>8.1009258730098264</v>
      </c>
      <c r="AZ60" s="13">
        <f t="shared" si="64"/>
        <v>97.211110476117909</v>
      </c>
      <c r="BD60" s="10">
        <v>0.3</v>
      </c>
      <c r="BE60" s="12">
        <f t="shared" si="65"/>
        <v>7.5</v>
      </c>
      <c r="BF60" s="13">
        <f t="shared" si="66"/>
        <v>90</v>
      </c>
    </row>
    <row r="61" spans="1:61" x14ac:dyDescent="0.2">
      <c r="A61" s="5">
        <v>1889</v>
      </c>
      <c r="B61" s="14">
        <f t="shared" si="42"/>
        <v>4.4721359549995787E-2</v>
      </c>
      <c r="C61" s="8">
        <v>1.1180339887498947</v>
      </c>
      <c r="D61" s="13">
        <f t="shared" si="43"/>
        <v>13.416407864998735</v>
      </c>
      <c r="E61" s="12">
        <f t="shared" si="44"/>
        <v>0.03</v>
      </c>
      <c r="F61" s="8">
        <v>0.75</v>
      </c>
      <c r="G61" s="13">
        <f t="shared" si="45"/>
        <v>9</v>
      </c>
      <c r="H61" s="12">
        <f t="shared" si="40"/>
        <v>6.5726706900619922E-2</v>
      </c>
      <c r="I61" s="8">
        <v>1.643167672515498</v>
      </c>
      <c r="J61" s="12">
        <f t="shared" si="41"/>
        <v>19.718012070185978</v>
      </c>
      <c r="K61" s="18">
        <f t="shared" si="46"/>
        <v>3.4641016151377546E-2</v>
      </c>
      <c r="L61" s="8">
        <v>0.8660254037844386</v>
      </c>
      <c r="M61" s="13">
        <f t="shared" si="47"/>
        <v>10.392304845413264</v>
      </c>
      <c r="Q61" s="10">
        <v>8.100925873009826E-2</v>
      </c>
      <c r="R61" s="12">
        <f t="shared" si="48"/>
        <v>2.0252314682524566</v>
      </c>
      <c r="S61" s="13">
        <f t="shared" si="49"/>
        <v>24.302777619029477</v>
      </c>
      <c r="T61" s="8">
        <v>0.05</v>
      </c>
      <c r="U61" s="12">
        <f t="shared" si="50"/>
        <v>1.25</v>
      </c>
      <c r="V61" s="12">
        <f t="shared" si="51"/>
        <v>15</v>
      </c>
      <c r="W61" s="14">
        <f t="shared" si="52"/>
        <v>0.10954451150103328</v>
      </c>
      <c r="X61" s="8">
        <v>2.7386127875258319</v>
      </c>
      <c r="Y61" s="13">
        <f t="shared" si="53"/>
        <v>32.863353450309987</v>
      </c>
      <c r="Z61" s="14">
        <f t="shared" si="54"/>
        <v>4.8989794855663557E-2</v>
      </c>
      <c r="AA61" s="8">
        <v>1.2247448713915889</v>
      </c>
      <c r="AB61" s="13">
        <f t="shared" si="55"/>
        <v>14.696938456699067</v>
      </c>
      <c r="AC61" s="12">
        <f t="shared" si="56"/>
        <v>5.6568542494923796E-2</v>
      </c>
      <c r="AD61" s="8">
        <v>1.4142135623730949</v>
      </c>
      <c r="AE61" s="13">
        <f t="shared" si="21"/>
        <v>16.970562748477139</v>
      </c>
      <c r="AF61" s="12">
        <f t="shared" si="57"/>
        <v>3.0983866769659332E-2</v>
      </c>
      <c r="AG61" s="8">
        <v>0.77459666924148329</v>
      </c>
      <c r="AH61" s="12">
        <f t="shared" si="58"/>
        <v>9.2951600308977991</v>
      </c>
      <c r="AL61" s="8">
        <v>0.47434164902525688</v>
      </c>
      <c r="AM61" s="12">
        <f t="shared" si="59"/>
        <v>11.858541225631422</v>
      </c>
      <c r="AN61" s="13">
        <f t="shared" si="60"/>
        <v>142.30249470757707</v>
      </c>
      <c r="AR61" s="8">
        <v>0.4330127018922193</v>
      </c>
      <c r="AS61" s="12">
        <f t="shared" si="61"/>
        <v>10.825317547305483</v>
      </c>
      <c r="AT61" s="13">
        <f t="shared" si="62"/>
        <v>129.9038105676658</v>
      </c>
      <c r="AX61" s="10">
        <v>0.38729833462074165</v>
      </c>
      <c r="AY61" s="12">
        <f t="shared" si="63"/>
        <v>9.6824583655185403</v>
      </c>
      <c r="AZ61" s="13">
        <f t="shared" si="64"/>
        <v>116.18950038622248</v>
      </c>
      <c r="BD61" s="10">
        <v>0.35355339059327384</v>
      </c>
      <c r="BE61" s="12">
        <f t="shared" si="65"/>
        <v>8.8388347648318462</v>
      </c>
      <c r="BF61" s="13">
        <f t="shared" si="66"/>
        <v>106.06601717798216</v>
      </c>
    </row>
    <row r="62" spans="1:61" x14ac:dyDescent="0.2">
      <c r="A62" s="5">
        <v>1890</v>
      </c>
      <c r="B62" s="14">
        <f t="shared" si="42"/>
        <v>4.3817804600413283E-2</v>
      </c>
      <c r="C62" s="8">
        <v>1.0954451150103321</v>
      </c>
      <c r="D62" s="13">
        <f t="shared" si="43"/>
        <v>13.145341380123986</v>
      </c>
      <c r="E62" s="12">
        <f t="shared" si="44"/>
        <v>2.0493901531919195E-2</v>
      </c>
      <c r="F62" s="8">
        <v>0.51234753829797985</v>
      </c>
      <c r="G62" s="13">
        <f t="shared" si="45"/>
        <v>6.1481704595757583</v>
      </c>
      <c r="H62" s="12">
        <f t="shared" si="40"/>
        <v>7.999999999999996E-2</v>
      </c>
      <c r="I62" s="8">
        <v>1.9999999999999989</v>
      </c>
      <c r="J62" s="12">
        <f t="shared" si="41"/>
        <v>23.999999999999986</v>
      </c>
      <c r="K62" s="18">
        <f t="shared" si="46"/>
        <v>3.4641016151377546E-2</v>
      </c>
      <c r="L62" s="8">
        <v>0.8660254037844386</v>
      </c>
      <c r="M62" s="13">
        <f t="shared" si="47"/>
        <v>10.392304845413264</v>
      </c>
      <c r="Q62" s="10">
        <v>0.1118033988749895</v>
      </c>
      <c r="R62" s="12">
        <f t="shared" si="48"/>
        <v>2.7950849718747373</v>
      </c>
      <c r="S62" s="13">
        <f t="shared" si="49"/>
        <v>33.541019662496851</v>
      </c>
      <c r="T62" s="8">
        <v>5.5901699437494748E-2</v>
      </c>
      <c r="U62" s="12">
        <f t="shared" si="50"/>
        <v>1.3975424859373686</v>
      </c>
      <c r="V62" s="12">
        <f t="shared" si="51"/>
        <v>16.770509831248425</v>
      </c>
      <c r="W62" s="14">
        <f t="shared" si="52"/>
        <v>9.7979589711327128E-2</v>
      </c>
      <c r="X62" s="8">
        <v>2.4494897427831783</v>
      </c>
      <c r="Y62" s="13">
        <f t="shared" si="53"/>
        <v>29.393876913398138</v>
      </c>
      <c r="Z62" s="14">
        <f t="shared" si="54"/>
        <v>4.8989794855663557E-2</v>
      </c>
      <c r="AA62" s="8">
        <v>1.2247448713915889</v>
      </c>
      <c r="AB62" s="13">
        <f t="shared" si="55"/>
        <v>14.696938456699067</v>
      </c>
      <c r="AC62" s="12">
        <f t="shared" si="56"/>
        <v>4.8989794855663557E-2</v>
      </c>
      <c r="AD62" s="8">
        <v>1.2247448713915889</v>
      </c>
      <c r="AE62" s="13">
        <f t="shared" si="21"/>
        <v>14.696938456699067</v>
      </c>
      <c r="AF62" s="12">
        <f t="shared" si="57"/>
        <v>2.7386127875258303E-2</v>
      </c>
      <c r="AG62" s="8">
        <v>0.68465319688145754</v>
      </c>
      <c r="AH62" s="12">
        <f t="shared" si="58"/>
        <v>8.2158383625774896</v>
      </c>
      <c r="AL62" s="8">
        <v>0.47434164902525688</v>
      </c>
      <c r="AM62" s="12">
        <f t="shared" si="59"/>
        <v>11.858541225631422</v>
      </c>
      <c r="AN62" s="13">
        <f t="shared" si="60"/>
        <v>142.30249470757707</v>
      </c>
      <c r="AR62" s="8">
        <v>0.4330127018922193</v>
      </c>
      <c r="AS62" s="12">
        <f t="shared" si="61"/>
        <v>10.825317547305483</v>
      </c>
      <c r="AT62" s="13">
        <f t="shared" si="62"/>
        <v>129.9038105676658</v>
      </c>
      <c r="AX62" s="10">
        <v>0.316227766016838</v>
      </c>
      <c r="AY62" s="12">
        <f t="shared" si="63"/>
        <v>7.9056941504209499</v>
      </c>
      <c r="AZ62" s="13">
        <f t="shared" si="64"/>
        <v>94.868329805051403</v>
      </c>
      <c r="BD62" s="10">
        <v>0.4330127018922193</v>
      </c>
      <c r="BE62" s="12">
        <f t="shared" si="65"/>
        <v>10.825317547305483</v>
      </c>
      <c r="BF62" s="13">
        <f t="shared" si="66"/>
        <v>129.9038105676658</v>
      </c>
    </row>
    <row r="63" spans="1:61" x14ac:dyDescent="0.2">
      <c r="A63" s="5">
        <v>1891</v>
      </c>
      <c r="B63" s="14">
        <f t="shared" si="42"/>
        <v>4.8989794855663557E-2</v>
      </c>
      <c r="C63" s="8">
        <v>1.2247448713915889</v>
      </c>
      <c r="D63" s="13">
        <f t="shared" si="43"/>
        <v>14.696938456699067</v>
      </c>
      <c r="E63" s="12">
        <f t="shared" si="44"/>
        <v>2.5298221281347032E-2</v>
      </c>
      <c r="F63" s="8">
        <v>0.63245553203367577</v>
      </c>
      <c r="G63" s="13">
        <f t="shared" si="45"/>
        <v>7.5894663844041093</v>
      </c>
      <c r="H63" s="12">
        <f t="shared" ref="H63:H79" si="67">I63/25</f>
        <v>7.999999999999996E-2</v>
      </c>
      <c r="I63" s="8">
        <v>1.9999999999999989</v>
      </c>
      <c r="J63" s="12">
        <f t="shared" ref="J63:J79" si="68">I63*12</f>
        <v>23.999999999999986</v>
      </c>
      <c r="K63" s="18">
        <f t="shared" si="46"/>
        <v>3.4641016151377546E-2</v>
      </c>
      <c r="L63" s="8">
        <v>0.8660254037844386</v>
      </c>
      <c r="M63" s="13">
        <f t="shared" si="47"/>
        <v>10.392304845413264</v>
      </c>
      <c r="Q63" s="10">
        <v>0.1118033988749895</v>
      </c>
      <c r="R63" s="12">
        <f t="shared" si="48"/>
        <v>2.7950849718747373</v>
      </c>
      <c r="S63" s="13">
        <f t="shared" si="49"/>
        <v>33.541019662496851</v>
      </c>
      <c r="T63" s="8">
        <v>7.9056941504209485E-2</v>
      </c>
      <c r="U63" s="12">
        <f t="shared" si="50"/>
        <v>1.976423537605237</v>
      </c>
      <c r="V63" s="12">
        <f t="shared" si="51"/>
        <v>23.717082451262844</v>
      </c>
      <c r="W63" s="14">
        <f t="shared" si="52"/>
        <v>0.10000000000000003</v>
      </c>
      <c r="X63" s="8">
        <v>2.5000000000000009</v>
      </c>
      <c r="Y63" s="13">
        <f t="shared" si="53"/>
        <v>30.000000000000011</v>
      </c>
      <c r="Z63" s="14">
        <f t="shared" si="54"/>
        <v>4.4721359549995787E-2</v>
      </c>
      <c r="AA63" s="8">
        <v>1.1180339887498947</v>
      </c>
      <c r="AB63" s="13">
        <f t="shared" si="55"/>
        <v>13.416407864998735</v>
      </c>
      <c r="AC63" s="12">
        <f t="shared" si="56"/>
        <v>4.4721359549995787E-2</v>
      </c>
      <c r="AD63" s="8">
        <v>1.1180339887498947</v>
      </c>
      <c r="AE63" s="13">
        <f t="shared" si="21"/>
        <v>13.416407864998735</v>
      </c>
      <c r="AF63" s="12">
        <f t="shared" si="57"/>
        <v>2.4494897427831779E-2</v>
      </c>
      <c r="AG63" s="8">
        <v>0.61237243569579447</v>
      </c>
      <c r="AH63" s="12">
        <f t="shared" si="58"/>
        <v>7.3484692283495336</v>
      </c>
      <c r="AL63" s="8">
        <v>0.48218253804964784</v>
      </c>
      <c r="AM63" s="12">
        <f t="shared" si="59"/>
        <v>12.054563451241195</v>
      </c>
      <c r="AN63" s="13">
        <f t="shared" si="60"/>
        <v>144.65476141489435</v>
      </c>
      <c r="AR63" s="8">
        <v>0.4330127018922193</v>
      </c>
      <c r="AS63" s="12">
        <f t="shared" si="61"/>
        <v>10.825317547305483</v>
      </c>
      <c r="AT63" s="13">
        <f t="shared" si="62"/>
        <v>129.9038105676658</v>
      </c>
      <c r="AX63" s="10">
        <v>0.41079191812887456</v>
      </c>
      <c r="AY63" s="12">
        <f t="shared" si="63"/>
        <v>10.269797953221865</v>
      </c>
      <c r="AZ63" s="13">
        <f t="shared" si="64"/>
        <v>123.23757543866238</v>
      </c>
      <c r="BD63" s="10">
        <v>0.44721359549995787</v>
      </c>
      <c r="BE63" s="12">
        <f t="shared" si="65"/>
        <v>11.180339887498947</v>
      </c>
      <c r="BF63" s="13">
        <f t="shared" si="66"/>
        <v>134.16407864998737</v>
      </c>
    </row>
    <row r="64" spans="1:61" x14ac:dyDescent="0.2">
      <c r="A64" s="5">
        <v>1892</v>
      </c>
      <c r="B64" s="14">
        <f t="shared" si="42"/>
        <v>4.4721359549995787E-2</v>
      </c>
      <c r="C64" s="8">
        <v>1.1180339887498947</v>
      </c>
      <c r="D64" s="13">
        <f t="shared" si="43"/>
        <v>13.416407864998735</v>
      </c>
      <c r="E64" s="12">
        <f t="shared" si="44"/>
        <v>2.4494897427831779E-2</v>
      </c>
      <c r="F64" s="8">
        <v>0.61237243569579447</v>
      </c>
      <c r="G64" s="13">
        <f t="shared" si="45"/>
        <v>7.3484692283495336</v>
      </c>
      <c r="H64" s="12">
        <f t="shared" si="67"/>
        <v>6.6332495807108011E-2</v>
      </c>
      <c r="I64" s="8">
        <v>1.6583123951777003</v>
      </c>
      <c r="J64" s="12">
        <f t="shared" si="68"/>
        <v>19.899748742132402</v>
      </c>
      <c r="K64" s="18">
        <f t="shared" si="46"/>
        <v>3.1622776601683784E-2</v>
      </c>
      <c r="L64" s="8">
        <v>0.79056941504209466</v>
      </c>
      <c r="M64" s="13">
        <f t="shared" si="47"/>
        <v>9.4868329805051363</v>
      </c>
      <c r="N64" s="20"/>
      <c r="Q64" s="10">
        <v>9.3541434669348528E-2</v>
      </c>
      <c r="R64" s="12">
        <f t="shared" si="48"/>
        <v>2.3385358667337131</v>
      </c>
      <c r="S64" s="13">
        <f t="shared" si="49"/>
        <v>28.062430400804558</v>
      </c>
      <c r="T64" s="8">
        <v>5.5901699437494748E-2</v>
      </c>
      <c r="U64" s="12">
        <f t="shared" si="50"/>
        <v>1.3975424859373686</v>
      </c>
      <c r="V64" s="12">
        <f t="shared" si="51"/>
        <v>16.770509831248425</v>
      </c>
      <c r="W64" s="14">
        <f t="shared" si="52"/>
        <v>0.10954451150103328</v>
      </c>
      <c r="X64" s="8">
        <v>2.7386127875258319</v>
      </c>
      <c r="Y64" s="13">
        <f t="shared" si="53"/>
        <v>32.863353450309987</v>
      </c>
      <c r="Z64" s="14">
        <f t="shared" si="54"/>
        <v>6.3245553203367583E-2</v>
      </c>
      <c r="AA64" s="8">
        <v>1.5811388300841895</v>
      </c>
      <c r="AB64" s="13">
        <f t="shared" si="55"/>
        <v>18.973665961010276</v>
      </c>
      <c r="AC64" s="12">
        <f t="shared" si="56"/>
        <v>4.8989794855663557E-2</v>
      </c>
      <c r="AD64" s="8">
        <v>1.2247448713915889</v>
      </c>
      <c r="AE64" s="13">
        <f t="shared" si="21"/>
        <v>14.696938456699067</v>
      </c>
      <c r="AF64" s="12">
        <f t="shared" si="57"/>
        <v>2.8284271247461908E-2</v>
      </c>
      <c r="AG64" s="8">
        <v>0.70710678118654768</v>
      </c>
      <c r="AH64" s="12">
        <f t="shared" si="58"/>
        <v>8.4852813742385713</v>
      </c>
      <c r="AL64" s="8">
        <v>0.53033008588991071</v>
      </c>
      <c r="AM64" s="12">
        <f t="shared" si="59"/>
        <v>13.258252147247768</v>
      </c>
      <c r="AN64" s="13">
        <f t="shared" si="60"/>
        <v>159.09902576697323</v>
      </c>
      <c r="AR64" s="8">
        <v>0.47434164902525688</v>
      </c>
      <c r="AS64" s="12">
        <f t="shared" si="61"/>
        <v>11.858541225631422</v>
      </c>
      <c r="AT64" s="13">
        <f t="shared" si="62"/>
        <v>142.30249470757707</v>
      </c>
      <c r="AX64" s="10">
        <v>0.36742346141747673</v>
      </c>
      <c r="AY64" s="12">
        <f t="shared" si="63"/>
        <v>9.1855865354369186</v>
      </c>
      <c r="AZ64" s="13">
        <f t="shared" si="64"/>
        <v>110.22703842524302</v>
      </c>
      <c r="BD64" s="10">
        <v>0.47434164902525688</v>
      </c>
      <c r="BE64" s="12">
        <f t="shared" si="65"/>
        <v>11.858541225631422</v>
      </c>
      <c r="BF64" s="13">
        <f t="shared" si="66"/>
        <v>142.30249470757707</v>
      </c>
    </row>
    <row r="65" spans="1:61" x14ac:dyDescent="0.2">
      <c r="A65" s="5">
        <v>1893</v>
      </c>
      <c r="B65" s="14">
        <f t="shared" si="42"/>
        <v>4.2426406871192854E-2</v>
      </c>
      <c r="C65" s="8">
        <v>1.0606601717798214</v>
      </c>
      <c r="D65" s="13">
        <f t="shared" si="43"/>
        <v>12.727922061357857</v>
      </c>
      <c r="E65" s="12">
        <f t="shared" si="44"/>
        <v>2.5298221281347032E-2</v>
      </c>
      <c r="F65" s="8">
        <v>0.63245553203367577</v>
      </c>
      <c r="G65" s="13">
        <f t="shared" si="45"/>
        <v>7.5894663844041093</v>
      </c>
      <c r="H65" s="12">
        <f t="shared" si="67"/>
        <v>6.9282032302755092E-2</v>
      </c>
      <c r="I65" s="8">
        <v>1.7320508075688774</v>
      </c>
      <c r="J65" s="12">
        <f t="shared" si="68"/>
        <v>20.784609690826528</v>
      </c>
      <c r="K65" s="18">
        <f t="shared" si="46"/>
        <v>3.4641016151377546E-2</v>
      </c>
      <c r="L65" s="8">
        <v>0.8660254037844386</v>
      </c>
      <c r="M65" s="13">
        <f t="shared" si="47"/>
        <v>10.392304845413264</v>
      </c>
      <c r="N65" s="20"/>
      <c r="Q65" s="10">
        <v>0.10606601717798214</v>
      </c>
      <c r="R65" s="12">
        <f t="shared" si="48"/>
        <v>2.6516504294495533</v>
      </c>
      <c r="S65" s="13">
        <f t="shared" si="49"/>
        <v>31.81980515339464</v>
      </c>
      <c r="T65" s="8">
        <v>4.3301270189221933E-2</v>
      </c>
      <c r="U65" s="12">
        <f t="shared" si="50"/>
        <v>1.0825317547305484</v>
      </c>
      <c r="V65" s="12">
        <f t="shared" si="51"/>
        <v>12.99038105676658</v>
      </c>
      <c r="W65" s="14">
        <f t="shared" si="52"/>
        <v>0.10954451150103328</v>
      </c>
      <c r="X65" s="8">
        <v>2.7386127875258319</v>
      </c>
      <c r="Y65" s="13">
        <f t="shared" si="53"/>
        <v>32.863353450309987</v>
      </c>
      <c r="Z65" s="14">
        <f t="shared" si="54"/>
        <v>4.8989794855663557E-2</v>
      </c>
      <c r="AA65" s="8">
        <v>1.2247448713915889</v>
      </c>
      <c r="AB65" s="13">
        <f t="shared" si="55"/>
        <v>14.696938456699067</v>
      </c>
      <c r="AC65" s="16">
        <f t="shared" si="56"/>
        <v>5.449489742783177E-2</v>
      </c>
      <c r="AD65" s="16">
        <f>AD64+((AD66-AD64)/2)</f>
        <v>1.3623724356957942</v>
      </c>
      <c r="AE65" s="16">
        <f>AE64+((AE66-AE64)/2)</f>
        <v>16.348469228349529</v>
      </c>
      <c r="AF65" s="12">
        <f t="shared" si="57"/>
        <v>2.8284271247461908E-2</v>
      </c>
      <c r="AG65" s="8">
        <v>0.70710678118654768</v>
      </c>
      <c r="AH65" s="12">
        <f t="shared" si="58"/>
        <v>8.4852813742385713</v>
      </c>
      <c r="AL65" s="8">
        <v>0.54083269131959844</v>
      </c>
      <c r="AM65" s="12">
        <f t="shared" si="59"/>
        <v>13.520817282989961</v>
      </c>
      <c r="AN65" s="13">
        <f t="shared" si="60"/>
        <v>162.24980739587954</v>
      </c>
      <c r="AR65" s="8">
        <v>0.4330127018922193</v>
      </c>
      <c r="AS65" s="12">
        <f t="shared" si="61"/>
        <v>10.825317547305483</v>
      </c>
      <c r="AT65" s="13">
        <f t="shared" si="62"/>
        <v>129.9038105676658</v>
      </c>
      <c r="AX65" s="10">
        <v>0.42426406871192845</v>
      </c>
      <c r="AY65" s="12">
        <f t="shared" si="63"/>
        <v>10.606601717798211</v>
      </c>
      <c r="AZ65" s="13">
        <f t="shared" si="64"/>
        <v>127.27922061357853</v>
      </c>
      <c r="BD65" s="10">
        <v>0.47434164902525688</v>
      </c>
      <c r="BE65" s="12">
        <f t="shared" si="65"/>
        <v>11.858541225631422</v>
      </c>
      <c r="BF65" s="13">
        <f t="shared" si="66"/>
        <v>142.30249470757707</v>
      </c>
    </row>
    <row r="66" spans="1:61" x14ac:dyDescent="0.2">
      <c r="A66" s="5">
        <v>1894</v>
      </c>
      <c r="B66" s="14">
        <f t="shared" si="42"/>
        <v>4.2426406871192854E-2</v>
      </c>
      <c r="C66" s="8">
        <v>1.0606601717798214</v>
      </c>
      <c r="D66" s="13">
        <f t="shared" si="43"/>
        <v>12.727922061357857</v>
      </c>
      <c r="E66" s="12">
        <f t="shared" si="44"/>
        <v>6.3245553203367579E-3</v>
      </c>
      <c r="F66" s="8">
        <v>0.15811388300841894</v>
      </c>
      <c r="G66" s="13">
        <f t="shared" si="45"/>
        <v>1.8973665961010273</v>
      </c>
      <c r="H66" s="12">
        <f t="shared" si="67"/>
        <v>6.6332495807108011E-2</v>
      </c>
      <c r="I66" s="8">
        <v>1.6583123951777003</v>
      </c>
      <c r="J66" s="12">
        <f t="shared" si="68"/>
        <v>19.899748742132402</v>
      </c>
      <c r="K66" s="18">
        <f t="shared" si="46"/>
        <v>3.1622776601683784E-2</v>
      </c>
      <c r="L66" s="8">
        <v>0.79056941504209466</v>
      </c>
      <c r="M66" s="13">
        <f t="shared" si="47"/>
        <v>9.4868329805051363</v>
      </c>
      <c r="N66" s="20"/>
      <c r="Q66" s="10">
        <v>8.6602540378443865E-2</v>
      </c>
      <c r="R66" s="12">
        <f t="shared" si="48"/>
        <v>2.1650635094610968</v>
      </c>
      <c r="S66" s="13">
        <f t="shared" si="49"/>
        <v>25.98076211353316</v>
      </c>
      <c r="T66" s="8">
        <v>0.05</v>
      </c>
      <c r="U66" s="12">
        <f t="shared" si="50"/>
        <v>1.25</v>
      </c>
      <c r="V66" s="12">
        <f t="shared" si="51"/>
        <v>15</v>
      </c>
      <c r="W66" s="14">
        <f t="shared" si="52"/>
        <v>0.10954451150103328</v>
      </c>
      <c r="X66" s="8">
        <v>2.7386127875258319</v>
      </c>
      <c r="Y66" s="13">
        <f t="shared" si="53"/>
        <v>32.863353450309987</v>
      </c>
      <c r="Z66" s="14">
        <f t="shared" si="54"/>
        <v>5.4772255750516606E-2</v>
      </c>
      <c r="AA66" s="8">
        <v>1.3693063937629151</v>
      </c>
      <c r="AB66" s="13">
        <f t="shared" si="55"/>
        <v>16.431676725154979</v>
      </c>
      <c r="AC66" s="12">
        <f t="shared" si="56"/>
        <v>5.9999999999999984E-2</v>
      </c>
      <c r="AD66" s="8">
        <v>1.4999999999999996</v>
      </c>
      <c r="AE66" s="12">
        <f t="shared" ref="AE66:AE79" si="69">AD66*12</f>
        <v>17.999999999999993</v>
      </c>
      <c r="AF66" s="12">
        <f t="shared" si="57"/>
        <v>4.0000000000000015E-2</v>
      </c>
      <c r="AG66" s="8">
        <v>1.0000000000000004</v>
      </c>
      <c r="AH66" s="12">
        <f t="shared" si="58"/>
        <v>12.000000000000005</v>
      </c>
      <c r="AL66" s="8">
        <v>0.47434164902525688</v>
      </c>
      <c r="AM66" s="12">
        <f t="shared" si="59"/>
        <v>11.858541225631422</v>
      </c>
      <c r="AN66" s="13">
        <f t="shared" si="60"/>
        <v>142.30249470757707</v>
      </c>
      <c r="AR66" s="8">
        <v>0.4330127018922193</v>
      </c>
      <c r="AS66" s="12">
        <f t="shared" si="61"/>
        <v>10.825317547305483</v>
      </c>
      <c r="AT66" s="13">
        <f t="shared" si="62"/>
        <v>129.9038105676658</v>
      </c>
      <c r="AX66" s="10">
        <v>0.34641016151377546</v>
      </c>
      <c r="AY66" s="12">
        <f t="shared" si="63"/>
        <v>8.6602540378443873</v>
      </c>
      <c r="AZ66" s="13">
        <f t="shared" si="64"/>
        <v>103.92304845413264</v>
      </c>
      <c r="BD66" s="10">
        <v>0.3952847075210475</v>
      </c>
      <c r="BE66" s="12">
        <f t="shared" si="65"/>
        <v>9.8821176880261881</v>
      </c>
      <c r="BF66" s="13">
        <f t="shared" si="66"/>
        <v>118.58541225631426</v>
      </c>
    </row>
    <row r="67" spans="1:61" x14ac:dyDescent="0.2">
      <c r="A67" s="5">
        <v>1895</v>
      </c>
      <c r="B67" s="14">
        <f t="shared" si="42"/>
        <v>4.2426406871192854E-2</v>
      </c>
      <c r="C67" s="8">
        <v>1.0606601717798214</v>
      </c>
      <c r="D67" s="13">
        <f t="shared" si="43"/>
        <v>12.727922061357857</v>
      </c>
      <c r="E67" s="12">
        <f t="shared" si="44"/>
        <v>2.5298221281347032E-2</v>
      </c>
      <c r="F67" s="8">
        <v>0.63245553203367577</v>
      </c>
      <c r="G67" s="13">
        <f t="shared" si="45"/>
        <v>7.5894663844041093</v>
      </c>
      <c r="H67" s="12">
        <f t="shared" si="67"/>
        <v>6.9282032302755092E-2</v>
      </c>
      <c r="I67" s="8">
        <v>1.7320508075688774</v>
      </c>
      <c r="J67" s="12">
        <f t="shared" si="68"/>
        <v>20.784609690826528</v>
      </c>
      <c r="K67" s="18">
        <f t="shared" si="46"/>
        <v>4.0000000000000015E-2</v>
      </c>
      <c r="L67" s="8">
        <v>1.0000000000000004</v>
      </c>
      <c r="M67" s="13">
        <f t="shared" si="47"/>
        <v>12.000000000000005</v>
      </c>
      <c r="N67" s="20"/>
      <c r="Q67" s="10">
        <v>0.1224744871391589</v>
      </c>
      <c r="R67" s="12">
        <f t="shared" si="48"/>
        <v>3.0618621784789726</v>
      </c>
      <c r="S67" s="13">
        <f t="shared" si="49"/>
        <v>36.742346141747674</v>
      </c>
      <c r="T67" s="8">
        <v>4.3301270189221933E-2</v>
      </c>
      <c r="U67" s="12">
        <f t="shared" si="50"/>
        <v>1.0825317547305484</v>
      </c>
      <c r="V67" s="12">
        <f t="shared" si="51"/>
        <v>12.99038105676658</v>
      </c>
      <c r="W67" s="14">
        <f t="shared" si="52"/>
        <v>0.12649110640673517</v>
      </c>
      <c r="X67" s="8">
        <v>3.1622776601683791</v>
      </c>
      <c r="Y67" s="13">
        <f t="shared" si="53"/>
        <v>37.947331922020552</v>
      </c>
      <c r="Z67" s="14">
        <f t="shared" si="54"/>
        <v>4.4721359549995787E-2</v>
      </c>
      <c r="AA67" s="8">
        <v>1.1180339887498947</v>
      </c>
      <c r="AB67" s="13">
        <f t="shared" si="55"/>
        <v>13.416407864998735</v>
      </c>
      <c r="AC67" s="12">
        <f t="shared" si="56"/>
        <v>5.9999999999999984E-2</v>
      </c>
      <c r="AD67" s="8">
        <v>1.4999999999999996</v>
      </c>
      <c r="AE67" s="12">
        <f t="shared" si="69"/>
        <v>17.999999999999993</v>
      </c>
      <c r="AF67" s="12">
        <f t="shared" si="57"/>
        <v>3.5777087639996631E-2</v>
      </c>
      <c r="AG67" s="8">
        <v>0.89442719099991574</v>
      </c>
      <c r="AH67" s="12">
        <f t="shared" si="58"/>
        <v>10.733126291998989</v>
      </c>
      <c r="AL67" s="8">
        <v>0.42426406871192845</v>
      </c>
      <c r="AM67" s="12">
        <f t="shared" si="59"/>
        <v>10.606601717798211</v>
      </c>
      <c r="AN67" s="13">
        <f t="shared" si="60"/>
        <v>127.27922061357853</v>
      </c>
      <c r="AR67" s="8">
        <v>0.4330127018922193</v>
      </c>
      <c r="AS67" s="12">
        <f t="shared" si="61"/>
        <v>10.825317547305483</v>
      </c>
      <c r="AT67" s="13">
        <f t="shared" si="62"/>
        <v>129.9038105676658</v>
      </c>
      <c r="AX67" s="10">
        <v>0.33541019662496852</v>
      </c>
      <c r="AY67" s="12">
        <f t="shared" si="63"/>
        <v>8.3852549156242127</v>
      </c>
      <c r="AZ67" s="13">
        <f t="shared" si="64"/>
        <v>100.62305898749055</v>
      </c>
      <c r="BD67" s="10">
        <v>0.45825756949558399</v>
      </c>
      <c r="BE67" s="12">
        <f t="shared" si="65"/>
        <v>11.456439237389599</v>
      </c>
      <c r="BF67" s="13">
        <f t="shared" si="66"/>
        <v>137.47727084867518</v>
      </c>
    </row>
    <row r="68" spans="1:61" x14ac:dyDescent="0.2">
      <c r="A68" s="5">
        <v>1896</v>
      </c>
      <c r="B68" s="14">
        <f t="shared" si="42"/>
        <v>4.8989794855663557E-2</v>
      </c>
      <c r="C68" s="8">
        <v>1.2247448713915889</v>
      </c>
      <c r="D68" s="13">
        <f t="shared" si="43"/>
        <v>14.696938456699067</v>
      </c>
      <c r="E68" s="12">
        <f t="shared" si="44"/>
        <v>0.03</v>
      </c>
      <c r="F68" s="8">
        <v>0.75</v>
      </c>
      <c r="G68" s="13">
        <f t="shared" si="45"/>
        <v>9</v>
      </c>
      <c r="H68" s="12">
        <f t="shared" si="67"/>
        <v>7.999999999999996E-2</v>
      </c>
      <c r="I68" s="8">
        <v>1.9999999999999989</v>
      </c>
      <c r="J68" s="12">
        <f t="shared" si="68"/>
        <v>23.999999999999986</v>
      </c>
      <c r="K68" s="18">
        <f t="shared" si="46"/>
        <v>4.4721359549995787E-2</v>
      </c>
      <c r="L68" s="8">
        <v>1.1180339887498947</v>
      </c>
      <c r="M68" s="13">
        <f t="shared" si="47"/>
        <v>13.416407864998735</v>
      </c>
      <c r="Q68" s="10">
        <v>0.13693063937629152</v>
      </c>
      <c r="R68" s="12">
        <f t="shared" si="48"/>
        <v>3.4232659844072879</v>
      </c>
      <c r="S68" s="13">
        <f t="shared" si="49"/>
        <v>41.079191812887458</v>
      </c>
      <c r="T68" s="8">
        <v>4.6770717334674264E-2</v>
      </c>
      <c r="U68" s="12">
        <f t="shared" si="50"/>
        <v>1.1692679333668565</v>
      </c>
      <c r="V68" s="12">
        <f t="shared" si="51"/>
        <v>14.031215200402279</v>
      </c>
      <c r="W68" s="14">
        <f t="shared" si="52"/>
        <v>0.13856406460551018</v>
      </c>
      <c r="X68" s="8">
        <v>3.4641016151377548</v>
      </c>
      <c r="Y68" s="13">
        <f t="shared" si="53"/>
        <v>41.569219381653056</v>
      </c>
      <c r="Z68" s="14">
        <f t="shared" si="54"/>
        <v>3.4641016151377546E-2</v>
      </c>
      <c r="AA68" s="8">
        <v>0.8660254037844386</v>
      </c>
      <c r="AB68" s="13">
        <f t="shared" si="55"/>
        <v>10.392304845413264</v>
      </c>
      <c r="AC68" s="12">
        <f t="shared" si="56"/>
        <v>4.8989794855663557E-2</v>
      </c>
      <c r="AD68" s="8">
        <v>1.2247448713915889</v>
      </c>
      <c r="AE68" s="12">
        <f t="shared" si="69"/>
        <v>14.696938456699067</v>
      </c>
      <c r="AF68" s="12">
        <f t="shared" si="57"/>
        <v>1.9999999999999997E-2</v>
      </c>
      <c r="AG68" s="8">
        <v>0.49999999999999989</v>
      </c>
      <c r="AH68" s="12">
        <f t="shared" si="58"/>
        <v>5.9999999999999982</v>
      </c>
      <c r="AL68" s="8">
        <v>0.57445626465380273</v>
      </c>
      <c r="AM68" s="12">
        <f t="shared" si="59"/>
        <v>14.361406616345068</v>
      </c>
      <c r="AN68" s="13">
        <f t="shared" si="60"/>
        <v>172.33687939614083</v>
      </c>
      <c r="AR68" s="8">
        <v>0.45414755311462385</v>
      </c>
      <c r="AS68" s="12">
        <f t="shared" si="61"/>
        <v>11.353688827865597</v>
      </c>
      <c r="AT68" s="13">
        <f t="shared" si="62"/>
        <v>136.24426593438716</v>
      </c>
      <c r="AX68" s="10">
        <v>0.4330127018922193</v>
      </c>
      <c r="AY68" s="12">
        <f t="shared" si="63"/>
        <v>10.825317547305483</v>
      </c>
      <c r="AZ68" s="13">
        <f t="shared" si="64"/>
        <v>129.9038105676658</v>
      </c>
      <c r="BD68" s="10">
        <v>0.49371044145328746</v>
      </c>
      <c r="BE68" s="12">
        <f t="shared" si="65"/>
        <v>12.342761036332186</v>
      </c>
      <c r="BF68" s="13">
        <f t="shared" si="66"/>
        <v>148.11313243598624</v>
      </c>
    </row>
    <row r="69" spans="1:61" x14ac:dyDescent="0.2">
      <c r="A69" s="5">
        <v>1897</v>
      </c>
      <c r="B69" s="14">
        <f t="shared" si="42"/>
        <v>5.4772255750516606E-2</v>
      </c>
      <c r="C69" s="8">
        <v>1.3693063937629151</v>
      </c>
      <c r="D69" s="13">
        <f t="shared" si="43"/>
        <v>16.431676725154979</v>
      </c>
      <c r="E69" s="12">
        <f t="shared" si="44"/>
        <v>3.4641016151377546E-2</v>
      </c>
      <c r="F69" s="8">
        <v>0.8660254037844386</v>
      </c>
      <c r="G69" s="13">
        <f t="shared" si="45"/>
        <v>10.392304845413264</v>
      </c>
      <c r="H69" s="12">
        <f t="shared" si="67"/>
        <v>8.9442719099991574E-2</v>
      </c>
      <c r="I69" s="8">
        <v>2.2360679774997894</v>
      </c>
      <c r="J69" s="12">
        <f t="shared" si="68"/>
        <v>26.832815729997471</v>
      </c>
      <c r="K69" s="18">
        <f t="shared" si="46"/>
        <v>5.6568542494923796E-2</v>
      </c>
      <c r="L69" s="8">
        <v>1.4142135623730949</v>
      </c>
      <c r="M69" s="13">
        <f t="shared" si="47"/>
        <v>16.970562748477139</v>
      </c>
      <c r="Q69" s="10">
        <v>0.14999999999999997</v>
      </c>
      <c r="R69" s="12">
        <f t="shared" si="48"/>
        <v>3.7499999999999991</v>
      </c>
      <c r="S69" s="13">
        <f t="shared" si="49"/>
        <v>44.999999999999986</v>
      </c>
      <c r="T69" s="8">
        <v>5.5901699437494748E-2</v>
      </c>
      <c r="U69" s="12">
        <f t="shared" si="50"/>
        <v>1.3975424859373686</v>
      </c>
      <c r="V69" s="12">
        <f t="shared" si="51"/>
        <v>16.770509831248425</v>
      </c>
      <c r="W69" s="14">
        <f t="shared" si="52"/>
        <v>0.12649110640673517</v>
      </c>
      <c r="X69" s="8">
        <v>3.1622776601683791</v>
      </c>
      <c r="Y69" s="13">
        <f t="shared" si="53"/>
        <v>37.947331922020552</v>
      </c>
      <c r="Z69" s="14">
        <f t="shared" si="54"/>
        <v>7.4833147735478847E-2</v>
      </c>
      <c r="AA69" s="8">
        <v>1.8708286933869711</v>
      </c>
      <c r="AB69" s="13">
        <f t="shared" si="55"/>
        <v>22.449944320643652</v>
      </c>
      <c r="AC69" s="12">
        <f t="shared" si="56"/>
        <v>6.9282032302755092E-2</v>
      </c>
      <c r="AD69" s="8">
        <v>1.7320508075688774</v>
      </c>
      <c r="AE69" s="12">
        <f t="shared" si="69"/>
        <v>20.784609690826528</v>
      </c>
      <c r="AF69" s="12">
        <f t="shared" si="57"/>
        <v>4.0000000000000015E-2</v>
      </c>
      <c r="AG69" s="8">
        <v>1.0000000000000004</v>
      </c>
      <c r="AH69" s="12">
        <f t="shared" si="58"/>
        <v>12.000000000000005</v>
      </c>
      <c r="AL69" s="8">
        <v>0.46770717334674278</v>
      </c>
      <c r="AM69" s="12">
        <f t="shared" si="59"/>
        <v>11.69267933366857</v>
      </c>
      <c r="AN69" s="13">
        <f t="shared" si="60"/>
        <v>140.31215200402283</v>
      </c>
      <c r="AR69" s="8">
        <v>0.49371044145328746</v>
      </c>
      <c r="AS69" s="12">
        <f t="shared" si="61"/>
        <v>12.342761036332186</v>
      </c>
      <c r="AT69" s="13">
        <f t="shared" si="62"/>
        <v>148.11313243598624</v>
      </c>
      <c r="AX69" s="10">
        <v>0.38729833462074165</v>
      </c>
      <c r="AY69" s="12">
        <f t="shared" si="63"/>
        <v>9.6824583655185403</v>
      </c>
      <c r="AZ69" s="13">
        <f t="shared" si="64"/>
        <v>116.18950038622248</v>
      </c>
      <c r="BD69" s="10">
        <v>0.48412291827592718</v>
      </c>
      <c r="BE69" s="12">
        <f t="shared" si="65"/>
        <v>12.103072956898179</v>
      </c>
      <c r="BF69" s="13">
        <f t="shared" si="66"/>
        <v>145.23687548277815</v>
      </c>
    </row>
    <row r="70" spans="1:61" x14ac:dyDescent="0.2">
      <c r="A70" s="5">
        <v>1898</v>
      </c>
      <c r="B70" s="14">
        <f t="shared" si="42"/>
        <v>5.9999999999999984E-2</v>
      </c>
      <c r="C70" s="8">
        <v>1.4999999999999996</v>
      </c>
      <c r="D70" s="13">
        <f t="shared" si="43"/>
        <v>17.999999999999993</v>
      </c>
      <c r="E70" s="12">
        <f t="shared" si="44"/>
        <v>4.4721359549995787E-2</v>
      </c>
      <c r="F70" s="8">
        <v>1.1180339887498947</v>
      </c>
      <c r="G70" s="13">
        <f t="shared" si="45"/>
        <v>13.416407864998735</v>
      </c>
      <c r="H70" s="12">
        <f t="shared" si="67"/>
        <v>0.10000000000000003</v>
      </c>
      <c r="I70" s="8">
        <v>2.5000000000000009</v>
      </c>
      <c r="J70" s="12">
        <f t="shared" si="68"/>
        <v>30.000000000000011</v>
      </c>
      <c r="K70" s="18">
        <f t="shared" si="46"/>
        <v>6.4807406984078594E-2</v>
      </c>
      <c r="L70" s="8">
        <v>1.6201851746019649</v>
      </c>
      <c r="M70" s="13">
        <f t="shared" si="47"/>
        <v>19.442222095223578</v>
      </c>
      <c r="Q70" s="10">
        <v>0.1224744871391589</v>
      </c>
      <c r="R70" s="12">
        <f t="shared" si="48"/>
        <v>3.0618621784789726</v>
      </c>
      <c r="S70" s="13">
        <f t="shared" si="49"/>
        <v>36.742346141747674</v>
      </c>
      <c r="T70" s="8">
        <v>6.123724356957945E-2</v>
      </c>
      <c r="U70" s="12">
        <f t="shared" si="50"/>
        <v>1.5309310892394863</v>
      </c>
      <c r="V70" s="12">
        <f t="shared" si="51"/>
        <v>18.371173070873837</v>
      </c>
      <c r="W70" s="14">
        <f t="shared" si="52"/>
        <v>0.12649110640673517</v>
      </c>
      <c r="X70" s="8">
        <v>3.1622776601683791</v>
      </c>
      <c r="Y70" s="13">
        <f t="shared" si="53"/>
        <v>37.947331922020552</v>
      </c>
      <c r="Z70" s="14">
        <f t="shared" si="54"/>
        <v>6.9282032302755092E-2</v>
      </c>
      <c r="AA70" s="8">
        <v>1.7320508075688774</v>
      </c>
      <c r="AB70" s="13">
        <f t="shared" si="55"/>
        <v>20.784609690826528</v>
      </c>
      <c r="AC70" s="12">
        <f t="shared" si="56"/>
        <v>6.9282032302755092E-2</v>
      </c>
      <c r="AD70" s="8">
        <v>1.7320508075688774</v>
      </c>
      <c r="AE70" s="12">
        <f t="shared" si="69"/>
        <v>20.784609690826528</v>
      </c>
      <c r="AF70" s="12">
        <f t="shared" si="57"/>
        <v>3.0983866769659332E-2</v>
      </c>
      <c r="AG70" s="8">
        <v>0.77459666924148329</v>
      </c>
      <c r="AH70" s="12">
        <f t="shared" si="58"/>
        <v>9.2951600308977991</v>
      </c>
      <c r="AL70" s="8">
        <v>0.47434164902525688</v>
      </c>
      <c r="AM70" s="12">
        <f t="shared" si="59"/>
        <v>11.858541225631422</v>
      </c>
      <c r="AN70" s="13">
        <f t="shared" si="60"/>
        <v>142.30249470757707</v>
      </c>
      <c r="AR70" s="8">
        <v>0.47434164902525688</v>
      </c>
      <c r="AS70" s="12">
        <f t="shared" si="61"/>
        <v>11.858541225631422</v>
      </c>
      <c r="AT70" s="13">
        <f t="shared" si="62"/>
        <v>142.30249470757707</v>
      </c>
      <c r="AX70" s="10">
        <v>0.38729833462074165</v>
      </c>
      <c r="AY70" s="12">
        <f t="shared" si="63"/>
        <v>9.6824583655185403</v>
      </c>
      <c r="AZ70" s="13">
        <f t="shared" si="64"/>
        <v>116.18950038622248</v>
      </c>
      <c r="BD70" s="10">
        <v>0.47434164902525688</v>
      </c>
      <c r="BE70" s="12">
        <f t="shared" si="65"/>
        <v>11.858541225631422</v>
      </c>
      <c r="BF70" s="13">
        <f t="shared" si="66"/>
        <v>142.30249470757707</v>
      </c>
      <c r="BG70" s="6"/>
      <c r="BH70" s="6"/>
      <c r="BI70" s="6"/>
    </row>
    <row r="71" spans="1:61" x14ac:dyDescent="0.2">
      <c r="A71" s="5">
        <v>1899</v>
      </c>
      <c r="B71" s="14">
        <f t="shared" si="42"/>
        <v>5.4772255750516606E-2</v>
      </c>
      <c r="C71" s="8">
        <v>1.3693063937629151</v>
      </c>
      <c r="D71" s="13">
        <f t="shared" si="43"/>
        <v>16.431676725154979</v>
      </c>
      <c r="E71" s="12">
        <f t="shared" si="44"/>
        <v>3.122498999199199E-2</v>
      </c>
      <c r="F71" s="8">
        <v>0.78062474979979979</v>
      </c>
      <c r="G71" s="13">
        <f t="shared" si="45"/>
        <v>9.3674969975975984</v>
      </c>
      <c r="H71" s="12">
        <f t="shared" si="67"/>
        <v>0.10000000000000003</v>
      </c>
      <c r="I71" s="8">
        <v>2.5000000000000009</v>
      </c>
      <c r="J71" s="12">
        <f t="shared" si="68"/>
        <v>30.000000000000011</v>
      </c>
      <c r="K71" s="18">
        <f t="shared" si="46"/>
        <v>4.8989794855663557E-2</v>
      </c>
      <c r="L71" s="8">
        <v>1.2247448713915889</v>
      </c>
      <c r="M71" s="13">
        <f t="shared" si="47"/>
        <v>14.696938456699067</v>
      </c>
      <c r="Q71" s="10">
        <v>0.12990381056766581</v>
      </c>
      <c r="R71" s="12">
        <f t="shared" si="48"/>
        <v>3.2475952641916455</v>
      </c>
      <c r="S71" s="13">
        <f t="shared" si="49"/>
        <v>38.971143170299747</v>
      </c>
      <c r="T71" s="8">
        <v>6.8465319688145759E-2</v>
      </c>
      <c r="U71" s="12">
        <f t="shared" si="50"/>
        <v>1.711632992203644</v>
      </c>
      <c r="V71" s="12">
        <f t="shared" si="51"/>
        <v>20.539595906443729</v>
      </c>
      <c r="W71" s="14">
        <f t="shared" si="52"/>
        <v>0.15999999999999995</v>
      </c>
      <c r="X71" s="8">
        <v>3.9999999999999987</v>
      </c>
      <c r="Y71" s="13">
        <f t="shared" si="53"/>
        <v>47.999999999999986</v>
      </c>
      <c r="Z71" s="14">
        <f t="shared" si="54"/>
        <v>9.7979589711327128E-2</v>
      </c>
      <c r="AA71" s="8">
        <v>2.4494897427831783</v>
      </c>
      <c r="AB71" s="13">
        <f t="shared" si="55"/>
        <v>29.393876913398138</v>
      </c>
      <c r="AC71" s="12">
        <f t="shared" si="56"/>
        <v>6.9282032302755092E-2</v>
      </c>
      <c r="AD71" s="8">
        <v>1.7320508075688774</v>
      </c>
      <c r="AE71" s="12">
        <f t="shared" si="69"/>
        <v>20.784609690826528</v>
      </c>
      <c r="AF71" s="12">
        <f t="shared" si="57"/>
        <v>4.8989794855663557E-2</v>
      </c>
      <c r="AG71" s="8">
        <v>1.2247448713915889</v>
      </c>
      <c r="AH71" s="12">
        <f t="shared" si="58"/>
        <v>14.696938456699067</v>
      </c>
      <c r="AL71" s="8">
        <v>0.51234753829797985</v>
      </c>
      <c r="AM71" s="12">
        <f t="shared" si="59"/>
        <v>12.808688457449497</v>
      </c>
      <c r="AN71" s="13">
        <f t="shared" si="60"/>
        <v>153.70426148939396</v>
      </c>
      <c r="AR71" s="8">
        <v>0.4330127018922193</v>
      </c>
      <c r="AS71" s="12">
        <f t="shared" si="61"/>
        <v>10.825317547305483</v>
      </c>
      <c r="AT71" s="13">
        <f t="shared" si="62"/>
        <v>129.9038105676658</v>
      </c>
      <c r="AX71" s="10">
        <v>0.3952847075210475</v>
      </c>
      <c r="AY71" s="12">
        <f t="shared" si="63"/>
        <v>9.8821176880261881</v>
      </c>
      <c r="AZ71" s="13">
        <f t="shared" si="64"/>
        <v>118.58541225631426</v>
      </c>
      <c r="BD71" s="10">
        <v>0.4330127018922193</v>
      </c>
      <c r="BE71" s="12">
        <f t="shared" si="65"/>
        <v>10.825317547305483</v>
      </c>
      <c r="BF71" s="13">
        <f t="shared" si="66"/>
        <v>129.9038105676658</v>
      </c>
      <c r="BG71" s="6"/>
      <c r="BH71" s="6"/>
      <c r="BI71" s="6"/>
    </row>
    <row r="72" spans="1:61" x14ac:dyDescent="0.2">
      <c r="A72" s="5">
        <v>1900</v>
      </c>
      <c r="B72" s="14">
        <f t="shared" si="42"/>
        <v>5.566666666666667E-2</v>
      </c>
      <c r="C72" s="8">
        <v>1.3916666666666668</v>
      </c>
      <c r="D72" s="13">
        <f t="shared" si="43"/>
        <v>16.700000000000003</v>
      </c>
      <c r="E72" s="12">
        <f t="shared" si="44"/>
        <v>2.7166666666666669E-2</v>
      </c>
      <c r="F72" s="8">
        <v>0.6791666666666667</v>
      </c>
      <c r="G72" s="13">
        <f t="shared" si="45"/>
        <v>8.15</v>
      </c>
      <c r="H72" s="12">
        <f t="shared" si="67"/>
        <v>8.8333333333333333E-2</v>
      </c>
      <c r="I72" s="8">
        <v>2.2083333333333335</v>
      </c>
      <c r="J72" s="12">
        <f t="shared" si="68"/>
        <v>26.5</v>
      </c>
      <c r="K72" s="18">
        <f t="shared" si="46"/>
        <v>4.0333333333333332E-2</v>
      </c>
      <c r="L72" s="8">
        <v>1.0083333333333333</v>
      </c>
      <c r="M72" s="13">
        <f t="shared" si="47"/>
        <v>12.1</v>
      </c>
      <c r="Q72" s="10">
        <v>0.1125</v>
      </c>
      <c r="R72" s="12">
        <f t="shared" si="48"/>
        <v>2.8125</v>
      </c>
      <c r="S72" s="13">
        <f t="shared" si="49"/>
        <v>33.75</v>
      </c>
      <c r="T72" s="8">
        <v>7.0833333333333331E-2</v>
      </c>
      <c r="U72" s="12">
        <f t="shared" si="50"/>
        <v>1.7708333333333333</v>
      </c>
      <c r="V72" s="12">
        <f t="shared" si="51"/>
        <v>21.25</v>
      </c>
      <c r="W72" s="14">
        <f t="shared" si="52"/>
        <v>0.11900000000000001</v>
      </c>
      <c r="X72" s="8">
        <v>2.9750000000000001</v>
      </c>
      <c r="Y72" s="13">
        <f t="shared" si="53"/>
        <v>35.700000000000003</v>
      </c>
      <c r="Z72" s="14">
        <f t="shared" si="54"/>
        <v>5.9666666666666666E-2</v>
      </c>
      <c r="AA72" s="8">
        <v>1.4916666666666667</v>
      </c>
      <c r="AB72" s="13">
        <f t="shared" si="55"/>
        <v>17.899999999999999</v>
      </c>
      <c r="AC72" s="12">
        <f t="shared" si="56"/>
        <v>5.9666666666666666E-2</v>
      </c>
      <c r="AD72" s="8">
        <v>1.4916666666666667</v>
      </c>
      <c r="AE72" s="12">
        <f t="shared" si="69"/>
        <v>17.899999999999999</v>
      </c>
      <c r="AF72" s="12">
        <f t="shared" si="57"/>
        <v>3.0666666666666668E-2</v>
      </c>
      <c r="AG72" s="8">
        <v>0.76666666666666672</v>
      </c>
      <c r="AH72" s="12">
        <f t="shared" si="58"/>
        <v>9.2000000000000011</v>
      </c>
      <c r="AL72" s="8">
        <v>0.5</v>
      </c>
      <c r="AM72" s="12">
        <f t="shared" si="59"/>
        <v>12.5</v>
      </c>
      <c r="AN72" s="13">
        <f t="shared" si="60"/>
        <v>150</v>
      </c>
      <c r="AR72" s="8">
        <v>0.48749999999999999</v>
      </c>
      <c r="AS72" s="12">
        <f t="shared" si="61"/>
        <v>12.1875</v>
      </c>
      <c r="AT72" s="13">
        <f t="shared" si="62"/>
        <v>146.25</v>
      </c>
      <c r="AX72" s="10">
        <v>0.39583333333333331</v>
      </c>
      <c r="AY72" s="12">
        <f t="shared" si="63"/>
        <v>9.8958333333333321</v>
      </c>
      <c r="AZ72" s="13">
        <f t="shared" si="64"/>
        <v>118.74999999999999</v>
      </c>
      <c r="BD72" s="10">
        <v>0.48333333333333334</v>
      </c>
      <c r="BE72" s="12">
        <f t="shared" si="65"/>
        <v>12.083333333333334</v>
      </c>
      <c r="BF72" s="13">
        <f t="shared" si="66"/>
        <v>145</v>
      </c>
      <c r="BG72" s="6"/>
      <c r="BH72" s="6"/>
      <c r="BI72" s="6"/>
    </row>
    <row r="73" spans="1:61" x14ac:dyDescent="0.2">
      <c r="A73" s="5">
        <v>1901</v>
      </c>
      <c r="B73" s="14">
        <f t="shared" si="42"/>
        <v>5.6999999999999995E-2</v>
      </c>
      <c r="C73" s="8">
        <v>1.4249999999999998</v>
      </c>
      <c r="D73" s="13">
        <f t="shared" si="43"/>
        <v>17.099999999999998</v>
      </c>
      <c r="E73" s="12">
        <f t="shared" si="44"/>
        <v>2.8499999999999998E-2</v>
      </c>
      <c r="F73" s="8">
        <v>0.71249999999999991</v>
      </c>
      <c r="G73" s="13">
        <f t="shared" si="45"/>
        <v>8.5499999999999989</v>
      </c>
      <c r="H73" s="12">
        <f t="shared" si="67"/>
        <v>9.8500000000000018E-2</v>
      </c>
      <c r="I73" s="8">
        <v>2.4625000000000004</v>
      </c>
      <c r="J73" s="12">
        <f t="shared" si="68"/>
        <v>29.550000000000004</v>
      </c>
      <c r="K73" s="18">
        <f t="shared" si="46"/>
        <v>4.7500000000000001E-2</v>
      </c>
      <c r="L73" s="8">
        <v>1.1875</v>
      </c>
      <c r="M73" s="13">
        <f t="shared" si="47"/>
        <v>14.25</v>
      </c>
      <c r="Q73" s="10">
        <v>0.13333333333333333</v>
      </c>
      <c r="R73" s="12">
        <f t="shared" si="48"/>
        <v>3.3333333333333335</v>
      </c>
      <c r="S73" s="13">
        <f t="shared" si="49"/>
        <v>40</v>
      </c>
      <c r="T73" s="8">
        <v>6.6666666666666666E-2</v>
      </c>
      <c r="U73" s="12">
        <f t="shared" si="50"/>
        <v>1.6666666666666667</v>
      </c>
      <c r="V73" s="12">
        <f t="shared" si="51"/>
        <v>20</v>
      </c>
      <c r="W73" s="14">
        <f t="shared" si="52"/>
        <v>0.14199999999999999</v>
      </c>
      <c r="X73" s="8">
        <v>3.55</v>
      </c>
      <c r="Y73" s="13">
        <f t="shared" si="53"/>
        <v>42.599999999999994</v>
      </c>
      <c r="Z73" s="14">
        <f t="shared" si="54"/>
        <v>5.0833333333333328E-2</v>
      </c>
      <c r="AA73" s="8">
        <v>1.2708333333333333</v>
      </c>
      <c r="AB73" s="13">
        <f t="shared" si="55"/>
        <v>15.25</v>
      </c>
      <c r="AC73" s="12">
        <f t="shared" si="56"/>
        <v>5.5E-2</v>
      </c>
      <c r="AD73" s="8">
        <v>1.375</v>
      </c>
      <c r="AE73" s="12">
        <f t="shared" si="69"/>
        <v>16.5</v>
      </c>
      <c r="AF73" s="12">
        <f t="shared" si="57"/>
        <v>2.8499999999999998E-2</v>
      </c>
      <c r="AG73" s="8">
        <v>0.71249999999999991</v>
      </c>
      <c r="AH73" s="12">
        <f t="shared" si="58"/>
        <v>8.5499999999999989</v>
      </c>
      <c r="AL73" s="8">
        <v>0.50416666666666665</v>
      </c>
      <c r="AM73" s="12">
        <f t="shared" si="59"/>
        <v>12.604166666666666</v>
      </c>
      <c r="AN73" s="13">
        <f t="shared" si="60"/>
        <v>151.25</v>
      </c>
      <c r="AR73" s="8">
        <v>0.5</v>
      </c>
      <c r="AS73" s="12">
        <f t="shared" si="61"/>
        <v>12.5</v>
      </c>
      <c r="AT73" s="13">
        <f t="shared" si="62"/>
        <v>150</v>
      </c>
      <c r="AX73" s="10">
        <v>0.44166666666666671</v>
      </c>
      <c r="AY73" s="12">
        <f t="shared" si="63"/>
        <v>11.041666666666668</v>
      </c>
      <c r="AZ73" s="13">
        <f t="shared" si="64"/>
        <v>132.5</v>
      </c>
      <c r="BD73" s="10">
        <v>0.54583333333333328</v>
      </c>
      <c r="BE73" s="12">
        <f t="shared" si="65"/>
        <v>13.645833333333332</v>
      </c>
      <c r="BF73" s="13">
        <f t="shared" si="66"/>
        <v>163.75</v>
      </c>
      <c r="BG73" s="6"/>
      <c r="BH73" s="6"/>
      <c r="BI73" s="6"/>
    </row>
    <row r="74" spans="1:61" x14ac:dyDescent="0.2">
      <c r="A74" s="5">
        <v>1902</v>
      </c>
      <c r="B74" s="14">
        <f t="shared" si="42"/>
        <v>6.8666666666666668E-2</v>
      </c>
      <c r="C74" s="8">
        <v>1.7166666666666666</v>
      </c>
      <c r="D74" s="13">
        <f t="shared" si="43"/>
        <v>20.599999999999998</v>
      </c>
      <c r="E74" s="12">
        <f t="shared" si="44"/>
        <v>3.2333333333333332E-2</v>
      </c>
      <c r="F74" s="8">
        <v>0.80833333333333335</v>
      </c>
      <c r="G74" s="13">
        <f t="shared" si="45"/>
        <v>9.6999999999999993</v>
      </c>
      <c r="H74" s="12">
        <f t="shared" si="67"/>
        <v>0.11116666666666668</v>
      </c>
      <c r="I74" s="8">
        <v>2.7791666666666668</v>
      </c>
      <c r="J74" s="12">
        <f t="shared" si="68"/>
        <v>33.35</v>
      </c>
      <c r="K74" s="18">
        <f t="shared" si="46"/>
        <v>5.5333333333333339E-2</v>
      </c>
      <c r="L74" s="8">
        <v>1.3833333333333335</v>
      </c>
      <c r="M74" s="13">
        <f t="shared" si="47"/>
        <v>16.600000000000001</v>
      </c>
      <c r="Q74" s="10">
        <v>0.14583333333333334</v>
      </c>
      <c r="R74" s="12">
        <f t="shared" si="48"/>
        <v>3.6458333333333335</v>
      </c>
      <c r="S74" s="13">
        <f t="shared" si="49"/>
        <v>43.75</v>
      </c>
      <c r="T74" s="8">
        <v>8.3333333333333343E-2</v>
      </c>
      <c r="U74" s="12">
        <f t="shared" si="50"/>
        <v>2.0833333333333335</v>
      </c>
      <c r="V74" s="12">
        <f t="shared" si="51"/>
        <v>25</v>
      </c>
      <c r="W74" s="14">
        <f t="shared" si="52"/>
        <v>0.15116666666666667</v>
      </c>
      <c r="X74" s="8">
        <v>3.7791666666666668</v>
      </c>
      <c r="Y74" s="13">
        <f t="shared" si="53"/>
        <v>45.35</v>
      </c>
      <c r="Z74" s="14">
        <f t="shared" si="54"/>
        <v>8.2333333333333328E-2</v>
      </c>
      <c r="AA74" s="8">
        <v>2.0583333333333331</v>
      </c>
      <c r="AB74" s="13">
        <f t="shared" si="55"/>
        <v>24.699999999999996</v>
      </c>
      <c r="AC74" s="12">
        <f t="shared" si="56"/>
        <v>7.6333333333333322E-2</v>
      </c>
      <c r="AD74" s="8">
        <v>1.9083333333333332</v>
      </c>
      <c r="AE74" s="12">
        <f t="shared" si="69"/>
        <v>22.9</v>
      </c>
      <c r="AF74" s="12">
        <f t="shared" si="57"/>
        <v>5.0999999999999997E-2</v>
      </c>
      <c r="AG74" s="8">
        <v>1.2749999999999999</v>
      </c>
      <c r="AH74" s="12">
        <f t="shared" si="58"/>
        <v>15.299999999999999</v>
      </c>
      <c r="AL74" s="8">
        <v>0.57500000000000007</v>
      </c>
      <c r="AM74" s="12">
        <f t="shared" si="59"/>
        <v>14.375000000000002</v>
      </c>
      <c r="AN74" s="13">
        <f t="shared" si="60"/>
        <v>172.50000000000003</v>
      </c>
      <c r="AR74" s="8">
        <v>0.57916666666666672</v>
      </c>
      <c r="AS74" s="12">
        <f t="shared" si="61"/>
        <v>14.479166666666668</v>
      </c>
      <c r="AT74" s="13">
        <f t="shared" si="62"/>
        <v>173.75</v>
      </c>
      <c r="AX74" s="10">
        <v>0.49583333333333335</v>
      </c>
      <c r="AY74" s="12">
        <f t="shared" si="63"/>
        <v>12.395833333333334</v>
      </c>
      <c r="AZ74" s="13">
        <f t="shared" si="64"/>
        <v>148.75</v>
      </c>
      <c r="BD74" s="10">
        <v>0.57500000000000007</v>
      </c>
      <c r="BE74" s="12">
        <f t="shared" si="65"/>
        <v>14.375000000000002</v>
      </c>
      <c r="BF74" s="13">
        <f t="shared" si="66"/>
        <v>172.50000000000003</v>
      </c>
      <c r="BG74" s="6"/>
      <c r="BH74" s="6"/>
      <c r="BI74" s="6"/>
    </row>
    <row r="75" spans="1:61" x14ac:dyDescent="0.2">
      <c r="A75" s="5">
        <v>1903</v>
      </c>
      <c r="B75" s="14">
        <f t="shared" si="42"/>
        <v>6.4166666666666664E-2</v>
      </c>
      <c r="C75" s="8">
        <v>1.6041666666666667</v>
      </c>
      <c r="D75" s="13">
        <f t="shared" si="43"/>
        <v>19.25</v>
      </c>
      <c r="E75" s="12">
        <f t="shared" si="44"/>
        <v>3.3833333333333333E-2</v>
      </c>
      <c r="F75" s="8">
        <v>0.84583333333333333</v>
      </c>
      <c r="G75" s="13">
        <f t="shared" si="45"/>
        <v>10.15</v>
      </c>
      <c r="H75" s="12">
        <f t="shared" si="67"/>
        <v>6.7500000000000004E-2</v>
      </c>
      <c r="I75" s="8">
        <v>1.6875</v>
      </c>
      <c r="J75" s="12">
        <f t="shared" si="68"/>
        <v>20.25</v>
      </c>
      <c r="K75" s="18">
        <f t="shared" si="46"/>
        <v>5.1333333333333335E-2</v>
      </c>
      <c r="L75" s="8">
        <v>1.2833333333333334</v>
      </c>
      <c r="M75" s="13">
        <f t="shared" si="47"/>
        <v>15.400000000000002</v>
      </c>
      <c r="Q75" s="10">
        <v>0.15416666666666667</v>
      </c>
      <c r="R75" s="12">
        <f t="shared" si="48"/>
        <v>3.854166666666667</v>
      </c>
      <c r="S75" s="13">
        <f t="shared" si="49"/>
        <v>46.25</v>
      </c>
      <c r="T75" s="8">
        <v>8.3333333333333343E-2</v>
      </c>
      <c r="U75" s="12">
        <f t="shared" si="50"/>
        <v>2.0833333333333335</v>
      </c>
      <c r="V75" s="12">
        <f t="shared" si="51"/>
        <v>25</v>
      </c>
      <c r="W75" s="14">
        <f t="shared" si="52"/>
        <v>0.1565</v>
      </c>
      <c r="X75" s="8">
        <v>3.9125000000000001</v>
      </c>
      <c r="Y75" s="13">
        <f t="shared" si="53"/>
        <v>46.95</v>
      </c>
      <c r="Z75" s="14">
        <f t="shared" si="54"/>
        <v>8.5000000000000006E-2</v>
      </c>
      <c r="AA75" s="8">
        <v>2.125</v>
      </c>
      <c r="AB75" s="13">
        <f t="shared" si="55"/>
        <v>25.5</v>
      </c>
      <c r="AC75" s="12">
        <f t="shared" si="56"/>
        <v>7.4833333333333335E-2</v>
      </c>
      <c r="AD75" s="8">
        <v>1.8708333333333333</v>
      </c>
      <c r="AE75" s="12">
        <f t="shared" si="69"/>
        <v>22.45</v>
      </c>
      <c r="AF75" s="12">
        <f t="shared" si="57"/>
        <v>4.4333333333333336E-2</v>
      </c>
      <c r="AG75" s="8">
        <v>1.1083333333333334</v>
      </c>
      <c r="AH75" s="12">
        <f t="shared" si="58"/>
        <v>13.3</v>
      </c>
      <c r="AL75" s="8">
        <v>0.6333333333333333</v>
      </c>
      <c r="AM75" s="12">
        <f t="shared" si="59"/>
        <v>15.833333333333332</v>
      </c>
      <c r="AN75" s="13">
        <f t="shared" si="60"/>
        <v>190</v>
      </c>
      <c r="AR75" s="8">
        <v>0.64166666666666661</v>
      </c>
      <c r="AS75" s="12">
        <f t="shared" si="61"/>
        <v>16.041666666666664</v>
      </c>
      <c r="AT75" s="13">
        <f t="shared" si="62"/>
        <v>192.49999999999997</v>
      </c>
      <c r="AX75" s="10">
        <v>0.5541666666666667</v>
      </c>
      <c r="AY75" s="12">
        <f t="shared" si="63"/>
        <v>13.854166666666668</v>
      </c>
      <c r="AZ75" s="13">
        <f t="shared" si="64"/>
        <v>166.25</v>
      </c>
      <c r="BD75" s="10">
        <v>0.64166666666666661</v>
      </c>
      <c r="BE75" s="12">
        <f t="shared" si="65"/>
        <v>16.041666666666664</v>
      </c>
      <c r="BF75" s="13">
        <f t="shared" si="66"/>
        <v>192.49999999999997</v>
      </c>
      <c r="BG75" s="6"/>
      <c r="BH75" s="6"/>
      <c r="BI75" s="6"/>
    </row>
    <row r="76" spans="1:61" x14ac:dyDescent="0.2">
      <c r="A76" s="5">
        <v>1904</v>
      </c>
      <c r="B76" s="14">
        <f t="shared" si="42"/>
        <v>6.2166666666666669E-2</v>
      </c>
      <c r="C76" s="8">
        <v>1.5541666666666667</v>
      </c>
      <c r="D76" s="13">
        <f t="shared" si="43"/>
        <v>18.649999999999999</v>
      </c>
      <c r="E76" s="12">
        <f t="shared" si="44"/>
        <v>3.1E-2</v>
      </c>
      <c r="F76" s="8">
        <v>0.77500000000000002</v>
      </c>
      <c r="G76" s="13">
        <f t="shared" si="45"/>
        <v>9.3000000000000007</v>
      </c>
      <c r="H76" s="12">
        <f t="shared" si="67"/>
        <v>0.114</v>
      </c>
      <c r="I76" s="8">
        <v>2.85</v>
      </c>
      <c r="J76" s="12">
        <f t="shared" si="68"/>
        <v>34.200000000000003</v>
      </c>
      <c r="K76" s="18">
        <f t="shared" si="46"/>
        <v>4.8999999999999995E-2</v>
      </c>
      <c r="L76" s="8">
        <v>1.2249999999999999</v>
      </c>
      <c r="M76" s="13">
        <f t="shared" si="47"/>
        <v>14.7</v>
      </c>
      <c r="Q76" s="10">
        <v>0.13333333333333333</v>
      </c>
      <c r="R76" s="12">
        <f t="shared" si="48"/>
        <v>3.3333333333333335</v>
      </c>
      <c r="S76" s="13">
        <f t="shared" si="49"/>
        <v>40</v>
      </c>
      <c r="T76" s="8">
        <v>7.5000000000000011E-2</v>
      </c>
      <c r="U76" s="12">
        <f t="shared" si="50"/>
        <v>1.8750000000000002</v>
      </c>
      <c r="V76" s="12">
        <f t="shared" si="51"/>
        <v>22.500000000000004</v>
      </c>
      <c r="W76" s="14">
        <f t="shared" si="52"/>
        <v>0.13116666666666668</v>
      </c>
      <c r="X76" s="8">
        <v>3.2791666666666668</v>
      </c>
      <c r="Y76" s="13">
        <f t="shared" si="53"/>
        <v>39.35</v>
      </c>
      <c r="Z76" s="14">
        <f t="shared" si="54"/>
        <v>5.6333333333333326E-2</v>
      </c>
      <c r="AA76" s="8">
        <v>1.4083333333333332</v>
      </c>
      <c r="AB76" s="13">
        <f t="shared" si="55"/>
        <v>16.899999999999999</v>
      </c>
      <c r="AC76" s="12">
        <f t="shared" si="56"/>
        <v>5.5E-2</v>
      </c>
      <c r="AD76" s="8">
        <v>1.375</v>
      </c>
      <c r="AE76" s="12">
        <f t="shared" si="69"/>
        <v>16.5</v>
      </c>
      <c r="AF76" s="12">
        <f t="shared" si="57"/>
        <v>3.2000000000000001E-2</v>
      </c>
      <c r="AG76" s="8">
        <v>0.8</v>
      </c>
      <c r="AH76" s="12">
        <f t="shared" si="58"/>
        <v>9.6000000000000014</v>
      </c>
      <c r="AL76" s="8">
        <v>0.59583333333333333</v>
      </c>
      <c r="AM76" s="12">
        <f t="shared" si="59"/>
        <v>14.895833333333334</v>
      </c>
      <c r="AN76" s="13">
        <f t="shared" si="60"/>
        <v>178.75</v>
      </c>
      <c r="AR76" s="8">
        <v>0.57500000000000007</v>
      </c>
      <c r="AS76" s="12">
        <f t="shared" si="61"/>
        <v>14.375000000000002</v>
      </c>
      <c r="AT76" s="13">
        <f t="shared" si="62"/>
        <v>172.50000000000003</v>
      </c>
      <c r="AX76" s="10">
        <v>0.4</v>
      </c>
      <c r="AY76" s="12">
        <f t="shared" si="63"/>
        <v>10</v>
      </c>
      <c r="AZ76" s="13">
        <f t="shared" si="64"/>
        <v>120</v>
      </c>
      <c r="BD76" s="10">
        <v>0.6333333333333333</v>
      </c>
      <c r="BE76" s="12">
        <f t="shared" si="65"/>
        <v>15.833333333333332</v>
      </c>
      <c r="BF76" s="13">
        <f t="shared" si="66"/>
        <v>190</v>
      </c>
      <c r="BG76" s="6"/>
      <c r="BH76" s="6"/>
      <c r="BI76" s="6"/>
    </row>
    <row r="77" spans="1:61" x14ac:dyDescent="0.2">
      <c r="A77" s="5">
        <v>1905</v>
      </c>
      <c r="B77" s="14">
        <f t="shared" si="42"/>
        <v>7.1833333333333332E-2</v>
      </c>
      <c r="C77" s="8">
        <v>1.7958333333333334</v>
      </c>
      <c r="D77" s="13">
        <f t="shared" si="43"/>
        <v>21.55</v>
      </c>
      <c r="E77" s="12">
        <f t="shared" si="44"/>
        <v>3.1166666666666665E-2</v>
      </c>
      <c r="F77" s="8">
        <v>0.77916666666666667</v>
      </c>
      <c r="G77" s="13">
        <f t="shared" si="45"/>
        <v>9.35</v>
      </c>
      <c r="H77" s="12">
        <f t="shared" si="67"/>
        <v>0.105</v>
      </c>
      <c r="I77" s="8">
        <v>2.625</v>
      </c>
      <c r="J77" s="12">
        <f t="shared" si="68"/>
        <v>31.5</v>
      </c>
      <c r="K77" s="18">
        <f t="shared" si="46"/>
        <v>5.1833333333333335E-2</v>
      </c>
      <c r="L77" s="8">
        <v>1.2958333333333334</v>
      </c>
      <c r="M77" s="13">
        <f t="shared" si="47"/>
        <v>15.55</v>
      </c>
      <c r="Q77" s="10">
        <v>0.1875</v>
      </c>
      <c r="R77" s="12">
        <f t="shared" si="48"/>
        <v>4.6875</v>
      </c>
      <c r="S77" s="13">
        <f t="shared" si="49"/>
        <v>56.25</v>
      </c>
      <c r="T77" s="8">
        <v>7.5000000000000011E-2</v>
      </c>
      <c r="U77" s="12">
        <f t="shared" si="50"/>
        <v>1.8750000000000002</v>
      </c>
      <c r="V77" s="12">
        <f t="shared" si="51"/>
        <v>22.500000000000004</v>
      </c>
      <c r="W77" s="14">
        <f t="shared" si="52"/>
        <v>0.16233333333333333</v>
      </c>
      <c r="X77" s="8">
        <v>4.0583333333333336</v>
      </c>
      <c r="Y77" s="13">
        <f t="shared" si="53"/>
        <v>48.7</v>
      </c>
      <c r="Z77" s="14">
        <f t="shared" si="54"/>
        <v>7.2000000000000008E-2</v>
      </c>
      <c r="AA77" s="8">
        <v>1.8</v>
      </c>
      <c r="AB77" s="13">
        <f t="shared" si="55"/>
        <v>21.6</v>
      </c>
      <c r="AC77" s="12">
        <f t="shared" si="56"/>
        <v>7.7333333333333337E-2</v>
      </c>
      <c r="AD77" s="8">
        <v>1.9333333333333333</v>
      </c>
      <c r="AE77" s="12">
        <f t="shared" si="69"/>
        <v>23.2</v>
      </c>
      <c r="AF77" s="12">
        <f t="shared" si="57"/>
        <v>7.2833333333333333E-2</v>
      </c>
      <c r="AG77" s="8">
        <v>1.8208333333333333</v>
      </c>
      <c r="AH77" s="12">
        <f t="shared" si="58"/>
        <v>21.85</v>
      </c>
      <c r="AL77" s="8">
        <v>0.57083333333333341</v>
      </c>
      <c r="AM77" s="12">
        <f t="shared" si="59"/>
        <v>14.270833333333336</v>
      </c>
      <c r="AN77" s="13">
        <f t="shared" si="60"/>
        <v>171.25000000000003</v>
      </c>
      <c r="AR77" s="8">
        <v>0.52500000000000002</v>
      </c>
      <c r="AS77" s="12">
        <f t="shared" si="61"/>
        <v>13.125</v>
      </c>
      <c r="AT77" s="13">
        <f t="shared" si="62"/>
        <v>157.5</v>
      </c>
      <c r="AX77" s="10">
        <v>0.47916666666666669</v>
      </c>
      <c r="AY77" s="12">
        <f t="shared" si="63"/>
        <v>11.979166666666668</v>
      </c>
      <c r="AZ77" s="13">
        <f t="shared" si="64"/>
        <v>143.75</v>
      </c>
      <c r="BD77" s="10">
        <v>0.51666666666666672</v>
      </c>
      <c r="BE77" s="12">
        <f t="shared" si="65"/>
        <v>12.916666666666668</v>
      </c>
      <c r="BF77" s="13">
        <f t="shared" si="66"/>
        <v>155</v>
      </c>
      <c r="BG77" s="6"/>
      <c r="BH77" s="6"/>
      <c r="BI77" s="6"/>
    </row>
    <row r="78" spans="1:61" x14ac:dyDescent="0.2">
      <c r="A78" s="5">
        <v>1906</v>
      </c>
      <c r="B78" s="14">
        <f t="shared" si="42"/>
        <v>6.5500000000000003E-2</v>
      </c>
      <c r="C78" s="8">
        <v>1.6375000000000002</v>
      </c>
      <c r="D78" s="13">
        <f t="shared" si="43"/>
        <v>19.650000000000002</v>
      </c>
      <c r="E78" s="12">
        <f t="shared" si="44"/>
        <v>2.9499999999999998E-2</v>
      </c>
      <c r="F78" s="8">
        <v>0.73749999999999993</v>
      </c>
      <c r="G78" s="13">
        <f t="shared" si="45"/>
        <v>8.85</v>
      </c>
      <c r="H78" s="12">
        <f t="shared" si="67"/>
        <v>0.10466666666666667</v>
      </c>
      <c r="I78" s="8">
        <v>2.6166666666666667</v>
      </c>
      <c r="J78" s="12">
        <f t="shared" si="68"/>
        <v>31.4</v>
      </c>
      <c r="K78" s="18">
        <f t="shared" si="46"/>
        <v>4.9666666666666665E-2</v>
      </c>
      <c r="L78" s="8">
        <v>1.2416666666666667</v>
      </c>
      <c r="M78" s="13">
        <f t="shared" si="47"/>
        <v>14.9</v>
      </c>
      <c r="Q78" s="10">
        <v>0.12083333333333333</v>
      </c>
      <c r="R78" s="12">
        <f t="shared" si="48"/>
        <v>3.0208333333333335</v>
      </c>
      <c r="S78" s="13">
        <f t="shared" si="49"/>
        <v>36.25</v>
      </c>
      <c r="T78" s="8">
        <v>7.5000000000000011E-2</v>
      </c>
      <c r="U78" s="12">
        <f t="shared" si="50"/>
        <v>1.8750000000000002</v>
      </c>
      <c r="V78" s="12">
        <f t="shared" si="51"/>
        <v>22.500000000000004</v>
      </c>
      <c r="W78" s="14">
        <f t="shared" si="52"/>
        <v>0.16399999999999998</v>
      </c>
      <c r="X78" s="8">
        <v>4.0999999999999996</v>
      </c>
      <c r="Y78" s="13">
        <f t="shared" si="53"/>
        <v>49.199999999999996</v>
      </c>
      <c r="Z78" s="14">
        <f t="shared" si="54"/>
        <v>7.400000000000001E-2</v>
      </c>
      <c r="AA78" s="8">
        <v>1.85</v>
      </c>
      <c r="AB78" s="13">
        <f t="shared" si="55"/>
        <v>22.200000000000003</v>
      </c>
      <c r="AC78" s="12">
        <f t="shared" si="56"/>
        <v>6.4000000000000001E-2</v>
      </c>
      <c r="AD78" s="8">
        <v>1.6</v>
      </c>
      <c r="AE78" s="12">
        <f t="shared" si="69"/>
        <v>19.200000000000003</v>
      </c>
      <c r="AF78" s="12">
        <f t="shared" si="57"/>
        <v>0.04</v>
      </c>
      <c r="AG78" s="8">
        <v>1</v>
      </c>
      <c r="AH78" s="12">
        <f t="shared" si="58"/>
        <v>12</v>
      </c>
      <c r="AL78" s="8">
        <v>0.52500000000000002</v>
      </c>
      <c r="AM78" s="12">
        <f t="shared" si="59"/>
        <v>13.125</v>
      </c>
      <c r="AN78" s="13">
        <f t="shared" si="60"/>
        <v>157.5</v>
      </c>
      <c r="AR78" s="8">
        <v>0.53333333333333333</v>
      </c>
      <c r="AS78" s="12">
        <f t="shared" si="61"/>
        <v>13.333333333333334</v>
      </c>
      <c r="AT78" s="13">
        <f t="shared" si="62"/>
        <v>160</v>
      </c>
      <c r="AX78" s="10">
        <v>0.46666666666666667</v>
      </c>
      <c r="AY78" s="12">
        <f t="shared" si="63"/>
        <v>11.666666666666666</v>
      </c>
      <c r="AZ78" s="13">
        <f t="shared" si="64"/>
        <v>140</v>
      </c>
      <c r="BD78" s="10">
        <v>0.53749999999999998</v>
      </c>
      <c r="BE78" s="12">
        <f t="shared" si="65"/>
        <v>13.4375</v>
      </c>
      <c r="BF78" s="13">
        <f t="shared" si="66"/>
        <v>161.25</v>
      </c>
      <c r="BG78" s="6"/>
      <c r="BH78" s="6"/>
      <c r="BI78" s="6"/>
    </row>
    <row r="79" spans="1:61" x14ac:dyDescent="0.2">
      <c r="A79" s="5">
        <v>1907</v>
      </c>
      <c r="B79" s="14">
        <f t="shared" si="42"/>
        <v>6.3333333333333339E-2</v>
      </c>
      <c r="C79" s="8">
        <v>1.5833333333333335</v>
      </c>
      <c r="D79" s="13">
        <f t="shared" si="43"/>
        <v>19</v>
      </c>
      <c r="E79" s="12">
        <f t="shared" si="44"/>
        <v>2.9333333333333333E-2</v>
      </c>
      <c r="F79" s="8">
        <v>0.73333333333333328</v>
      </c>
      <c r="G79" s="13">
        <f t="shared" si="45"/>
        <v>8.7999999999999989</v>
      </c>
      <c r="H79" s="12">
        <f t="shared" si="67"/>
        <v>0.10683333333333334</v>
      </c>
      <c r="I79" s="8">
        <v>2.6708333333333334</v>
      </c>
      <c r="J79" s="12">
        <f t="shared" si="68"/>
        <v>32.049999999999997</v>
      </c>
      <c r="K79" s="18">
        <f t="shared" si="46"/>
        <v>4.6833333333333324E-2</v>
      </c>
      <c r="L79" s="8">
        <v>1.1708333333333332</v>
      </c>
      <c r="M79" s="13">
        <f t="shared" si="47"/>
        <v>14.049999999999997</v>
      </c>
      <c r="Q79" s="10">
        <v>0.12083333333333333</v>
      </c>
      <c r="R79" s="12">
        <f t="shared" si="48"/>
        <v>3.0208333333333335</v>
      </c>
      <c r="S79" s="13">
        <f t="shared" si="49"/>
        <v>36.25</v>
      </c>
      <c r="T79" s="8">
        <v>7.0833333333333331E-2</v>
      </c>
      <c r="U79" s="12">
        <f t="shared" si="50"/>
        <v>1.7708333333333333</v>
      </c>
      <c r="V79" s="12">
        <f t="shared" si="51"/>
        <v>21.25</v>
      </c>
      <c r="W79" s="14">
        <f t="shared" si="52"/>
        <v>0.14400000000000002</v>
      </c>
      <c r="X79" s="8">
        <v>3.6</v>
      </c>
      <c r="Y79" s="13">
        <f t="shared" si="53"/>
        <v>43.2</v>
      </c>
      <c r="Z79" s="14">
        <f t="shared" si="54"/>
        <v>5.7999999999999996E-2</v>
      </c>
      <c r="AA79" s="8">
        <v>1.45</v>
      </c>
      <c r="AB79" s="13">
        <f t="shared" si="55"/>
        <v>17.399999999999999</v>
      </c>
      <c r="AC79" s="12">
        <f t="shared" si="56"/>
        <v>0.06</v>
      </c>
      <c r="AD79" s="8">
        <v>1.5</v>
      </c>
      <c r="AE79" s="12">
        <f t="shared" si="69"/>
        <v>18</v>
      </c>
      <c r="AF79" s="12">
        <f t="shared" si="57"/>
        <v>3.2000000000000001E-2</v>
      </c>
      <c r="AG79" s="8">
        <v>0.8</v>
      </c>
      <c r="AH79" s="12">
        <f t="shared" si="58"/>
        <v>9.6000000000000014</v>
      </c>
      <c r="AL79" s="8">
        <v>0.5</v>
      </c>
      <c r="AM79" s="12">
        <f t="shared" si="59"/>
        <v>12.5</v>
      </c>
      <c r="AN79" s="13">
        <f t="shared" si="60"/>
        <v>150</v>
      </c>
      <c r="AR79" s="8">
        <v>0.5083333333333333</v>
      </c>
      <c r="AS79" s="12">
        <f t="shared" si="61"/>
        <v>12.708333333333332</v>
      </c>
      <c r="AT79" s="13">
        <f t="shared" si="62"/>
        <v>152.5</v>
      </c>
      <c r="AX79" s="10">
        <v>0.46250000000000002</v>
      </c>
      <c r="AY79" s="12">
        <f t="shared" si="63"/>
        <v>11.5625</v>
      </c>
      <c r="AZ79" s="13">
        <f t="shared" si="64"/>
        <v>138.75</v>
      </c>
      <c r="BD79" s="10">
        <v>0.5</v>
      </c>
      <c r="BE79" s="12">
        <f t="shared" si="65"/>
        <v>12.5</v>
      </c>
      <c r="BF79" s="13">
        <f t="shared" si="66"/>
        <v>150</v>
      </c>
      <c r="BG79" s="6"/>
      <c r="BH79" s="6"/>
      <c r="BI79" s="6"/>
    </row>
    <row r="80" spans="1:61" x14ac:dyDescent="0.2">
      <c r="A80" s="5">
        <v>1908</v>
      </c>
      <c r="B80" s="15">
        <f t="shared" si="42"/>
        <v>9.0827464497662824E-2</v>
      </c>
      <c r="C80" s="16">
        <f>C79+((C81-C79)/2)</f>
        <v>2.2706866124415708</v>
      </c>
      <c r="D80" s="17">
        <f t="shared" si="43"/>
        <v>27.248239349298849</v>
      </c>
      <c r="E80" s="12">
        <f t="shared" si="44"/>
        <v>3.4000000000000002E-2</v>
      </c>
      <c r="F80" s="8">
        <v>0.85</v>
      </c>
      <c r="G80" s="13">
        <f t="shared" si="45"/>
        <v>10.199999999999999</v>
      </c>
      <c r="K80" s="18">
        <f t="shared" si="46"/>
        <v>4.5999999999999999E-2</v>
      </c>
      <c r="L80" s="8">
        <v>1.1499999999999999</v>
      </c>
      <c r="M80" s="13">
        <f t="shared" si="47"/>
        <v>13.799999999999999</v>
      </c>
      <c r="T80" s="8">
        <v>4.3301270189221933E-2</v>
      </c>
      <c r="U80" s="12">
        <f t="shared" si="50"/>
        <v>1.0825317547305484</v>
      </c>
      <c r="V80" s="12">
        <f t="shared" si="51"/>
        <v>12.99038105676658</v>
      </c>
      <c r="W80" s="14">
        <f t="shared" si="52"/>
        <v>0.14316666666666666</v>
      </c>
      <c r="X80" s="8">
        <v>3.5791666666666666</v>
      </c>
      <c r="Y80" s="13">
        <f t="shared" si="53"/>
        <v>42.95</v>
      </c>
      <c r="Z80" s="14">
        <f t="shared" si="54"/>
        <v>2.9499999999999998E-2</v>
      </c>
      <c r="AA80" s="8">
        <v>0.73749999999999993</v>
      </c>
      <c r="AB80" s="13">
        <f t="shared" si="55"/>
        <v>8.85</v>
      </c>
      <c r="AF80" s="12">
        <f t="shared" si="57"/>
        <v>0.03</v>
      </c>
      <c r="AG80" s="8">
        <v>0.75</v>
      </c>
      <c r="AH80" s="12">
        <f t="shared" si="58"/>
        <v>9</v>
      </c>
      <c r="AL80" s="8">
        <v>0.4375</v>
      </c>
      <c r="AM80" s="12">
        <f t="shared" si="59"/>
        <v>10.9375</v>
      </c>
      <c r="AN80" s="13">
        <f t="shared" si="60"/>
        <v>131.25</v>
      </c>
      <c r="AR80" s="8">
        <v>0.48749999999999999</v>
      </c>
      <c r="AS80" s="12">
        <f t="shared" si="61"/>
        <v>12.1875</v>
      </c>
      <c r="AT80" s="13">
        <f t="shared" si="62"/>
        <v>146.25</v>
      </c>
      <c r="AX80" s="10">
        <v>0.43333333333333335</v>
      </c>
      <c r="AY80" s="12">
        <f t="shared" si="63"/>
        <v>10.833333333333334</v>
      </c>
      <c r="AZ80" s="13">
        <f t="shared" si="64"/>
        <v>130</v>
      </c>
      <c r="BD80" s="10">
        <v>0.4291666666666667</v>
      </c>
      <c r="BE80" s="12">
        <f t="shared" si="65"/>
        <v>10.729166666666668</v>
      </c>
      <c r="BF80" s="13">
        <f t="shared" si="66"/>
        <v>128.75</v>
      </c>
      <c r="BG80" s="6"/>
      <c r="BH80" s="6"/>
      <c r="BI80" s="6"/>
    </row>
    <row r="81" spans="1:61" x14ac:dyDescent="0.2">
      <c r="A81" s="5">
        <v>1909</v>
      </c>
      <c r="B81" s="14">
        <f t="shared" si="42"/>
        <v>0.11832159566199231</v>
      </c>
      <c r="C81" s="8">
        <v>2.9580398915498076</v>
      </c>
      <c r="D81" s="13">
        <f t="shared" si="43"/>
        <v>35.496478698597691</v>
      </c>
      <c r="E81" s="12">
        <f t="shared" si="44"/>
        <v>6.5000000000000002E-2</v>
      </c>
      <c r="F81" s="8">
        <v>1.625</v>
      </c>
      <c r="G81" s="13">
        <f t="shared" si="45"/>
        <v>19.5</v>
      </c>
      <c r="T81" s="8">
        <v>4.5414755311462371E-2</v>
      </c>
      <c r="U81" s="12">
        <f t="shared" si="50"/>
        <v>1.1353688827865593</v>
      </c>
      <c r="V81" s="12">
        <f t="shared" si="51"/>
        <v>13.624426593438713</v>
      </c>
      <c r="W81" s="14">
        <f t="shared" si="52"/>
        <v>0.13</v>
      </c>
      <c r="X81" s="8">
        <v>3.25</v>
      </c>
      <c r="Y81" s="13">
        <f t="shared" si="53"/>
        <v>39</v>
      </c>
      <c r="Z81" s="14"/>
      <c r="AF81" s="12">
        <f t="shared" si="57"/>
        <v>3.5000000000000003E-2</v>
      </c>
      <c r="AG81" s="8">
        <v>0.875</v>
      </c>
      <c r="AH81" s="12">
        <f t="shared" si="58"/>
        <v>10.5</v>
      </c>
      <c r="AL81" s="8">
        <v>0.52916666666666667</v>
      </c>
      <c r="AM81" s="12">
        <f t="shared" si="59"/>
        <v>13.229166666666666</v>
      </c>
      <c r="AN81" s="13">
        <f t="shared" si="60"/>
        <v>158.75</v>
      </c>
      <c r="AO81" s="8">
        <v>0.25</v>
      </c>
      <c r="AP81" s="12">
        <f>AO81*25</f>
        <v>6.25</v>
      </c>
      <c r="AQ81" s="13">
        <f>AP81*12</f>
        <v>75</v>
      </c>
      <c r="AR81" s="8">
        <v>0.53749999999999998</v>
      </c>
      <c r="AS81" s="12">
        <f t="shared" si="61"/>
        <v>13.4375</v>
      </c>
      <c r="AT81" s="13">
        <f t="shared" si="62"/>
        <v>161.25</v>
      </c>
      <c r="AX81" s="19">
        <f>AX80+((AX82-AX80)/2)</f>
        <v>0.40291247198855851</v>
      </c>
      <c r="AY81" s="16">
        <f t="shared" si="63"/>
        <v>10.072811799713962</v>
      </c>
      <c r="AZ81" s="17">
        <f t="shared" si="64"/>
        <v>120.87374159656756</v>
      </c>
      <c r="BD81" s="10">
        <v>0.58750000000000002</v>
      </c>
      <c r="BE81" s="12">
        <f t="shared" si="65"/>
        <v>14.6875</v>
      </c>
      <c r="BF81" s="13">
        <f t="shared" si="66"/>
        <v>176.25</v>
      </c>
      <c r="BG81" s="6"/>
      <c r="BH81" s="6"/>
      <c r="BI81" s="6"/>
    </row>
    <row r="82" spans="1:61" x14ac:dyDescent="0.2">
      <c r="A82" s="5">
        <v>1910</v>
      </c>
      <c r="N82" s="7">
        <v>0.17499999999999999</v>
      </c>
      <c r="O82" s="12">
        <f>N82*25</f>
        <v>4.375</v>
      </c>
      <c r="P82" s="12">
        <f>O82*12</f>
        <v>52.5</v>
      </c>
      <c r="AL82" s="8">
        <v>0.5</v>
      </c>
      <c r="AM82" s="12">
        <f t="shared" si="59"/>
        <v>12.5</v>
      </c>
      <c r="AN82" s="13">
        <f t="shared" si="60"/>
        <v>150</v>
      </c>
      <c r="AX82" s="21">
        <v>0.37249161064378361</v>
      </c>
      <c r="AY82" s="12">
        <f t="shared" si="63"/>
        <v>9.3122902660945908</v>
      </c>
      <c r="AZ82" s="13">
        <f t="shared" si="64"/>
        <v>111.74748319313508</v>
      </c>
      <c r="BG82" s="6"/>
      <c r="BH82" s="6"/>
      <c r="BI82" s="6"/>
    </row>
    <row r="83" spans="1:61" x14ac:dyDescent="0.2">
      <c r="A83" s="5">
        <v>1911</v>
      </c>
      <c r="N83" s="7">
        <v>0.22500000000000001</v>
      </c>
      <c r="O83" s="12">
        <f>N83*25</f>
        <v>5.625</v>
      </c>
      <c r="P83" s="12">
        <f>O83*12</f>
        <v>67.5</v>
      </c>
      <c r="AL83" s="8">
        <v>0.5</v>
      </c>
      <c r="AM83" s="12">
        <f t="shared" si="59"/>
        <v>12.5</v>
      </c>
      <c r="AN83" s="13">
        <f t="shared" si="60"/>
        <v>150</v>
      </c>
      <c r="AX83" s="21">
        <v>0.37249161064378361</v>
      </c>
      <c r="AY83" s="12">
        <f t="shared" si="63"/>
        <v>9.3122902660945908</v>
      </c>
      <c r="AZ83" s="13">
        <f t="shared" si="64"/>
        <v>111.74748319313508</v>
      </c>
      <c r="BG83" s="6"/>
      <c r="BH83" s="6"/>
      <c r="BI83" s="6"/>
    </row>
    <row r="84" spans="1:61" x14ac:dyDescent="0.2">
      <c r="A84" s="5">
        <v>1912</v>
      </c>
      <c r="N84" s="16">
        <f>N83+((N85-N83)/2)</f>
        <v>0.22289701082909807</v>
      </c>
      <c r="O84" s="16">
        <f>N84*25</f>
        <v>5.572425270727452</v>
      </c>
      <c r="P84" s="16">
        <f>O84*12</f>
        <v>66.869103248729431</v>
      </c>
      <c r="AL84" s="16">
        <f>AL83+((AL85-AL83)/2)</f>
        <v>0.48815698604072055</v>
      </c>
      <c r="AM84" s="16">
        <f t="shared" si="59"/>
        <v>12.203924651018013</v>
      </c>
      <c r="AN84" s="17">
        <f t="shared" si="60"/>
        <v>146.44709581221616</v>
      </c>
      <c r="AX84" s="19">
        <f>AX83+((AX85-AX83)/2)</f>
        <v>0.37249161064378361</v>
      </c>
      <c r="AY84" s="16">
        <f t="shared" si="63"/>
        <v>9.3122902660945908</v>
      </c>
      <c r="AZ84" s="17">
        <f t="shared" si="64"/>
        <v>111.74748319313508</v>
      </c>
      <c r="BG84" s="6"/>
      <c r="BH84" s="6"/>
      <c r="BI84" s="6"/>
    </row>
    <row r="85" spans="1:61" x14ac:dyDescent="0.2">
      <c r="A85" s="5">
        <v>1913</v>
      </c>
      <c r="N85" s="7">
        <v>0.22079402165819614</v>
      </c>
      <c r="O85" s="12">
        <f>N85*25</f>
        <v>5.5198505414549039</v>
      </c>
      <c r="P85" s="12">
        <f>O85*12</f>
        <v>66.238206497458847</v>
      </c>
      <c r="AL85" s="8">
        <v>0.47631397208144116</v>
      </c>
      <c r="AM85" s="12">
        <f t="shared" si="59"/>
        <v>11.907849302036029</v>
      </c>
      <c r="AN85" s="13">
        <f t="shared" si="60"/>
        <v>142.89419162443235</v>
      </c>
      <c r="AX85" s="21">
        <v>0.37249161064378361</v>
      </c>
      <c r="AY85" s="12">
        <f t="shared" si="63"/>
        <v>9.3122902660945908</v>
      </c>
      <c r="AZ85" s="13">
        <f t="shared" si="64"/>
        <v>111.74748319313508</v>
      </c>
      <c r="BD85" s="10">
        <v>0.7</v>
      </c>
      <c r="BE85" s="12">
        <f>BD85*25</f>
        <v>17.5</v>
      </c>
      <c r="BF85" s="13">
        <f>BE85*12</f>
        <v>210</v>
      </c>
      <c r="BG85" s="6"/>
      <c r="BH85" s="6"/>
      <c r="BI85" s="6"/>
    </row>
  </sheetData>
  <mergeCells count="24">
    <mergeCell ref="AI7:AK7"/>
    <mergeCell ref="B6:M6"/>
    <mergeCell ref="N6:V6"/>
    <mergeCell ref="W6:AH6"/>
    <mergeCell ref="AI6:BI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BD7:BF7"/>
    <mergeCell ref="BG7:BI7"/>
    <mergeCell ref="AL7:AN7"/>
    <mergeCell ref="AO7:AQ7"/>
    <mergeCell ref="AR7:AT7"/>
    <mergeCell ref="AU7:AW7"/>
    <mergeCell ref="AX7:AZ7"/>
    <mergeCell ref="BA7:BC7"/>
  </mergeCells>
  <phoneticPr fontId="15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I85"/>
  <sheetViews>
    <sheetView workbookViewId="0">
      <pane xSplit="1" ySplit="8" topLeftCell="B9" activePane="bottomRight" state="frozen"/>
      <selection pane="topRight" activeCell="B1" sqref="B1"/>
      <selection pane="bottomLeft" activeCell="A4" sqref="A4"/>
      <selection pane="bottomRight" activeCell="O12" sqref="O12"/>
    </sheetView>
  </sheetViews>
  <sheetFormatPr defaultColWidth="8.85546875" defaultRowHeight="12.75" x14ac:dyDescent="0.2"/>
  <cols>
    <col min="1" max="1" width="8.85546875" style="5"/>
    <col min="2" max="2" width="5.7109375" style="7" customWidth="1"/>
    <col min="3" max="3" width="5.7109375" style="8" customWidth="1"/>
    <col min="4" max="4" width="5.7109375" style="9" customWidth="1"/>
    <col min="5" max="6" width="5.7109375" style="8" customWidth="1"/>
    <col min="7" max="7" width="5.7109375" style="9" customWidth="1"/>
    <col min="8" max="10" width="5.7109375" style="8" customWidth="1"/>
    <col min="11" max="11" width="5.7109375" style="10" customWidth="1"/>
    <col min="12" max="12" width="5.7109375" style="8" customWidth="1"/>
    <col min="13" max="13" width="5.7109375" style="11" customWidth="1"/>
    <col min="14" max="14" width="5.7109375" style="7" customWidth="1"/>
    <col min="15" max="16" width="5.7109375" style="8" customWidth="1"/>
    <col min="17" max="17" width="5.7109375" style="10" customWidth="1"/>
    <col min="18" max="18" width="5.7109375" style="8" customWidth="1"/>
    <col min="19" max="19" width="5.7109375" style="9" customWidth="1"/>
    <col min="20" max="21" width="5.7109375" style="8" customWidth="1"/>
    <col min="22" max="22" width="5.7109375" style="11" customWidth="1"/>
    <col min="23" max="23" width="5.7109375" style="7" customWidth="1"/>
    <col min="24" max="24" width="5.7109375" style="8" customWidth="1"/>
    <col min="25" max="25" width="5.7109375" style="9" customWidth="1"/>
    <col min="26" max="27" width="5.7109375" style="8" customWidth="1"/>
    <col min="28" max="28" width="5.7109375" style="9" customWidth="1"/>
    <col min="29" max="30" width="5.7109375" style="8" customWidth="1"/>
    <col min="31" max="31" width="5.7109375" style="9" customWidth="1"/>
    <col min="32" max="33" width="5.7109375" style="8" customWidth="1"/>
    <col min="34" max="34" width="5.7109375" style="11" customWidth="1"/>
    <col min="35" max="35" width="5.7109375" style="7" customWidth="1"/>
    <col min="36" max="36" width="5.7109375" style="8" customWidth="1"/>
    <col min="37" max="37" width="5.7109375" style="9" customWidth="1"/>
    <col min="38" max="39" width="5.7109375" style="8" customWidth="1"/>
    <col min="40" max="40" width="5.7109375" style="9" customWidth="1"/>
    <col min="41" max="42" width="5.7109375" style="8" customWidth="1"/>
    <col min="43" max="43" width="5.7109375" style="9" customWidth="1"/>
    <col min="44" max="46" width="5.7109375" style="8" customWidth="1"/>
    <col min="47" max="47" width="5.7109375" style="10" customWidth="1"/>
    <col min="48" max="49" width="5.7109375" style="8" customWidth="1"/>
    <col min="50" max="50" width="5.7109375" style="10" customWidth="1"/>
    <col min="51" max="51" width="5.7109375" style="8" customWidth="1"/>
    <col min="52" max="52" width="5.7109375" style="9" customWidth="1"/>
    <col min="53" max="55" width="5.7109375" style="8" customWidth="1"/>
    <col min="56" max="56" width="5.7109375" style="10" customWidth="1"/>
    <col min="57" max="58" width="5.7109375" style="8" customWidth="1"/>
    <col min="59" max="59" width="5.7109375" style="10" customWidth="1"/>
    <col min="60" max="60" width="5.7109375" style="8" customWidth="1"/>
    <col min="61" max="61" width="5.7109375" style="11" customWidth="1"/>
    <col min="62" max="257" width="8.85546875" style="6"/>
    <col min="258" max="317" width="5.7109375" style="6" customWidth="1"/>
    <col min="318" max="513" width="8.85546875" style="6"/>
    <col min="514" max="573" width="5.7109375" style="6" customWidth="1"/>
    <col min="574" max="769" width="8.85546875" style="6"/>
    <col min="770" max="829" width="5.7109375" style="6" customWidth="1"/>
    <col min="830" max="1025" width="8.85546875" style="6"/>
    <col min="1026" max="1085" width="5.7109375" style="6" customWidth="1"/>
    <col min="1086" max="1281" width="8.85546875" style="6"/>
    <col min="1282" max="1341" width="5.7109375" style="6" customWidth="1"/>
    <col min="1342" max="1537" width="8.85546875" style="6"/>
    <col min="1538" max="1597" width="5.7109375" style="6" customWidth="1"/>
    <col min="1598" max="1793" width="8.85546875" style="6"/>
    <col min="1794" max="1853" width="5.7109375" style="6" customWidth="1"/>
    <col min="1854" max="2049" width="8.85546875" style="6"/>
    <col min="2050" max="2109" width="5.7109375" style="6" customWidth="1"/>
    <col min="2110" max="2305" width="8.85546875" style="6"/>
    <col min="2306" max="2365" width="5.7109375" style="6" customWidth="1"/>
    <col min="2366" max="2561" width="8.85546875" style="6"/>
    <col min="2562" max="2621" width="5.7109375" style="6" customWidth="1"/>
    <col min="2622" max="2817" width="8.85546875" style="6"/>
    <col min="2818" max="2877" width="5.7109375" style="6" customWidth="1"/>
    <col min="2878" max="3073" width="8.85546875" style="6"/>
    <col min="3074" max="3133" width="5.7109375" style="6" customWidth="1"/>
    <col min="3134" max="3329" width="8.85546875" style="6"/>
    <col min="3330" max="3389" width="5.7109375" style="6" customWidth="1"/>
    <col min="3390" max="3585" width="8.85546875" style="6"/>
    <col min="3586" max="3645" width="5.7109375" style="6" customWidth="1"/>
    <col min="3646" max="3841" width="8.85546875" style="6"/>
    <col min="3842" max="3901" width="5.7109375" style="6" customWidth="1"/>
    <col min="3902" max="4097" width="8.85546875" style="6"/>
    <col min="4098" max="4157" width="5.7109375" style="6" customWidth="1"/>
    <col min="4158" max="4353" width="8.85546875" style="6"/>
    <col min="4354" max="4413" width="5.7109375" style="6" customWidth="1"/>
    <col min="4414" max="4609" width="8.85546875" style="6"/>
    <col min="4610" max="4669" width="5.7109375" style="6" customWidth="1"/>
    <col min="4670" max="4865" width="8.85546875" style="6"/>
    <col min="4866" max="4925" width="5.7109375" style="6" customWidth="1"/>
    <col min="4926" max="5121" width="8.85546875" style="6"/>
    <col min="5122" max="5181" width="5.7109375" style="6" customWidth="1"/>
    <col min="5182" max="5377" width="8.85546875" style="6"/>
    <col min="5378" max="5437" width="5.7109375" style="6" customWidth="1"/>
    <col min="5438" max="5633" width="8.85546875" style="6"/>
    <col min="5634" max="5693" width="5.7109375" style="6" customWidth="1"/>
    <col min="5694" max="5889" width="8.85546875" style="6"/>
    <col min="5890" max="5949" width="5.7109375" style="6" customWidth="1"/>
    <col min="5950" max="6145" width="8.85546875" style="6"/>
    <col min="6146" max="6205" width="5.7109375" style="6" customWidth="1"/>
    <col min="6206" max="6401" width="8.85546875" style="6"/>
    <col min="6402" max="6461" width="5.7109375" style="6" customWidth="1"/>
    <col min="6462" max="6657" width="8.85546875" style="6"/>
    <col min="6658" max="6717" width="5.7109375" style="6" customWidth="1"/>
    <col min="6718" max="6913" width="8.85546875" style="6"/>
    <col min="6914" max="6973" width="5.7109375" style="6" customWidth="1"/>
    <col min="6974" max="7169" width="8.85546875" style="6"/>
    <col min="7170" max="7229" width="5.7109375" style="6" customWidth="1"/>
    <col min="7230" max="7425" width="8.85546875" style="6"/>
    <col min="7426" max="7485" width="5.7109375" style="6" customWidth="1"/>
    <col min="7486" max="7681" width="8.85546875" style="6"/>
    <col min="7682" max="7741" width="5.7109375" style="6" customWidth="1"/>
    <col min="7742" max="7937" width="8.85546875" style="6"/>
    <col min="7938" max="7997" width="5.7109375" style="6" customWidth="1"/>
    <col min="7998" max="8193" width="8.85546875" style="6"/>
    <col min="8194" max="8253" width="5.7109375" style="6" customWidth="1"/>
    <col min="8254" max="8449" width="8.85546875" style="6"/>
    <col min="8450" max="8509" width="5.7109375" style="6" customWidth="1"/>
    <col min="8510" max="8705" width="8.85546875" style="6"/>
    <col min="8706" max="8765" width="5.7109375" style="6" customWidth="1"/>
    <col min="8766" max="8961" width="8.85546875" style="6"/>
    <col min="8962" max="9021" width="5.7109375" style="6" customWidth="1"/>
    <col min="9022" max="9217" width="8.85546875" style="6"/>
    <col min="9218" max="9277" width="5.7109375" style="6" customWidth="1"/>
    <col min="9278" max="9473" width="8.85546875" style="6"/>
    <col min="9474" max="9533" width="5.7109375" style="6" customWidth="1"/>
    <col min="9534" max="9729" width="8.85546875" style="6"/>
    <col min="9730" max="9789" width="5.7109375" style="6" customWidth="1"/>
    <col min="9790" max="9985" width="8.85546875" style="6"/>
    <col min="9986" max="10045" width="5.7109375" style="6" customWidth="1"/>
    <col min="10046" max="10241" width="8.85546875" style="6"/>
    <col min="10242" max="10301" width="5.7109375" style="6" customWidth="1"/>
    <col min="10302" max="10497" width="8.85546875" style="6"/>
    <col min="10498" max="10557" width="5.7109375" style="6" customWidth="1"/>
    <col min="10558" max="10753" width="8.85546875" style="6"/>
    <col min="10754" max="10813" width="5.7109375" style="6" customWidth="1"/>
    <col min="10814" max="11009" width="8.85546875" style="6"/>
    <col min="11010" max="11069" width="5.7109375" style="6" customWidth="1"/>
    <col min="11070" max="11265" width="8.85546875" style="6"/>
    <col min="11266" max="11325" width="5.7109375" style="6" customWidth="1"/>
    <col min="11326" max="11521" width="8.85546875" style="6"/>
    <col min="11522" max="11581" width="5.7109375" style="6" customWidth="1"/>
    <col min="11582" max="11777" width="8.85546875" style="6"/>
    <col min="11778" max="11837" width="5.7109375" style="6" customWidth="1"/>
    <col min="11838" max="12033" width="8.85546875" style="6"/>
    <col min="12034" max="12093" width="5.7109375" style="6" customWidth="1"/>
    <col min="12094" max="12289" width="8.85546875" style="6"/>
    <col min="12290" max="12349" width="5.7109375" style="6" customWidth="1"/>
    <col min="12350" max="12545" width="8.85546875" style="6"/>
    <col min="12546" max="12605" width="5.7109375" style="6" customWidth="1"/>
    <col min="12606" max="12801" width="8.85546875" style="6"/>
    <col min="12802" max="12861" width="5.7109375" style="6" customWidth="1"/>
    <col min="12862" max="13057" width="8.85546875" style="6"/>
    <col min="13058" max="13117" width="5.7109375" style="6" customWidth="1"/>
    <col min="13118" max="13313" width="8.85546875" style="6"/>
    <col min="13314" max="13373" width="5.7109375" style="6" customWidth="1"/>
    <col min="13374" max="13569" width="8.85546875" style="6"/>
    <col min="13570" max="13629" width="5.7109375" style="6" customWidth="1"/>
    <col min="13630" max="13825" width="8.85546875" style="6"/>
    <col min="13826" max="13885" width="5.7109375" style="6" customWidth="1"/>
    <col min="13886" max="14081" width="8.85546875" style="6"/>
    <col min="14082" max="14141" width="5.7109375" style="6" customWidth="1"/>
    <col min="14142" max="14337" width="8.85546875" style="6"/>
    <col min="14338" max="14397" width="5.7109375" style="6" customWidth="1"/>
    <col min="14398" max="14593" width="8.85546875" style="6"/>
    <col min="14594" max="14653" width="5.7109375" style="6" customWidth="1"/>
    <col min="14654" max="14849" width="8.85546875" style="6"/>
    <col min="14850" max="14909" width="5.7109375" style="6" customWidth="1"/>
    <col min="14910" max="15105" width="8.85546875" style="6"/>
    <col min="15106" max="15165" width="5.7109375" style="6" customWidth="1"/>
    <col min="15166" max="15361" width="8.85546875" style="6"/>
    <col min="15362" max="15421" width="5.7109375" style="6" customWidth="1"/>
    <col min="15422" max="15617" width="8.85546875" style="6"/>
    <col min="15618" max="15677" width="5.7109375" style="6" customWidth="1"/>
    <col min="15678" max="15873" width="8.85546875" style="6"/>
    <col min="15874" max="15933" width="5.7109375" style="6" customWidth="1"/>
    <col min="15934" max="16129" width="8.85546875" style="6"/>
    <col min="16130" max="16189" width="5.7109375" style="6" customWidth="1"/>
    <col min="16190" max="16384" width="8.85546875" style="6"/>
  </cols>
  <sheetData>
    <row r="1" spans="1:61" x14ac:dyDescent="0.2">
      <c r="A1" s="22"/>
      <c r="B1" s="8"/>
      <c r="D1" s="8"/>
      <c r="G1" s="8"/>
      <c r="K1" s="8"/>
      <c r="M1" s="8"/>
      <c r="N1" s="8"/>
      <c r="Q1" s="8"/>
      <c r="S1" s="8"/>
      <c r="V1" s="8"/>
      <c r="W1" s="8"/>
      <c r="Y1" s="8"/>
      <c r="AB1" s="8"/>
      <c r="AE1" s="8"/>
      <c r="AH1" s="8"/>
      <c r="AI1" s="8"/>
      <c r="AK1" s="8"/>
      <c r="AN1" s="8"/>
      <c r="AQ1" s="8"/>
      <c r="AU1" s="8"/>
      <c r="AX1" s="8"/>
      <c r="AZ1" s="8"/>
      <c r="BD1" s="8"/>
      <c r="BG1" s="8"/>
      <c r="BI1" s="8"/>
    </row>
    <row r="2" spans="1:61" s="8" customFormat="1" ht="18" x14ac:dyDescent="0.25">
      <c r="A2" s="22"/>
      <c r="B2" s="32" t="s">
        <v>0</v>
      </c>
    </row>
    <row r="3" spans="1:61" s="8" customFormat="1" ht="15" x14ac:dyDescent="0.2">
      <c r="A3" s="22"/>
      <c r="B3" s="28"/>
    </row>
    <row r="4" spans="1:61" s="8" customFormat="1" x14ac:dyDescent="0.2">
      <c r="A4" s="22"/>
      <c r="B4" s="25" t="s">
        <v>7</v>
      </c>
    </row>
    <row r="5" spans="1:61" s="8" customFormat="1" x14ac:dyDescent="0.2">
      <c r="A5" s="22"/>
    </row>
    <row r="6" spans="1:61" s="24" customFormat="1" x14ac:dyDescent="0.2">
      <c r="A6" s="23"/>
      <c r="B6" s="103" t="s">
        <v>156</v>
      </c>
      <c r="C6" s="77"/>
      <c r="D6" s="77"/>
      <c r="E6" s="77"/>
      <c r="F6" s="77"/>
      <c r="G6" s="77"/>
      <c r="H6" s="77"/>
      <c r="I6" s="77"/>
      <c r="J6" s="77"/>
      <c r="K6" s="77"/>
      <c r="L6" s="77"/>
      <c r="M6" s="78"/>
      <c r="N6" s="76" t="s">
        <v>119</v>
      </c>
      <c r="O6" s="77"/>
      <c r="P6" s="77"/>
      <c r="Q6" s="77"/>
      <c r="R6" s="77"/>
      <c r="S6" s="77"/>
      <c r="T6" s="77"/>
      <c r="U6" s="77"/>
      <c r="V6" s="78"/>
      <c r="W6" s="103" t="s">
        <v>155</v>
      </c>
      <c r="X6" s="77"/>
      <c r="Y6" s="77"/>
      <c r="Z6" s="77"/>
      <c r="AA6" s="77"/>
      <c r="AB6" s="77"/>
      <c r="AC6" s="77"/>
      <c r="AD6" s="77"/>
      <c r="AE6" s="77"/>
      <c r="AF6" s="77"/>
      <c r="AG6" s="77"/>
      <c r="AH6" s="78"/>
      <c r="AI6" s="76" t="s">
        <v>147</v>
      </c>
      <c r="AJ6" s="77"/>
      <c r="AK6" s="77"/>
      <c r="AL6" s="77"/>
      <c r="AM6" s="77"/>
      <c r="AN6" s="77"/>
      <c r="AO6" s="77"/>
      <c r="AP6" s="77"/>
      <c r="AQ6" s="77"/>
      <c r="AR6" s="77"/>
      <c r="AS6" s="77"/>
      <c r="AT6" s="77"/>
      <c r="AU6" s="77"/>
      <c r="AV6" s="77"/>
      <c r="AW6" s="77"/>
      <c r="AX6" s="77"/>
      <c r="AY6" s="77"/>
      <c r="AZ6" s="77"/>
      <c r="BA6" s="77"/>
      <c r="BB6" s="77"/>
      <c r="BC6" s="77"/>
      <c r="BD6" s="77"/>
      <c r="BE6" s="77"/>
      <c r="BF6" s="77"/>
      <c r="BG6" s="77"/>
      <c r="BH6" s="77"/>
      <c r="BI6" s="78"/>
    </row>
    <row r="7" spans="1:61" x14ac:dyDescent="0.2">
      <c r="B7" s="80" t="s">
        <v>92</v>
      </c>
      <c r="C7" s="69"/>
      <c r="D7" s="70"/>
      <c r="E7" s="68" t="s">
        <v>91</v>
      </c>
      <c r="F7" s="69"/>
      <c r="G7" s="70"/>
      <c r="H7" s="68" t="s">
        <v>94</v>
      </c>
      <c r="I7" s="69"/>
      <c r="J7" s="70"/>
      <c r="K7" s="68" t="s">
        <v>93</v>
      </c>
      <c r="L7" s="69"/>
      <c r="M7" s="71"/>
      <c r="N7" s="80" t="s">
        <v>146</v>
      </c>
      <c r="O7" s="69"/>
      <c r="P7" s="70"/>
      <c r="Q7" s="68" t="s">
        <v>145</v>
      </c>
      <c r="R7" s="69"/>
      <c r="S7" s="70"/>
      <c r="T7" s="68" t="s">
        <v>144</v>
      </c>
      <c r="U7" s="69"/>
      <c r="V7" s="71"/>
      <c r="W7" s="80" t="s">
        <v>143</v>
      </c>
      <c r="X7" s="69"/>
      <c r="Y7" s="70"/>
      <c r="Z7" s="68" t="s">
        <v>142</v>
      </c>
      <c r="AA7" s="69"/>
      <c r="AB7" s="70"/>
      <c r="AC7" s="68" t="s">
        <v>141</v>
      </c>
      <c r="AD7" s="69"/>
      <c r="AE7" s="70"/>
      <c r="AF7" s="68" t="s">
        <v>140</v>
      </c>
      <c r="AG7" s="69"/>
      <c r="AH7" s="71"/>
      <c r="AI7" s="80" t="s">
        <v>126</v>
      </c>
      <c r="AJ7" s="69"/>
      <c r="AK7" s="70"/>
      <c r="AL7" s="68" t="s">
        <v>139</v>
      </c>
      <c r="AM7" s="69"/>
      <c r="AN7" s="70"/>
      <c r="AO7" s="68" t="s">
        <v>138</v>
      </c>
      <c r="AP7" s="69"/>
      <c r="AQ7" s="70"/>
      <c r="AR7" s="68" t="s">
        <v>137</v>
      </c>
      <c r="AS7" s="69"/>
      <c r="AT7" s="70"/>
      <c r="AU7" s="68" t="s">
        <v>136</v>
      </c>
      <c r="AV7" s="69"/>
      <c r="AW7" s="70"/>
      <c r="AX7" s="68" t="s">
        <v>135</v>
      </c>
      <c r="AY7" s="69"/>
      <c r="AZ7" s="70"/>
      <c r="BA7" s="68" t="s">
        <v>134</v>
      </c>
      <c r="BB7" s="69"/>
      <c r="BC7" s="70"/>
      <c r="BD7" s="68" t="s">
        <v>133</v>
      </c>
      <c r="BE7" s="69"/>
      <c r="BF7" s="70"/>
      <c r="BG7" s="68" t="s">
        <v>132</v>
      </c>
      <c r="BH7" s="69"/>
      <c r="BI7" s="71"/>
    </row>
    <row r="8" spans="1:61" x14ac:dyDescent="0.2">
      <c r="B8" s="7" t="s">
        <v>131</v>
      </c>
      <c r="C8" s="8" t="s">
        <v>130</v>
      </c>
      <c r="D8" s="9" t="s">
        <v>129</v>
      </c>
      <c r="E8" s="8" t="s">
        <v>131</v>
      </c>
      <c r="F8" s="8" t="s">
        <v>130</v>
      </c>
      <c r="G8" s="9" t="s">
        <v>129</v>
      </c>
      <c r="H8" s="8" t="s">
        <v>131</v>
      </c>
      <c r="I8" s="8" t="s">
        <v>130</v>
      </c>
      <c r="J8" s="8" t="s">
        <v>129</v>
      </c>
      <c r="K8" s="10" t="s">
        <v>131</v>
      </c>
      <c r="L8" s="8" t="s">
        <v>130</v>
      </c>
      <c r="M8" s="11" t="s">
        <v>129</v>
      </c>
      <c r="N8" s="7" t="s">
        <v>131</v>
      </c>
      <c r="O8" s="8" t="s">
        <v>130</v>
      </c>
      <c r="P8" s="8" t="s">
        <v>129</v>
      </c>
      <c r="Q8" s="10" t="s">
        <v>131</v>
      </c>
      <c r="R8" s="8" t="s">
        <v>130</v>
      </c>
      <c r="S8" s="9" t="s">
        <v>129</v>
      </c>
      <c r="T8" s="8" t="s">
        <v>131</v>
      </c>
      <c r="U8" s="8" t="s">
        <v>130</v>
      </c>
      <c r="V8" s="11" t="s">
        <v>129</v>
      </c>
      <c r="W8" s="7" t="s">
        <v>131</v>
      </c>
      <c r="X8" s="8" t="s">
        <v>130</v>
      </c>
      <c r="Y8" s="9" t="s">
        <v>129</v>
      </c>
      <c r="Z8" s="8" t="s">
        <v>131</v>
      </c>
      <c r="AA8" s="8" t="s">
        <v>130</v>
      </c>
      <c r="AB8" s="9" t="s">
        <v>129</v>
      </c>
      <c r="AC8" s="8" t="s">
        <v>131</v>
      </c>
      <c r="AD8" s="8" t="s">
        <v>130</v>
      </c>
      <c r="AE8" s="9" t="s">
        <v>129</v>
      </c>
      <c r="AF8" s="8" t="s">
        <v>131</v>
      </c>
      <c r="AG8" s="8" t="s">
        <v>130</v>
      </c>
      <c r="AH8" s="11" t="s">
        <v>129</v>
      </c>
      <c r="AI8" s="7" t="s">
        <v>131</v>
      </c>
      <c r="AJ8" s="8" t="s">
        <v>130</v>
      </c>
      <c r="AK8" s="9" t="s">
        <v>129</v>
      </c>
      <c r="AL8" s="8" t="s">
        <v>131</v>
      </c>
      <c r="AM8" s="8" t="s">
        <v>130</v>
      </c>
      <c r="AN8" s="9" t="s">
        <v>129</v>
      </c>
      <c r="AO8" s="8" t="s">
        <v>131</v>
      </c>
      <c r="AP8" s="8" t="s">
        <v>130</v>
      </c>
      <c r="AQ8" s="9" t="s">
        <v>129</v>
      </c>
      <c r="AR8" s="8" t="s">
        <v>131</v>
      </c>
      <c r="AS8" s="8" t="s">
        <v>130</v>
      </c>
      <c r="AT8" s="8" t="s">
        <v>129</v>
      </c>
      <c r="AU8" s="10" t="s">
        <v>131</v>
      </c>
      <c r="AV8" s="8" t="s">
        <v>130</v>
      </c>
      <c r="AW8" s="8" t="s">
        <v>129</v>
      </c>
      <c r="AX8" s="10" t="s">
        <v>131</v>
      </c>
      <c r="AY8" s="8" t="s">
        <v>130</v>
      </c>
      <c r="AZ8" s="9" t="s">
        <v>129</v>
      </c>
      <c r="BA8" s="8" t="s">
        <v>131</v>
      </c>
      <c r="BB8" s="8" t="s">
        <v>130</v>
      </c>
      <c r="BC8" s="8" t="s">
        <v>129</v>
      </c>
      <c r="BD8" s="10" t="s">
        <v>131</v>
      </c>
      <c r="BE8" s="8" t="s">
        <v>130</v>
      </c>
      <c r="BF8" s="8" t="s">
        <v>129</v>
      </c>
      <c r="BG8" s="10" t="s">
        <v>131</v>
      </c>
      <c r="BH8" s="8" t="s">
        <v>130</v>
      </c>
      <c r="BI8" s="11" t="s">
        <v>129</v>
      </c>
    </row>
    <row r="9" spans="1:61" x14ac:dyDescent="0.2">
      <c r="A9" s="5">
        <v>1837</v>
      </c>
      <c r="H9" s="8">
        <f>'Cape wages pounds'!H9*104.6</f>
        <v>7.8450000000000006</v>
      </c>
      <c r="I9" s="12">
        <f>'Cape wages pounds'!I9*104.6</f>
        <v>196.125</v>
      </c>
      <c r="J9" s="12">
        <f>'Cape wages pounds'!J9*104.6</f>
        <v>2353.5000000000005</v>
      </c>
      <c r="AC9" s="7">
        <f>'Cape wages pounds'!AC9*104.6</f>
        <v>10.46</v>
      </c>
      <c r="AD9" s="12">
        <f>'Cape wages pounds'!AD9*104.6</f>
        <v>261.5</v>
      </c>
      <c r="AE9" s="13">
        <f>'Cape wages pounds'!AE9*104.6</f>
        <v>3138</v>
      </c>
      <c r="AI9" s="7">
        <f>'Cape wages pounds'!AI9*104.6</f>
        <v>28.765000000000001</v>
      </c>
      <c r="AJ9" s="12">
        <f>'Cape wages pounds'!AJ9*104.6</f>
        <v>719.125</v>
      </c>
      <c r="AK9" s="13">
        <f>'Cape wages pounds'!AK9*104.6</f>
        <v>8629.5000000000018</v>
      </c>
    </row>
    <row r="10" spans="1:61" x14ac:dyDescent="0.2">
      <c r="A10" s="5">
        <v>1838</v>
      </c>
      <c r="H10" s="12">
        <f>'Cape wages pounds'!H10*104.6</f>
        <v>10.982999999999999</v>
      </c>
      <c r="I10" s="8">
        <f>'Cape wages pounds'!I10*104.6</f>
        <v>274.57499999999999</v>
      </c>
      <c r="J10" s="12">
        <f>'Cape wages pounds'!J10*104.6</f>
        <v>3294.8999999999996</v>
      </c>
      <c r="AC10" s="14">
        <f>'Cape wages pounds'!AC10*104.6</f>
        <v>8.263399999999999</v>
      </c>
      <c r="AD10" s="8">
        <f>'Cape wages pounds'!AD10*104.6</f>
        <v>206.58499999999998</v>
      </c>
      <c r="AE10" s="13">
        <f>'Cape wages pounds'!AE10*104.6</f>
        <v>2479.02</v>
      </c>
      <c r="AI10" s="7">
        <f>'Cape wages pounds'!AI10*104.6</f>
        <v>21.900624999999998</v>
      </c>
      <c r="AJ10" s="12">
        <f>'Cape wages pounds'!AJ10*104.6</f>
        <v>547.515625</v>
      </c>
      <c r="AK10" s="13">
        <f>'Cape wages pounds'!AK10*104.6</f>
        <v>6570.1875</v>
      </c>
    </row>
    <row r="11" spans="1:61" x14ac:dyDescent="0.2">
      <c r="A11" s="5">
        <v>1839</v>
      </c>
      <c r="H11" s="12">
        <f>'Cape wages pounds'!H11*104.6</f>
        <v>12.552</v>
      </c>
      <c r="I11" s="8">
        <f>'Cape wages pounds'!I11*104.6</f>
        <v>313.79999999999995</v>
      </c>
      <c r="J11" s="12">
        <f>'Cape wages pounds'!J11*104.6</f>
        <v>3765.6</v>
      </c>
      <c r="AC11" s="14">
        <f>'Cape wages pounds'!AC11*104.6</f>
        <v>12.552</v>
      </c>
      <c r="AD11" s="8">
        <f>'Cape wages pounds'!AD11*104.6</f>
        <v>313.79999999999995</v>
      </c>
      <c r="AE11" s="13">
        <f>'Cape wages pounds'!AE11*104.6</f>
        <v>3765.6</v>
      </c>
      <c r="AI11" s="7">
        <f>'Cape wages pounds'!AI11*104.6</f>
        <v>26.15</v>
      </c>
      <c r="AJ11" s="12">
        <f>'Cape wages pounds'!AJ11*104.6</f>
        <v>653.75</v>
      </c>
      <c r="AK11" s="13">
        <f>'Cape wages pounds'!AK11*104.6</f>
        <v>7845</v>
      </c>
    </row>
    <row r="12" spans="1:61" x14ac:dyDescent="0.2">
      <c r="A12" s="5">
        <v>1840</v>
      </c>
      <c r="H12" s="12">
        <f>'Cape wages pounds'!H12*104.6</f>
        <v>7.246900578868182</v>
      </c>
      <c r="I12" s="8">
        <f>'Cape wages pounds'!I12*104.6</f>
        <v>181.17251447170457</v>
      </c>
      <c r="J12" s="12">
        <f>'Cape wages pounds'!J12*104.6</f>
        <v>2174.0701736604547</v>
      </c>
      <c r="AC12" s="14">
        <f>'Cape wages pounds'!AC12*104.6</f>
        <v>12.552</v>
      </c>
      <c r="AD12" s="8">
        <f>'Cape wages pounds'!AD12*104.6</f>
        <v>313.79999999999995</v>
      </c>
      <c r="AE12" s="13">
        <f>'Cape wages pounds'!AE12*104.6</f>
        <v>3765.6</v>
      </c>
      <c r="AI12" s="7">
        <f>'Cape wages pounds'!AI12*104.6</f>
        <v>27.4575</v>
      </c>
      <c r="AJ12" s="12">
        <f>'Cape wages pounds'!AJ12*104.6</f>
        <v>686.4375</v>
      </c>
      <c r="AK12" s="13">
        <f>'Cape wages pounds'!AK12*104.6</f>
        <v>8237.25</v>
      </c>
    </row>
    <row r="13" spans="1:61" x14ac:dyDescent="0.2">
      <c r="A13" s="5">
        <v>1841</v>
      </c>
      <c r="H13" s="12">
        <f>'Cape wages pounds'!H13*104.6</f>
        <v>7.3220000000000001</v>
      </c>
      <c r="I13" s="8">
        <f>'Cape wages pounds'!I13*104.6</f>
        <v>183.04999999999998</v>
      </c>
      <c r="J13" s="12">
        <f>'Cape wages pounds'!J13*104.6</f>
        <v>2196.6</v>
      </c>
      <c r="AC13" s="14">
        <f>'Cape wages pounds'!AC13*104.6</f>
        <v>10.982999999999999</v>
      </c>
      <c r="AD13" s="8">
        <f>'Cape wages pounds'!AD13*104.6</f>
        <v>274.57499999999999</v>
      </c>
      <c r="AE13" s="13">
        <f>'Cape wages pounds'!AE13*104.6</f>
        <v>3294.8999999999996</v>
      </c>
      <c r="AI13" s="7">
        <f>'Cape wages pounds'!AI13*104.6</f>
        <v>24.842500000000001</v>
      </c>
      <c r="AJ13" s="12">
        <f>'Cape wages pounds'!AJ13*104.6</f>
        <v>621.0625</v>
      </c>
      <c r="AK13" s="13">
        <f>'Cape wages pounds'!AK13*104.6</f>
        <v>7452.75</v>
      </c>
    </row>
    <row r="14" spans="1:61" x14ac:dyDescent="0.2">
      <c r="A14" s="5">
        <v>1842</v>
      </c>
      <c r="H14" s="12">
        <f>'Cape wages pounds'!H14*104.6</f>
        <v>8.3680000000000003</v>
      </c>
      <c r="I14" s="8">
        <f>'Cape wages pounds'!I14*104.6</f>
        <v>209.2</v>
      </c>
      <c r="J14" s="12">
        <f>'Cape wages pounds'!J14*104.6</f>
        <v>2510.3999999999996</v>
      </c>
      <c r="AC14" s="14">
        <f>'Cape wages pounds'!AC14*104.6</f>
        <v>10.878400000000001</v>
      </c>
      <c r="AD14" s="8">
        <f>'Cape wages pounds'!AD14*104.6</f>
        <v>271.95999999999998</v>
      </c>
      <c r="AE14" s="13">
        <f>'Cape wages pounds'!AE14*104.6</f>
        <v>3263.52</v>
      </c>
      <c r="AI14" s="7">
        <f>'Cape wages pounds'!AI14*104.6</f>
        <v>27.4575</v>
      </c>
      <c r="AJ14" s="12">
        <f>'Cape wages pounds'!AJ14*104.6</f>
        <v>686.4375</v>
      </c>
      <c r="AK14" s="13">
        <f>'Cape wages pounds'!AK14*104.6</f>
        <v>8237.25</v>
      </c>
    </row>
    <row r="15" spans="1:61" x14ac:dyDescent="0.2">
      <c r="A15" s="5">
        <v>1843</v>
      </c>
      <c r="H15" s="12">
        <f>'Cape wages pounds'!H15*104.6</f>
        <v>7.8449999999999989</v>
      </c>
      <c r="I15" s="8">
        <f>'Cape wages pounds'!I15*104.6</f>
        <v>196.125</v>
      </c>
      <c r="J15" s="12">
        <f>'Cape wages pounds'!J15*104.6</f>
        <v>2353.5</v>
      </c>
      <c r="AC15" s="14">
        <f>'Cape wages pounds'!AC15*104.6</f>
        <v>10.982999999999999</v>
      </c>
      <c r="AD15" s="8">
        <f>'Cape wages pounds'!AD15*104.6</f>
        <v>274.57499999999999</v>
      </c>
      <c r="AE15" s="13">
        <f>'Cape wages pounds'!AE15*104.6</f>
        <v>3294.8999999999996</v>
      </c>
      <c r="AI15" s="7">
        <f>'Cape wages pounds'!AI15*104.6</f>
        <v>27.4575</v>
      </c>
      <c r="AJ15" s="12">
        <f>'Cape wages pounds'!AJ15*104.6</f>
        <v>686.4375</v>
      </c>
      <c r="AK15" s="13">
        <f>'Cape wages pounds'!AK15*104.6</f>
        <v>8237.25</v>
      </c>
    </row>
    <row r="16" spans="1:61" x14ac:dyDescent="0.2">
      <c r="A16" s="5">
        <v>1844</v>
      </c>
      <c r="H16" s="12">
        <f>'Cape wages pounds'!H16*104.6</f>
        <v>7.8449999999999989</v>
      </c>
      <c r="I16" s="8">
        <f>'Cape wages pounds'!I16*104.6</f>
        <v>196.125</v>
      </c>
      <c r="J16" s="12">
        <f>'Cape wages pounds'!J16*104.6</f>
        <v>2353.5</v>
      </c>
      <c r="AC16" s="14">
        <f>'Cape wages pounds'!AC16*104.6</f>
        <v>9.1524999999999981</v>
      </c>
      <c r="AD16" s="8">
        <f>'Cape wages pounds'!AD16*104.6</f>
        <v>228.8125</v>
      </c>
      <c r="AE16" s="13">
        <f>'Cape wages pounds'!AE16*104.6</f>
        <v>2745.75</v>
      </c>
      <c r="AI16" s="7">
        <f>'Cape wages pounds'!AI16*104.6</f>
        <v>27.4575</v>
      </c>
      <c r="AJ16" s="12">
        <f>'Cape wages pounds'!AJ16*104.6</f>
        <v>686.4375</v>
      </c>
      <c r="AK16" s="13">
        <f>'Cape wages pounds'!AK16*104.6</f>
        <v>8237.25</v>
      </c>
    </row>
    <row r="17" spans="1:61" x14ac:dyDescent="0.2">
      <c r="A17" s="5">
        <v>1845</v>
      </c>
      <c r="H17" s="12">
        <f>'Cape wages pounds'!H17*104.6</f>
        <v>7.8449999999999989</v>
      </c>
      <c r="I17" s="8">
        <f>'Cape wages pounds'!I17*104.6</f>
        <v>196.125</v>
      </c>
      <c r="J17" s="12">
        <f>'Cape wages pounds'!J17*104.6</f>
        <v>2353.5</v>
      </c>
      <c r="AC17" s="14">
        <f>'Cape wages pounds'!AC17*104.6</f>
        <v>9.1524999999999981</v>
      </c>
      <c r="AD17" s="8">
        <f>'Cape wages pounds'!AD17*104.6</f>
        <v>228.8125</v>
      </c>
      <c r="AE17" s="13">
        <f>'Cape wages pounds'!AE17*104.6</f>
        <v>2745.75</v>
      </c>
      <c r="AI17" s="7">
        <f>'Cape wages pounds'!AI17*104.6</f>
        <v>27.4575</v>
      </c>
      <c r="AJ17" s="12">
        <f>'Cape wages pounds'!AJ17*104.6</f>
        <v>686.4375</v>
      </c>
      <c r="AK17" s="13">
        <f>'Cape wages pounds'!AK17*104.6</f>
        <v>8237.25</v>
      </c>
    </row>
    <row r="18" spans="1:61" x14ac:dyDescent="0.2">
      <c r="A18" s="5">
        <v>1846</v>
      </c>
      <c r="H18" s="12">
        <f>'Cape wages pounds'!H18*104.6</f>
        <v>6.275999999999998</v>
      </c>
      <c r="I18" s="8">
        <f>'Cape wages pounds'!I18*104.6</f>
        <v>156.89999999999995</v>
      </c>
      <c r="J18" s="12">
        <f>'Cape wages pounds'!J18*104.6</f>
        <v>1882.799999999999</v>
      </c>
      <c r="W18" s="15"/>
      <c r="X18" s="16"/>
      <c r="Y18" s="17"/>
      <c r="AI18" s="7">
        <f>'Cape wages pounds'!AI18*104.6</f>
        <v>20.25570290066479</v>
      </c>
      <c r="AJ18" s="12">
        <f>'Cape wages pounds'!AJ18*104.6</f>
        <v>506.39257251661974</v>
      </c>
      <c r="AK18" s="13">
        <f>'Cape wages pounds'!AK18*104.6</f>
        <v>6076.7108701994366</v>
      </c>
    </row>
    <row r="19" spans="1:61" x14ac:dyDescent="0.2">
      <c r="A19" s="5">
        <v>1847</v>
      </c>
      <c r="H19" s="12">
        <f>'Cape wages pounds'!H19*104.6</f>
        <v>6.275999999999998</v>
      </c>
      <c r="I19" s="8">
        <f>'Cape wages pounds'!I19*104.6</f>
        <v>156.89999999999995</v>
      </c>
      <c r="J19" s="12">
        <f>'Cape wages pounds'!J19*104.6</f>
        <v>1882.799999999999</v>
      </c>
      <c r="W19" s="15"/>
      <c r="X19" s="16"/>
      <c r="Y19" s="17"/>
      <c r="AI19" s="7">
        <f>'Cape wages pounds'!AI19*104.6</f>
        <v>20.25570290066479</v>
      </c>
      <c r="AJ19" s="12">
        <f>'Cape wages pounds'!AJ19*104.6</f>
        <v>506.39257251661974</v>
      </c>
      <c r="AK19" s="13">
        <f>'Cape wages pounds'!AK19*104.6</f>
        <v>6076.7108701994366</v>
      </c>
    </row>
    <row r="20" spans="1:61" x14ac:dyDescent="0.2">
      <c r="A20" s="5">
        <v>1848</v>
      </c>
      <c r="H20" s="12">
        <f>'Cape wages pounds'!H20*104.6</f>
        <v>6.275999999999998</v>
      </c>
      <c r="I20" s="8">
        <f>'Cape wages pounds'!I20*104.6</f>
        <v>156.89999999999995</v>
      </c>
      <c r="J20" s="12">
        <f>'Cape wages pounds'!J20*104.6</f>
        <v>1882.799999999999</v>
      </c>
      <c r="W20" s="15"/>
      <c r="X20" s="16"/>
      <c r="Y20" s="17"/>
      <c r="AI20" s="7">
        <f>'Cape wages pounds'!AI20*104.6</f>
        <v>20.25570290066479</v>
      </c>
      <c r="AJ20" s="12">
        <f>'Cape wages pounds'!AJ20*104.6</f>
        <v>506.39257251661974</v>
      </c>
      <c r="AK20" s="13">
        <f>'Cape wages pounds'!AK20*104.6</f>
        <v>6076.7108701994366</v>
      </c>
    </row>
    <row r="21" spans="1:61" x14ac:dyDescent="0.2">
      <c r="A21" s="5">
        <v>1849</v>
      </c>
      <c r="H21" s="12">
        <f>'Cape wages pounds'!H21*104.6</f>
        <v>6.275999999999998</v>
      </c>
      <c r="I21" s="8">
        <f>'Cape wages pounds'!I21*104.6</f>
        <v>156.89999999999995</v>
      </c>
      <c r="J21" s="12">
        <f>'Cape wages pounds'!J21*104.6</f>
        <v>1882.799999999999</v>
      </c>
      <c r="W21" s="15"/>
      <c r="X21" s="16"/>
      <c r="Y21" s="17"/>
      <c r="AI21" s="7">
        <f>'Cape wages pounds'!AI21*104.6</f>
        <v>20.25570290066479</v>
      </c>
      <c r="AJ21" s="12">
        <f>'Cape wages pounds'!AJ21*104.6</f>
        <v>506.39257251661974</v>
      </c>
      <c r="AK21" s="13">
        <f>'Cape wages pounds'!AK21*104.6</f>
        <v>6076.7108701994366</v>
      </c>
    </row>
    <row r="22" spans="1:61" x14ac:dyDescent="0.2">
      <c r="A22" s="5">
        <v>1850</v>
      </c>
      <c r="H22" s="12">
        <f>'Cape wages pounds'!H22*104.6</f>
        <v>6.275999999999998</v>
      </c>
      <c r="I22" s="8">
        <f>'Cape wages pounds'!I22*104.6</f>
        <v>156.89999999999995</v>
      </c>
      <c r="J22" s="12">
        <f>'Cape wages pounds'!J22*104.6</f>
        <v>1882.799999999999</v>
      </c>
      <c r="W22" s="15"/>
      <c r="X22" s="16"/>
      <c r="Y22" s="17"/>
      <c r="AI22" s="7">
        <f>'Cape wages pounds'!AI22*104.6</f>
        <v>20.25570290066479</v>
      </c>
      <c r="AJ22" s="12">
        <f>'Cape wages pounds'!AJ22*104.6</f>
        <v>506.39257251661974</v>
      </c>
      <c r="AK22" s="13">
        <f>'Cape wages pounds'!AK22*104.6</f>
        <v>6076.7108701994366</v>
      </c>
    </row>
    <row r="23" spans="1:61" x14ac:dyDescent="0.2">
      <c r="A23" s="5">
        <v>1851</v>
      </c>
      <c r="H23" s="12">
        <f>'Cape wages pounds'!H23*104.6</f>
        <v>6.275999999999998</v>
      </c>
      <c r="I23" s="8">
        <f>'Cape wages pounds'!I23*104.6</f>
        <v>156.89999999999995</v>
      </c>
      <c r="J23" s="12">
        <f>'Cape wages pounds'!J23*104.6</f>
        <v>1882.799999999999</v>
      </c>
      <c r="W23" s="15"/>
      <c r="X23" s="16"/>
      <c r="Y23" s="17"/>
      <c r="AI23" s="7">
        <f>'Cape wages pounds'!AI23*104.6</f>
        <v>20.25570290066479</v>
      </c>
      <c r="AJ23" s="12">
        <f>'Cape wages pounds'!AJ23*104.6</f>
        <v>506.39257251661974</v>
      </c>
      <c r="AK23" s="13">
        <f>'Cape wages pounds'!AK23*104.6</f>
        <v>6076.7108701994366</v>
      </c>
    </row>
    <row r="24" spans="1:61" x14ac:dyDescent="0.2">
      <c r="A24" s="5">
        <v>1852</v>
      </c>
      <c r="H24" s="12">
        <f>'Cape wages pounds'!H24*104.6</f>
        <v>6.275999999999998</v>
      </c>
      <c r="I24" s="8">
        <f>'Cape wages pounds'!I24*104.6</f>
        <v>156.89999999999995</v>
      </c>
      <c r="J24" s="12">
        <f>'Cape wages pounds'!J24*104.6</f>
        <v>1882.799999999999</v>
      </c>
      <c r="W24" s="15"/>
      <c r="X24" s="16"/>
      <c r="Y24" s="17"/>
      <c r="AI24" s="7">
        <f>'Cape wages pounds'!AI24*104.6</f>
        <v>20.25570290066479</v>
      </c>
      <c r="AJ24" s="12">
        <f>'Cape wages pounds'!AJ24*104.6</f>
        <v>506.39257251661974</v>
      </c>
      <c r="AK24" s="13">
        <f>'Cape wages pounds'!AK24*104.6</f>
        <v>6076.7108701994366</v>
      </c>
    </row>
    <row r="25" spans="1:61" x14ac:dyDescent="0.2">
      <c r="A25" s="5">
        <v>1853</v>
      </c>
      <c r="H25" s="12">
        <f>'Cape wages pounds'!H25*104.6</f>
        <v>5.6134250507154713</v>
      </c>
      <c r="I25" s="8">
        <f>'Cape wages pounds'!I25*104.6</f>
        <v>140.33562626788679</v>
      </c>
      <c r="J25" s="12">
        <f>'Cape wages pounds'!J25*104.6</f>
        <v>1684.0275152146414</v>
      </c>
      <c r="N25" s="7">
        <f>'Cape wages pounds'!N25*104.6</f>
        <v>16.538712162680621</v>
      </c>
      <c r="O25" s="12">
        <f>'Cape wages pounds'!O25*104.6</f>
        <v>413.46780406701549</v>
      </c>
      <c r="P25" s="13">
        <f>'Cape wages pounds'!P25*104.6</f>
        <v>4961.6136488041857</v>
      </c>
      <c r="W25" s="15"/>
      <c r="X25" s="16"/>
      <c r="Y25" s="17"/>
      <c r="AI25" s="7">
        <f>'Cape wages pounds'!AI25*104.6</f>
        <v>24.80806824402093</v>
      </c>
      <c r="AJ25" s="12">
        <f>'Cape wages pounds'!AJ25*104.6</f>
        <v>620.20170610052321</v>
      </c>
      <c r="AK25" s="13">
        <f>'Cape wages pounds'!AK25*104.6</f>
        <v>7442.420473206279</v>
      </c>
    </row>
    <row r="26" spans="1:61" x14ac:dyDescent="0.2">
      <c r="A26" s="5">
        <v>1854</v>
      </c>
      <c r="B26" s="14">
        <f>'Cape wages pounds'!B26*104.6</f>
        <v>3.8004666666666669</v>
      </c>
      <c r="C26" s="8">
        <f>'Cape wages pounds'!C26*104.6</f>
        <v>95.011666666666656</v>
      </c>
      <c r="D26" s="13">
        <f>'Cape wages pounds'!D26*104.6</f>
        <v>1140.1399999999999</v>
      </c>
      <c r="E26" s="12">
        <f>'Cape wages pounds'!E26*104.6</f>
        <v>2.2140333333333331</v>
      </c>
      <c r="F26" s="8">
        <f>'Cape wages pounds'!F26*104.6</f>
        <v>55.350833333333334</v>
      </c>
      <c r="G26" s="13">
        <f>'Cape wages pounds'!G26*104.6</f>
        <v>664.20999999999992</v>
      </c>
      <c r="H26" s="12">
        <f>'Cape wages pounds'!H26*104.6</f>
        <v>6.1016666666666657</v>
      </c>
      <c r="I26" s="8">
        <f>'Cape wages pounds'!I26*104.6</f>
        <v>152.54166666666666</v>
      </c>
      <c r="J26" s="12">
        <f>'Cape wages pounds'!J26*104.6</f>
        <v>1830.5</v>
      </c>
      <c r="K26" s="18">
        <f>'Cape wages pounds'!K26*104.6</f>
        <v>3.5215333333333327</v>
      </c>
      <c r="L26" s="8">
        <f>'Cape wages pounds'!L26*104.6</f>
        <v>88.038333333333327</v>
      </c>
      <c r="M26" s="13">
        <f>'Cape wages pounds'!M26*104.6</f>
        <v>1056.4599999999998</v>
      </c>
      <c r="Q26" s="10">
        <f>'Cape wages pounds'!Q26*104.6</f>
        <v>10.46</v>
      </c>
      <c r="R26" s="12">
        <f>'Cape wages pounds'!R26*104.6</f>
        <v>261.5</v>
      </c>
      <c r="S26" s="13">
        <f>'Cape wages pounds'!S26*104.6</f>
        <v>3138</v>
      </c>
      <c r="T26" s="8">
        <f>'Cape wages pounds'!T26*104.6</f>
        <v>8.2808333333333319</v>
      </c>
      <c r="U26" s="12">
        <f>'Cape wages pounds'!U26*104.6</f>
        <v>207.02083333333331</v>
      </c>
      <c r="V26" s="12">
        <f>'Cape wages pounds'!V26*104.6</f>
        <v>2484.25</v>
      </c>
      <c r="W26" s="14">
        <f>'Cape wages pounds'!W26*104.6</f>
        <v>9.5534666666666652</v>
      </c>
      <c r="X26" s="8">
        <f>'Cape wages pounds'!X26*104.6</f>
        <v>238.83666666666664</v>
      </c>
      <c r="Y26" s="13">
        <f>'Cape wages pounds'!Y26*104.6</f>
        <v>2866.0399999999995</v>
      </c>
      <c r="Z26" s="14">
        <f>'Cape wages pounds'!Z26*104.6</f>
        <v>5.561233333333333</v>
      </c>
      <c r="AA26" s="8">
        <f>'Cape wages pounds'!AA26*104.6</f>
        <v>139.03083333333333</v>
      </c>
      <c r="AB26" s="13">
        <f>'Cape wages pounds'!AB26*104.6</f>
        <v>1668.37</v>
      </c>
      <c r="AC26" s="12">
        <f>'Cape wages pounds'!AC26*104.6</f>
        <v>6.2585666666666668</v>
      </c>
      <c r="AD26" s="8">
        <f>'Cape wages pounds'!AD26*104.6</f>
        <v>156.46416666666667</v>
      </c>
      <c r="AE26" s="13">
        <f>'Cape wages pounds'!AE26*104.6</f>
        <v>1877.57</v>
      </c>
      <c r="AF26" s="12">
        <f>'Cape wages pounds'!AF26*104.6</f>
        <v>3.5041000000000002</v>
      </c>
      <c r="AG26" s="8">
        <f>'Cape wages pounds'!AG26*104.6</f>
        <v>87.602499999999992</v>
      </c>
      <c r="AH26" s="12">
        <f>'Cape wages pounds'!AH26*104.6</f>
        <v>1051.23</v>
      </c>
      <c r="AL26" s="8">
        <f>'Cape wages pounds'!AL26*104.6</f>
        <v>36.609999999999992</v>
      </c>
      <c r="AM26" s="12">
        <f>'Cape wages pounds'!AM26*104.6</f>
        <v>915.25</v>
      </c>
      <c r="AN26" s="13">
        <f>'Cape wages pounds'!AN26*104.6</f>
        <v>10983</v>
      </c>
      <c r="AO26" s="8">
        <f>'Cape wages pounds'!AO26*104.6</f>
        <v>28.765000000000001</v>
      </c>
      <c r="AP26" s="12">
        <f>'Cape wages pounds'!AP26*104.6</f>
        <v>719.125</v>
      </c>
      <c r="AQ26" s="13">
        <f>'Cape wages pounds'!AQ26*104.6</f>
        <v>8629.5000000000018</v>
      </c>
      <c r="AR26" s="8">
        <f>'Cape wages pounds'!AR26*104.6</f>
        <v>33.559166666666663</v>
      </c>
      <c r="AS26" s="12">
        <f>'Cape wages pounds'!AS26*104.6</f>
        <v>838.97916666666652</v>
      </c>
      <c r="AT26" s="13">
        <f>'Cape wages pounds'!AT26*104.6</f>
        <v>10067.749999999998</v>
      </c>
      <c r="AU26" s="10">
        <f>'Cape wages pounds'!AU26*104.6</f>
        <v>26.58583333333333</v>
      </c>
      <c r="AV26" s="12">
        <f>'Cape wages pounds'!AV26*104.6</f>
        <v>664.64583333333326</v>
      </c>
      <c r="AW26" s="13">
        <f>'Cape wages pounds'!AW26*104.6</f>
        <v>7975.75</v>
      </c>
      <c r="AX26" s="10">
        <f>'Cape wages pounds'!AX26*104.6</f>
        <v>29.200833333333332</v>
      </c>
      <c r="AY26" s="12">
        <f>'Cape wages pounds'!AY26*104.6</f>
        <v>730.02083333333337</v>
      </c>
      <c r="AZ26" s="13">
        <f>'Cape wages pounds'!AZ26*104.6</f>
        <v>8760.25</v>
      </c>
      <c r="BA26" s="8">
        <f>'Cape wages pounds'!BA26*104.6</f>
        <v>21.355833333333333</v>
      </c>
      <c r="BB26" s="12">
        <f>'Cape wages pounds'!BB26*104.6</f>
        <v>533.89583333333337</v>
      </c>
      <c r="BC26" s="13">
        <f>'Cape wages pounds'!BC26*104.6</f>
        <v>6406.75</v>
      </c>
      <c r="BD26" s="10">
        <f>'Cape wages pounds'!BD26*104.6</f>
        <v>31.81583333333333</v>
      </c>
      <c r="BE26" s="12">
        <f>'Cape wages pounds'!BE26*104.6</f>
        <v>795.39583333333326</v>
      </c>
      <c r="BF26" s="13">
        <f>'Cape wages pounds'!BF26*104.6</f>
        <v>9544.75</v>
      </c>
      <c r="BG26" s="10">
        <f>'Cape wages pounds'!BG26*104.6</f>
        <v>25.714166666666667</v>
      </c>
      <c r="BH26" s="12">
        <f>'Cape wages pounds'!BH26*104.6</f>
        <v>642.85416666666674</v>
      </c>
      <c r="BI26" s="13">
        <f>'Cape wages pounds'!BI26*104.6</f>
        <v>7714.25</v>
      </c>
    </row>
    <row r="27" spans="1:61" x14ac:dyDescent="0.2">
      <c r="A27" s="5">
        <v>1855</v>
      </c>
      <c r="B27" s="14">
        <f>'Cape wages pounds'!B27*104.6</f>
        <v>3.2948999999999997</v>
      </c>
      <c r="C27" s="8">
        <f>'Cape wages pounds'!C27*104.6</f>
        <v>82.372499999999988</v>
      </c>
      <c r="D27" s="13">
        <f>'Cape wages pounds'!D27*104.6</f>
        <v>988.46999999999991</v>
      </c>
      <c r="E27" s="12">
        <f>'Cape wages pounds'!E27*104.6</f>
        <v>2.0396999999999998</v>
      </c>
      <c r="F27" s="8">
        <f>'Cape wages pounds'!F27*104.6</f>
        <v>50.992499999999993</v>
      </c>
      <c r="G27" s="13">
        <f>'Cape wages pounds'!G27*104.6</f>
        <v>611.91</v>
      </c>
      <c r="H27" s="12">
        <f>'Cape wages pounds'!H27*104.6</f>
        <v>5.9273333333333325</v>
      </c>
      <c r="I27" s="8">
        <f>'Cape wages pounds'!I27*104.6</f>
        <v>148.18333333333331</v>
      </c>
      <c r="J27" s="12">
        <f>'Cape wages pounds'!J27*104.6</f>
        <v>1778.1999999999998</v>
      </c>
      <c r="K27" s="18">
        <f>'Cape wages pounds'!K27*104.6</f>
        <v>3.8702000000000005</v>
      </c>
      <c r="L27" s="8">
        <f>'Cape wages pounds'!L27*104.6</f>
        <v>96.754999999999995</v>
      </c>
      <c r="M27" s="13">
        <f>'Cape wages pounds'!M27*104.6</f>
        <v>1161.0600000000002</v>
      </c>
      <c r="Q27" s="10">
        <f>'Cape wages pounds'!Q27*104.6</f>
        <v>10.46</v>
      </c>
      <c r="R27" s="12">
        <f>'Cape wages pounds'!R27*104.6</f>
        <v>261.5</v>
      </c>
      <c r="S27" s="13">
        <f>'Cape wages pounds'!S27*104.6</f>
        <v>3138</v>
      </c>
      <c r="T27" s="8">
        <f>'Cape wages pounds'!T27*104.6</f>
        <v>7.8450000000000006</v>
      </c>
      <c r="U27" s="12">
        <f>'Cape wages pounds'!U27*104.6</f>
        <v>196.125</v>
      </c>
      <c r="V27" s="12">
        <f>'Cape wages pounds'!V27*104.6</f>
        <v>2353.5000000000005</v>
      </c>
      <c r="W27" s="14">
        <f>'Cape wages pounds'!W27*104.6</f>
        <v>9.3442666666666661</v>
      </c>
      <c r="X27" s="8">
        <f>'Cape wages pounds'!X27*104.6</f>
        <v>233.60666666666665</v>
      </c>
      <c r="Y27" s="13">
        <f>'Cape wages pounds'!Y27*104.6</f>
        <v>2803.2799999999997</v>
      </c>
      <c r="Z27" s="14">
        <f>'Cape wages pounds'!Z27*104.6</f>
        <v>5.0730999999999993</v>
      </c>
      <c r="AA27" s="8">
        <f>'Cape wages pounds'!AA27*104.6</f>
        <v>126.82749999999999</v>
      </c>
      <c r="AB27" s="13">
        <f>'Cape wages pounds'!AB27*104.6</f>
        <v>1521.9299999999998</v>
      </c>
      <c r="AC27" s="12">
        <f>'Cape wages pounds'!AC27*104.6</f>
        <v>5.7006999999999994</v>
      </c>
      <c r="AD27" s="8">
        <f>'Cape wages pounds'!AD27*104.6</f>
        <v>142.51749999999998</v>
      </c>
      <c r="AE27" s="13">
        <f>'Cape wages pounds'!AE27*104.6</f>
        <v>1710.21</v>
      </c>
      <c r="AF27" s="12">
        <f>'Cape wages pounds'!AF27*104.6</f>
        <v>3.1554333333333329</v>
      </c>
      <c r="AG27" s="8">
        <f>'Cape wages pounds'!AG27*104.6</f>
        <v>78.885833333333323</v>
      </c>
      <c r="AH27" s="12">
        <f>'Cape wages pounds'!AH27*104.6</f>
        <v>946.63</v>
      </c>
      <c r="AL27" s="8">
        <f>'Cape wages pounds'!AL27*104.6</f>
        <v>37.917499999999997</v>
      </c>
      <c r="AM27" s="12">
        <f>'Cape wages pounds'!AM27*104.6</f>
        <v>947.9375</v>
      </c>
      <c r="AN27" s="13">
        <f>'Cape wages pounds'!AN27*104.6</f>
        <v>11375.25</v>
      </c>
      <c r="AO27" s="8">
        <f>'Cape wages pounds'!AO27*104.6</f>
        <v>31.379999999999995</v>
      </c>
      <c r="AP27" s="12">
        <f>'Cape wages pounds'!AP27*104.6</f>
        <v>784.5</v>
      </c>
      <c r="AQ27" s="13">
        <f>'Cape wages pounds'!AQ27*104.6</f>
        <v>9414</v>
      </c>
      <c r="AR27" s="8">
        <f>'Cape wages pounds'!AR27*104.6</f>
        <v>31.81583333333333</v>
      </c>
      <c r="AS27" s="12">
        <f>'Cape wages pounds'!AS27*104.6</f>
        <v>795.39583333333326</v>
      </c>
      <c r="AT27" s="13">
        <f>'Cape wages pounds'!AT27*104.6</f>
        <v>9544.75</v>
      </c>
      <c r="AU27" s="10">
        <f>'Cape wages pounds'!AU27*104.6</f>
        <v>26.15</v>
      </c>
      <c r="AV27" s="12">
        <f>'Cape wages pounds'!AV27*104.6</f>
        <v>653.75</v>
      </c>
      <c r="AW27" s="13">
        <f>'Cape wages pounds'!AW27*104.6</f>
        <v>7845</v>
      </c>
      <c r="AX27" s="10">
        <f>'Cape wages pounds'!AX27*104.6</f>
        <v>29.200833333333332</v>
      </c>
      <c r="AY27" s="12">
        <f>'Cape wages pounds'!AY27*104.6</f>
        <v>730.02083333333337</v>
      </c>
      <c r="AZ27" s="13">
        <f>'Cape wages pounds'!AZ27*104.6</f>
        <v>8760.25</v>
      </c>
      <c r="BA27" s="8">
        <f>'Cape wages pounds'!BA27*104.6</f>
        <v>23.970833333333335</v>
      </c>
      <c r="BB27" s="12">
        <f>'Cape wages pounds'!BB27*104.6</f>
        <v>599.27083333333337</v>
      </c>
      <c r="BC27" s="13">
        <f>'Cape wages pounds'!BC27*104.6</f>
        <v>7191.25</v>
      </c>
      <c r="BD27" s="10">
        <f>'Cape wages pounds'!BD27*104.6</f>
        <v>31.379999999999995</v>
      </c>
      <c r="BE27" s="12">
        <f>'Cape wages pounds'!BE27*104.6</f>
        <v>784.5</v>
      </c>
      <c r="BF27" s="13">
        <f>'Cape wages pounds'!BF27*104.6</f>
        <v>9414</v>
      </c>
      <c r="BG27" s="10">
        <f>'Cape wages pounds'!BG27*104.6</f>
        <v>26.15</v>
      </c>
      <c r="BH27" s="12">
        <f>'Cape wages pounds'!BH27*104.6</f>
        <v>653.75</v>
      </c>
      <c r="BI27" s="13">
        <f>'Cape wages pounds'!BI27*104.6</f>
        <v>7845</v>
      </c>
    </row>
    <row r="28" spans="1:61" x14ac:dyDescent="0.2">
      <c r="A28" s="5">
        <v>1856</v>
      </c>
      <c r="B28" s="14">
        <f>'Cape wages pounds'!B28*104.6</f>
        <v>4.009666666666666</v>
      </c>
      <c r="C28" s="8">
        <f>'Cape wages pounds'!C28*104.6</f>
        <v>100.24166666666666</v>
      </c>
      <c r="D28" s="13">
        <f>'Cape wages pounds'!D28*104.6</f>
        <v>1202.8999999999999</v>
      </c>
      <c r="E28" s="12">
        <f>'Cape wages pounds'!E28*104.6</f>
        <v>2.2140333333333331</v>
      </c>
      <c r="F28" s="8">
        <f>'Cape wages pounds'!F28*104.6</f>
        <v>55.350833333333334</v>
      </c>
      <c r="G28" s="13">
        <f>'Cape wages pounds'!G28*104.6</f>
        <v>664.20999999999992</v>
      </c>
      <c r="H28" s="12">
        <f>'Cape wages pounds'!H28*104.6</f>
        <v>5.9098999999999995</v>
      </c>
      <c r="I28" s="8">
        <f>'Cape wages pounds'!I28*104.6</f>
        <v>147.74749999999997</v>
      </c>
      <c r="J28" s="12">
        <f>'Cape wages pounds'!J28*104.6</f>
        <v>1772.9699999999998</v>
      </c>
      <c r="K28" s="18">
        <f>'Cape wages pounds'!K28*104.6</f>
        <v>4.2363</v>
      </c>
      <c r="L28" s="8">
        <f>'Cape wages pounds'!L28*104.6</f>
        <v>105.90749999999998</v>
      </c>
      <c r="M28" s="13">
        <f>'Cape wages pounds'!M28*104.6</f>
        <v>1270.8899999999999</v>
      </c>
      <c r="Q28" s="10">
        <f>'Cape wages pounds'!Q28*104.6</f>
        <v>12.203333333333333</v>
      </c>
      <c r="R28" s="12">
        <f>'Cape wages pounds'!R28*104.6</f>
        <v>305.08333333333331</v>
      </c>
      <c r="S28" s="13">
        <f>'Cape wages pounds'!S28*104.6</f>
        <v>3661</v>
      </c>
      <c r="T28" s="8">
        <f>'Cape wages pounds'!T28*104.6</f>
        <v>7.300208333333333</v>
      </c>
      <c r="U28" s="12">
        <f>'Cape wages pounds'!U28*104.6</f>
        <v>182.50520833333334</v>
      </c>
      <c r="V28" s="12">
        <f>'Cape wages pounds'!V28*104.6</f>
        <v>2190.0625</v>
      </c>
      <c r="W28" s="14">
        <f>'Cape wages pounds'!W28*104.6</f>
        <v>11.227066666666666</v>
      </c>
      <c r="X28" s="8">
        <f>'Cape wages pounds'!X28*104.6</f>
        <v>280.67666666666662</v>
      </c>
      <c r="Y28" s="13">
        <f>'Cape wages pounds'!Y28*104.6</f>
        <v>3368.1199999999994</v>
      </c>
      <c r="Z28" s="14">
        <f>'Cape wages pounds'!Z28*104.6</f>
        <v>6.8164333333333325</v>
      </c>
      <c r="AA28" s="8">
        <f>'Cape wages pounds'!AA28*104.6</f>
        <v>170.41083333333333</v>
      </c>
      <c r="AB28" s="13">
        <f>'Cape wages pounds'!AB28*104.6</f>
        <v>2044.93</v>
      </c>
      <c r="AC28" s="12">
        <f>'Cape wages pounds'!AC28*104.6</f>
        <v>5.4740666666666664</v>
      </c>
      <c r="AD28" s="8">
        <f>'Cape wages pounds'!AD28*104.6</f>
        <v>136.85166666666666</v>
      </c>
      <c r="AE28" s="13">
        <f>'Cape wages pounds'!AE28*104.6</f>
        <v>1642.2199999999998</v>
      </c>
      <c r="AF28" s="12">
        <f>'Cape wages pounds'!AF28*104.6</f>
        <v>2.7370333333333332</v>
      </c>
      <c r="AG28" s="8">
        <f>'Cape wages pounds'!AG28*104.6</f>
        <v>68.42583333333333</v>
      </c>
      <c r="AH28" s="12">
        <f>'Cape wages pounds'!AH28*104.6</f>
        <v>821.1099999999999</v>
      </c>
      <c r="AL28" s="8">
        <f>'Cape wages pounds'!AL28*104.6</f>
        <v>38.789166666666659</v>
      </c>
      <c r="AM28" s="12">
        <f>'Cape wages pounds'!AM28*104.6</f>
        <v>969.72916666666652</v>
      </c>
      <c r="AN28" s="13">
        <f>'Cape wages pounds'!AN28*104.6</f>
        <v>11636.749999999998</v>
      </c>
      <c r="AO28" s="8">
        <f>'Cape wages pounds'!AO28*104.6</f>
        <v>31.379999999999995</v>
      </c>
      <c r="AP28" s="12">
        <f>'Cape wages pounds'!AP28*104.6</f>
        <v>784.5</v>
      </c>
      <c r="AQ28" s="13">
        <f>'Cape wages pounds'!AQ28*104.6</f>
        <v>9414</v>
      </c>
      <c r="AR28" s="8">
        <f>'Cape wages pounds'!AR28*104.6</f>
        <v>34.86666666666666</v>
      </c>
      <c r="AS28" s="12">
        <f>'Cape wages pounds'!AS28*104.6</f>
        <v>871.66666666666652</v>
      </c>
      <c r="AT28" s="13">
        <f>'Cape wages pounds'!AT28*104.6</f>
        <v>10459.999999999998</v>
      </c>
      <c r="AU28" s="10">
        <f>'Cape wages pounds'!AU28*104.6</f>
        <v>26.15</v>
      </c>
      <c r="AV28" s="12">
        <f>'Cape wages pounds'!AV28*104.6</f>
        <v>653.75</v>
      </c>
      <c r="AW28" s="13">
        <f>'Cape wages pounds'!AW28*104.6</f>
        <v>7845</v>
      </c>
      <c r="AX28" s="10">
        <f>'Cape wages pounds'!AX28*104.6</f>
        <v>29.636666666666663</v>
      </c>
      <c r="AY28" s="12">
        <f>'Cape wages pounds'!AY28*104.6</f>
        <v>740.91666666666663</v>
      </c>
      <c r="AZ28" s="13">
        <f>'Cape wages pounds'!AZ28*104.6</f>
        <v>8891</v>
      </c>
      <c r="BA28" s="8">
        <f>'Cape wages pounds'!BA28*104.6</f>
        <v>22.663333333333334</v>
      </c>
      <c r="BB28" s="12">
        <f>'Cape wages pounds'!BB28*104.6</f>
        <v>566.58333333333337</v>
      </c>
      <c r="BC28" s="13">
        <f>'Cape wages pounds'!BC28*104.6</f>
        <v>6799</v>
      </c>
      <c r="BD28" s="10">
        <f>'Cape wages pounds'!BD28*104.6</f>
        <v>34.86666666666666</v>
      </c>
      <c r="BE28" s="12">
        <f>'Cape wages pounds'!BE28*104.6</f>
        <v>871.66666666666652</v>
      </c>
      <c r="BF28" s="13">
        <f>'Cape wages pounds'!BF28*104.6</f>
        <v>10459.999999999998</v>
      </c>
      <c r="BG28" s="10">
        <f>'Cape wages pounds'!BG28*104.6</f>
        <v>26.58583333333333</v>
      </c>
      <c r="BH28" s="12">
        <f>'Cape wages pounds'!BH28*104.6</f>
        <v>664.64583333333326</v>
      </c>
      <c r="BI28" s="13">
        <f>'Cape wages pounds'!BI28*104.6</f>
        <v>7975.75</v>
      </c>
    </row>
    <row r="29" spans="1:61" x14ac:dyDescent="0.2">
      <c r="A29" s="5">
        <v>1857</v>
      </c>
      <c r="B29" s="14">
        <f>'Cape wages pounds'!B29*104.6</f>
        <v>3.7656000000000001</v>
      </c>
      <c r="C29" s="8">
        <f>'Cape wages pounds'!C29*104.6</f>
        <v>94.14</v>
      </c>
      <c r="D29" s="13">
        <f>'Cape wages pounds'!D29*104.6</f>
        <v>1129.68</v>
      </c>
      <c r="E29" s="12">
        <f>'Cape wages pounds'!E29*104.6</f>
        <v>2.5103999999999997</v>
      </c>
      <c r="F29" s="8">
        <f>'Cape wages pounds'!F29*104.6</f>
        <v>62.759999999999991</v>
      </c>
      <c r="G29" s="13">
        <f>'Cape wages pounds'!G29*104.6</f>
        <v>753.11999999999989</v>
      </c>
      <c r="H29" s="12">
        <f>'Cape wages pounds'!H29*104.6</f>
        <v>6.6421000000000001</v>
      </c>
      <c r="I29" s="8">
        <f>'Cape wages pounds'!I29*104.6</f>
        <v>166.05250000000001</v>
      </c>
      <c r="J29" s="12">
        <f>'Cape wages pounds'!J29*104.6</f>
        <v>1992.6299999999999</v>
      </c>
      <c r="K29" s="18">
        <f>'Cape wages pounds'!K29*104.6</f>
        <v>4.009666666666666</v>
      </c>
      <c r="L29" s="8">
        <f>'Cape wages pounds'!L29*104.6</f>
        <v>100.24166666666666</v>
      </c>
      <c r="M29" s="13">
        <f>'Cape wages pounds'!M29*104.6</f>
        <v>1202.8999999999999</v>
      </c>
      <c r="Q29" s="10">
        <f>'Cape wages pounds'!Q29*104.6</f>
        <v>11.7675</v>
      </c>
      <c r="R29" s="12">
        <f>'Cape wages pounds'!R29*104.6</f>
        <v>294.1875</v>
      </c>
      <c r="S29" s="13">
        <f>'Cape wages pounds'!S29*104.6</f>
        <v>3530.25</v>
      </c>
      <c r="T29" s="8">
        <f>'Cape wages pounds'!T29*104.6</f>
        <v>8.0629166666666663</v>
      </c>
      <c r="U29" s="12">
        <f>'Cape wages pounds'!U29*104.6</f>
        <v>201.57291666666666</v>
      </c>
      <c r="V29" s="12">
        <f>'Cape wages pounds'!V29*104.6</f>
        <v>2418.875</v>
      </c>
      <c r="W29" s="14">
        <f>'Cape wages pounds'!W29*104.6</f>
        <v>11.122466666666666</v>
      </c>
      <c r="X29" s="8">
        <f>'Cape wages pounds'!X29*104.6</f>
        <v>278.06166666666667</v>
      </c>
      <c r="Y29" s="13">
        <f>'Cape wages pounds'!Y29*104.6</f>
        <v>3336.74</v>
      </c>
      <c r="Z29" s="14">
        <f>'Cape wages pounds'!Z29*104.6</f>
        <v>6.3980333333333324</v>
      </c>
      <c r="AA29" s="8">
        <f>'Cape wages pounds'!AA29*104.6</f>
        <v>159.95083333333332</v>
      </c>
      <c r="AB29" s="13">
        <f>'Cape wages pounds'!AB29*104.6</f>
        <v>1919.4099999999996</v>
      </c>
      <c r="AC29" s="12">
        <f>'Cape wages pounds'!AC29*104.6</f>
        <v>5.0905333333333331</v>
      </c>
      <c r="AD29" s="8">
        <f>'Cape wages pounds'!AD29*104.6</f>
        <v>127.26333333333332</v>
      </c>
      <c r="AE29" s="13">
        <f>'Cape wages pounds'!AE29*104.6</f>
        <v>1527.1599999999996</v>
      </c>
      <c r="AF29" s="12">
        <f>'Cape wages pounds'!AF29*104.6</f>
        <v>2.893933333333333</v>
      </c>
      <c r="AG29" s="8">
        <f>'Cape wages pounds'!AG29*104.6</f>
        <v>72.348333333333329</v>
      </c>
      <c r="AH29" s="12">
        <f>'Cape wages pounds'!AH29*104.6</f>
        <v>868.18000000000006</v>
      </c>
      <c r="AL29" s="8">
        <f>'Cape wages pounds'!AL29*104.6</f>
        <v>41.404166666666661</v>
      </c>
      <c r="AM29" s="12">
        <f>'Cape wages pounds'!AM29*104.6</f>
        <v>1035.1041666666665</v>
      </c>
      <c r="AN29" s="13">
        <f>'Cape wages pounds'!AN29*104.6</f>
        <v>12421.249999999998</v>
      </c>
      <c r="AO29" s="8">
        <f>'Cape wages pounds'!AO29*104.6</f>
        <v>30.508333333333333</v>
      </c>
      <c r="AP29" s="12">
        <f>'Cape wages pounds'!AP29*104.6</f>
        <v>762.70833333333337</v>
      </c>
      <c r="AQ29" s="13">
        <f>'Cape wages pounds'!AQ29*104.6</f>
        <v>9152.5</v>
      </c>
      <c r="AR29" s="8">
        <f>'Cape wages pounds'!AR29*104.6</f>
        <v>37.917499999999997</v>
      </c>
      <c r="AS29" s="12">
        <f>'Cape wages pounds'!AS29*104.6</f>
        <v>947.9375</v>
      </c>
      <c r="AT29" s="13">
        <f>'Cape wages pounds'!AT29*104.6</f>
        <v>11375.25</v>
      </c>
      <c r="AU29" s="10">
        <f>'Cape wages pounds'!AU29*104.6</f>
        <v>28.765000000000001</v>
      </c>
      <c r="AV29" s="12">
        <f>'Cape wages pounds'!AV29*104.6</f>
        <v>719.125</v>
      </c>
      <c r="AW29" s="13">
        <f>'Cape wages pounds'!AW29*104.6</f>
        <v>8629.5000000000018</v>
      </c>
      <c r="AX29" s="10">
        <f>'Cape wages pounds'!AX29*104.6</f>
        <v>33.559166666666663</v>
      </c>
      <c r="AY29" s="12">
        <f>'Cape wages pounds'!AY29*104.6</f>
        <v>838.97916666666652</v>
      </c>
      <c r="AZ29" s="13">
        <f>'Cape wages pounds'!AZ29*104.6</f>
        <v>10067.749999999998</v>
      </c>
      <c r="BA29" s="8">
        <f>'Cape wages pounds'!BA29*104.6</f>
        <v>26.58583333333333</v>
      </c>
      <c r="BB29" s="12">
        <f>'Cape wages pounds'!BB29*104.6</f>
        <v>664.64583333333326</v>
      </c>
      <c r="BC29" s="13">
        <f>'Cape wages pounds'!BC29*104.6</f>
        <v>7975.75</v>
      </c>
      <c r="BD29" s="10">
        <f>'Cape wages pounds'!BD29*104.6</f>
        <v>37.481666666666662</v>
      </c>
      <c r="BE29" s="12">
        <f>'Cape wages pounds'!BE29*104.6</f>
        <v>937.04166666666663</v>
      </c>
      <c r="BF29" s="13">
        <f>'Cape wages pounds'!BF29*104.6</f>
        <v>11244.5</v>
      </c>
      <c r="BG29" s="10">
        <f>'Cape wages pounds'!BG29*104.6</f>
        <v>29.854583333333331</v>
      </c>
      <c r="BH29" s="12">
        <f>'Cape wages pounds'!BH29*104.6</f>
        <v>746.36458333333326</v>
      </c>
      <c r="BI29" s="13">
        <f>'Cape wages pounds'!BI29*104.6</f>
        <v>8956.375</v>
      </c>
    </row>
    <row r="30" spans="1:61" x14ac:dyDescent="0.2">
      <c r="A30" s="5">
        <v>1858</v>
      </c>
      <c r="B30" s="15">
        <f>'Cape wages pounds'!B30*104.6</f>
        <v>3.8702000000000005</v>
      </c>
      <c r="C30" s="16">
        <f>'Cape wages pounds'!C30*104.6</f>
        <v>96.754999999999995</v>
      </c>
      <c r="D30" s="17">
        <f>'Cape wages pounds'!D30*104.6</f>
        <v>1161.0600000000002</v>
      </c>
      <c r="E30" s="16">
        <f>'Cape wages pounds'!E30*104.6</f>
        <v>2.3534999999999999</v>
      </c>
      <c r="F30" s="16">
        <f>'Cape wages pounds'!F30*104.6</f>
        <v>58.837499999999999</v>
      </c>
      <c r="G30" s="17">
        <f>'Cape wages pounds'!G30*104.6</f>
        <v>706.05</v>
      </c>
      <c r="H30" s="16">
        <f>'Cape wages pounds'!H30*104.6</f>
        <v>7.0256333333333325</v>
      </c>
      <c r="I30" s="16">
        <f>'Cape wages pounds'!I30*104.6</f>
        <v>175.64083333333332</v>
      </c>
      <c r="J30" s="16">
        <f>'Cape wages pounds'!J30*104.6</f>
        <v>2107.6899999999996</v>
      </c>
      <c r="K30" s="19">
        <f>'Cape wages pounds'!K30*104.6</f>
        <v>4.2711666666666668</v>
      </c>
      <c r="L30" s="16">
        <f>'Cape wages pounds'!L30*104.6</f>
        <v>106.77916666666668</v>
      </c>
      <c r="M30" s="17">
        <f>'Cape wages pounds'!M30*104.6</f>
        <v>1281.3500000000001</v>
      </c>
      <c r="Q30" s="19">
        <f>'Cape wages pounds'!Q30*104.6</f>
        <v>12.857083333333334</v>
      </c>
      <c r="R30" s="16">
        <f>'Cape wages pounds'!R30*104.6</f>
        <v>321.42708333333337</v>
      </c>
      <c r="S30" s="17">
        <f>'Cape wages pounds'!S30*104.6</f>
        <v>3857.125</v>
      </c>
      <c r="T30" s="16">
        <f>'Cape wages pounds'!T30*104.6</f>
        <v>8.3897916666666674</v>
      </c>
      <c r="U30" s="16">
        <f>'Cape wages pounds'!U30*104.6</f>
        <v>209.74479166666666</v>
      </c>
      <c r="V30" s="16">
        <f>'Cape wages pounds'!V30*104.6</f>
        <v>2516.9375</v>
      </c>
      <c r="W30" s="15">
        <f>'Cape wages pounds'!W30*104.6</f>
        <v>12.325366666666666</v>
      </c>
      <c r="X30" s="16">
        <f>'Cape wages pounds'!X30*104.6</f>
        <v>308.13416666666666</v>
      </c>
      <c r="Y30" s="17">
        <f>'Cape wages pounds'!Y30*104.6</f>
        <v>3697.61</v>
      </c>
      <c r="Z30" s="15">
        <f>'Cape wages pounds'!Z30*104.6</f>
        <v>6.7379833333333323</v>
      </c>
      <c r="AA30" s="16">
        <f>'Cape wages pounds'!AA30*104.6</f>
        <v>168.44958333333332</v>
      </c>
      <c r="AB30" s="17">
        <f>'Cape wages pounds'!AB30*104.6</f>
        <v>2021.3949999999998</v>
      </c>
      <c r="AC30" s="16">
        <f>'Cape wages pounds'!AC30*104.6</f>
        <v>5.561233333333333</v>
      </c>
      <c r="AD30" s="16">
        <f>'Cape wages pounds'!AD30*104.6</f>
        <v>139.03083333333333</v>
      </c>
      <c r="AE30" s="17">
        <f>'Cape wages pounds'!AE30*104.6</f>
        <v>1668.37</v>
      </c>
      <c r="AF30" s="16">
        <f>'Cape wages pounds'!AF30*104.6</f>
        <v>3.1118499999999991</v>
      </c>
      <c r="AG30" s="16">
        <f>'Cape wages pounds'!AG30*104.6</f>
        <v>77.796249999999986</v>
      </c>
      <c r="AH30" s="16">
        <f>'Cape wages pounds'!AH30*104.6</f>
        <v>933.55499999999984</v>
      </c>
      <c r="AL30" s="16">
        <f>'Cape wages pounds'!AL30*104.6</f>
        <v>43.801249999999996</v>
      </c>
      <c r="AM30" s="16">
        <f>'Cape wages pounds'!AM30*104.6</f>
        <v>1095.03125</v>
      </c>
      <c r="AN30" s="17">
        <f>'Cape wages pounds'!AN30*104.6</f>
        <v>13140.375</v>
      </c>
      <c r="AO30" s="16">
        <f>'Cape wages pounds'!AO30*104.6</f>
        <v>32.251666666666665</v>
      </c>
      <c r="AP30" s="16">
        <f>'Cape wages pounds'!AP30*104.6</f>
        <v>806.29166666666663</v>
      </c>
      <c r="AQ30" s="17">
        <f>'Cape wages pounds'!AQ30*104.6</f>
        <v>9675.5</v>
      </c>
      <c r="AR30" s="16">
        <f>'Cape wages pounds'!AR30*104.6</f>
        <v>39.660833333333329</v>
      </c>
      <c r="AS30" s="16">
        <f>'Cape wages pounds'!AS30*104.6</f>
        <v>991.52083333333326</v>
      </c>
      <c r="AT30" s="17">
        <f>'Cape wages pounds'!AT30*104.6</f>
        <v>11898.25</v>
      </c>
      <c r="AU30" s="19">
        <f>'Cape wages pounds'!AU30*104.6</f>
        <v>30.072499999999994</v>
      </c>
      <c r="AV30" s="16">
        <f>'Cape wages pounds'!AV30*104.6</f>
        <v>751.81249999999989</v>
      </c>
      <c r="AW30" s="17">
        <f>'Cape wages pounds'!AW30*104.6</f>
        <v>9021.7499999999982</v>
      </c>
      <c r="AX30" s="19">
        <f>'Cape wages pounds'!AX30*104.6</f>
        <v>35.084583333333327</v>
      </c>
      <c r="AY30" s="16">
        <f>'Cape wages pounds'!AY30*104.6</f>
        <v>877.11458333333326</v>
      </c>
      <c r="AZ30" s="17">
        <f>'Cape wages pounds'!AZ30*104.6</f>
        <v>10525.375</v>
      </c>
      <c r="BA30" s="16">
        <f>'Cape wages pounds'!BA30*104.6</f>
        <v>29.854583333333331</v>
      </c>
      <c r="BB30" s="16">
        <f>'Cape wages pounds'!BB30*104.6</f>
        <v>746.36458333333326</v>
      </c>
      <c r="BC30" s="17">
        <f>'Cape wages pounds'!BC30*104.6</f>
        <v>8956.375</v>
      </c>
      <c r="BD30" s="16">
        <f>'Cape wages pounds'!BD30*104.6</f>
        <v>39.660833333333329</v>
      </c>
      <c r="BE30" s="16">
        <f>'Cape wages pounds'!BE30*104.6</f>
        <v>991.52083333333326</v>
      </c>
      <c r="BF30" s="17">
        <f>'Cape wages pounds'!BF30*104.6</f>
        <v>11898.25</v>
      </c>
      <c r="BG30" s="16">
        <f>'Cape wages pounds'!BG30*104.6</f>
        <v>32.796458333333334</v>
      </c>
      <c r="BH30" s="16">
        <f>'Cape wages pounds'!BH30*104.6</f>
        <v>819.91145833333337</v>
      </c>
      <c r="BI30" s="17">
        <f>'Cape wages pounds'!BI30*104.6</f>
        <v>9838.9375</v>
      </c>
    </row>
    <row r="31" spans="1:61" x14ac:dyDescent="0.2">
      <c r="A31" s="5">
        <v>1859</v>
      </c>
      <c r="B31" s="14">
        <f>'Cape wages pounds'!B31*104.6</f>
        <v>3.9747999999999997</v>
      </c>
      <c r="C31" s="8">
        <f>'Cape wages pounds'!C31*104.6</f>
        <v>99.36999999999999</v>
      </c>
      <c r="D31" s="13">
        <f>'Cape wages pounds'!D31*104.6</f>
        <v>1192.4399999999998</v>
      </c>
      <c r="E31" s="12">
        <f>'Cape wages pounds'!E31*104.6</f>
        <v>2.1966000000000001</v>
      </c>
      <c r="F31" s="8">
        <f>'Cape wages pounds'!F31*104.6</f>
        <v>54.914999999999999</v>
      </c>
      <c r="G31" s="13">
        <f>'Cape wages pounds'!G31*104.6</f>
        <v>658.98</v>
      </c>
      <c r="H31" s="12">
        <f>'Cape wages pounds'!H31*104.6</f>
        <v>7.4091666666666658</v>
      </c>
      <c r="I31" s="8">
        <f>'Cape wages pounds'!I31*104.6</f>
        <v>185.22916666666666</v>
      </c>
      <c r="J31" s="12">
        <f>'Cape wages pounds'!J31*104.6</f>
        <v>2222.75</v>
      </c>
      <c r="K31" s="18">
        <f>'Cape wages pounds'!K31*104.6</f>
        <v>4.5326666666666675</v>
      </c>
      <c r="L31" s="8">
        <f>'Cape wages pounds'!L31*104.6</f>
        <v>113.31666666666668</v>
      </c>
      <c r="M31" s="13">
        <f>'Cape wages pounds'!M31*104.6</f>
        <v>1359.8000000000002</v>
      </c>
      <c r="Q31" s="10">
        <f>'Cape wages pounds'!Q31*104.6</f>
        <v>13.946666666666665</v>
      </c>
      <c r="R31" s="12">
        <f>'Cape wages pounds'!R31*104.6</f>
        <v>348.66666666666669</v>
      </c>
      <c r="S31" s="13">
        <f>'Cape wages pounds'!S31*104.6</f>
        <v>4184</v>
      </c>
      <c r="T31" s="8">
        <f>'Cape wages pounds'!T31*104.6</f>
        <v>8.7166666666666668</v>
      </c>
      <c r="U31" s="12">
        <f>'Cape wages pounds'!U31*104.6</f>
        <v>217.91666666666666</v>
      </c>
      <c r="V31" s="12">
        <f>'Cape wages pounds'!V31*104.6</f>
        <v>2615</v>
      </c>
      <c r="W31" s="14">
        <f>'Cape wages pounds'!W31*104.6</f>
        <v>13.528266666666665</v>
      </c>
      <c r="X31" s="8">
        <f>'Cape wages pounds'!X31*104.6</f>
        <v>338.20666666666665</v>
      </c>
      <c r="Y31" s="13">
        <f>'Cape wages pounds'!Y31*104.6</f>
        <v>4058.4799999999996</v>
      </c>
      <c r="Z31" s="14">
        <f>'Cape wages pounds'!Z31*104.6</f>
        <v>7.0779333333333332</v>
      </c>
      <c r="AA31" s="8">
        <f>'Cape wages pounds'!AA31*104.6</f>
        <v>176.94833333333332</v>
      </c>
      <c r="AB31" s="13">
        <f>'Cape wages pounds'!AB31*104.6</f>
        <v>2123.38</v>
      </c>
      <c r="AC31" s="12">
        <f>'Cape wages pounds'!AC31*104.6</f>
        <v>6.0319333333333329</v>
      </c>
      <c r="AD31" s="8">
        <f>'Cape wages pounds'!AD31*104.6</f>
        <v>150.79833333333332</v>
      </c>
      <c r="AE31" s="13">
        <f>'Cape wages pounds'!AE31*104.6</f>
        <v>1809.58</v>
      </c>
      <c r="AF31" s="12">
        <f>'Cape wages pounds'!AF31*104.6</f>
        <v>3.3297666666666661</v>
      </c>
      <c r="AG31" s="8">
        <f>'Cape wages pounds'!AG31*104.6</f>
        <v>83.244166666666658</v>
      </c>
      <c r="AH31" s="12">
        <f>'Cape wages pounds'!AH31*104.6</f>
        <v>998.92999999999984</v>
      </c>
      <c r="AL31" s="8">
        <f>'Cape wages pounds'!AL31*104.6</f>
        <v>46.198333333333338</v>
      </c>
      <c r="AM31" s="12">
        <f>'Cape wages pounds'!AM31*104.6</f>
        <v>1154.9583333333335</v>
      </c>
      <c r="AN31" s="13">
        <f>'Cape wages pounds'!AN31*104.6</f>
        <v>13859.5</v>
      </c>
      <c r="AO31" s="8">
        <f>'Cape wages pounds'!AO31*104.6</f>
        <v>33.994999999999997</v>
      </c>
      <c r="AP31" s="12">
        <f>'Cape wages pounds'!AP31*104.6</f>
        <v>849.875</v>
      </c>
      <c r="AQ31" s="13">
        <f>'Cape wages pounds'!AQ31*104.6</f>
        <v>10198.5</v>
      </c>
      <c r="AR31" s="8">
        <f>'Cape wages pounds'!AR31*104.6</f>
        <v>41.404166666666661</v>
      </c>
      <c r="AS31" s="12">
        <f>'Cape wages pounds'!AS31*104.6</f>
        <v>1035.1041666666665</v>
      </c>
      <c r="AT31" s="13">
        <f>'Cape wages pounds'!AT31*104.6</f>
        <v>12421.249999999998</v>
      </c>
      <c r="AU31" s="10">
        <f>'Cape wages pounds'!AU31*104.6</f>
        <v>31.379999999999995</v>
      </c>
      <c r="AV31" s="12">
        <f>'Cape wages pounds'!AV31*104.6</f>
        <v>784.5</v>
      </c>
      <c r="AW31" s="13">
        <f>'Cape wages pounds'!AW31*104.6</f>
        <v>9414</v>
      </c>
      <c r="AX31" s="10">
        <f>'Cape wages pounds'!AX31*104.6</f>
        <v>36.609999999999992</v>
      </c>
      <c r="AY31" s="12">
        <f>'Cape wages pounds'!AY31*104.6</f>
        <v>915.25</v>
      </c>
      <c r="AZ31" s="13">
        <f>'Cape wages pounds'!AZ31*104.6</f>
        <v>10983</v>
      </c>
      <c r="BA31" s="8">
        <f>'Cape wages pounds'!BA31*104.6</f>
        <v>33.123333333333328</v>
      </c>
      <c r="BB31" s="12">
        <f>'Cape wages pounds'!BB31*104.6</f>
        <v>828.08333333333326</v>
      </c>
      <c r="BC31" s="13">
        <f>'Cape wages pounds'!BC31*104.6</f>
        <v>9937</v>
      </c>
      <c r="BD31" s="10">
        <f>'Cape wages pounds'!BD31*104.6</f>
        <v>41.84</v>
      </c>
      <c r="BE31" s="12">
        <f>'Cape wages pounds'!BE31*104.6</f>
        <v>1046</v>
      </c>
      <c r="BF31" s="13">
        <f>'Cape wages pounds'!BF31*104.6</f>
        <v>12552</v>
      </c>
      <c r="BG31" s="10">
        <f>'Cape wages pounds'!BG31*104.6</f>
        <v>35.73833333333333</v>
      </c>
      <c r="BH31" s="12">
        <f>'Cape wages pounds'!BH31*104.6</f>
        <v>893.45833333333326</v>
      </c>
      <c r="BI31" s="13">
        <f>'Cape wages pounds'!BI31*104.6</f>
        <v>10721.5</v>
      </c>
    </row>
    <row r="32" spans="1:61" x14ac:dyDescent="0.2">
      <c r="A32" s="5">
        <v>1860</v>
      </c>
      <c r="B32" s="14">
        <f>'Cape wages pounds'!B32*104.6</f>
        <v>4.6198333333333332</v>
      </c>
      <c r="C32" s="8">
        <f>'Cape wages pounds'!C32*104.6</f>
        <v>115.49583333333334</v>
      </c>
      <c r="D32" s="13">
        <f>'Cape wages pounds'!D32*104.6</f>
        <v>1385.9499999999998</v>
      </c>
      <c r="E32" s="12">
        <f>'Cape wages pounds'!E32*104.6</f>
        <v>2.3360666666666665</v>
      </c>
      <c r="F32" s="8">
        <f>'Cape wages pounds'!F32*104.6</f>
        <v>58.401666666666664</v>
      </c>
      <c r="G32" s="13">
        <f>'Cape wages pounds'!G32*104.6</f>
        <v>700.81999999999994</v>
      </c>
      <c r="H32" s="12">
        <f>'Cape wages pounds'!H32*104.6</f>
        <v>8.0890666666666675</v>
      </c>
      <c r="I32" s="8">
        <f>'Cape wages pounds'!I32*104.6</f>
        <v>202.22666666666666</v>
      </c>
      <c r="J32" s="12">
        <f>'Cape wages pounds'!J32*104.6</f>
        <v>2426.7199999999998</v>
      </c>
      <c r="K32" s="18">
        <f>'Cape wages pounds'!K32*104.6</f>
        <v>5.2648666666666664</v>
      </c>
      <c r="L32" s="8">
        <f>'Cape wages pounds'!L32*104.6</f>
        <v>131.62166666666667</v>
      </c>
      <c r="M32" s="13">
        <f>'Cape wages pounds'!M32*104.6</f>
        <v>1579.4599999999998</v>
      </c>
      <c r="Q32" s="10">
        <f>'Cape wages pounds'!Q32*104.6</f>
        <v>14.3825</v>
      </c>
      <c r="R32" s="12">
        <f>'Cape wages pounds'!R32*104.6</f>
        <v>359.5625</v>
      </c>
      <c r="S32" s="13">
        <f>'Cape wages pounds'!S32*104.6</f>
        <v>4314.7500000000009</v>
      </c>
      <c r="T32" s="8">
        <f>'Cape wages pounds'!T32*104.6</f>
        <v>7.8450000000000006</v>
      </c>
      <c r="U32" s="12">
        <f>'Cape wages pounds'!U32*104.6</f>
        <v>196.125</v>
      </c>
      <c r="V32" s="12">
        <f>'Cape wages pounds'!V32*104.6</f>
        <v>2353.5000000000005</v>
      </c>
      <c r="W32" s="14">
        <f>'Cape wages pounds'!W32*104.6</f>
        <v>12.987833333333333</v>
      </c>
      <c r="X32" s="8">
        <f>'Cape wages pounds'!X32*104.6</f>
        <v>324.69583333333333</v>
      </c>
      <c r="Y32" s="13">
        <f>'Cape wages pounds'!Y32*104.6</f>
        <v>3896.35</v>
      </c>
      <c r="Z32" s="14">
        <f>'Cape wages pounds'!Z32*104.6</f>
        <v>5.8575999999999988</v>
      </c>
      <c r="AA32" s="8">
        <f>'Cape wages pounds'!AA32*104.6</f>
        <v>146.43999999999997</v>
      </c>
      <c r="AB32" s="13">
        <f>'Cape wages pounds'!AB32*104.6</f>
        <v>1757.2799999999995</v>
      </c>
      <c r="AC32" s="12">
        <f>'Cape wages pounds'!AC32*104.6</f>
        <v>6.1888333333333323</v>
      </c>
      <c r="AD32" s="8">
        <f>'Cape wages pounds'!AD32*104.6</f>
        <v>154.7208333333333</v>
      </c>
      <c r="AE32" s="13">
        <f>'Cape wages pounds'!AE32*104.6</f>
        <v>1856.6499999999999</v>
      </c>
      <c r="AF32" s="12">
        <f>'Cape wages pounds'!AF32*104.6</f>
        <v>2.9985333333333331</v>
      </c>
      <c r="AG32" s="8">
        <f>'Cape wages pounds'!AG32*104.6</f>
        <v>74.963333333333324</v>
      </c>
      <c r="AH32" s="12">
        <f>'Cape wages pounds'!AH32*104.6</f>
        <v>899.56</v>
      </c>
      <c r="AL32" s="8">
        <f>'Cape wages pounds'!AL32*104.6</f>
        <v>44.890833333333333</v>
      </c>
      <c r="AM32" s="12">
        <f>'Cape wages pounds'!AM32*104.6</f>
        <v>1122.2708333333335</v>
      </c>
      <c r="AN32" s="13">
        <f>'Cape wages pounds'!AN32*104.6</f>
        <v>13467.25</v>
      </c>
      <c r="AO32" s="8">
        <f>'Cape wages pounds'!AO32*104.6</f>
        <v>34.86666666666666</v>
      </c>
      <c r="AP32" s="12">
        <f>'Cape wages pounds'!AP32*104.6</f>
        <v>871.66666666666652</v>
      </c>
      <c r="AQ32" s="13">
        <f>'Cape wages pounds'!AQ32*104.6</f>
        <v>10459.999999999998</v>
      </c>
      <c r="AR32" s="8">
        <f>'Cape wages pounds'!AR32*104.6</f>
        <v>41.84</v>
      </c>
      <c r="AS32" s="12">
        <f>'Cape wages pounds'!AS32*104.6</f>
        <v>1046</v>
      </c>
      <c r="AT32" s="13">
        <f>'Cape wages pounds'!AT32*104.6</f>
        <v>12552</v>
      </c>
      <c r="AU32" s="10">
        <f>'Cape wages pounds'!AU32*104.6</f>
        <v>31.81583333333333</v>
      </c>
      <c r="AV32" s="12">
        <f>'Cape wages pounds'!AV32*104.6</f>
        <v>795.39583333333326</v>
      </c>
      <c r="AW32" s="13">
        <f>'Cape wages pounds'!AW32*104.6</f>
        <v>9544.75</v>
      </c>
      <c r="AX32" s="10">
        <f>'Cape wages pounds'!AX32*104.6</f>
        <v>38.353333333333332</v>
      </c>
      <c r="AY32" s="12">
        <f>'Cape wages pounds'!AY32*104.6</f>
        <v>958.83333333333326</v>
      </c>
      <c r="AZ32" s="13">
        <f>'Cape wages pounds'!AZ32*104.6</f>
        <v>11506</v>
      </c>
      <c r="BA32" s="8">
        <f>'Cape wages pounds'!BA32*104.6</f>
        <v>29.636666666666663</v>
      </c>
      <c r="BB32" s="12">
        <f>'Cape wages pounds'!BB32*104.6</f>
        <v>740.91666666666663</v>
      </c>
      <c r="BC32" s="13">
        <f>'Cape wages pounds'!BC32*104.6</f>
        <v>8891</v>
      </c>
      <c r="BD32" s="10">
        <f>'Cape wages pounds'!BD32*104.6</f>
        <v>43.583333333333336</v>
      </c>
      <c r="BE32" s="12">
        <f>'Cape wages pounds'!BE32*104.6</f>
        <v>1089.5833333333335</v>
      </c>
      <c r="BF32" s="13">
        <f>'Cape wages pounds'!BF32*104.6</f>
        <v>13075</v>
      </c>
      <c r="BG32" s="10">
        <f>'Cape wages pounds'!BG32*104.6</f>
        <v>33.994999999999997</v>
      </c>
      <c r="BH32" s="12">
        <f>'Cape wages pounds'!BH32*104.6</f>
        <v>849.875</v>
      </c>
      <c r="BI32" s="13">
        <f>'Cape wages pounds'!BI32*104.6</f>
        <v>10198.5</v>
      </c>
    </row>
    <row r="33" spans="1:61" x14ac:dyDescent="0.2">
      <c r="A33" s="5">
        <v>1861</v>
      </c>
      <c r="B33" s="14">
        <f>'Cape wages pounds'!B33*104.6</f>
        <v>5.0033666666666665</v>
      </c>
      <c r="C33" s="8">
        <f>'Cape wages pounds'!C33*104.6</f>
        <v>125.08416666666666</v>
      </c>
      <c r="D33" s="13">
        <f>'Cape wages pounds'!D33*104.6</f>
        <v>1501.01</v>
      </c>
      <c r="E33" s="12">
        <f>'Cape wages pounds'!E33*104.6</f>
        <v>2.6498666666666666</v>
      </c>
      <c r="F33" s="8">
        <f>'Cape wages pounds'!F33*104.6</f>
        <v>66.246666666666655</v>
      </c>
      <c r="G33" s="13">
        <f>'Cape wages pounds'!G33*104.6</f>
        <v>794.95999999999992</v>
      </c>
      <c r="H33" s="12">
        <f>'Cape wages pounds'!H33*104.6</f>
        <v>8.3505666666666674</v>
      </c>
      <c r="I33" s="8">
        <f>'Cape wages pounds'!I33*104.6</f>
        <v>208.76416666666665</v>
      </c>
      <c r="J33" s="12">
        <f>'Cape wages pounds'!J33*104.6</f>
        <v>2505.1699999999996</v>
      </c>
      <c r="K33" s="18">
        <f>'Cape wages pounds'!K33*104.6</f>
        <v>5.0033666666666665</v>
      </c>
      <c r="L33" s="8">
        <f>'Cape wages pounds'!L33*104.6</f>
        <v>125.08416666666666</v>
      </c>
      <c r="M33" s="13">
        <f>'Cape wages pounds'!M33*104.6</f>
        <v>1501.01</v>
      </c>
      <c r="Q33" s="10">
        <f>'Cape wages pounds'!Q33*104.6</f>
        <v>14.818333333333332</v>
      </c>
      <c r="R33" s="12">
        <f>'Cape wages pounds'!R33*104.6</f>
        <v>370.45833333333331</v>
      </c>
      <c r="S33" s="13">
        <f>'Cape wages pounds'!S33*104.6</f>
        <v>4445.5</v>
      </c>
      <c r="T33" s="8">
        <f>'Cape wages pounds'!T33*104.6</f>
        <v>8.7166666666666668</v>
      </c>
      <c r="U33" s="12">
        <f>'Cape wages pounds'!U33*104.6</f>
        <v>217.91666666666666</v>
      </c>
      <c r="V33" s="12">
        <f>'Cape wages pounds'!V33*104.6</f>
        <v>2615</v>
      </c>
      <c r="W33" s="14">
        <f>'Cape wages pounds'!W33*104.6</f>
        <v>14.626566666666667</v>
      </c>
      <c r="X33" s="8">
        <f>'Cape wages pounds'!X33*104.6</f>
        <v>365.66416666666669</v>
      </c>
      <c r="Y33" s="13">
        <f>'Cape wages pounds'!Y33*104.6</f>
        <v>4387.97</v>
      </c>
      <c r="Z33" s="14">
        <f>'Cape wages pounds'!Z33*104.6</f>
        <v>7.1476666666666659</v>
      </c>
      <c r="AA33" s="8">
        <f>'Cape wages pounds'!AA33*104.6</f>
        <v>178.69166666666666</v>
      </c>
      <c r="AB33" s="13">
        <f>'Cape wages pounds'!AB33*104.6</f>
        <v>2144.2999999999997</v>
      </c>
      <c r="AC33" s="12">
        <f>'Cape wages pounds'!AC33*104.6</f>
        <v>6.8513000000000002</v>
      </c>
      <c r="AD33" s="8">
        <f>'Cape wages pounds'!AD33*104.6</f>
        <v>171.2825</v>
      </c>
      <c r="AE33" s="13">
        <f>'Cape wages pounds'!AE33*104.6</f>
        <v>2055.3900000000003</v>
      </c>
      <c r="AF33" s="12">
        <f>'Cape wages pounds'!AF33*104.6</f>
        <v>3.2425999999999999</v>
      </c>
      <c r="AG33" s="8">
        <f>'Cape wages pounds'!AG33*104.6</f>
        <v>81.064999999999998</v>
      </c>
      <c r="AH33" s="12">
        <f>'Cape wages pounds'!AH33*104.6</f>
        <v>972.78</v>
      </c>
      <c r="AL33" s="8">
        <f>'Cape wages pounds'!AL33*104.6</f>
        <v>47.07</v>
      </c>
      <c r="AM33" s="12">
        <f>'Cape wages pounds'!AM33*104.6</f>
        <v>1176.75</v>
      </c>
      <c r="AN33" s="13">
        <f>'Cape wages pounds'!AN33*104.6</f>
        <v>14121</v>
      </c>
      <c r="AO33" s="8">
        <f>'Cape wages pounds'!AO33*104.6</f>
        <v>38.353333333333332</v>
      </c>
      <c r="AP33" s="12">
        <f>'Cape wages pounds'!AP33*104.6</f>
        <v>958.83333333333326</v>
      </c>
      <c r="AQ33" s="13">
        <f>'Cape wages pounds'!AQ33*104.6</f>
        <v>11506</v>
      </c>
      <c r="AR33" s="8">
        <f>'Cape wages pounds'!AR33*104.6</f>
        <v>43.147500000000001</v>
      </c>
      <c r="AS33" s="12">
        <f>'Cape wages pounds'!AS33*104.6</f>
        <v>1078.6875</v>
      </c>
      <c r="AT33" s="13">
        <f>'Cape wages pounds'!AT33*104.6</f>
        <v>12944.25</v>
      </c>
      <c r="AU33" s="10">
        <f>'Cape wages pounds'!AU33*104.6</f>
        <v>32.6875</v>
      </c>
      <c r="AV33" s="12">
        <f>'Cape wages pounds'!AV33*104.6</f>
        <v>817.1875</v>
      </c>
      <c r="AW33" s="13">
        <f>'Cape wages pounds'!AW33*104.6</f>
        <v>9806.25</v>
      </c>
      <c r="AX33" s="10">
        <f>'Cape wages pounds'!AX33*104.6</f>
        <v>37.917499999999997</v>
      </c>
      <c r="AY33" s="12">
        <f>'Cape wages pounds'!AY33*104.6</f>
        <v>947.9375</v>
      </c>
      <c r="AZ33" s="13">
        <f>'Cape wages pounds'!AZ33*104.6</f>
        <v>11375.25</v>
      </c>
      <c r="BA33" s="8">
        <f>'Cape wages pounds'!BA33*104.6</f>
        <v>29.200833333333332</v>
      </c>
      <c r="BB33" s="12">
        <f>'Cape wages pounds'!BB33*104.6</f>
        <v>730.02083333333337</v>
      </c>
      <c r="BC33" s="13">
        <f>'Cape wages pounds'!BC33*104.6</f>
        <v>8760.25</v>
      </c>
      <c r="BD33" s="10">
        <f>'Cape wages pounds'!BD33*104.6</f>
        <v>44.455000000000005</v>
      </c>
      <c r="BE33" s="12">
        <f>'Cape wages pounds'!BE33*104.6</f>
        <v>1111.3750000000002</v>
      </c>
      <c r="BF33" s="13">
        <f>'Cape wages pounds'!BF33*104.6</f>
        <v>13336.500000000002</v>
      </c>
      <c r="BG33" s="10">
        <f>'Cape wages pounds'!BG33*104.6</f>
        <v>34.86666666666666</v>
      </c>
      <c r="BH33" s="12">
        <f>'Cape wages pounds'!BH33*104.6</f>
        <v>871.66666666666652</v>
      </c>
      <c r="BI33" s="13">
        <f>'Cape wages pounds'!BI33*104.6</f>
        <v>10459.999999999998</v>
      </c>
    </row>
    <row r="34" spans="1:61" x14ac:dyDescent="0.2">
      <c r="A34" s="5">
        <v>1862</v>
      </c>
      <c r="B34" s="14">
        <f>'Cape wages pounds'!B34*104.6</f>
        <v>4.916199999999999</v>
      </c>
      <c r="C34" s="8">
        <f>'Cape wages pounds'!C34*104.6</f>
        <v>122.90499999999997</v>
      </c>
      <c r="D34" s="13">
        <f>'Cape wages pounds'!D34*104.6</f>
        <v>1474.8599999999997</v>
      </c>
      <c r="E34" s="12">
        <f>'Cape wages pounds'!E34*104.6</f>
        <v>2.7370333333333332</v>
      </c>
      <c r="F34" s="8">
        <f>'Cape wages pounds'!F34*104.6</f>
        <v>68.42583333333333</v>
      </c>
      <c r="G34" s="13">
        <f>'Cape wages pounds'!G34*104.6</f>
        <v>821.1099999999999</v>
      </c>
      <c r="H34" s="12">
        <f>'Cape wages pounds'!H34*104.6</f>
        <v>9.3791333333333338</v>
      </c>
      <c r="I34" s="8">
        <f>'Cape wages pounds'!I34*104.6</f>
        <v>234.47833333333332</v>
      </c>
      <c r="J34" s="12">
        <f>'Cape wages pounds'!J34*104.6</f>
        <v>2813.74</v>
      </c>
      <c r="K34" s="18">
        <f>'Cape wages pounds'!K34*104.6</f>
        <v>5.5263666666666662</v>
      </c>
      <c r="L34" s="8">
        <f>'Cape wages pounds'!L34*104.6</f>
        <v>138.15916666666666</v>
      </c>
      <c r="M34" s="13">
        <f>'Cape wages pounds'!M34*104.6</f>
        <v>1657.9099999999999</v>
      </c>
      <c r="Q34" s="10">
        <f>'Cape wages pounds'!Q34*104.6</f>
        <v>13.074999999999999</v>
      </c>
      <c r="R34" s="12">
        <f>'Cape wages pounds'!R34*104.6</f>
        <v>326.875</v>
      </c>
      <c r="S34" s="13">
        <f>'Cape wages pounds'!S34*104.6</f>
        <v>3922.5</v>
      </c>
      <c r="T34" s="8">
        <f>'Cape wages pounds'!T34*104.6</f>
        <v>9.1524999999999981</v>
      </c>
      <c r="U34" s="12">
        <f>'Cape wages pounds'!U34*104.6</f>
        <v>228.8125</v>
      </c>
      <c r="V34" s="12">
        <f>'Cape wages pounds'!V34*104.6</f>
        <v>2745.75</v>
      </c>
      <c r="W34" s="14">
        <f>'Cape wages pounds'!W34*104.6</f>
        <v>13.249333333333331</v>
      </c>
      <c r="X34" s="8">
        <f>'Cape wages pounds'!X34*104.6</f>
        <v>331.23333333333329</v>
      </c>
      <c r="Y34" s="13">
        <f>'Cape wages pounds'!Y34*104.6</f>
        <v>3974.7999999999997</v>
      </c>
      <c r="Z34" s="14">
        <f>'Cape wages pounds'!Z34*104.6</f>
        <v>7.6706666666666665</v>
      </c>
      <c r="AA34" s="8">
        <f>'Cape wages pounds'!AA34*104.6</f>
        <v>191.76666666666668</v>
      </c>
      <c r="AB34" s="13">
        <f>'Cape wages pounds'!AB34*104.6</f>
        <v>2301.1999999999998</v>
      </c>
      <c r="AC34" s="12">
        <f>'Cape wages pounds'!AC34*104.6</f>
        <v>6.6943999999999999</v>
      </c>
      <c r="AD34" s="8">
        <f>'Cape wages pounds'!AD34*104.6</f>
        <v>167.36</v>
      </c>
      <c r="AE34" s="13">
        <f>'Cape wages pounds'!AE34*104.6</f>
        <v>2008.3200000000002</v>
      </c>
      <c r="AF34" s="12">
        <f>'Cape wages pounds'!AF34*104.6</f>
        <v>3.661</v>
      </c>
      <c r="AG34" s="8">
        <f>'Cape wages pounds'!AG34*104.6</f>
        <v>91.524999999999991</v>
      </c>
      <c r="AH34" s="12">
        <f>'Cape wages pounds'!AH34*104.6</f>
        <v>1098.3</v>
      </c>
      <c r="AL34" s="8">
        <f>'Cape wages pounds'!AL34*104.6</f>
        <v>47.505833333333328</v>
      </c>
      <c r="AM34" s="12">
        <f>'Cape wages pounds'!AM34*104.6</f>
        <v>1187.6458333333333</v>
      </c>
      <c r="AN34" s="13">
        <f>'Cape wages pounds'!AN34*104.6</f>
        <v>14251.75</v>
      </c>
      <c r="AO34" s="8">
        <f>'Cape wages pounds'!AO34*104.6</f>
        <v>37.045833333333327</v>
      </c>
      <c r="AP34" s="12">
        <f>'Cape wages pounds'!AP34*104.6</f>
        <v>926.14583333333326</v>
      </c>
      <c r="AQ34" s="13">
        <f>'Cape wages pounds'!AQ34*104.6</f>
        <v>11113.75</v>
      </c>
      <c r="AR34" s="8">
        <f>'Cape wages pounds'!AR34*104.6</f>
        <v>42.275833333333331</v>
      </c>
      <c r="AS34" s="12">
        <f>'Cape wages pounds'!AS34*104.6</f>
        <v>1056.8958333333333</v>
      </c>
      <c r="AT34" s="13">
        <f>'Cape wages pounds'!AT34*104.6</f>
        <v>12682.75</v>
      </c>
      <c r="AU34" s="10">
        <f>'Cape wages pounds'!AU34*104.6</f>
        <v>35.302499999999995</v>
      </c>
      <c r="AV34" s="12">
        <f>'Cape wages pounds'!AV34*104.6</f>
        <v>882.5625</v>
      </c>
      <c r="AW34" s="13">
        <f>'Cape wages pounds'!AW34*104.6</f>
        <v>10590.75</v>
      </c>
      <c r="AX34" s="10">
        <f>'Cape wages pounds'!AX34*104.6</f>
        <v>37.481666666666662</v>
      </c>
      <c r="AY34" s="12">
        <f>'Cape wages pounds'!AY34*104.6</f>
        <v>937.04166666666663</v>
      </c>
      <c r="AZ34" s="13">
        <f>'Cape wages pounds'!AZ34*104.6</f>
        <v>11244.5</v>
      </c>
      <c r="BA34" s="8">
        <f>'Cape wages pounds'!BA34*104.6</f>
        <v>31.81583333333333</v>
      </c>
      <c r="BB34" s="12">
        <f>'Cape wages pounds'!BB34*104.6</f>
        <v>795.39583333333326</v>
      </c>
      <c r="BC34" s="13">
        <f>'Cape wages pounds'!BC34*104.6</f>
        <v>9544.75</v>
      </c>
      <c r="BD34" s="10">
        <f>'Cape wages pounds'!BD34*104.6</f>
        <v>44.455000000000005</v>
      </c>
      <c r="BE34" s="12">
        <f>'Cape wages pounds'!BE34*104.6</f>
        <v>1111.3750000000002</v>
      </c>
      <c r="BF34" s="13">
        <f>'Cape wages pounds'!BF34*104.6</f>
        <v>13336.500000000002</v>
      </c>
      <c r="BG34" s="10">
        <f>'Cape wages pounds'!BG34*104.6</f>
        <v>37.045833333333327</v>
      </c>
      <c r="BH34" s="12">
        <f>'Cape wages pounds'!BH34*104.6</f>
        <v>926.14583333333326</v>
      </c>
      <c r="BI34" s="13">
        <f>'Cape wages pounds'!BI34*104.6</f>
        <v>11113.75</v>
      </c>
    </row>
    <row r="35" spans="1:61" x14ac:dyDescent="0.2">
      <c r="A35" s="5">
        <v>1863</v>
      </c>
      <c r="B35" s="14">
        <f>'Cape wages pounds'!B35*104.6</f>
        <v>5.0730999999999993</v>
      </c>
      <c r="C35" s="8">
        <f>'Cape wages pounds'!C35*104.6</f>
        <v>126.82749999999999</v>
      </c>
      <c r="D35" s="13">
        <f>'Cape wages pounds'!D35*104.6</f>
        <v>1521.9299999999998</v>
      </c>
      <c r="E35" s="12">
        <f>'Cape wages pounds'!E35*104.6</f>
        <v>2.9985333333333331</v>
      </c>
      <c r="F35" s="8">
        <f>'Cape wages pounds'!F35*104.6</f>
        <v>74.963333333333324</v>
      </c>
      <c r="G35" s="13">
        <f>'Cape wages pounds'!G35*104.6</f>
        <v>899.56</v>
      </c>
      <c r="H35" s="12">
        <f>'Cape wages pounds'!H35*104.6</f>
        <v>10.024166666666666</v>
      </c>
      <c r="I35" s="8">
        <f>'Cape wages pounds'!I35*104.6</f>
        <v>250.60416666666666</v>
      </c>
      <c r="J35" s="12">
        <f>'Cape wages pounds'!J35*104.6</f>
        <v>3007.25</v>
      </c>
      <c r="K35" s="18">
        <f>'Cape wages pounds'!K35*104.6</f>
        <v>6.1539666666666655</v>
      </c>
      <c r="L35" s="8">
        <f>'Cape wages pounds'!L35*104.6</f>
        <v>153.84916666666663</v>
      </c>
      <c r="M35" s="13">
        <f>'Cape wages pounds'!M35*104.6</f>
        <v>1846.1899999999998</v>
      </c>
      <c r="Q35" s="10">
        <f>'Cape wages pounds'!Q35*104.6</f>
        <v>13.074999999999999</v>
      </c>
      <c r="R35" s="12">
        <f>'Cape wages pounds'!R35*104.6</f>
        <v>326.875</v>
      </c>
      <c r="S35" s="13">
        <f>'Cape wages pounds'!S35*104.6</f>
        <v>3922.5</v>
      </c>
      <c r="T35" s="8">
        <f>'Cape wages pounds'!T35*104.6</f>
        <v>7.8450000000000006</v>
      </c>
      <c r="U35" s="12">
        <f>'Cape wages pounds'!U35*104.6</f>
        <v>196.125</v>
      </c>
      <c r="V35" s="12">
        <f>'Cape wages pounds'!V35*104.6</f>
        <v>2353.5000000000005</v>
      </c>
      <c r="W35" s="14">
        <f>'Cape wages pounds'!W35*104.6</f>
        <v>14.277900000000001</v>
      </c>
      <c r="X35" s="8">
        <f>'Cape wages pounds'!X35*104.6</f>
        <v>356.94749999999999</v>
      </c>
      <c r="Y35" s="13">
        <f>'Cape wages pounds'!Y35*104.6</f>
        <v>4283.37</v>
      </c>
      <c r="Z35" s="14">
        <f>'Cape wages pounds'!Z35*104.6</f>
        <v>6.5549333333333326</v>
      </c>
      <c r="AA35" s="8">
        <f>'Cape wages pounds'!AA35*104.6</f>
        <v>163.87333333333333</v>
      </c>
      <c r="AB35" s="13">
        <f>'Cape wages pounds'!AB35*104.6</f>
        <v>1966.48</v>
      </c>
      <c r="AC35" s="12">
        <f>'Cape wages pounds'!AC35*104.6</f>
        <v>5.9447666666666654</v>
      </c>
      <c r="AD35" s="8">
        <f>'Cape wages pounds'!AD35*104.6</f>
        <v>148.61916666666664</v>
      </c>
      <c r="AE35" s="13">
        <f>'Cape wages pounds'!AE35*104.6</f>
        <v>1783.4299999999996</v>
      </c>
      <c r="AF35" s="12">
        <f>'Cape wages pounds'!AF35*104.6</f>
        <v>3.3123333333333327</v>
      </c>
      <c r="AG35" s="8">
        <f>'Cape wages pounds'!AG35*104.6</f>
        <v>82.808333333333323</v>
      </c>
      <c r="AH35" s="12">
        <f>'Cape wages pounds'!AH35*104.6</f>
        <v>993.69999999999993</v>
      </c>
      <c r="AL35" s="8">
        <f>'Cape wages pounds'!AL35*104.6</f>
        <v>44.019166666666663</v>
      </c>
      <c r="AM35" s="12">
        <f>'Cape wages pounds'!AM35*104.6</f>
        <v>1100.4791666666667</v>
      </c>
      <c r="AN35" s="13">
        <f>'Cape wages pounds'!AN35*104.6</f>
        <v>13205.75</v>
      </c>
      <c r="AO35" s="8">
        <f>'Cape wages pounds'!AO35*104.6</f>
        <v>33.123333333333328</v>
      </c>
      <c r="AP35" s="12">
        <f>'Cape wages pounds'!AP35*104.6</f>
        <v>828.08333333333326</v>
      </c>
      <c r="AQ35" s="13">
        <f>'Cape wages pounds'!AQ35*104.6</f>
        <v>9937</v>
      </c>
      <c r="AR35" s="8">
        <f>'Cape wages pounds'!AR35*104.6</f>
        <v>42.275833333333331</v>
      </c>
      <c r="AS35" s="12">
        <f>'Cape wages pounds'!AS35*104.6</f>
        <v>1056.8958333333333</v>
      </c>
      <c r="AT35" s="13">
        <f>'Cape wages pounds'!AT35*104.6</f>
        <v>12682.75</v>
      </c>
      <c r="AU35" s="10">
        <f>'Cape wages pounds'!AU35*104.6</f>
        <v>33.123333333333328</v>
      </c>
      <c r="AV35" s="12">
        <f>'Cape wages pounds'!AV35*104.6</f>
        <v>828.08333333333326</v>
      </c>
      <c r="AW35" s="13">
        <f>'Cape wages pounds'!AW35*104.6</f>
        <v>9937</v>
      </c>
      <c r="AX35" s="10">
        <f>'Cape wages pounds'!AX35*104.6</f>
        <v>37.045833333333327</v>
      </c>
      <c r="AY35" s="12">
        <f>'Cape wages pounds'!AY35*104.6</f>
        <v>926.14583333333326</v>
      </c>
      <c r="AZ35" s="13">
        <f>'Cape wages pounds'!AZ35*104.6</f>
        <v>11113.75</v>
      </c>
      <c r="BA35" s="8">
        <f>'Cape wages pounds'!BA35*104.6</f>
        <v>29.636666666666663</v>
      </c>
      <c r="BB35" s="12">
        <f>'Cape wages pounds'!BB35*104.6</f>
        <v>740.91666666666663</v>
      </c>
      <c r="BC35" s="13">
        <f>'Cape wages pounds'!BC35*104.6</f>
        <v>8891</v>
      </c>
      <c r="BD35" s="10">
        <f>'Cape wages pounds'!BD35*104.6</f>
        <v>43.147500000000001</v>
      </c>
      <c r="BE35" s="12">
        <f>'Cape wages pounds'!BE35*104.6</f>
        <v>1078.6875</v>
      </c>
      <c r="BF35" s="13">
        <f>'Cape wages pounds'!BF35*104.6</f>
        <v>12944.25</v>
      </c>
      <c r="BG35" s="10">
        <f>'Cape wages pounds'!BG35*104.6</f>
        <v>33.559166666666663</v>
      </c>
      <c r="BH35" s="12">
        <f>'Cape wages pounds'!BH35*104.6</f>
        <v>838.97916666666652</v>
      </c>
      <c r="BI35" s="13">
        <f>'Cape wages pounds'!BI35*104.6</f>
        <v>10067.749999999998</v>
      </c>
    </row>
    <row r="36" spans="1:61" x14ac:dyDescent="0.2">
      <c r="A36" s="5">
        <v>1864</v>
      </c>
      <c r="B36" s="14">
        <f>'Cape wages pounds'!B36*104.6</f>
        <v>4.7767333333333335</v>
      </c>
      <c r="C36" s="8">
        <f>'Cape wages pounds'!C36*104.6</f>
        <v>119.41833333333335</v>
      </c>
      <c r="D36" s="13">
        <f>'Cape wages pounds'!D36*104.6</f>
        <v>1433.0200000000002</v>
      </c>
      <c r="E36" s="12">
        <f>'Cape wages pounds'!E36*104.6</f>
        <v>2.4929666666666663</v>
      </c>
      <c r="F36" s="8">
        <f>'Cape wages pounds'!F36*104.6</f>
        <v>62.324166666666663</v>
      </c>
      <c r="G36" s="13">
        <f>'Cape wages pounds'!G36*104.6</f>
        <v>747.89</v>
      </c>
      <c r="H36" s="12">
        <f>'Cape wages pounds'!H36*104.6</f>
        <v>7.6532333333333318</v>
      </c>
      <c r="I36" s="8">
        <f>'Cape wages pounds'!I36*104.6</f>
        <v>191.33083333333332</v>
      </c>
      <c r="J36" s="12">
        <f>'Cape wages pounds'!J36*104.6</f>
        <v>2295.9699999999998</v>
      </c>
      <c r="K36" s="18">
        <f>'Cape wages pounds'!K36*104.6</f>
        <v>4.4106333333333332</v>
      </c>
      <c r="L36" s="8">
        <f>'Cape wages pounds'!L36*104.6</f>
        <v>110.26583333333333</v>
      </c>
      <c r="M36" s="13">
        <f>'Cape wages pounds'!M36*104.6</f>
        <v>1323.19</v>
      </c>
      <c r="Q36" s="10">
        <f>'Cape wages pounds'!Q36*104.6</f>
        <v>12.639166666666666</v>
      </c>
      <c r="R36" s="12">
        <f>'Cape wages pounds'!R36*104.6</f>
        <v>315.97916666666669</v>
      </c>
      <c r="S36" s="13">
        <f>'Cape wages pounds'!S36*104.6</f>
        <v>3791.75</v>
      </c>
      <c r="T36" s="8">
        <f>'Cape wages pounds'!T36*104.6</f>
        <v>8.2808333333333319</v>
      </c>
      <c r="U36" s="12">
        <f>'Cape wages pounds'!U36*104.6</f>
        <v>207.02083333333331</v>
      </c>
      <c r="V36" s="12">
        <f>'Cape wages pounds'!V36*104.6</f>
        <v>2484.25</v>
      </c>
      <c r="W36" s="14">
        <f>'Cape wages pounds'!W36*104.6</f>
        <v>13.894366666666667</v>
      </c>
      <c r="X36" s="8">
        <f>'Cape wages pounds'!X36*104.6</f>
        <v>347.35916666666662</v>
      </c>
      <c r="Y36" s="13">
        <f>'Cape wages pounds'!Y36*104.6</f>
        <v>4168.3099999999995</v>
      </c>
      <c r="Z36" s="14">
        <f>'Cape wages pounds'!Z36*104.6</f>
        <v>6.6943999999999999</v>
      </c>
      <c r="AA36" s="8">
        <f>'Cape wages pounds'!AA36*104.6</f>
        <v>167.36</v>
      </c>
      <c r="AB36" s="13">
        <f>'Cape wages pounds'!AB36*104.6</f>
        <v>2008.3200000000002</v>
      </c>
      <c r="AC36" s="12">
        <f>'Cape wages pounds'!AC36*104.6</f>
        <v>5.7006999999999994</v>
      </c>
      <c r="AD36" s="8">
        <f>'Cape wages pounds'!AD36*104.6</f>
        <v>142.51749999999998</v>
      </c>
      <c r="AE36" s="13">
        <f>'Cape wages pounds'!AE36*104.6</f>
        <v>1710.21</v>
      </c>
      <c r="AF36" s="12">
        <f>'Cape wages pounds'!AF36*104.6</f>
        <v>3.1728666666666667</v>
      </c>
      <c r="AG36" s="8">
        <f>'Cape wages pounds'!AG36*104.6</f>
        <v>79.321666666666658</v>
      </c>
      <c r="AH36" s="12">
        <f>'Cape wages pounds'!AH36*104.6</f>
        <v>951.8599999999999</v>
      </c>
      <c r="AL36" s="8">
        <f>'Cape wages pounds'!AL36*104.6</f>
        <v>44.455000000000005</v>
      </c>
      <c r="AM36" s="12">
        <f>'Cape wages pounds'!AM36*104.6</f>
        <v>1111.3750000000002</v>
      </c>
      <c r="AN36" s="13">
        <f>'Cape wages pounds'!AN36*104.6</f>
        <v>13336.500000000002</v>
      </c>
      <c r="AO36" s="8">
        <f>'Cape wages pounds'!AO36*104.6</f>
        <v>35.302499999999995</v>
      </c>
      <c r="AP36" s="12">
        <f>'Cape wages pounds'!AP36*104.6</f>
        <v>882.5625</v>
      </c>
      <c r="AQ36" s="13">
        <f>'Cape wages pounds'!AQ36*104.6</f>
        <v>10590.75</v>
      </c>
      <c r="AR36" s="8">
        <f>'Cape wages pounds'!AR36*104.6</f>
        <v>41.84</v>
      </c>
      <c r="AS36" s="12">
        <f>'Cape wages pounds'!AS36*104.6</f>
        <v>1046</v>
      </c>
      <c r="AT36" s="13">
        <f>'Cape wages pounds'!AT36*104.6</f>
        <v>12552</v>
      </c>
      <c r="AU36" s="10">
        <f>'Cape wages pounds'!AU36*104.6</f>
        <v>35.302499999999995</v>
      </c>
      <c r="AV36" s="12">
        <f>'Cape wages pounds'!AV36*104.6</f>
        <v>882.5625</v>
      </c>
      <c r="AW36" s="13">
        <f>'Cape wages pounds'!AW36*104.6</f>
        <v>10590.75</v>
      </c>
      <c r="AX36" s="10">
        <f>'Cape wages pounds'!AX36*104.6</f>
        <v>35.73833333333333</v>
      </c>
      <c r="AY36" s="12">
        <f>'Cape wages pounds'!AY36*104.6</f>
        <v>893.45833333333326</v>
      </c>
      <c r="AZ36" s="13">
        <f>'Cape wages pounds'!AZ36*104.6</f>
        <v>10721.5</v>
      </c>
      <c r="BA36" s="8">
        <f>'Cape wages pounds'!BA36*104.6</f>
        <v>28.765000000000001</v>
      </c>
      <c r="BB36" s="12">
        <f>'Cape wages pounds'!BB36*104.6</f>
        <v>719.125</v>
      </c>
      <c r="BC36" s="13">
        <f>'Cape wages pounds'!BC36*104.6</f>
        <v>8629.5000000000018</v>
      </c>
      <c r="BD36" s="10">
        <f>'Cape wages pounds'!BD36*104.6</f>
        <v>43.583333333333336</v>
      </c>
      <c r="BE36" s="12">
        <f>'Cape wages pounds'!BE36*104.6</f>
        <v>1089.5833333333335</v>
      </c>
      <c r="BF36" s="13">
        <f>'Cape wages pounds'!BF36*104.6</f>
        <v>13075</v>
      </c>
      <c r="BG36" s="10">
        <f>'Cape wages pounds'!BG36*104.6</f>
        <v>35.302499999999995</v>
      </c>
      <c r="BH36" s="12">
        <f>'Cape wages pounds'!BH36*104.6</f>
        <v>882.5625</v>
      </c>
      <c r="BI36" s="13">
        <f>'Cape wages pounds'!BI36*104.6</f>
        <v>10590.75</v>
      </c>
    </row>
    <row r="37" spans="1:61" x14ac:dyDescent="0.2">
      <c r="A37" s="5">
        <v>1865</v>
      </c>
      <c r="B37" s="14">
        <f>'Cape wages pounds'!B37*104.6</f>
        <v>4.4803666666666668</v>
      </c>
      <c r="C37" s="8">
        <f>'Cape wages pounds'!C37*104.6</f>
        <v>112.00916666666666</v>
      </c>
      <c r="D37" s="13">
        <f>'Cape wages pounds'!D37*104.6</f>
        <v>1344.11</v>
      </c>
      <c r="E37" s="12">
        <f>'Cape wages pounds'!E37*104.6</f>
        <v>2.4232333333333336</v>
      </c>
      <c r="F37" s="8">
        <f>'Cape wages pounds'!F37*104.6</f>
        <v>60.580833333333338</v>
      </c>
      <c r="G37" s="13">
        <f>'Cape wages pounds'!G37*104.6</f>
        <v>726.97</v>
      </c>
      <c r="H37" s="12">
        <f>'Cape wages pounds'!H37*104.6</f>
        <v>7.9321666666666664</v>
      </c>
      <c r="I37" s="8">
        <f>'Cape wages pounds'!I37*104.6</f>
        <v>198.30416666666667</v>
      </c>
      <c r="J37" s="12">
        <f>'Cape wages pounds'!J37*104.6</f>
        <v>2379.65</v>
      </c>
      <c r="K37" s="18">
        <f>'Cape wages pounds'!K37*104.6</f>
        <v>4.3932000000000002</v>
      </c>
      <c r="L37" s="8">
        <f>'Cape wages pounds'!L37*104.6</f>
        <v>109.83</v>
      </c>
      <c r="M37" s="13">
        <f>'Cape wages pounds'!M37*104.6</f>
        <v>1317.96</v>
      </c>
      <c r="Q37" s="10">
        <f>'Cape wages pounds'!Q37*104.6</f>
        <v>12.203333333333333</v>
      </c>
      <c r="R37" s="12">
        <f>'Cape wages pounds'!R37*104.6</f>
        <v>305.08333333333331</v>
      </c>
      <c r="S37" s="13">
        <f>'Cape wages pounds'!S37*104.6</f>
        <v>3661</v>
      </c>
      <c r="T37" s="8">
        <f>'Cape wages pounds'!T37*104.6</f>
        <v>8.2808333333333319</v>
      </c>
      <c r="U37" s="12">
        <f>'Cape wages pounds'!U37*104.6</f>
        <v>207.02083333333331</v>
      </c>
      <c r="V37" s="12">
        <f>'Cape wages pounds'!V37*104.6</f>
        <v>2484.25</v>
      </c>
      <c r="W37" s="14">
        <f>'Cape wages pounds'!W37*104.6</f>
        <v>13.2842</v>
      </c>
      <c r="X37" s="8">
        <f>'Cape wages pounds'!X37*104.6</f>
        <v>332.10499999999996</v>
      </c>
      <c r="Y37" s="13">
        <f>'Cape wages pounds'!Y37*104.6</f>
        <v>3985.2599999999993</v>
      </c>
      <c r="Z37" s="14">
        <f>'Cape wages pounds'!Z37*104.6</f>
        <v>6.5374999999999996</v>
      </c>
      <c r="AA37" s="8">
        <f>'Cape wages pounds'!AA37*104.6</f>
        <v>163.4375</v>
      </c>
      <c r="AB37" s="13">
        <f>'Cape wages pounds'!AB37*104.6</f>
        <v>1961.25</v>
      </c>
      <c r="AC37" s="12">
        <f>'Cape wages pounds'!AC37*104.6</f>
        <v>5.5437999999999992</v>
      </c>
      <c r="AD37" s="8">
        <f>'Cape wages pounds'!AD37*104.6</f>
        <v>138.595</v>
      </c>
      <c r="AE37" s="13">
        <f>'Cape wages pounds'!AE37*104.6</f>
        <v>1663.1399999999999</v>
      </c>
      <c r="AF37" s="12">
        <f>'Cape wages pounds'!AF37*104.6</f>
        <v>2.8416333333333332</v>
      </c>
      <c r="AG37" s="8">
        <f>'Cape wages pounds'!AG37*104.6</f>
        <v>71.040833333333339</v>
      </c>
      <c r="AH37" s="12">
        <f>'Cape wages pounds'!AH37*104.6</f>
        <v>852.49</v>
      </c>
      <c r="AL37" s="8">
        <f>'Cape wages pounds'!AL37*104.6</f>
        <v>44.019166666666663</v>
      </c>
      <c r="AM37" s="12">
        <f>'Cape wages pounds'!AM37*104.6</f>
        <v>1100.4791666666667</v>
      </c>
      <c r="AN37" s="13">
        <f>'Cape wages pounds'!AN37*104.6</f>
        <v>13205.75</v>
      </c>
      <c r="AO37" s="8">
        <f>'Cape wages pounds'!AO37*104.6</f>
        <v>31.379999999999995</v>
      </c>
      <c r="AP37" s="12">
        <f>'Cape wages pounds'!AP37*104.6</f>
        <v>784.5</v>
      </c>
      <c r="AQ37" s="13">
        <f>'Cape wages pounds'!AQ37*104.6</f>
        <v>9414</v>
      </c>
      <c r="AR37" s="8">
        <f>'Cape wages pounds'!AR37*104.6</f>
        <v>40.968333333333334</v>
      </c>
      <c r="AS37" s="12">
        <f>'Cape wages pounds'!AS37*104.6</f>
        <v>1024.2083333333333</v>
      </c>
      <c r="AT37" s="13">
        <f>'Cape wages pounds'!AT37*104.6</f>
        <v>12290.5</v>
      </c>
      <c r="AU37" s="10">
        <f>'Cape wages pounds'!AU37*104.6</f>
        <v>34.430833333333332</v>
      </c>
      <c r="AV37" s="12">
        <f>'Cape wages pounds'!AV37*104.6</f>
        <v>860.77083333333326</v>
      </c>
      <c r="AW37" s="13">
        <f>'Cape wages pounds'!AW37*104.6</f>
        <v>10329.25</v>
      </c>
      <c r="AX37" s="10">
        <f>'Cape wages pounds'!AX37*104.6</f>
        <v>34.86666666666666</v>
      </c>
      <c r="AY37" s="12">
        <f>'Cape wages pounds'!AY37*104.6</f>
        <v>871.66666666666652</v>
      </c>
      <c r="AZ37" s="13">
        <f>'Cape wages pounds'!AZ37*104.6</f>
        <v>10459.999999999998</v>
      </c>
      <c r="BA37" s="8">
        <f>'Cape wages pounds'!BA37*104.6</f>
        <v>28.765000000000001</v>
      </c>
      <c r="BB37" s="12">
        <f>'Cape wages pounds'!BB37*104.6</f>
        <v>719.125</v>
      </c>
      <c r="BC37" s="13">
        <f>'Cape wages pounds'!BC37*104.6</f>
        <v>8629.5000000000018</v>
      </c>
      <c r="BD37" s="10">
        <f>'Cape wages pounds'!BD37*104.6</f>
        <v>42.275833333333331</v>
      </c>
      <c r="BE37" s="12">
        <f>'Cape wages pounds'!BE37*104.6</f>
        <v>1056.8958333333333</v>
      </c>
      <c r="BF37" s="13">
        <f>'Cape wages pounds'!BF37*104.6</f>
        <v>12682.75</v>
      </c>
      <c r="BG37" s="10">
        <f>'Cape wages pounds'!BG37*104.6</f>
        <v>33.994999999999997</v>
      </c>
      <c r="BH37" s="12">
        <f>'Cape wages pounds'!BH37*104.6</f>
        <v>849.875</v>
      </c>
      <c r="BI37" s="13">
        <f>'Cape wages pounds'!BI37*104.6</f>
        <v>10198.5</v>
      </c>
    </row>
    <row r="38" spans="1:61" x14ac:dyDescent="0.2">
      <c r="A38" s="5">
        <v>1866</v>
      </c>
      <c r="B38" s="14">
        <f>'Cape wages pounds'!B38*104.6</f>
        <v>4.2537333333333329</v>
      </c>
      <c r="C38" s="8">
        <f>'Cape wages pounds'!C38*104.6</f>
        <v>106.34333333333332</v>
      </c>
      <c r="D38" s="13">
        <f>'Cape wages pounds'!D38*104.6</f>
        <v>1276.1199999999999</v>
      </c>
      <c r="E38" s="12">
        <f>'Cape wages pounds'!E38*104.6</f>
        <v>2.4755333333333329</v>
      </c>
      <c r="F38" s="8">
        <f>'Cape wages pounds'!F38*104.6</f>
        <v>61.888333333333328</v>
      </c>
      <c r="G38" s="13">
        <f>'Cape wages pounds'!G38*104.6</f>
        <v>742.66</v>
      </c>
      <c r="H38" s="12">
        <f>'Cape wages pounds'!H38*104.6</f>
        <v>7.9670333333333323</v>
      </c>
      <c r="I38" s="8">
        <f>'Cape wages pounds'!I38*104.6</f>
        <v>199.17583333333332</v>
      </c>
      <c r="J38" s="12">
        <f>'Cape wages pounds'!J38*104.6</f>
        <v>2390.1099999999997</v>
      </c>
      <c r="K38" s="18">
        <f>'Cape wages pounds'!K38*104.6</f>
        <v>4.3932000000000002</v>
      </c>
      <c r="L38" s="8">
        <f>'Cape wages pounds'!L38*104.6</f>
        <v>109.83</v>
      </c>
      <c r="M38" s="13">
        <f>'Cape wages pounds'!M38*104.6</f>
        <v>1317.96</v>
      </c>
      <c r="Q38" s="10">
        <f>'Cape wages pounds'!Q38*104.6</f>
        <v>11.331666666666667</v>
      </c>
      <c r="R38" s="12">
        <f>'Cape wages pounds'!R38*104.6</f>
        <v>283.29166666666669</v>
      </c>
      <c r="S38" s="13">
        <f>'Cape wages pounds'!S38*104.6</f>
        <v>3399.5</v>
      </c>
      <c r="T38" s="8">
        <f>'Cape wages pounds'!T38*104.6</f>
        <v>7.4091666666666658</v>
      </c>
      <c r="U38" s="12">
        <f>'Cape wages pounds'!U38*104.6</f>
        <v>185.22916666666666</v>
      </c>
      <c r="V38" s="12">
        <f>'Cape wages pounds'!V38*104.6</f>
        <v>2222.75</v>
      </c>
      <c r="W38" s="14">
        <f>'Cape wages pounds'!W38*104.6</f>
        <v>12.151033333333332</v>
      </c>
      <c r="X38" s="8">
        <f>'Cape wages pounds'!X38*104.6</f>
        <v>303.77583333333331</v>
      </c>
      <c r="Y38" s="13">
        <f>'Cape wages pounds'!Y38*104.6</f>
        <v>3645.31</v>
      </c>
      <c r="Z38" s="14">
        <f>'Cape wages pounds'!Z38*104.6</f>
        <v>5.7704333333333331</v>
      </c>
      <c r="AA38" s="8">
        <f>'Cape wages pounds'!AA38*104.6</f>
        <v>144.26083333333332</v>
      </c>
      <c r="AB38" s="13">
        <f>'Cape wages pounds'!AB38*104.6</f>
        <v>1731.1299999999999</v>
      </c>
      <c r="AC38" s="12">
        <f>'Cape wages pounds'!AC38*104.6</f>
        <v>5.0556666666666663</v>
      </c>
      <c r="AD38" s="8">
        <f>'Cape wages pounds'!AD38*104.6</f>
        <v>126.39166666666665</v>
      </c>
      <c r="AE38" s="13">
        <f>'Cape wages pounds'!AE38*104.6</f>
        <v>1516.6999999999998</v>
      </c>
      <c r="AF38" s="12">
        <f>'Cape wages pounds'!AF38*104.6</f>
        <v>2.684733333333333</v>
      </c>
      <c r="AG38" s="8">
        <f>'Cape wages pounds'!AG38*104.6</f>
        <v>67.118333333333325</v>
      </c>
      <c r="AH38" s="12">
        <f>'Cape wages pounds'!AH38*104.6</f>
        <v>805.41999999999985</v>
      </c>
      <c r="AL38" s="8">
        <f>'Cape wages pounds'!AL38*104.6</f>
        <v>40.968333333333334</v>
      </c>
      <c r="AM38" s="12">
        <f>'Cape wages pounds'!AM38*104.6</f>
        <v>1024.2083333333333</v>
      </c>
      <c r="AN38" s="13">
        <f>'Cape wages pounds'!AN38*104.6</f>
        <v>12290.5</v>
      </c>
      <c r="AO38" s="8">
        <f>'Cape wages pounds'!AO38*104.6</f>
        <v>30.072499999999994</v>
      </c>
      <c r="AP38" s="12">
        <f>'Cape wages pounds'!AP38*104.6</f>
        <v>751.81249999999989</v>
      </c>
      <c r="AQ38" s="13">
        <f>'Cape wages pounds'!AQ38*104.6</f>
        <v>9021.7499999999982</v>
      </c>
      <c r="AR38" s="8">
        <f>'Cape wages pounds'!AR38*104.6</f>
        <v>40.532499999999992</v>
      </c>
      <c r="AS38" s="12">
        <f>'Cape wages pounds'!AS38*104.6</f>
        <v>1013.3124999999998</v>
      </c>
      <c r="AT38" s="13">
        <f>'Cape wages pounds'!AT38*104.6</f>
        <v>12159.749999999996</v>
      </c>
      <c r="AU38" s="10">
        <f>'Cape wages pounds'!AU38*104.6</f>
        <v>33.994999999999997</v>
      </c>
      <c r="AV38" s="12">
        <f>'Cape wages pounds'!AV38*104.6</f>
        <v>849.875</v>
      </c>
      <c r="AW38" s="13">
        <f>'Cape wages pounds'!AW38*104.6</f>
        <v>10198.5</v>
      </c>
      <c r="AX38" s="10">
        <f>'Cape wages pounds'!AX38*104.6</f>
        <v>37.045833333333327</v>
      </c>
      <c r="AY38" s="12">
        <f>'Cape wages pounds'!AY38*104.6</f>
        <v>926.14583333333326</v>
      </c>
      <c r="AZ38" s="13">
        <f>'Cape wages pounds'!AZ38*104.6</f>
        <v>11113.75</v>
      </c>
      <c r="BA38" s="8">
        <f>'Cape wages pounds'!BA38*104.6</f>
        <v>27.021666666666668</v>
      </c>
      <c r="BB38" s="12">
        <f>'Cape wages pounds'!BB38*104.6</f>
        <v>675.54166666666674</v>
      </c>
      <c r="BC38" s="13">
        <f>'Cape wages pounds'!BC38*104.6</f>
        <v>8106.5</v>
      </c>
      <c r="BD38" s="10">
        <f>'Cape wages pounds'!BD38*104.6</f>
        <v>40.968333333333334</v>
      </c>
      <c r="BE38" s="12">
        <f>'Cape wages pounds'!BE38*104.6</f>
        <v>1024.2083333333333</v>
      </c>
      <c r="BF38" s="13">
        <f>'Cape wages pounds'!BF38*104.6</f>
        <v>12290.5</v>
      </c>
      <c r="BG38" s="10">
        <f>'Cape wages pounds'!BG38*104.6</f>
        <v>30.072499999999994</v>
      </c>
      <c r="BH38" s="12">
        <f>'Cape wages pounds'!BH38*104.6</f>
        <v>751.81249999999989</v>
      </c>
      <c r="BI38" s="13">
        <f>'Cape wages pounds'!BI38*104.6</f>
        <v>9021.7499999999982</v>
      </c>
    </row>
    <row r="39" spans="1:61" x14ac:dyDescent="0.2">
      <c r="A39" s="5">
        <v>1867</v>
      </c>
      <c r="B39" s="14">
        <f>'Cape wages pounds'!B39*104.6</f>
        <v>4.3932000000000002</v>
      </c>
      <c r="C39" s="8">
        <f>'Cape wages pounds'!C39*104.6</f>
        <v>109.83</v>
      </c>
      <c r="D39" s="13">
        <f>'Cape wages pounds'!D39*104.6</f>
        <v>1317.96</v>
      </c>
      <c r="E39" s="12">
        <f>'Cape wages pounds'!E39*104.6</f>
        <v>2.5626999999999995</v>
      </c>
      <c r="F39" s="8">
        <f>'Cape wages pounds'!F39*104.6</f>
        <v>64.067499999999995</v>
      </c>
      <c r="G39" s="13">
        <f>'Cape wages pounds'!G39*104.6</f>
        <v>768.81</v>
      </c>
      <c r="H39" s="12">
        <f>'Cape wages pounds'!H39*104.6</f>
        <v>7.5486333333333331</v>
      </c>
      <c r="I39" s="8">
        <f>'Cape wages pounds'!I39*104.6</f>
        <v>188.71583333333334</v>
      </c>
      <c r="J39" s="12">
        <f>'Cape wages pounds'!J39*104.6</f>
        <v>2264.5899999999997</v>
      </c>
      <c r="K39" s="18">
        <f>'Cape wages pounds'!K39*104.6</f>
        <v>4.2711666666666668</v>
      </c>
      <c r="L39" s="8">
        <f>'Cape wages pounds'!L39*104.6</f>
        <v>106.77916666666665</v>
      </c>
      <c r="M39" s="13">
        <f>'Cape wages pounds'!M39*104.6</f>
        <v>1281.3499999999999</v>
      </c>
      <c r="Q39" s="10">
        <f>'Cape wages pounds'!Q39*104.6</f>
        <v>10.46</v>
      </c>
      <c r="R39" s="12">
        <f>'Cape wages pounds'!R39*104.6</f>
        <v>261.5</v>
      </c>
      <c r="S39" s="13">
        <f>'Cape wages pounds'!S39*104.6</f>
        <v>3138</v>
      </c>
      <c r="T39" s="8">
        <f>'Cape wages pounds'!T39*104.6</f>
        <v>6.9733333333333327</v>
      </c>
      <c r="U39" s="12">
        <f>'Cape wages pounds'!U39*104.6</f>
        <v>174.33333333333334</v>
      </c>
      <c r="V39" s="12">
        <f>'Cape wages pounds'!V39*104.6</f>
        <v>2092</v>
      </c>
      <c r="W39" s="14">
        <f>'Cape wages pounds'!W39*104.6</f>
        <v>10.372833333333334</v>
      </c>
      <c r="X39" s="8">
        <f>'Cape wages pounds'!X39*104.6</f>
        <v>259.32083333333333</v>
      </c>
      <c r="Y39" s="13">
        <f>'Cape wages pounds'!Y39*104.6</f>
        <v>3111.8500000000004</v>
      </c>
      <c r="Z39" s="14">
        <f>'Cape wages pounds'!Z39*104.6</f>
        <v>5.2474333333333325</v>
      </c>
      <c r="AA39" s="8">
        <f>'Cape wages pounds'!AA39*104.6</f>
        <v>131.18583333333333</v>
      </c>
      <c r="AB39" s="13">
        <f>'Cape wages pounds'!AB39*104.6</f>
        <v>1574.23</v>
      </c>
      <c r="AC39" s="12">
        <f>'Cape wages pounds'!AC39*104.6</f>
        <v>5.1602666666666668</v>
      </c>
      <c r="AD39" s="8">
        <f>'Cape wages pounds'!AD39*104.6</f>
        <v>129.00666666666666</v>
      </c>
      <c r="AE39" s="13">
        <f>'Cape wages pounds'!AE39*104.6</f>
        <v>1548.08</v>
      </c>
      <c r="AF39" s="12">
        <f>'Cape wages pounds'!AF39*104.6</f>
        <v>2.6324333333333332</v>
      </c>
      <c r="AG39" s="8">
        <f>'Cape wages pounds'!AG39*104.6</f>
        <v>65.810833333333335</v>
      </c>
      <c r="AH39" s="12">
        <f>'Cape wages pounds'!AH39*104.6</f>
        <v>789.7299999999999</v>
      </c>
      <c r="AL39" s="8">
        <f>'Cape wages pounds'!AL39*104.6</f>
        <v>41.84</v>
      </c>
      <c r="AM39" s="12">
        <f>'Cape wages pounds'!AM39*104.6</f>
        <v>1046</v>
      </c>
      <c r="AN39" s="13">
        <f>'Cape wages pounds'!AN39*104.6</f>
        <v>12552</v>
      </c>
      <c r="AO39" s="8">
        <f>'Cape wages pounds'!AO39*104.6</f>
        <v>28.329166666666662</v>
      </c>
      <c r="AP39" s="12">
        <f>'Cape wages pounds'!AP39*104.6</f>
        <v>708.22916666666663</v>
      </c>
      <c r="AQ39" s="13">
        <f>'Cape wages pounds'!AQ39*104.6</f>
        <v>8498.75</v>
      </c>
      <c r="AR39" s="8">
        <f>'Cape wages pounds'!AR39*104.6</f>
        <v>37.481666666666662</v>
      </c>
      <c r="AS39" s="12">
        <f>'Cape wages pounds'!AS39*104.6</f>
        <v>937.04166666666663</v>
      </c>
      <c r="AT39" s="13">
        <f>'Cape wages pounds'!AT39*104.6</f>
        <v>11244.5</v>
      </c>
      <c r="AU39" s="10">
        <f>'Cape wages pounds'!AU39*104.6</f>
        <v>29.636666666666663</v>
      </c>
      <c r="AV39" s="12">
        <f>'Cape wages pounds'!AV39*104.6</f>
        <v>740.91666666666663</v>
      </c>
      <c r="AW39" s="13">
        <f>'Cape wages pounds'!AW39*104.6</f>
        <v>8891</v>
      </c>
      <c r="AX39" s="10">
        <f>'Cape wages pounds'!AX39*104.6</f>
        <v>33.994999999999997</v>
      </c>
      <c r="AY39" s="12">
        <f>'Cape wages pounds'!AY39*104.6</f>
        <v>849.875</v>
      </c>
      <c r="AZ39" s="13">
        <f>'Cape wages pounds'!AZ39*104.6</f>
        <v>10198.5</v>
      </c>
      <c r="BA39" s="8">
        <f>'Cape wages pounds'!BA39*104.6</f>
        <v>25.714166666666667</v>
      </c>
      <c r="BB39" s="12">
        <f>'Cape wages pounds'!BB39*104.6</f>
        <v>642.85416666666674</v>
      </c>
      <c r="BC39" s="13">
        <f>'Cape wages pounds'!BC39*104.6</f>
        <v>7714.25</v>
      </c>
      <c r="BD39" s="10">
        <f>'Cape wages pounds'!BD39*104.6</f>
        <v>38.789166666666659</v>
      </c>
      <c r="BE39" s="12">
        <f>'Cape wages pounds'!BE39*104.6</f>
        <v>969.72916666666652</v>
      </c>
      <c r="BF39" s="13">
        <f>'Cape wages pounds'!BF39*104.6</f>
        <v>11636.749999999998</v>
      </c>
      <c r="BG39" s="10">
        <f>'Cape wages pounds'!BG39*104.6</f>
        <v>29.636666666666663</v>
      </c>
      <c r="BH39" s="12">
        <f>'Cape wages pounds'!BH39*104.6</f>
        <v>740.91666666666663</v>
      </c>
      <c r="BI39" s="13">
        <f>'Cape wages pounds'!BI39*104.6</f>
        <v>8891</v>
      </c>
    </row>
    <row r="40" spans="1:61" x14ac:dyDescent="0.2">
      <c r="A40" s="5">
        <v>1868</v>
      </c>
      <c r="B40" s="14">
        <f>'Cape wages pounds'!B40*104.6</f>
        <v>5.0033666666666665</v>
      </c>
      <c r="C40" s="8">
        <f>'Cape wages pounds'!C40*104.6</f>
        <v>125.08416666666666</v>
      </c>
      <c r="D40" s="13">
        <f>'Cape wages pounds'!D40*104.6</f>
        <v>1501.01</v>
      </c>
      <c r="E40" s="12">
        <f>'Cape wages pounds'!E40*104.6</f>
        <v>2.1617333333333337</v>
      </c>
      <c r="F40" s="8">
        <f>'Cape wages pounds'!F40*104.6</f>
        <v>54.043333333333337</v>
      </c>
      <c r="G40" s="13">
        <f>'Cape wages pounds'!G40*104.6</f>
        <v>648.5200000000001</v>
      </c>
      <c r="H40" s="12">
        <f>'Cape wages pounds'!H40*104.6</f>
        <v>6.9384666666666659</v>
      </c>
      <c r="I40" s="8">
        <f>'Cape wages pounds'!I40*104.6</f>
        <v>173.46166666666664</v>
      </c>
      <c r="J40" s="12">
        <f>'Cape wages pounds'!J40*104.6</f>
        <v>2081.54</v>
      </c>
      <c r="K40" s="18">
        <f>'Cape wages pounds'!K40*104.6</f>
        <v>3.8876333333333331</v>
      </c>
      <c r="L40" s="8">
        <f>'Cape wages pounds'!L40*104.6</f>
        <v>97.19083333333333</v>
      </c>
      <c r="M40" s="13">
        <f>'Cape wages pounds'!M40*104.6</f>
        <v>1166.29</v>
      </c>
      <c r="Q40" s="10">
        <f>'Cape wages pounds'!Q40*104.6</f>
        <v>8.7166666666666668</v>
      </c>
      <c r="R40" s="12">
        <f>'Cape wages pounds'!R40*104.6</f>
        <v>217.91666666666666</v>
      </c>
      <c r="S40" s="13">
        <f>'Cape wages pounds'!S40*104.6</f>
        <v>2615</v>
      </c>
      <c r="T40" s="8">
        <f>'Cape wages pounds'!T40*104.6</f>
        <v>6.9733333333333327</v>
      </c>
      <c r="U40" s="12">
        <f>'Cape wages pounds'!U40*104.6</f>
        <v>174.33333333333334</v>
      </c>
      <c r="V40" s="12">
        <f>'Cape wages pounds'!V40*104.6</f>
        <v>2092</v>
      </c>
      <c r="W40" s="14">
        <f>'Cape wages pounds'!W40*104.6</f>
        <v>11.035300000000001</v>
      </c>
      <c r="X40" s="8">
        <f>'Cape wages pounds'!X40*104.6</f>
        <v>275.88249999999999</v>
      </c>
      <c r="Y40" s="13">
        <f>'Cape wages pounds'!Y40*104.6</f>
        <v>3310.59</v>
      </c>
      <c r="Z40" s="14">
        <f>'Cape wages pounds'!Z40*104.6</f>
        <v>5.7355666666666663</v>
      </c>
      <c r="AA40" s="8">
        <f>'Cape wages pounds'!AA40*104.6</f>
        <v>143.38916666666665</v>
      </c>
      <c r="AB40" s="13">
        <f>'Cape wages pounds'!AB40*104.6</f>
        <v>1720.6699999999998</v>
      </c>
      <c r="AC40" s="12">
        <f>'Cape wages pounds'!AC40*104.6</f>
        <v>4.8813333333333322</v>
      </c>
      <c r="AD40" s="8">
        <f>'Cape wages pounds'!AD40*104.6</f>
        <v>122.03333333333332</v>
      </c>
      <c r="AE40" s="13">
        <f>'Cape wages pounds'!AE40*104.6</f>
        <v>1464.3999999999996</v>
      </c>
      <c r="AF40" s="12">
        <f>'Cape wages pounds'!AF40*104.6</f>
        <v>2.6150000000000002</v>
      </c>
      <c r="AG40" s="8">
        <f>'Cape wages pounds'!AG40*104.6</f>
        <v>65.375</v>
      </c>
      <c r="AH40" s="12">
        <f>'Cape wages pounds'!AH40*104.6</f>
        <v>784.5</v>
      </c>
      <c r="AL40" s="8">
        <f>'Cape wages pounds'!AL40*104.6</f>
        <v>38.353333333333332</v>
      </c>
      <c r="AM40" s="12">
        <f>'Cape wages pounds'!AM40*104.6</f>
        <v>958.83333333333326</v>
      </c>
      <c r="AN40" s="13">
        <f>'Cape wages pounds'!AN40*104.6</f>
        <v>11506</v>
      </c>
      <c r="AO40" s="8">
        <f>'Cape wages pounds'!AO40*104.6</f>
        <v>28.765000000000001</v>
      </c>
      <c r="AP40" s="12">
        <f>'Cape wages pounds'!AP40*104.6</f>
        <v>719.125</v>
      </c>
      <c r="AQ40" s="13">
        <f>'Cape wages pounds'!AQ40*104.6</f>
        <v>8629.5000000000018</v>
      </c>
      <c r="AR40" s="8">
        <f>'Cape wages pounds'!AR40*104.6</f>
        <v>38.353333333333332</v>
      </c>
      <c r="AS40" s="12">
        <f>'Cape wages pounds'!AS40*104.6</f>
        <v>958.83333333333326</v>
      </c>
      <c r="AT40" s="13">
        <f>'Cape wages pounds'!AT40*104.6</f>
        <v>11506</v>
      </c>
      <c r="AU40" s="10">
        <f>'Cape wages pounds'!AU40*104.6</f>
        <v>27.4575</v>
      </c>
      <c r="AV40" s="12">
        <f>'Cape wages pounds'!AV40*104.6</f>
        <v>686.4375</v>
      </c>
      <c r="AW40" s="13">
        <f>'Cape wages pounds'!AW40*104.6</f>
        <v>8237.25</v>
      </c>
      <c r="AX40" s="10">
        <f>'Cape wages pounds'!AX40*104.6</f>
        <v>33.123333333333328</v>
      </c>
      <c r="AY40" s="12">
        <f>'Cape wages pounds'!AY40*104.6</f>
        <v>828.08333333333326</v>
      </c>
      <c r="AZ40" s="13">
        <f>'Cape wages pounds'!AZ40*104.6</f>
        <v>9937</v>
      </c>
      <c r="BA40" s="8">
        <f>'Cape wages pounds'!BA40*104.6</f>
        <v>25.278333333333332</v>
      </c>
      <c r="BB40" s="12">
        <f>'Cape wages pounds'!BB40*104.6</f>
        <v>631.95833333333337</v>
      </c>
      <c r="BC40" s="13">
        <f>'Cape wages pounds'!BC40*104.6</f>
        <v>7583.5</v>
      </c>
      <c r="BD40" s="10">
        <f>'Cape wages pounds'!BD40*104.6</f>
        <v>36.174166666666665</v>
      </c>
      <c r="BE40" s="12">
        <f>'Cape wages pounds'!BE40*104.6</f>
        <v>904.35416666666663</v>
      </c>
      <c r="BF40" s="13">
        <f>'Cape wages pounds'!BF40*104.6</f>
        <v>10852.25</v>
      </c>
      <c r="BG40" s="10">
        <f>'Cape wages pounds'!BG40*104.6</f>
        <v>27.4575</v>
      </c>
      <c r="BH40" s="12">
        <f>'Cape wages pounds'!BH40*104.6</f>
        <v>686.4375</v>
      </c>
      <c r="BI40" s="13">
        <f>'Cape wages pounds'!BI40*104.6</f>
        <v>8237.25</v>
      </c>
    </row>
    <row r="41" spans="1:61" x14ac:dyDescent="0.2">
      <c r="A41" s="5">
        <v>1869</v>
      </c>
      <c r="B41" s="14">
        <f>'Cape wages pounds'!B41*104.6</f>
        <v>8.0018999999999991</v>
      </c>
      <c r="C41" s="8">
        <f>'Cape wages pounds'!C41*104.6</f>
        <v>200.04749999999999</v>
      </c>
      <c r="D41" s="13">
        <f>'Cape wages pounds'!D41*104.6</f>
        <v>2400.5699999999997</v>
      </c>
      <c r="E41" s="12">
        <f>'Cape wages pounds'!E41*104.6</f>
        <v>2.2488999999999999</v>
      </c>
      <c r="F41" s="8">
        <f>'Cape wages pounds'!F41*104.6</f>
        <v>56.222499999999997</v>
      </c>
      <c r="G41" s="13">
        <f>'Cape wages pounds'!G41*104.6</f>
        <v>674.66999999999985</v>
      </c>
      <c r="H41" s="12">
        <f>'Cape wages pounds'!H41*104.6</f>
        <v>6.4329000000000001</v>
      </c>
      <c r="I41" s="8">
        <f>'Cape wages pounds'!I41*104.6</f>
        <v>160.82249999999999</v>
      </c>
      <c r="J41" s="12">
        <f>'Cape wages pounds'!J41*104.6</f>
        <v>1929.8700000000001</v>
      </c>
      <c r="K41" s="18">
        <f>'Cape wages pounds'!K41*104.6</f>
        <v>3.6086999999999994</v>
      </c>
      <c r="L41" s="8">
        <f>'Cape wages pounds'!L41*104.6</f>
        <v>90.217499999999987</v>
      </c>
      <c r="M41" s="13">
        <f>'Cape wages pounds'!M41*104.6</f>
        <v>1082.6099999999999</v>
      </c>
      <c r="Q41" s="10">
        <f>'Cape wages pounds'!Q41*104.6</f>
        <v>10.46</v>
      </c>
      <c r="R41" s="12">
        <f>'Cape wages pounds'!R41*104.6</f>
        <v>261.5</v>
      </c>
      <c r="S41" s="13">
        <f>'Cape wages pounds'!S41*104.6</f>
        <v>3138</v>
      </c>
      <c r="T41" s="8">
        <f>'Cape wages pounds'!T41*104.6</f>
        <v>6.5374999999999996</v>
      </c>
      <c r="U41" s="12">
        <f>'Cape wages pounds'!U41*104.6</f>
        <v>163.4375</v>
      </c>
      <c r="V41" s="12">
        <f>'Cape wages pounds'!V41*104.6</f>
        <v>1961.25</v>
      </c>
      <c r="W41" s="14">
        <f>'Cape wages pounds'!W41*104.6</f>
        <v>11.715199999999998</v>
      </c>
      <c r="X41" s="8">
        <f>'Cape wages pounds'!X41*104.6</f>
        <v>292.87999999999994</v>
      </c>
      <c r="Y41" s="13">
        <f>'Cape wages pounds'!Y41*104.6</f>
        <v>3514.559999999999</v>
      </c>
      <c r="Z41" s="14">
        <f>'Cape wages pounds'!Z41*104.6</f>
        <v>5.3171666666666662</v>
      </c>
      <c r="AA41" s="8">
        <f>'Cape wages pounds'!AA41*104.6</f>
        <v>132.92916666666665</v>
      </c>
      <c r="AB41" s="13">
        <f>'Cape wages pounds'!AB41*104.6</f>
        <v>1595.1499999999999</v>
      </c>
      <c r="AC41" s="12">
        <f>'Cape wages pounds'!AC41*104.6</f>
        <v>4.9859333333333327</v>
      </c>
      <c r="AD41" s="8">
        <f>'Cape wages pounds'!AD41*104.6</f>
        <v>124.64833333333333</v>
      </c>
      <c r="AE41" s="13">
        <f>'Cape wages pounds'!AE41*104.6</f>
        <v>1495.78</v>
      </c>
      <c r="AF41" s="12">
        <f>'Cape wages pounds'!AF41*104.6</f>
        <v>2.6150000000000002</v>
      </c>
      <c r="AG41" s="8">
        <f>'Cape wages pounds'!AG41*104.6</f>
        <v>65.375</v>
      </c>
      <c r="AH41" s="12">
        <f>'Cape wages pounds'!AH41*104.6</f>
        <v>784.5</v>
      </c>
      <c r="AL41" s="8">
        <f>'Cape wages pounds'!AL41*104.6</f>
        <v>38.789166666666659</v>
      </c>
      <c r="AM41" s="12">
        <f>'Cape wages pounds'!AM41*104.6</f>
        <v>969.72916666666652</v>
      </c>
      <c r="AN41" s="13">
        <f>'Cape wages pounds'!AN41*104.6</f>
        <v>11636.749999999998</v>
      </c>
      <c r="AO41" s="8">
        <f>'Cape wages pounds'!AO41*104.6</f>
        <v>27.893333333333331</v>
      </c>
      <c r="AP41" s="12">
        <f>'Cape wages pounds'!AP41*104.6</f>
        <v>697.33333333333337</v>
      </c>
      <c r="AQ41" s="13">
        <f>'Cape wages pounds'!AQ41*104.6</f>
        <v>8368</v>
      </c>
      <c r="AR41" s="8">
        <f>'Cape wages pounds'!AR41*104.6</f>
        <v>31.379999999999995</v>
      </c>
      <c r="AS41" s="12">
        <f>'Cape wages pounds'!AS41*104.6</f>
        <v>784.5</v>
      </c>
      <c r="AT41" s="13">
        <f>'Cape wages pounds'!AT41*104.6</f>
        <v>9414</v>
      </c>
      <c r="AU41" s="10">
        <f>'Cape wages pounds'!AU41*104.6</f>
        <v>26.15</v>
      </c>
      <c r="AV41" s="12">
        <f>'Cape wages pounds'!AV41*104.6</f>
        <v>653.75</v>
      </c>
      <c r="AW41" s="13">
        <f>'Cape wages pounds'!AW41*104.6</f>
        <v>7845</v>
      </c>
      <c r="AX41" s="10">
        <f>'Cape wages pounds'!AX41*104.6</f>
        <v>31.379999999999995</v>
      </c>
      <c r="AY41" s="12">
        <f>'Cape wages pounds'!AY41*104.6</f>
        <v>784.5</v>
      </c>
      <c r="AZ41" s="13">
        <f>'Cape wages pounds'!AZ41*104.6</f>
        <v>9414</v>
      </c>
      <c r="BA41" s="8">
        <f>'Cape wages pounds'!BA41*104.6</f>
        <v>23.970833333333335</v>
      </c>
      <c r="BB41" s="12">
        <f>'Cape wages pounds'!BB41*104.6</f>
        <v>599.27083333333337</v>
      </c>
      <c r="BC41" s="13">
        <f>'Cape wages pounds'!BC41*104.6</f>
        <v>7191.25</v>
      </c>
      <c r="BD41" s="10">
        <f>'Cape wages pounds'!BD41*104.6</f>
        <v>35.302499999999995</v>
      </c>
      <c r="BE41" s="12">
        <f>'Cape wages pounds'!BE41*104.6</f>
        <v>882.5625</v>
      </c>
      <c r="BF41" s="13">
        <f>'Cape wages pounds'!BF41*104.6</f>
        <v>10590.75</v>
      </c>
      <c r="BG41" s="10">
        <f>'Cape wages pounds'!BG41*104.6</f>
        <v>24.842500000000001</v>
      </c>
      <c r="BH41" s="12">
        <f>'Cape wages pounds'!BH41*104.6</f>
        <v>621.0625</v>
      </c>
      <c r="BI41" s="13">
        <f>'Cape wages pounds'!BI41*104.6</f>
        <v>7452.75</v>
      </c>
    </row>
    <row r="42" spans="1:61" x14ac:dyDescent="0.2">
      <c r="A42" s="5">
        <v>1870</v>
      </c>
      <c r="B42" s="14">
        <f>'Cape wages pounds'!B42*104.6</f>
        <v>3.6261333333333328</v>
      </c>
      <c r="C42" s="8">
        <f>'Cape wages pounds'!C42*104.6</f>
        <v>90.653333333333336</v>
      </c>
      <c r="D42" s="13">
        <f>'Cape wages pounds'!D42*104.6</f>
        <v>1087.8399999999999</v>
      </c>
      <c r="E42" s="12">
        <f>'Cape wages pounds'!E42*104.6</f>
        <v>2.2488999999999999</v>
      </c>
      <c r="F42" s="8">
        <f>'Cape wages pounds'!F42*104.6</f>
        <v>56.222499999999997</v>
      </c>
      <c r="G42" s="13">
        <f>'Cape wages pounds'!G42*104.6</f>
        <v>674.66999999999985</v>
      </c>
      <c r="H42" s="12">
        <f>'Cape wages pounds'!H42*104.6</f>
        <v>6.5200666666666658</v>
      </c>
      <c r="I42" s="8">
        <f>'Cape wages pounds'!I42*104.6</f>
        <v>163.00166666666667</v>
      </c>
      <c r="J42" s="12">
        <f>'Cape wages pounds'!J42*104.6</f>
        <v>1956.0199999999998</v>
      </c>
      <c r="K42" s="18">
        <f>'Cape wages pounds'!K42*104.6</f>
        <v>3.7132999999999994</v>
      </c>
      <c r="L42" s="8">
        <f>'Cape wages pounds'!L42*104.6</f>
        <v>92.832499999999996</v>
      </c>
      <c r="M42" s="13">
        <f>'Cape wages pounds'!M42*104.6</f>
        <v>1113.9899999999998</v>
      </c>
      <c r="Q42" s="10">
        <f>'Cape wages pounds'!Q42*104.6</f>
        <v>9.5883333333333329</v>
      </c>
      <c r="R42" s="12">
        <f>'Cape wages pounds'!R42*104.6</f>
        <v>239.70833333333334</v>
      </c>
      <c r="S42" s="13">
        <f>'Cape wages pounds'!S42*104.6</f>
        <v>2876.5</v>
      </c>
      <c r="T42" s="8">
        <f>'Cape wages pounds'!T42*104.6</f>
        <v>6.5374999999999996</v>
      </c>
      <c r="U42" s="12">
        <f>'Cape wages pounds'!U42*104.6</f>
        <v>163.4375</v>
      </c>
      <c r="V42" s="12">
        <f>'Cape wages pounds'!V42*104.6</f>
        <v>1961.25</v>
      </c>
      <c r="W42" s="14">
        <f>'Cape wages pounds'!W42*104.6</f>
        <v>11.3491</v>
      </c>
      <c r="X42" s="8">
        <f>'Cape wages pounds'!X42*104.6</f>
        <v>283.72750000000002</v>
      </c>
      <c r="Y42" s="13">
        <f>'Cape wages pounds'!Y42*104.6</f>
        <v>3404.7300000000005</v>
      </c>
      <c r="Z42" s="14">
        <f>'Cape wages pounds'!Z42*104.6</f>
        <v>5.2474333333333325</v>
      </c>
      <c r="AA42" s="8">
        <f>'Cape wages pounds'!AA42*104.6</f>
        <v>131.18583333333333</v>
      </c>
      <c r="AB42" s="13">
        <f>'Cape wages pounds'!AB42*104.6</f>
        <v>1574.23</v>
      </c>
      <c r="AC42" s="12">
        <f>'Cape wages pounds'!AC42*104.6</f>
        <v>4.8638999999999992</v>
      </c>
      <c r="AD42" s="8">
        <f>'Cape wages pounds'!AD42*104.6</f>
        <v>121.59749999999998</v>
      </c>
      <c r="AE42" s="13">
        <f>'Cape wages pounds'!AE42*104.6</f>
        <v>1459.1699999999998</v>
      </c>
      <c r="AF42" s="12">
        <f>'Cape wages pounds'!AF42*104.6</f>
        <v>2.6324333333333332</v>
      </c>
      <c r="AG42" s="8">
        <f>'Cape wages pounds'!AG42*104.6</f>
        <v>65.810833333333335</v>
      </c>
      <c r="AH42" s="12">
        <f>'Cape wages pounds'!AH42*104.6</f>
        <v>789.7299999999999</v>
      </c>
      <c r="AL42" s="8">
        <f>'Cape wages pounds'!AL42*104.6</f>
        <v>38.353333333333332</v>
      </c>
      <c r="AM42" s="12">
        <f>'Cape wages pounds'!AM42*104.6</f>
        <v>958.83333333333326</v>
      </c>
      <c r="AN42" s="13">
        <f>'Cape wages pounds'!AN42*104.6</f>
        <v>11506</v>
      </c>
      <c r="AO42" s="8">
        <f>'Cape wages pounds'!AO42*104.6</f>
        <v>30.072499999999994</v>
      </c>
      <c r="AP42" s="12">
        <f>'Cape wages pounds'!AP42*104.6</f>
        <v>751.81249999999989</v>
      </c>
      <c r="AQ42" s="13">
        <f>'Cape wages pounds'!AQ42*104.6</f>
        <v>9021.7499999999982</v>
      </c>
      <c r="AR42" s="8">
        <f>'Cape wages pounds'!AR42*104.6</f>
        <v>35.302499999999995</v>
      </c>
      <c r="AS42" s="12">
        <f>'Cape wages pounds'!AS42*104.6</f>
        <v>882.5625</v>
      </c>
      <c r="AT42" s="13">
        <f>'Cape wages pounds'!AT42*104.6</f>
        <v>10590.75</v>
      </c>
      <c r="AU42" s="10">
        <f>'Cape wages pounds'!AU42*104.6</f>
        <v>27.893333333333331</v>
      </c>
      <c r="AV42" s="12">
        <f>'Cape wages pounds'!AV42*104.6</f>
        <v>697.33333333333337</v>
      </c>
      <c r="AW42" s="13">
        <f>'Cape wages pounds'!AW42*104.6</f>
        <v>8368</v>
      </c>
      <c r="AX42" s="10">
        <f>'Cape wages pounds'!AX42*104.6</f>
        <v>32.251666666666665</v>
      </c>
      <c r="AY42" s="12">
        <f>'Cape wages pounds'!AY42*104.6</f>
        <v>806.29166666666663</v>
      </c>
      <c r="AZ42" s="13">
        <f>'Cape wages pounds'!AZ42*104.6</f>
        <v>9675.5</v>
      </c>
      <c r="BA42" s="8">
        <f>'Cape wages pounds'!BA42*104.6</f>
        <v>25.714166666666667</v>
      </c>
      <c r="BB42" s="12">
        <f>'Cape wages pounds'!BB42*104.6</f>
        <v>642.85416666666674</v>
      </c>
      <c r="BC42" s="13">
        <f>'Cape wages pounds'!BC42*104.6</f>
        <v>7714.25</v>
      </c>
      <c r="BD42" s="10">
        <f>'Cape wages pounds'!BD42*104.6</f>
        <v>34.430833333333332</v>
      </c>
      <c r="BE42" s="12">
        <f>'Cape wages pounds'!BE42*104.6</f>
        <v>860.77083333333326</v>
      </c>
      <c r="BF42" s="13">
        <f>'Cape wages pounds'!BF42*104.6</f>
        <v>10329.25</v>
      </c>
      <c r="BG42" s="10">
        <f>'Cape wages pounds'!BG42*104.6</f>
        <v>25.714166666666667</v>
      </c>
      <c r="BH42" s="12">
        <f>'Cape wages pounds'!BH42*104.6</f>
        <v>642.85416666666674</v>
      </c>
      <c r="BI42" s="13">
        <f>'Cape wages pounds'!BI42*104.6</f>
        <v>7714.25</v>
      </c>
    </row>
    <row r="43" spans="1:61" x14ac:dyDescent="0.2">
      <c r="A43" s="5">
        <v>1871</v>
      </c>
      <c r="B43" s="14">
        <f>'Cape wages pounds'!B43*104.6</f>
        <v>3.9007083333333332</v>
      </c>
      <c r="C43" s="8">
        <f>'Cape wages pounds'!C43*104.6</f>
        <v>97.517708333333331</v>
      </c>
      <c r="D43" s="13">
        <f>'Cape wages pounds'!D43*104.6</f>
        <v>1170.2124999999999</v>
      </c>
      <c r="E43" s="12">
        <f>'Cape wages pounds'!E43*104.6</f>
        <v>2.4493833333333335</v>
      </c>
      <c r="F43" s="8">
        <f>'Cape wages pounds'!F43*104.6</f>
        <v>61.234583333333333</v>
      </c>
      <c r="G43" s="13">
        <f>'Cape wages pounds'!G43*104.6</f>
        <v>734.81499999999994</v>
      </c>
      <c r="H43" s="12">
        <f>'Cape wages pounds'!H43*104.6</f>
        <v>6.4677666666666669</v>
      </c>
      <c r="I43" s="8">
        <f>'Cape wages pounds'!I43*104.6</f>
        <v>161.69416666666666</v>
      </c>
      <c r="J43" s="12">
        <f>'Cape wages pounds'!J43*104.6</f>
        <v>1940.33</v>
      </c>
      <c r="K43" s="18">
        <f>'Cape wages pounds'!K43*104.6</f>
        <v>4.0968333333333327</v>
      </c>
      <c r="L43" s="8">
        <f>'Cape wages pounds'!L43*104.6</f>
        <v>102.42083333333332</v>
      </c>
      <c r="M43" s="13">
        <f>'Cape wages pounds'!M43*104.6</f>
        <v>1229.05</v>
      </c>
      <c r="Q43" s="10">
        <f>'Cape wages pounds'!Q43*104.6</f>
        <v>10.024166666666666</v>
      </c>
      <c r="R43" s="12">
        <f>'Cape wages pounds'!R43*104.6</f>
        <v>250.60416666666663</v>
      </c>
      <c r="S43" s="13">
        <f>'Cape wages pounds'!S43*104.6</f>
        <v>3007.2499999999995</v>
      </c>
      <c r="T43" s="8">
        <f>'Cape wages pounds'!T43*104.6</f>
        <v>7.1912500000000001</v>
      </c>
      <c r="U43" s="12">
        <f>'Cape wages pounds'!U43*104.6</f>
        <v>179.78125</v>
      </c>
      <c r="V43" s="12">
        <f>'Cape wages pounds'!V43*104.6</f>
        <v>2157.3750000000005</v>
      </c>
      <c r="W43" s="14">
        <f>'Cape wages pounds'!W43*104.6</f>
        <v>11.806725</v>
      </c>
      <c r="X43" s="8">
        <f>'Cape wages pounds'!X43*104.6</f>
        <v>295.16812499999997</v>
      </c>
      <c r="Y43" s="13">
        <f>'Cape wages pounds'!Y43*104.6</f>
        <v>3542.0174999999995</v>
      </c>
      <c r="Z43" s="14">
        <f>'Cape wages pounds'!Z43*104.6</f>
        <v>5.5176500000000006</v>
      </c>
      <c r="AA43" s="8">
        <f>'Cape wages pounds'!AA43*104.6</f>
        <v>137.94125</v>
      </c>
      <c r="AB43" s="13">
        <f>'Cape wages pounds'!AB43*104.6</f>
        <v>1655.2950000000001</v>
      </c>
      <c r="AC43" s="12">
        <f>'Cape wages pounds'!AC43*104.6</f>
        <v>4.8464666666666663</v>
      </c>
      <c r="AD43" s="8">
        <f>'Cape wages pounds'!AD43*104.6</f>
        <v>121.16166666666665</v>
      </c>
      <c r="AE43" s="13">
        <f>'Cape wages pounds'!AE43*104.6</f>
        <v>1453.9399999999998</v>
      </c>
      <c r="AF43" s="12">
        <f>'Cape wages pounds'!AF43*104.6</f>
        <v>2.9680249999999995</v>
      </c>
      <c r="AG43" s="8">
        <f>'Cape wages pounds'!AG43*104.6</f>
        <v>74.200624999999988</v>
      </c>
      <c r="AH43" s="12">
        <f>'Cape wages pounds'!AH43*104.6</f>
        <v>890.40749999999991</v>
      </c>
      <c r="AL43" s="8">
        <f>'Cape wages pounds'!AL43*104.6</f>
        <v>40.968333333333334</v>
      </c>
      <c r="AM43" s="12">
        <f>'Cape wages pounds'!AM43*104.6</f>
        <v>1024.2083333333333</v>
      </c>
      <c r="AN43" s="13">
        <f>'Cape wages pounds'!AN43*104.6</f>
        <v>12290.5</v>
      </c>
      <c r="AO43" s="8">
        <f>'Cape wages pounds'!AO43*104.6</f>
        <v>31.379999999999995</v>
      </c>
      <c r="AP43" s="12">
        <f>'Cape wages pounds'!AP43*104.6</f>
        <v>784.5</v>
      </c>
      <c r="AQ43" s="13">
        <f>'Cape wages pounds'!AQ43*104.6</f>
        <v>9414</v>
      </c>
      <c r="AR43" s="8">
        <f>'Cape wages pounds'!AR43*104.6</f>
        <v>34.321874999999999</v>
      </c>
      <c r="AS43" s="12">
        <f>'Cape wages pounds'!AS43*104.6</f>
        <v>858.046875</v>
      </c>
      <c r="AT43" s="13">
        <f>'Cape wages pounds'!AT43*104.6</f>
        <v>10296.5625</v>
      </c>
      <c r="AU43" s="10">
        <f>'Cape wages pounds'!AU43*104.6</f>
        <v>29.745624999999997</v>
      </c>
      <c r="AV43" s="12">
        <f>'Cape wages pounds'!AV43*104.6</f>
        <v>743.640625</v>
      </c>
      <c r="AW43" s="13">
        <f>'Cape wages pounds'!AW43*104.6</f>
        <v>8923.6875</v>
      </c>
      <c r="AX43" s="10">
        <f>'Cape wages pounds'!AX43*104.6</f>
        <v>32.578541666666666</v>
      </c>
      <c r="AY43" s="12">
        <f>'Cape wages pounds'!AY43*104.6</f>
        <v>814.46354166666663</v>
      </c>
      <c r="AZ43" s="13">
        <f>'Cape wages pounds'!AZ43*104.6</f>
        <v>9773.5625</v>
      </c>
      <c r="BA43" s="8">
        <f>'Cape wages pounds'!BA43*104.6</f>
        <v>28.002291666666665</v>
      </c>
      <c r="BB43" s="12">
        <f>'Cape wages pounds'!BB43*104.6</f>
        <v>700.05729166666663</v>
      </c>
      <c r="BC43" s="13">
        <f>'Cape wages pounds'!BC43*104.6</f>
        <v>8400.6875</v>
      </c>
      <c r="BD43" s="10">
        <f>'Cape wages pounds'!BD43*104.6</f>
        <v>33.77708333333333</v>
      </c>
      <c r="BE43" s="12">
        <f>'Cape wages pounds'!BE43*104.6</f>
        <v>844.42708333333326</v>
      </c>
      <c r="BF43" s="13">
        <f>'Cape wages pounds'!BF43*104.6</f>
        <v>10133.125</v>
      </c>
      <c r="BG43" s="10">
        <f>'Cape wages pounds'!BG43*104.6</f>
        <v>28.002291666666665</v>
      </c>
      <c r="BH43" s="12">
        <f>'Cape wages pounds'!BH43*104.6</f>
        <v>700.05729166666663</v>
      </c>
      <c r="BI43" s="13">
        <f>'Cape wages pounds'!BI43*104.6</f>
        <v>8400.6875</v>
      </c>
    </row>
    <row r="44" spans="1:61" x14ac:dyDescent="0.2">
      <c r="A44" s="5">
        <v>1872</v>
      </c>
      <c r="B44" s="14">
        <f>'Cape wages pounds'!B44*104.6</f>
        <v>4.3409000000000004</v>
      </c>
      <c r="C44" s="8">
        <f>'Cape wages pounds'!C44*104.6</f>
        <v>108.52250000000001</v>
      </c>
      <c r="D44" s="13">
        <f>'Cape wages pounds'!D44*104.6</f>
        <v>1302.27</v>
      </c>
      <c r="E44" s="12">
        <f>'Cape wages pounds'!E44*104.6</f>
        <v>2.7021666666666659</v>
      </c>
      <c r="F44" s="8">
        <f>'Cape wages pounds'!F44*104.6</f>
        <v>67.55416666666666</v>
      </c>
      <c r="G44" s="13">
        <f>'Cape wages pounds'!G44*104.6</f>
        <v>810.64999999999986</v>
      </c>
      <c r="H44" s="12">
        <f>'Cape wages pounds'!H44*104.6</f>
        <v>7.6357999999999988</v>
      </c>
      <c r="I44" s="8">
        <f>'Cape wages pounds'!I44*104.6</f>
        <v>190.89499999999998</v>
      </c>
      <c r="J44" s="12">
        <f>'Cape wages pounds'!J44*104.6</f>
        <v>2290.7399999999998</v>
      </c>
      <c r="K44" s="18">
        <f>'Cape wages pounds'!K44*104.6</f>
        <v>4.8638999999999992</v>
      </c>
      <c r="L44" s="8">
        <f>'Cape wages pounds'!L44*104.6</f>
        <v>121.59749999999998</v>
      </c>
      <c r="M44" s="13">
        <f>'Cape wages pounds'!M44*104.6</f>
        <v>1459.1699999999998</v>
      </c>
      <c r="Q44" s="10">
        <f>'Cape wages pounds'!Q44*104.6</f>
        <v>12.639166666666666</v>
      </c>
      <c r="R44" s="12">
        <f>'Cape wages pounds'!R44*104.6</f>
        <v>315.97916666666669</v>
      </c>
      <c r="S44" s="13">
        <f>'Cape wages pounds'!S44*104.6</f>
        <v>3791.75</v>
      </c>
      <c r="T44" s="8">
        <f>'Cape wages pounds'!T44*104.6</f>
        <v>7.8450000000000006</v>
      </c>
      <c r="U44" s="12">
        <f>'Cape wages pounds'!U44*104.6</f>
        <v>196.125</v>
      </c>
      <c r="V44" s="12">
        <f>'Cape wages pounds'!V44*104.6</f>
        <v>2353.5000000000005</v>
      </c>
      <c r="W44" s="14">
        <f>'Cape wages pounds'!W44*104.6</f>
        <v>12.952966666666665</v>
      </c>
      <c r="X44" s="8">
        <f>'Cape wages pounds'!X44*104.6</f>
        <v>323.82416666666666</v>
      </c>
      <c r="Y44" s="13">
        <f>'Cape wages pounds'!Y44*104.6</f>
        <v>3885.8899999999994</v>
      </c>
      <c r="Z44" s="14">
        <f>'Cape wages pounds'!Z44*104.6</f>
        <v>6.9210333333333329</v>
      </c>
      <c r="AA44" s="8">
        <f>'Cape wages pounds'!AA44*104.6</f>
        <v>173.02583333333331</v>
      </c>
      <c r="AB44" s="13">
        <f>'Cape wages pounds'!AB44*104.6</f>
        <v>2076.3099999999995</v>
      </c>
      <c r="AC44" s="12">
        <f>'Cape wages pounds'!AC44*104.6</f>
        <v>6.3108666666666657</v>
      </c>
      <c r="AD44" s="8">
        <f>'Cape wages pounds'!AD44*104.6</f>
        <v>157.77166666666665</v>
      </c>
      <c r="AE44" s="13">
        <f>'Cape wages pounds'!AE44*104.6</f>
        <v>1893.26</v>
      </c>
      <c r="AF44" s="12">
        <f>'Cape wages pounds'!AF44*104.6</f>
        <v>3.2425999999999999</v>
      </c>
      <c r="AG44" s="8">
        <f>'Cape wages pounds'!AG44*104.6</f>
        <v>81.064999999999998</v>
      </c>
      <c r="AH44" s="12">
        <f>'Cape wages pounds'!AH44*104.6</f>
        <v>972.78</v>
      </c>
      <c r="AL44" s="8">
        <f>'Cape wages pounds'!AL44*104.6</f>
        <v>44.455000000000005</v>
      </c>
      <c r="AM44" s="12">
        <f>'Cape wages pounds'!AM44*104.6</f>
        <v>1111.3750000000002</v>
      </c>
      <c r="AN44" s="13">
        <f>'Cape wages pounds'!AN44*104.6</f>
        <v>13336.500000000002</v>
      </c>
      <c r="AO44" s="8">
        <f>'Cape wages pounds'!AO44*104.6</f>
        <v>33.123333333333328</v>
      </c>
      <c r="AP44" s="12">
        <f>'Cape wages pounds'!AP44*104.6</f>
        <v>828.08333333333326</v>
      </c>
      <c r="AQ44" s="13">
        <f>'Cape wages pounds'!AQ44*104.6</f>
        <v>9937</v>
      </c>
      <c r="AR44" s="8">
        <f>'Cape wages pounds'!AR44*104.6</f>
        <v>40.968333333333334</v>
      </c>
      <c r="AS44" s="12">
        <f>'Cape wages pounds'!AS44*104.6</f>
        <v>1024.2083333333333</v>
      </c>
      <c r="AT44" s="13">
        <f>'Cape wages pounds'!AT44*104.6</f>
        <v>12290.5</v>
      </c>
      <c r="AU44" s="10">
        <f>'Cape wages pounds'!AU44*104.6</f>
        <v>30.072499999999994</v>
      </c>
      <c r="AV44" s="12">
        <f>'Cape wages pounds'!AV44*104.6</f>
        <v>751.81249999999989</v>
      </c>
      <c r="AW44" s="13">
        <f>'Cape wages pounds'!AW44*104.6</f>
        <v>9021.7499999999982</v>
      </c>
      <c r="AX44" s="10">
        <f>'Cape wages pounds'!AX44*104.6</f>
        <v>37.481666666666662</v>
      </c>
      <c r="AY44" s="12">
        <f>'Cape wages pounds'!AY44*104.6</f>
        <v>937.04166666666663</v>
      </c>
      <c r="AZ44" s="13">
        <f>'Cape wages pounds'!AZ44*104.6</f>
        <v>11244.5</v>
      </c>
      <c r="BA44" s="8">
        <f>'Cape wages pounds'!BA44*104.6</f>
        <v>29.636666666666663</v>
      </c>
      <c r="BB44" s="12">
        <f>'Cape wages pounds'!BB44*104.6</f>
        <v>740.91666666666663</v>
      </c>
      <c r="BC44" s="13">
        <f>'Cape wages pounds'!BC44*104.6</f>
        <v>8891</v>
      </c>
      <c r="BD44" s="10">
        <f>'Cape wages pounds'!BD44*104.6</f>
        <v>39.660833333333329</v>
      </c>
      <c r="BE44" s="12">
        <f>'Cape wages pounds'!BE44*104.6</f>
        <v>991.52083333333326</v>
      </c>
      <c r="BF44" s="13">
        <f>'Cape wages pounds'!BF44*104.6</f>
        <v>11898.25</v>
      </c>
      <c r="BG44" s="10">
        <f>'Cape wages pounds'!BG44*104.6</f>
        <v>29.200833333333332</v>
      </c>
      <c r="BH44" s="12">
        <f>'Cape wages pounds'!BH44*104.6</f>
        <v>730.02083333333337</v>
      </c>
      <c r="BI44" s="13">
        <f>'Cape wages pounds'!BI44*104.6</f>
        <v>8760.25</v>
      </c>
    </row>
    <row r="45" spans="1:61" x14ac:dyDescent="0.2">
      <c r="A45" s="5">
        <v>1873</v>
      </c>
      <c r="B45" s="14">
        <f>'Cape wages pounds'!B45*104.6</f>
        <v>6.2759999999999998</v>
      </c>
      <c r="C45" s="8">
        <f>'Cape wages pounds'!C45*104.6</f>
        <v>156.89999999999998</v>
      </c>
      <c r="D45" s="13">
        <f>'Cape wages pounds'!D45*104.6</f>
        <v>1882.8</v>
      </c>
      <c r="E45" s="12">
        <f>'Cape wages pounds'!E45*104.6</f>
        <v>3.5651166666666665</v>
      </c>
      <c r="F45" s="8">
        <f>'Cape wages pounds'!F45*104.6</f>
        <v>89.127916666666664</v>
      </c>
      <c r="G45" s="13">
        <f>'Cape wages pounds'!G45*104.6</f>
        <v>1069.5349999999999</v>
      </c>
      <c r="H45" s="12">
        <f>'Cape wages pounds'!H45*104.6</f>
        <v>8.0890666666666675</v>
      </c>
      <c r="I45" s="8">
        <f>'Cape wages pounds'!I45*104.6</f>
        <v>202.22666666666666</v>
      </c>
      <c r="J45" s="12">
        <f>'Cape wages pounds'!J45*104.6</f>
        <v>2426.7199999999998</v>
      </c>
      <c r="K45" s="18">
        <f>'Cape wages pounds'!K45*104.6</f>
        <v>4.7985250000000006</v>
      </c>
      <c r="L45" s="8">
        <f>'Cape wages pounds'!L45*104.6</f>
        <v>119.96312500000001</v>
      </c>
      <c r="M45" s="13">
        <f>'Cape wages pounds'!M45*104.6</f>
        <v>1439.5575000000001</v>
      </c>
      <c r="Q45" s="10">
        <f>'Cape wages pounds'!Q45*104.6</f>
        <v>14.3825</v>
      </c>
      <c r="R45" s="12">
        <f>'Cape wages pounds'!R45*104.6</f>
        <v>359.5625</v>
      </c>
      <c r="S45" s="13">
        <f>'Cape wages pounds'!S45*104.6</f>
        <v>4314.7500000000009</v>
      </c>
      <c r="T45" s="8">
        <f>'Cape wages pounds'!T45*104.6</f>
        <v>10.024166666666666</v>
      </c>
      <c r="U45" s="12">
        <f>'Cape wages pounds'!U45*104.6</f>
        <v>250.60416666666663</v>
      </c>
      <c r="V45" s="12">
        <f>'Cape wages pounds'!V45*104.6</f>
        <v>3007.2499999999995</v>
      </c>
      <c r="W45" s="14">
        <f>'Cape wages pounds'!W45*104.6</f>
        <v>14.077416666666666</v>
      </c>
      <c r="X45" s="8">
        <f>'Cape wages pounds'!X45*104.6</f>
        <v>351.93541666666664</v>
      </c>
      <c r="Y45" s="13">
        <f>'Cape wages pounds'!Y45*104.6</f>
        <v>4223.2249999999995</v>
      </c>
      <c r="Z45" s="14">
        <f>'Cape wages pounds'!Z45*104.6</f>
        <v>8.1152166666666652</v>
      </c>
      <c r="AA45" s="8">
        <f>'Cape wages pounds'!AA45*104.6</f>
        <v>202.88041666666663</v>
      </c>
      <c r="AB45" s="13">
        <f>'Cape wages pounds'!AB45*104.6</f>
        <v>2434.5649999999996</v>
      </c>
      <c r="AC45" s="12">
        <f>'Cape wages pounds'!AC45*104.6</f>
        <v>6.1016666666666657</v>
      </c>
      <c r="AD45" s="8">
        <f>'Cape wages pounds'!AD45*104.6</f>
        <v>152.54166666666666</v>
      </c>
      <c r="AE45" s="13">
        <f>'Cape wages pounds'!AE45*104.6</f>
        <v>1830.5</v>
      </c>
      <c r="AF45" s="12">
        <f>'Cape wages pounds'!AF45*104.6</f>
        <v>3.8963499999999995</v>
      </c>
      <c r="AG45" s="8">
        <f>'Cape wages pounds'!AG45*104.6</f>
        <v>97.408749999999998</v>
      </c>
      <c r="AH45" s="12">
        <f>'Cape wages pounds'!AH45*104.6</f>
        <v>1168.905</v>
      </c>
      <c r="AL45" s="8">
        <f>'Cape wages pounds'!AL45*104.6</f>
        <v>53.716458333333328</v>
      </c>
      <c r="AM45" s="12">
        <f>'Cape wages pounds'!AM45*104.6</f>
        <v>1342.9114583333333</v>
      </c>
      <c r="AN45" s="13">
        <f>'Cape wages pounds'!AN45*104.6</f>
        <v>16114.9375</v>
      </c>
      <c r="AO45" s="8">
        <f>'Cape wages pounds'!AO45*104.6</f>
        <v>38.898124999999993</v>
      </c>
      <c r="AP45" s="12">
        <f>'Cape wages pounds'!AP45*104.6</f>
        <v>972.45312499999977</v>
      </c>
      <c r="AQ45" s="13">
        <f>'Cape wages pounds'!AQ45*104.6</f>
        <v>11669.437499999996</v>
      </c>
      <c r="AR45" s="8">
        <f>'Cape wages pounds'!AR45*104.6</f>
        <v>49.24916666666666</v>
      </c>
      <c r="AS45" s="12">
        <f>'Cape wages pounds'!AS45*104.6</f>
        <v>1231.2291666666667</v>
      </c>
      <c r="AT45" s="13">
        <f>'Cape wages pounds'!AT45*104.6</f>
        <v>14774.75</v>
      </c>
      <c r="AU45" s="10">
        <f>'Cape wages pounds'!AU45*104.6</f>
        <v>36.392083333333332</v>
      </c>
      <c r="AV45" s="12">
        <f>'Cape wages pounds'!AV45*104.6</f>
        <v>909.80208333333326</v>
      </c>
      <c r="AW45" s="13">
        <f>'Cape wages pounds'!AW45*104.6</f>
        <v>10917.625</v>
      </c>
      <c r="AX45" s="10">
        <f>'Cape wages pounds'!AX45*104.6</f>
        <v>43.801249999999996</v>
      </c>
      <c r="AY45" s="12">
        <f>'Cape wages pounds'!AY45*104.6</f>
        <v>1095.03125</v>
      </c>
      <c r="AZ45" s="13">
        <f>'Cape wages pounds'!AZ45*104.6</f>
        <v>13140.375</v>
      </c>
      <c r="BA45" s="8">
        <f>'Cape wages pounds'!BA45*104.6</f>
        <v>36.174166666666665</v>
      </c>
      <c r="BB45" s="12">
        <f>'Cape wages pounds'!BB45*104.6</f>
        <v>904.35416666666663</v>
      </c>
      <c r="BC45" s="13">
        <f>'Cape wages pounds'!BC45*104.6</f>
        <v>10852.25</v>
      </c>
      <c r="BD45" s="10">
        <f>'Cape wages pounds'!BD45*104.6</f>
        <v>46.743124999999999</v>
      </c>
      <c r="BE45" s="12">
        <f>'Cape wages pounds'!BE45*104.6</f>
        <v>1168.578125</v>
      </c>
      <c r="BF45" s="13">
        <f>'Cape wages pounds'!BF45*104.6</f>
        <v>14022.9375</v>
      </c>
      <c r="BG45" s="10">
        <f>'Cape wages pounds'!BG45*104.6</f>
        <v>34.321874999999999</v>
      </c>
      <c r="BH45" s="12">
        <f>'Cape wages pounds'!BH45*104.6</f>
        <v>858.046875</v>
      </c>
      <c r="BI45" s="13">
        <f>'Cape wages pounds'!BI45*104.6</f>
        <v>10296.5625</v>
      </c>
    </row>
    <row r="46" spans="1:61" x14ac:dyDescent="0.2">
      <c r="A46" s="5">
        <v>1874</v>
      </c>
      <c r="B46" s="14">
        <f>'Cape wages pounds'!B46*104.6</f>
        <v>5.2125666666666666</v>
      </c>
      <c r="C46" s="8">
        <f>'Cape wages pounds'!C46*104.6</f>
        <v>130.31416666666667</v>
      </c>
      <c r="D46" s="13">
        <f>'Cape wages pounds'!D46*104.6</f>
        <v>1563.7699999999998</v>
      </c>
      <c r="E46" s="12">
        <f>'Cape wages pounds'!E46*104.6</f>
        <v>2.9898166666666661</v>
      </c>
      <c r="F46" s="8">
        <f>'Cape wages pounds'!F46*104.6</f>
        <v>74.745416666666657</v>
      </c>
      <c r="G46" s="13">
        <f>'Cape wages pounds'!G46*104.6</f>
        <v>896.94499999999982</v>
      </c>
      <c r="H46" s="12">
        <f>'Cape wages pounds'!H46*104.6</f>
        <v>8.734099999999998</v>
      </c>
      <c r="I46" s="8">
        <f>'Cape wages pounds'!I46*104.6</f>
        <v>218.35249999999999</v>
      </c>
      <c r="J46" s="12">
        <f>'Cape wages pounds'!J46*104.6</f>
        <v>2620.2299999999996</v>
      </c>
      <c r="K46" s="18">
        <f>'Cape wages pounds'!K46*104.6</f>
        <v>5.7965833333333334</v>
      </c>
      <c r="L46" s="8">
        <f>'Cape wages pounds'!L46*104.6</f>
        <v>144.91458333333333</v>
      </c>
      <c r="M46" s="13">
        <f>'Cape wages pounds'!M46*104.6</f>
        <v>1738.9749999999999</v>
      </c>
      <c r="Q46" s="10">
        <f>'Cape wages pounds'!Q46*104.6</f>
        <v>15.036249999999997</v>
      </c>
      <c r="R46" s="12">
        <f>'Cape wages pounds'!R46*104.6</f>
        <v>375.90624999999994</v>
      </c>
      <c r="S46" s="13">
        <f>'Cape wages pounds'!S46*104.6</f>
        <v>4510.8749999999991</v>
      </c>
      <c r="T46" s="8">
        <f>'Cape wages pounds'!T46*104.6</f>
        <v>9.8062499999999986</v>
      </c>
      <c r="U46" s="12">
        <f>'Cape wages pounds'!U46*104.6</f>
        <v>245.15625</v>
      </c>
      <c r="V46" s="12">
        <f>'Cape wages pounds'!V46*104.6</f>
        <v>2941.875</v>
      </c>
      <c r="W46" s="14">
        <f>'Cape wages pounds'!W46*104.6</f>
        <v>16.631399999999999</v>
      </c>
      <c r="X46" s="8">
        <f>'Cape wages pounds'!X46*104.6</f>
        <v>415.78499999999997</v>
      </c>
      <c r="Y46" s="13">
        <f>'Cape wages pounds'!Y46*104.6</f>
        <v>4989.42</v>
      </c>
      <c r="Z46" s="14">
        <f>'Cape wages pounds'!Z46*104.6</f>
        <v>7.4440333333333317</v>
      </c>
      <c r="AA46" s="8">
        <f>'Cape wages pounds'!AA46*104.6</f>
        <v>186.1008333333333</v>
      </c>
      <c r="AB46" s="13">
        <f>'Cape wages pounds'!AB46*104.6</f>
        <v>2233.2099999999996</v>
      </c>
      <c r="AC46" s="12">
        <f>'Cape wages pounds'!AC46*104.6</f>
        <v>7.0605000000000002</v>
      </c>
      <c r="AD46" s="8">
        <f>'Cape wages pounds'!AD46*104.6</f>
        <v>176.51249999999999</v>
      </c>
      <c r="AE46" s="13">
        <f>'Cape wages pounds'!AE46*104.6</f>
        <v>2118.15</v>
      </c>
      <c r="AF46" s="12">
        <f>'Cape wages pounds'!AF46*104.6</f>
        <v>4.7593000000000005</v>
      </c>
      <c r="AG46" s="8">
        <f>'Cape wages pounds'!AG46*104.6</f>
        <v>118.98250000000002</v>
      </c>
      <c r="AH46" s="12">
        <f>'Cape wages pounds'!AH46*104.6</f>
        <v>1427.7900000000002</v>
      </c>
      <c r="AL46" s="8">
        <f>'Cape wages pounds'!AL46*104.6</f>
        <v>54.261250000000004</v>
      </c>
      <c r="AM46" s="12">
        <f>'Cape wages pounds'!AM46*104.6</f>
        <v>1356.53125</v>
      </c>
      <c r="AN46" s="13">
        <f>'Cape wages pounds'!AN46*104.6</f>
        <v>16278.375000000002</v>
      </c>
      <c r="AO46" s="8">
        <f>'Cape wages pounds'!AO46*104.6</f>
        <v>42.057916666666664</v>
      </c>
      <c r="AP46" s="12">
        <f>'Cape wages pounds'!AP46*104.6</f>
        <v>1051.4479166666667</v>
      </c>
      <c r="AQ46" s="13">
        <f>'Cape wages pounds'!AQ46*104.6</f>
        <v>12617.375</v>
      </c>
      <c r="AR46" s="8">
        <f>'Cape wages pounds'!AR46*104.6</f>
        <v>48.15958333333333</v>
      </c>
      <c r="AS46" s="12">
        <f>'Cape wages pounds'!AS46*104.6</f>
        <v>1203.9895833333335</v>
      </c>
      <c r="AT46" s="13">
        <f>'Cape wages pounds'!AT46*104.6</f>
        <v>14447.875</v>
      </c>
      <c r="AU46" s="10">
        <f>'Cape wages pounds'!AU46*104.6</f>
        <v>36.392083333333332</v>
      </c>
      <c r="AV46" s="12">
        <f>'Cape wages pounds'!AV46*104.6</f>
        <v>909.80208333333326</v>
      </c>
      <c r="AW46" s="13">
        <f>'Cape wages pounds'!AW46*104.6</f>
        <v>10917.625</v>
      </c>
      <c r="AX46" s="10">
        <f>'Cape wages pounds'!AX46*104.6</f>
        <v>41.84</v>
      </c>
      <c r="AY46" s="12">
        <f>'Cape wages pounds'!AY46*104.6</f>
        <v>1046</v>
      </c>
      <c r="AZ46" s="13">
        <f>'Cape wages pounds'!AZ46*104.6</f>
        <v>12552</v>
      </c>
      <c r="BA46" s="8">
        <f>'Cape wages pounds'!BA46*104.6</f>
        <v>33.559166666666663</v>
      </c>
      <c r="BB46" s="12">
        <f>'Cape wages pounds'!BB46*104.6</f>
        <v>838.97916666666652</v>
      </c>
      <c r="BC46" s="13">
        <f>'Cape wages pounds'!BC46*104.6</f>
        <v>10067.749999999998</v>
      </c>
      <c r="BD46" s="10">
        <f>'Cape wages pounds'!BD46*104.6</f>
        <v>46.852083333333333</v>
      </c>
      <c r="BE46" s="12">
        <f>'Cape wages pounds'!BE46*104.6</f>
        <v>1171.3020833333335</v>
      </c>
      <c r="BF46" s="13">
        <f>'Cape wages pounds'!BF46*104.6</f>
        <v>14055.625</v>
      </c>
      <c r="BG46" s="10">
        <f>'Cape wages pounds'!BG46*104.6</f>
        <v>38.571249999999992</v>
      </c>
      <c r="BH46" s="12">
        <f>'Cape wages pounds'!BH46*104.6</f>
        <v>964.28125</v>
      </c>
      <c r="BI46" s="13">
        <f>'Cape wages pounds'!BI46*104.6</f>
        <v>11571.375</v>
      </c>
    </row>
    <row r="47" spans="1:61" x14ac:dyDescent="0.2">
      <c r="A47" s="5">
        <v>1875</v>
      </c>
      <c r="B47" s="14">
        <f>'Cape wages pounds'!B47*104.6</f>
        <v>5.5437999999999992</v>
      </c>
      <c r="C47" s="8">
        <f>'Cape wages pounds'!C47*104.6</f>
        <v>138.595</v>
      </c>
      <c r="D47" s="13">
        <f>'Cape wages pounds'!D47*104.6</f>
        <v>1663.1399999999999</v>
      </c>
      <c r="E47" s="12">
        <f>'Cape wages pounds'!E47*104.6</f>
        <v>2.9549499999999997</v>
      </c>
      <c r="F47" s="8">
        <f>'Cape wages pounds'!F47*104.6</f>
        <v>73.873749999999987</v>
      </c>
      <c r="G47" s="13">
        <f>'Cape wages pounds'!G47*104.6</f>
        <v>886.4849999999999</v>
      </c>
      <c r="H47" s="12">
        <f>'Cape wages pounds'!H47*104.6</f>
        <v>10.416416666666667</v>
      </c>
      <c r="I47" s="8">
        <f>'Cape wages pounds'!I47*104.6</f>
        <v>260.41041666666666</v>
      </c>
      <c r="J47" s="12">
        <f>'Cape wages pounds'!J47*104.6</f>
        <v>3124.9249999999997</v>
      </c>
      <c r="K47" s="18">
        <f>'Cape wages pounds'!K47*104.6</f>
        <v>5.3084499999999997</v>
      </c>
      <c r="L47" s="8">
        <f>'Cape wages pounds'!L47*104.6</f>
        <v>132.71125000000001</v>
      </c>
      <c r="M47" s="13">
        <f>'Cape wages pounds'!M47*104.6</f>
        <v>1592.5350000000001</v>
      </c>
      <c r="Q47" s="10">
        <f>'Cape wages pounds'!Q47*104.6</f>
        <v>17.869166666666665</v>
      </c>
      <c r="R47" s="12">
        <f>'Cape wages pounds'!R47*104.6</f>
        <v>446.72916666666663</v>
      </c>
      <c r="S47" s="13">
        <f>'Cape wages pounds'!S47*104.6</f>
        <v>5360.75</v>
      </c>
      <c r="T47" s="8">
        <f>'Cape wages pounds'!T47*104.6</f>
        <v>10.786875</v>
      </c>
      <c r="U47" s="12">
        <f>'Cape wages pounds'!U47*104.6</f>
        <v>269.671875</v>
      </c>
      <c r="V47" s="12">
        <f>'Cape wages pounds'!V47*104.6</f>
        <v>3236.0625</v>
      </c>
      <c r="W47" s="14">
        <f>'Cape wages pounds'!W47*104.6</f>
        <v>15.2193</v>
      </c>
      <c r="X47" s="8">
        <f>'Cape wages pounds'!X47*104.6</f>
        <v>380.48250000000002</v>
      </c>
      <c r="Y47" s="13">
        <f>'Cape wages pounds'!Y47*104.6</f>
        <v>4565.79</v>
      </c>
      <c r="Z47" s="14">
        <f>'Cape wages pounds'!Z47*104.6</f>
        <v>7.8188500000000003</v>
      </c>
      <c r="AA47" s="8">
        <f>'Cape wages pounds'!AA47*104.6</f>
        <v>195.47125</v>
      </c>
      <c r="AB47" s="13">
        <f>'Cape wages pounds'!AB47*104.6</f>
        <v>2345.6549999999997</v>
      </c>
      <c r="AC47" s="12">
        <f>'Cape wages pounds'!AC47*104.6</f>
        <v>8.1413666666666664</v>
      </c>
      <c r="AD47" s="8">
        <f>'Cape wages pounds'!AD47*104.6</f>
        <v>203.53416666666666</v>
      </c>
      <c r="AE47" s="13">
        <f>'Cape wages pounds'!AE47*104.6</f>
        <v>2442.41</v>
      </c>
      <c r="AF47" s="12">
        <f>'Cape wages pounds'!AF47*104.6</f>
        <v>3.9922333333333326</v>
      </c>
      <c r="AG47" s="8">
        <f>'Cape wages pounds'!AG47*104.6</f>
        <v>99.805833333333325</v>
      </c>
      <c r="AH47" s="12">
        <f>'Cape wages pounds'!AH47*104.6</f>
        <v>1197.6699999999998</v>
      </c>
      <c r="AL47" s="8">
        <f>'Cape wages pounds'!AL47*104.6</f>
        <v>54.479166666666664</v>
      </c>
      <c r="AM47" s="12">
        <f>'Cape wages pounds'!AM47*104.6</f>
        <v>1361.9791666666667</v>
      </c>
      <c r="AN47" s="13">
        <f>'Cape wages pounds'!AN47*104.6</f>
        <v>16343.75</v>
      </c>
      <c r="AO47" s="8">
        <f>'Cape wages pounds'!AO47*104.6</f>
        <v>42.493749999999999</v>
      </c>
      <c r="AP47" s="12">
        <f>'Cape wages pounds'!AP47*104.6</f>
        <v>1062.34375</v>
      </c>
      <c r="AQ47" s="13">
        <f>'Cape wages pounds'!AQ47*104.6</f>
        <v>12748.125</v>
      </c>
      <c r="AR47" s="8">
        <f>'Cape wages pounds'!AR47*104.6</f>
        <v>49.90291666666667</v>
      </c>
      <c r="AS47" s="12">
        <f>'Cape wages pounds'!AS47*104.6</f>
        <v>1247.5729166666667</v>
      </c>
      <c r="AT47" s="13">
        <f>'Cape wages pounds'!AT47*104.6</f>
        <v>14970.875</v>
      </c>
      <c r="AU47" s="10">
        <f>'Cape wages pounds'!AU47*104.6</f>
        <v>37.917499999999997</v>
      </c>
      <c r="AV47" s="12">
        <f>'Cape wages pounds'!AV47*104.6</f>
        <v>947.9375</v>
      </c>
      <c r="AW47" s="13">
        <f>'Cape wages pounds'!AW47*104.6</f>
        <v>11375.25</v>
      </c>
      <c r="AX47" s="10">
        <f>'Cape wages pounds'!AX47*104.6</f>
        <v>44.455000000000005</v>
      </c>
      <c r="AY47" s="12">
        <f>'Cape wages pounds'!AY47*104.6</f>
        <v>1111.3750000000002</v>
      </c>
      <c r="AZ47" s="13">
        <f>'Cape wages pounds'!AZ47*104.6</f>
        <v>13336.500000000002</v>
      </c>
      <c r="BA47" s="8">
        <f>'Cape wages pounds'!BA47*104.6</f>
        <v>35.956249999999997</v>
      </c>
      <c r="BB47" s="12">
        <f>'Cape wages pounds'!BB47*104.6</f>
        <v>898.90625</v>
      </c>
      <c r="BC47" s="13">
        <f>'Cape wages pounds'!BC47*104.6</f>
        <v>10786.875</v>
      </c>
      <c r="BD47" s="10">
        <f>'Cape wages pounds'!BD47*104.6</f>
        <v>50.556666666666665</v>
      </c>
      <c r="BE47" s="12">
        <f>'Cape wages pounds'!BE47*104.6</f>
        <v>1263.9166666666667</v>
      </c>
      <c r="BF47" s="13">
        <f>'Cape wages pounds'!BF47*104.6</f>
        <v>15167</v>
      </c>
      <c r="BG47" s="10">
        <f>'Cape wages pounds'!BG47*104.6</f>
        <v>39.224999999999994</v>
      </c>
      <c r="BH47" s="12">
        <f>'Cape wages pounds'!BH47*104.6</f>
        <v>980.625</v>
      </c>
      <c r="BI47" s="13">
        <f>'Cape wages pounds'!BI47*104.6</f>
        <v>11767.5</v>
      </c>
    </row>
    <row r="48" spans="1:61" x14ac:dyDescent="0.2">
      <c r="A48" s="5">
        <v>1876</v>
      </c>
      <c r="B48" s="14">
        <f>'Cape wages pounds'!B48*104.6</f>
        <v>5.8575999999999988</v>
      </c>
      <c r="C48" s="8">
        <f>'Cape wages pounds'!C48*104.6</f>
        <v>146.43999999999997</v>
      </c>
      <c r="D48" s="13">
        <f>'Cape wages pounds'!D48*104.6</f>
        <v>1757.2799999999995</v>
      </c>
      <c r="E48" s="12">
        <f>'Cape wages pounds'!E48*104.6</f>
        <v>3.3472</v>
      </c>
      <c r="F48" s="8">
        <f>'Cape wages pounds'!F48*104.6</f>
        <v>83.68</v>
      </c>
      <c r="G48" s="13">
        <f>'Cape wages pounds'!G48*104.6</f>
        <v>1004.1600000000001</v>
      </c>
      <c r="H48" s="12">
        <f>'Cape wages pounds'!H48*104.6</f>
        <v>10.46</v>
      </c>
      <c r="I48" s="8">
        <f>'Cape wages pounds'!I48*104.6</f>
        <v>261.5</v>
      </c>
      <c r="J48" s="12">
        <f>'Cape wages pounds'!J48*104.6</f>
        <v>3138</v>
      </c>
      <c r="K48" s="18">
        <f>'Cape wages pounds'!K48*104.6</f>
        <v>5.6484000000000005</v>
      </c>
      <c r="L48" s="8">
        <f>'Cape wages pounds'!L48*104.6</f>
        <v>141.21</v>
      </c>
      <c r="M48" s="13">
        <f>'Cape wages pounds'!M48*104.6</f>
        <v>1694.5200000000002</v>
      </c>
      <c r="Q48" s="10">
        <f>'Cape wages pounds'!Q48*104.6</f>
        <v>15.689999999999998</v>
      </c>
      <c r="R48" s="12">
        <f>'Cape wages pounds'!R48*104.6</f>
        <v>392.25</v>
      </c>
      <c r="S48" s="13">
        <f>'Cape wages pounds'!S48*104.6</f>
        <v>4707</v>
      </c>
      <c r="T48" s="8">
        <f>'Cape wages pounds'!T48*104.6</f>
        <v>10.46</v>
      </c>
      <c r="U48" s="12">
        <f>'Cape wages pounds'!U48*104.6</f>
        <v>261.5</v>
      </c>
      <c r="V48" s="12">
        <f>'Cape wages pounds'!V48*104.6</f>
        <v>3138</v>
      </c>
      <c r="W48" s="14">
        <f>'Cape wages pounds'!W48*104.6</f>
        <v>14.016400000000001</v>
      </c>
      <c r="X48" s="8">
        <f>'Cape wages pounds'!X48*104.6</f>
        <v>350.40999999999997</v>
      </c>
      <c r="Y48" s="13">
        <f>'Cape wages pounds'!Y48*104.6</f>
        <v>4204.92</v>
      </c>
      <c r="Z48" s="14">
        <f>'Cape wages pounds'!Z48*104.6</f>
        <v>7.5312000000000001</v>
      </c>
      <c r="AA48" s="8">
        <f>'Cape wages pounds'!AA48*104.6</f>
        <v>188.28</v>
      </c>
      <c r="AB48" s="13">
        <f>'Cape wages pounds'!AB48*104.6</f>
        <v>2259.36</v>
      </c>
      <c r="AC48" s="12">
        <f>'Cape wages pounds'!AC48*104.6</f>
        <v>7.1128</v>
      </c>
      <c r="AD48" s="8">
        <f>'Cape wages pounds'!AD48*104.6</f>
        <v>177.82</v>
      </c>
      <c r="AE48" s="13">
        <f>'Cape wages pounds'!AE48*104.6</f>
        <v>2133.8399999999997</v>
      </c>
      <c r="AF48" s="12">
        <f>'Cape wages pounds'!AF48*104.6</f>
        <v>3.4518</v>
      </c>
      <c r="AG48" s="8">
        <f>'Cape wages pounds'!AG48*104.6</f>
        <v>86.295000000000002</v>
      </c>
      <c r="AH48" s="12">
        <f>'Cape wages pounds'!AH48*104.6</f>
        <v>1035.54</v>
      </c>
      <c r="AL48" s="8">
        <f>'Cape wages pounds'!AL48*104.6</f>
        <v>52.3</v>
      </c>
      <c r="AM48" s="12">
        <f>'Cape wages pounds'!AM48*104.6</f>
        <v>1307.5</v>
      </c>
      <c r="AN48" s="13">
        <f>'Cape wages pounds'!AN48*104.6</f>
        <v>15690</v>
      </c>
      <c r="AO48" s="8">
        <f>'Cape wages pounds'!AO48*104.6</f>
        <v>34.86666666666666</v>
      </c>
      <c r="AP48" s="12">
        <f>'Cape wages pounds'!AP48*104.6</f>
        <v>871.66666666666652</v>
      </c>
      <c r="AQ48" s="13">
        <f>'Cape wages pounds'!AQ48*104.6</f>
        <v>10459.999999999998</v>
      </c>
      <c r="AR48" s="8">
        <f>'Cape wages pounds'!AR48*104.6</f>
        <v>47.07</v>
      </c>
      <c r="AS48" s="12">
        <f>'Cape wages pounds'!AS48*104.6</f>
        <v>1176.75</v>
      </c>
      <c r="AT48" s="13">
        <f>'Cape wages pounds'!AT48*104.6</f>
        <v>14121</v>
      </c>
      <c r="AU48" s="10">
        <f>'Cape wages pounds'!AU48*104.6</f>
        <v>28.765000000000001</v>
      </c>
      <c r="AV48" s="12">
        <f>'Cape wages pounds'!AV48*104.6</f>
        <v>719.125</v>
      </c>
      <c r="AW48" s="13">
        <f>'Cape wages pounds'!AW48*104.6</f>
        <v>8629.5000000000018</v>
      </c>
      <c r="AX48" s="10">
        <f>'Cape wages pounds'!AX48*104.6</f>
        <v>44.455000000000005</v>
      </c>
      <c r="AY48" s="12">
        <f>'Cape wages pounds'!AY48*104.6</f>
        <v>1111.3750000000002</v>
      </c>
      <c r="AZ48" s="13">
        <f>'Cape wages pounds'!AZ48*104.6</f>
        <v>13336.500000000002</v>
      </c>
      <c r="BA48" s="8">
        <f>'Cape wages pounds'!BA48*104.6</f>
        <v>28.765000000000001</v>
      </c>
      <c r="BB48" s="12">
        <f>'Cape wages pounds'!BB48*104.6</f>
        <v>719.125</v>
      </c>
      <c r="BC48" s="13">
        <f>'Cape wages pounds'!BC48*104.6</f>
        <v>8629.5000000000018</v>
      </c>
      <c r="BD48" s="10">
        <f>'Cape wages pounds'!BD48*104.6</f>
        <v>49.685000000000002</v>
      </c>
      <c r="BE48" s="12">
        <f>'Cape wages pounds'!BE48*104.6</f>
        <v>1242.125</v>
      </c>
      <c r="BF48" s="13">
        <f>'Cape wages pounds'!BF48*104.6</f>
        <v>14905.5</v>
      </c>
      <c r="BG48" s="10">
        <f>'Cape wages pounds'!BG48*104.6</f>
        <v>33.994999999999997</v>
      </c>
      <c r="BH48" s="12">
        <f>'Cape wages pounds'!BH48*104.6</f>
        <v>849.875</v>
      </c>
      <c r="BI48" s="13">
        <f>'Cape wages pounds'!BI48*104.6</f>
        <v>10198.5</v>
      </c>
    </row>
    <row r="49" spans="1:61" x14ac:dyDescent="0.2">
      <c r="A49" s="5">
        <v>1877</v>
      </c>
      <c r="B49" s="14">
        <f>'Cape wages pounds'!B49*104.6</f>
        <v>5.23</v>
      </c>
      <c r="C49" s="8">
        <f>'Cape wages pounds'!C49*104.6</f>
        <v>130.75</v>
      </c>
      <c r="D49" s="13">
        <f>'Cape wages pounds'!D49*104.6</f>
        <v>1569</v>
      </c>
      <c r="E49" s="12">
        <f>'Cape wages pounds'!E49*104.6</f>
        <v>2.9810999999999996</v>
      </c>
      <c r="F49" s="8">
        <f>'Cape wages pounds'!F49*104.6</f>
        <v>74.527499999999989</v>
      </c>
      <c r="G49" s="13">
        <f>'Cape wages pounds'!G49*104.6</f>
        <v>894.32999999999981</v>
      </c>
      <c r="H49" s="12">
        <f>'Cape wages pounds'!H49*104.6</f>
        <v>8.7864000000000004</v>
      </c>
      <c r="I49" s="8">
        <f>'Cape wages pounds'!I49*104.6</f>
        <v>219.66</v>
      </c>
      <c r="J49" s="12">
        <f>'Cape wages pounds'!J49*104.6</f>
        <v>2635.92</v>
      </c>
      <c r="K49" s="18">
        <f>'Cape wages pounds'!K49*104.6</f>
        <v>5.1253999999999991</v>
      </c>
      <c r="L49" s="8">
        <f>'Cape wages pounds'!L49*104.6</f>
        <v>128.13499999999999</v>
      </c>
      <c r="M49" s="13">
        <f>'Cape wages pounds'!M49*104.6</f>
        <v>1537.62</v>
      </c>
      <c r="Q49" s="10">
        <f>'Cape wages pounds'!Q49*104.6</f>
        <v>14.818333333333332</v>
      </c>
      <c r="R49" s="12">
        <f>'Cape wages pounds'!R49*104.6</f>
        <v>370.45833333333331</v>
      </c>
      <c r="S49" s="13">
        <f>'Cape wages pounds'!S49*104.6</f>
        <v>4445.5</v>
      </c>
      <c r="T49" s="8">
        <f>'Cape wages pounds'!T49*104.6</f>
        <v>9.5883333333333329</v>
      </c>
      <c r="U49" s="12">
        <f>'Cape wages pounds'!U49*104.6</f>
        <v>239.70833333333334</v>
      </c>
      <c r="V49" s="12">
        <f>'Cape wages pounds'!V49*104.6</f>
        <v>2876.5</v>
      </c>
      <c r="W49" s="14">
        <f>'Cape wages pounds'!W49*104.6</f>
        <v>14.8009</v>
      </c>
      <c r="X49" s="8">
        <f>'Cape wages pounds'!X49*104.6</f>
        <v>370.02249999999998</v>
      </c>
      <c r="Y49" s="13">
        <f>'Cape wages pounds'!Y49*104.6</f>
        <v>4440.2700000000004</v>
      </c>
      <c r="Z49" s="14">
        <f>'Cape wages pounds'!Z49*104.6</f>
        <v>7.4789000000000003</v>
      </c>
      <c r="AA49" s="8">
        <f>'Cape wages pounds'!AA49*104.6</f>
        <v>186.9725</v>
      </c>
      <c r="AB49" s="13">
        <f>'Cape wages pounds'!AB49*104.6</f>
        <v>2243.67</v>
      </c>
      <c r="AC49" s="12">
        <f>'Cape wages pounds'!AC49*104.6</f>
        <v>6.241133333333333</v>
      </c>
      <c r="AD49" s="8">
        <f>'Cape wages pounds'!AD49*104.6</f>
        <v>156.02833333333334</v>
      </c>
      <c r="AE49" s="13">
        <f>'Cape wages pounds'!AE49*104.6</f>
        <v>1872.3399999999997</v>
      </c>
      <c r="AF49" s="12">
        <f>'Cape wages pounds'!AF49*104.6</f>
        <v>3.3820666666666663</v>
      </c>
      <c r="AG49" s="8">
        <f>'Cape wages pounds'!AG49*104.6</f>
        <v>84.551666666666662</v>
      </c>
      <c r="AH49" s="12">
        <f>'Cape wages pounds'!AH49*104.6</f>
        <v>1014.6199999999999</v>
      </c>
      <c r="AL49" s="8">
        <f>'Cape wages pounds'!AL49*104.6</f>
        <v>50.992499999999993</v>
      </c>
      <c r="AM49" s="12">
        <f>'Cape wages pounds'!AM49*104.6</f>
        <v>1274.8125</v>
      </c>
      <c r="AN49" s="13">
        <f>'Cape wages pounds'!AN49*104.6</f>
        <v>15297.75</v>
      </c>
      <c r="AO49" s="8">
        <f>'Cape wages pounds'!AO49*104.6</f>
        <v>40.532499999999992</v>
      </c>
      <c r="AP49" s="12">
        <f>'Cape wages pounds'!AP49*104.6</f>
        <v>1013.3124999999998</v>
      </c>
      <c r="AQ49" s="13">
        <f>'Cape wages pounds'!AQ49*104.6</f>
        <v>12159.749999999996</v>
      </c>
      <c r="AR49" s="8">
        <f>'Cape wages pounds'!AR49*104.6</f>
        <v>47.07</v>
      </c>
      <c r="AS49" s="12">
        <f>'Cape wages pounds'!AS49*104.6</f>
        <v>1176.75</v>
      </c>
      <c r="AT49" s="13">
        <f>'Cape wages pounds'!AT49*104.6</f>
        <v>14121</v>
      </c>
      <c r="AU49" s="10">
        <f>'Cape wages pounds'!AU49*104.6</f>
        <v>27.4575</v>
      </c>
      <c r="AV49" s="12">
        <f>'Cape wages pounds'!AV49*104.6</f>
        <v>686.4375</v>
      </c>
      <c r="AW49" s="13">
        <f>'Cape wages pounds'!AW49*104.6</f>
        <v>8237.25</v>
      </c>
      <c r="AX49" s="10">
        <f>'Cape wages pounds'!AX49*104.6</f>
        <v>42.711666666666666</v>
      </c>
      <c r="AY49" s="12">
        <f>'Cape wages pounds'!AY49*104.6</f>
        <v>1067.7916666666667</v>
      </c>
      <c r="AZ49" s="13">
        <f>'Cape wages pounds'!AZ49*104.6</f>
        <v>12813.5</v>
      </c>
      <c r="BA49" s="8">
        <f>'Cape wages pounds'!BA49*104.6</f>
        <v>31.379999999999995</v>
      </c>
      <c r="BB49" s="12">
        <f>'Cape wages pounds'!BB49*104.6</f>
        <v>784.5</v>
      </c>
      <c r="BC49" s="13">
        <f>'Cape wages pounds'!BC49*104.6</f>
        <v>9414</v>
      </c>
      <c r="BD49" s="10">
        <f>'Cape wages pounds'!BD49*104.6</f>
        <v>48.377499999999998</v>
      </c>
      <c r="BE49" s="12">
        <f>'Cape wages pounds'!BE49*104.6</f>
        <v>1209.4375</v>
      </c>
      <c r="BF49" s="13">
        <f>'Cape wages pounds'!BF49*104.6</f>
        <v>14513.25</v>
      </c>
      <c r="BG49" s="10">
        <f>'Cape wages pounds'!BG49*104.6</f>
        <v>37.481666666666662</v>
      </c>
      <c r="BH49" s="12">
        <f>'Cape wages pounds'!BH49*104.6</f>
        <v>937.04166666666663</v>
      </c>
      <c r="BI49" s="13">
        <f>'Cape wages pounds'!BI49*104.6</f>
        <v>11244.5</v>
      </c>
    </row>
    <row r="50" spans="1:61" x14ac:dyDescent="0.2">
      <c r="A50" s="5">
        <v>1878</v>
      </c>
      <c r="B50" s="14">
        <f>'Cape wages pounds'!B50*104.6</f>
        <v>5.23</v>
      </c>
      <c r="C50" s="8">
        <f>'Cape wages pounds'!C50*104.6</f>
        <v>130.75</v>
      </c>
      <c r="D50" s="13">
        <f>'Cape wages pounds'!D50*104.6</f>
        <v>1569</v>
      </c>
      <c r="E50" s="12">
        <f>'Cape wages pounds'!E50*104.6</f>
        <v>2.9462333333333328</v>
      </c>
      <c r="F50" s="8">
        <f>'Cape wages pounds'!F50*104.6</f>
        <v>73.65583333333332</v>
      </c>
      <c r="G50" s="13">
        <f>'Cape wages pounds'!G50*104.6</f>
        <v>883.86999999999989</v>
      </c>
      <c r="H50" s="12">
        <f>'Cape wages pounds'!H50*104.6</f>
        <v>9.0827666666666662</v>
      </c>
      <c r="I50" s="8">
        <f>'Cape wages pounds'!I50*104.6</f>
        <v>227.06916666666666</v>
      </c>
      <c r="J50" s="12">
        <f>'Cape wages pounds'!J50*104.6</f>
        <v>2724.83</v>
      </c>
      <c r="K50" s="18">
        <f>'Cape wages pounds'!K50*104.6</f>
        <v>4.916199999999999</v>
      </c>
      <c r="L50" s="8">
        <f>'Cape wages pounds'!L50*104.6</f>
        <v>122.90499999999997</v>
      </c>
      <c r="M50" s="13">
        <f>'Cape wages pounds'!M50*104.6</f>
        <v>1474.8599999999997</v>
      </c>
      <c r="Q50" s="10">
        <f>'Cape wages pounds'!Q50*104.6</f>
        <v>13.946666666666665</v>
      </c>
      <c r="R50" s="12">
        <f>'Cape wages pounds'!R50*104.6</f>
        <v>348.66666666666669</v>
      </c>
      <c r="S50" s="13">
        <f>'Cape wages pounds'!S50*104.6</f>
        <v>4184</v>
      </c>
      <c r="T50" s="8">
        <f>'Cape wages pounds'!T50*104.6</f>
        <v>8.7166666666666668</v>
      </c>
      <c r="U50" s="12">
        <f>'Cape wages pounds'!U50*104.6</f>
        <v>217.91666666666666</v>
      </c>
      <c r="V50" s="12">
        <f>'Cape wages pounds'!V50*104.6</f>
        <v>2615</v>
      </c>
      <c r="W50" s="14">
        <f>'Cape wages pounds'!W50*104.6</f>
        <v>14.4871</v>
      </c>
      <c r="X50" s="8">
        <f>'Cape wages pounds'!X50*104.6</f>
        <v>362.17750000000001</v>
      </c>
      <c r="Y50" s="13">
        <f>'Cape wages pounds'!Y50*104.6</f>
        <v>4346.13</v>
      </c>
      <c r="Z50" s="14">
        <f>'Cape wages pounds'!Z50*104.6</f>
        <v>6.9907666666666657</v>
      </c>
      <c r="AA50" s="8">
        <f>'Cape wages pounds'!AA50*104.6</f>
        <v>174.76916666666665</v>
      </c>
      <c r="AB50" s="13">
        <f>'Cape wages pounds'!AB50*104.6</f>
        <v>2097.2299999999996</v>
      </c>
      <c r="AC50" s="12">
        <f>'Cape wages pounds'!AC50*104.6</f>
        <v>6.6943999999999999</v>
      </c>
      <c r="AD50" s="8">
        <f>'Cape wages pounds'!AD50*104.6</f>
        <v>167.36</v>
      </c>
      <c r="AE50" s="13">
        <f>'Cape wages pounds'!AE50*104.6</f>
        <v>2008.3200000000002</v>
      </c>
      <c r="AF50" s="12">
        <f>'Cape wages pounds'!AF50*104.6</f>
        <v>2.9810999999999996</v>
      </c>
      <c r="AG50" s="8">
        <f>'Cape wages pounds'!AG50*104.6</f>
        <v>74.527499999999989</v>
      </c>
      <c r="AH50" s="12">
        <f>'Cape wages pounds'!AH50*104.6</f>
        <v>894.32999999999981</v>
      </c>
      <c r="AL50" s="8">
        <f>'Cape wages pounds'!AL50*104.6</f>
        <v>53.17166666666666</v>
      </c>
      <c r="AM50" s="12">
        <f>'Cape wages pounds'!AM50*104.6</f>
        <v>1329.2916666666665</v>
      </c>
      <c r="AN50" s="13">
        <f>'Cape wages pounds'!AN50*104.6</f>
        <v>15951.5</v>
      </c>
      <c r="AO50" s="8">
        <f>'Cape wages pounds'!AO50*104.6</f>
        <v>40.532499999999992</v>
      </c>
      <c r="AP50" s="12">
        <f>'Cape wages pounds'!AP50*104.6</f>
        <v>1013.3124999999998</v>
      </c>
      <c r="AQ50" s="13">
        <f>'Cape wages pounds'!AQ50*104.6</f>
        <v>12159.749999999996</v>
      </c>
      <c r="AR50" s="8">
        <f>'Cape wages pounds'!AR50*104.6</f>
        <v>48.377499999999998</v>
      </c>
      <c r="AS50" s="12">
        <f>'Cape wages pounds'!AS50*104.6</f>
        <v>1209.4375</v>
      </c>
      <c r="AT50" s="13">
        <f>'Cape wages pounds'!AT50*104.6</f>
        <v>14513.25</v>
      </c>
      <c r="AU50" s="10">
        <f>'Cape wages pounds'!AU50*104.6</f>
        <v>33.123333333333328</v>
      </c>
      <c r="AV50" s="12">
        <f>'Cape wages pounds'!AV50*104.6</f>
        <v>828.08333333333326</v>
      </c>
      <c r="AW50" s="13">
        <f>'Cape wages pounds'!AW50*104.6</f>
        <v>9937</v>
      </c>
      <c r="AX50" s="10">
        <f>'Cape wages pounds'!AX50*104.6</f>
        <v>42.711666666666666</v>
      </c>
      <c r="AY50" s="12">
        <f>'Cape wages pounds'!AY50*104.6</f>
        <v>1067.7916666666667</v>
      </c>
      <c r="AZ50" s="13">
        <f>'Cape wages pounds'!AZ50*104.6</f>
        <v>12813.5</v>
      </c>
      <c r="BA50" s="8">
        <f>'Cape wages pounds'!BA50*104.6</f>
        <v>29.636666666666663</v>
      </c>
      <c r="BB50" s="12">
        <f>'Cape wages pounds'!BB50*104.6</f>
        <v>740.91666666666663</v>
      </c>
      <c r="BC50" s="13">
        <f>'Cape wages pounds'!BC50*104.6</f>
        <v>8891</v>
      </c>
      <c r="BD50" s="10">
        <f>'Cape wages pounds'!BD50*104.6</f>
        <v>48.813333333333333</v>
      </c>
      <c r="BE50" s="12">
        <f>'Cape wages pounds'!BE50*104.6</f>
        <v>1220.3333333333333</v>
      </c>
      <c r="BF50" s="13">
        <f>'Cape wages pounds'!BF50*104.6</f>
        <v>14644</v>
      </c>
      <c r="BG50" s="10">
        <f>'Cape wages pounds'!BG50*104.6</f>
        <v>34.212916666666665</v>
      </c>
      <c r="BH50" s="12">
        <f>'Cape wages pounds'!BH50*104.6</f>
        <v>855.32291666666663</v>
      </c>
      <c r="BI50" s="13">
        <f>'Cape wages pounds'!BI50*104.6</f>
        <v>10263.875</v>
      </c>
    </row>
    <row r="51" spans="1:61" x14ac:dyDescent="0.2">
      <c r="A51" s="5">
        <v>1879</v>
      </c>
      <c r="B51" s="14">
        <f>'Cape wages pounds'!B51*104.6</f>
        <v>5.23</v>
      </c>
      <c r="C51" s="8">
        <f>'Cape wages pounds'!C51*104.6</f>
        <v>130.75</v>
      </c>
      <c r="D51" s="13">
        <f>'Cape wages pounds'!D51*104.6</f>
        <v>1569</v>
      </c>
      <c r="E51" s="12">
        <f>'Cape wages pounds'!E51*104.6</f>
        <v>2.9287999999999994</v>
      </c>
      <c r="F51" s="8">
        <f>'Cape wages pounds'!F51*104.6</f>
        <v>73.219999999999985</v>
      </c>
      <c r="G51" s="13">
        <f>'Cape wages pounds'!G51*104.6</f>
        <v>878.63999999999976</v>
      </c>
      <c r="H51" s="12">
        <f>'Cape wages pounds'!H51*104.6</f>
        <v>8.0890666666666675</v>
      </c>
      <c r="I51" s="8">
        <f>'Cape wages pounds'!I51*104.6</f>
        <v>202.22666666666666</v>
      </c>
      <c r="J51" s="12">
        <f>'Cape wages pounds'!J51*104.6</f>
        <v>2426.7199999999998</v>
      </c>
      <c r="K51" s="18">
        <f>'Cape wages pounds'!K51*104.6</f>
        <v>4.5501000000000005</v>
      </c>
      <c r="L51" s="8">
        <f>'Cape wages pounds'!L51*104.6</f>
        <v>113.75250000000001</v>
      </c>
      <c r="M51" s="13">
        <f>'Cape wages pounds'!M51*104.6</f>
        <v>1365.03</v>
      </c>
      <c r="Q51" s="10">
        <f>'Cape wages pounds'!Q51*104.6</f>
        <v>15.254166666666666</v>
      </c>
      <c r="R51" s="12">
        <f>'Cape wages pounds'!R51*104.6</f>
        <v>381.35416666666669</v>
      </c>
      <c r="S51" s="13">
        <f>'Cape wages pounds'!S51*104.6</f>
        <v>4576.25</v>
      </c>
      <c r="T51" s="8">
        <f>'Cape wages pounds'!T51*104.6</f>
        <v>8.7166666666666668</v>
      </c>
      <c r="U51" s="12">
        <f>'Cape wages pounds'!U51*104.6</f>
        <v>217.91666666666666</v>
      </c>
      <c r="V51" s="12">
        <f>'Cape wages pounds'!V51*104.6</f>
        <v>2615</v>
      </c>
      <c r="W51" s="14">
        <f>'Cape wages pounds'!W51*104.6</f>
        <v>16.9452</v>
      </c>
      <c r="X51" s="8">
        <f>'Cape wages pounds'!X51*104.6</f>
        <v>423.62999999999994</v>
      </c>
      <c r="Y51" s="13">
        <f>'Cape wages pounds'!Y51*104.6</f>
        <v>5083.5599999999995</v>
      </c>
      <c r="Z51" s="14">
        <f>'Cape wages pounds'!Z51*104.6</f>
        <v>7.9495999999999993</v>
      </c>
      <c r="AA51" s="8">
        <f>'Cape wages pounds'!AA51*104.6</f>
        <v>198.73999999999998</v>
      </c>
      <c r="AB51" s="13">
        <f>'Cape wages pounds'!AB51*104.6</f>
        <v>2384.8799999999997</v>
      </c>
      <c r="AC51" s="12">
        <f>'Cape wages pounds'!AC51*104.6</f>
        <v>6.0667999999999989</v>
      </c>
      <c r="AD51" s="8">
        <f>'Cape wages pounds'!AD51*104.6</f>
        <v>151.66999999999999</v>
      </c>
      <c r="AE51" s="13">
        <f>'Cape wages pounds'!AE51*104.6</f>
        <v>1820.0399999999997</v>
      </c>
      <c r="AF51" s="12">
        <f>'Cape wages pounds'!AF51*104.6</f>
        <v>3.5564</v>
      </c>
      <c r="AG51" s="8">
        <f>'Cape wages pounds'!AG51*104.6</f>
        <v>88.91</v>
      </c>
      <c r="AH51" s="12">
        <f>'Cape wages pounds'!AH51*104.6</f>
        <v>1066.9199999999998</v>
      </c>
      <c r="AL51" s="8">
        <f>'Cape wages pounds'!AL51*104.6</f>
        <v>56.004583333333329</v>
      </c>
      <c r="AM51" s="12">
        <f>'Cape wages pounds'!AM51*104.6</f>
        <v>1400.1145833333333</v>
      </c>
      <c r="AN51" s="13">
        <f>'Cape wages pounds'!AN51*104.6</f>
        <v>16801.375</v>
      </c>
      <c r="AO51" s="8">
        <f>'Cape wages pounds'!AO51*104.6</f>
        <v>37.917499999999997</v>
      </c>
      <c r="AP51" s="12">
        <f>'Cape wages pounds'!AP51*104.6</f>
        <v>947.9375</v>
      </c>
      <c r="AQ51" s="13">
        <f>'Cape wages pounds'!AQ51*104.6</f>
        <v>11375.25</v>
      </c>
      <c r="AR51" s="8">
        <f>'Cape wages pounds'!AR51*104.6</f>
        <v>50.338749999999997</v>
      </c>
      <c r="AS51" s="12">
        <f>'Cape wages pounds'!AS51*104.6</f>
        <v>1258.46875</v>
      </c>
      <c r="AT51" s="13">
        <f>'Cape wages pounds'!AT51*104.6</f>
        <v>15101.625</v>
      </c>
      <c r="AU51" s="10">
        <f>'Cape wages pounds'!AU51*104.6</f>
        <v>36.609999999999992</v>
      </c>
      <c r="AV51" s="12">
        <f>'Cape wages pounds'!AV51*104.6</f>
        <v>915.25</v>
      </c>
      <c r="AW51" s="13">
        <f>'Cape wages pounds'!AW51*104.6</f>
        <v>10983</v>
      </c>
      <c r="AX51" s="10">
        <f>'Cape wages pounds'!AX51*104.6</f>
        <v>45.326666666666668</v>
      </c>
      <c r="AY51" s="12">
        <f>'Cape wages pounds'!AY51*104.6</f>
        <v>1133.1666666666667</v>
      </c>
      <c r="AZ51" s="13">
        <f>'Cape wages pounds'!AZ51*104.6</f>
        <v>13598</v>
      </c>
      <c r="BA51" s="8">
        <f>'Cape wages pounds'!BA51*104.6</f>
        <v>30.072499999999994</v>
      </c>
      <c r="BB51" s="12">
        <f>'Cape wages pounds'!BB51*104.6</f>
        <v>751.81249999999989</v>
      </c>
      <c r="BC51" s="13">
        <f>'Cape wages pounds'!BC51*104.6</f>
        <v>9021.7499999999982</v>
      </c>
      <c r="BD51" s="10">
        <f>'Cape wages pounds'!BD51*104.6</f>
        <v>52.3</v>
      </c>
      <c r="BE51" s="12">
        <f>'Cape wages pounds'!BE51*104.6</f>
        <v>1307.5</v>
      </c>
      <c r="BF51" s="13">
        <f>'Cape wages pounds'!BF51*104.6</f>
        <v>15690</v>
      </c>
      <c r="BG51" s="10">
        <f>'Cape wages pounds'!BG51*104.6</f>
        <v>36.609999999999992</v>
      </c>
      <c r="BH51" s="12">
        <f>'Cape wages pounds'!BH51*104.6</f>
        <v>915.25</v>
      </c>
      <c r="BI51" s="13">
        <f>'Cape wages pounds'!BI51*104.6</f>
        <v>10983</v>
      </c>
    </row>
    <row r="52" spans="1:61" x14ac:dyDescent="0.2">
      <c r="A52" s="5">
        <v>1880</v>
      </c>
      <c r="B52" s="14">
        <f>'Cape wages pounds'!B52*104.6</f>
        <v>6.1713999999999993</v>
      </c>
      <c r="C52" s="8">
        <f>'Cape wages pounds'!C52*104.6</f>
        <v>154.28499999999997</v>
      </c>
      <c r="D52" s="13">
        <f>'Cape wages pounds'!D52*104.6</f>
        <v>1851.4199999999998</v>
      </c>
      <c r="E52" s="12">
        <f>'Cape wages pounds'!E52*104.6</f>
        <v>3.4169333333333336</v>
      </c>
      <c r="F52" s="8">
        <f>'Cape wages pounds'!F52*104.6</f>
        <v>85.423333333333332</v>
      </c>
      <c r="G52" s="13">
        <f>'Cape wages pounds'!G52*104.6</f>
        <v>1025.08</v>
      </c>
      <c r="H52" s="12">
        <f>'Cape wages pounds'!H52*104.6</f>
        <v>9.7277999999999984</v>
      </c>
      <c r="I52" s="8">
        <f>'Cape wages pounds'!I52*104.6</f>
        <v>243.19499999999996</v>
      </c>
      <c r="J52" s="12">
        <f>'Cape wages pounds'!J52*104.6</f>
        <v>2918.3399999999997</v>
      </c>
      <c r="K52" s="18">
        <f>'Cape wages pounds'!K52*104.6</f>
        <v>5.5437999999999992</v>
      </c>
      <c r="L52" s="8">
        <f>'Cape wages pounds'!L52*104.6</f>
        <v>138.595</v>
      </c>
      <c r="M52" s="13">
        <f>'Cape wages pounds'!M52*104.6</f>
        <v>1663.1399999999999</v>
      </c>
      <c r="Q52" s="10">
        <f>'Cape wages pounds'!Q52*104.6</f>
        <v>15.689999999999998</v>
      </c>
      <c r="R52" s="12">
        <f>'Cape wages pounds'!R52*104.6</f>
        <v>392.25</v>
      </c>
      <c r="S52" s="13">
        <f>'Cape wages pounds'!S52*104.6</f>
        <v>4707</v>
      </c>
      <c r="T52" s="8">
        <f>'Cape wages pounds'!T52*104.6</f>
        <v>9.5883333333333329</v>
      </c>
      <c r="U52" s="12">
        <f>'Cape wages pounds'!U52*104.6</f>
        <v>239.70833333333334</v>
      </c>
      <c r="V52" s="12">
        <f>'Cape wages pounds'!V52*104.6</f>
        <v>2876.5</v>
      </c>
      <c r="W52" s="14">
        <f>'Cape wages pounds'!W52*104.6</f>
        <v>16.9452</v>
      </c>
      <c r="X52" s="8">
        <f>'Cape wages pounds'!X52*104.6</f>
        <v>423.62999999999994</v>
      </c>
      <c r="Y52" s="13">
        <f>'Cape wages pounds'!Y52*104.6</f>
        <v>5083.5599999999995</v>
      </c>
      <c r="Z52" s="14">
        <f>'Cape wages pounds'!Z52*104.6</f>
        <v>7.9495999999999993</v>
      </c>
      <c r="AA52" s="8">
        <f>'Cape wages pounds'!AA52*104.6</f>
        <v>198.73999999999998</v>
      </c>
      <c r="AB52" s="13">
        <f>'Cape wages pounds'!AB52*104.6</f>
        <v>2384.8799999999997</v>
      </c>
      <c r="AC52" s="12">
        <f>'Cape wages pounds'!AC52*104.6</f>
        <v>6.2759999999999998</v>
      </c>
      <c r="AD52" s="8">
        <f>'Cape wages pounds'!AD52*104.6</f>
        <v>156.89999999999998</v>
      </c>
      <c r="AE52" s="13">
        <f>'Cape wages pounds'!AE52*104.6</f>
        <v>1882.8</v>
      </c>
      <c r="AF52" s="12">
        <f>'Cape wages pounds'!AF52*104.6</f>
        <v>3.7656000000000001</v>
      </c>
      <c r="AG52" s="8">
        <f>'Cape wages pounds'!AG52*104.6</f>
        <v>94.14</v>
      </c>
      <c r="AH52" s="12">
        <f>'Cape wages pounds'!AH52*104.6</f>
        <v>1129.68</v>
      </c>
      <c r="AL52" s="8">
        <f>'Cape wages pounds'!AL52*104.6</f>
        <v>57.53</v>
      </c>
      <c r="AM52" s="12">
        <f>'Cape wages pounds'!AM52*104.6</f>
        <v>1438.25</v>
      </c>
      <c r="AN52" s="13">
        <f>'Cape wages pounds'!AN52*104.6</f>
        <v>17259.000000000004</v>
      </c>
      <c r="AO52" s="8">
        <f>'Cape wages pounds'!AO52*104.6</f>
        <v>41.84</v>
      </c>
      <c r="AP52" s="12">
        <f>'Cape wages pounds'!AP52*104.6</f>
        <v>1046</v>
      </c>
      <c r="AQ52" s="13">
        <f>'Cape wages pounds'!AQ52*104.6</f>
        <v>12552</v>
      </c>
      <c r="AR52" s="8">
        <f>'Cape wages pounds'!AR52*104.6</f>
        <v>54.479166666666664</v>
      </c>
      <c r="AS52" s="12">
        <f>'Cape wages pounds'!AS52*104.6</f>
        <v>1361.9791666666667</v>
      </c>
      <c r="AT52" s="13">
        <f>'Cape wages pounds'!AT52*104.6</f>
        <v>16343.75</v>
      </c>
      <c r="AU52" s="10">
        <f>'Cape wages pounds'!AU52*104.6</f>
        <v>39.224999999999994</v>
      </c>
      <c r="AV52" s="12">
        <f>'Cape wages pounds'!AV52*104.6</f>
        <v>980.625</v>
      </c>
      <c r="AW52" s="13">
        <f>'Cape wages pounds'!AW52*104.6</f>
        <v>11767.5</v>
      </c>
      <c r="AX52" s="10">
        <f>'Cape wages pounds'!AX52*104.6</f>
        <v>48.377499999999998</v>
      </c>
      <c r="AY52" s="12">
        <f>'Cape wages pounds'!AY52*104.6</f>
        <v>1209.4375</v>
      </c>
      <c r="AZ52" s="13">
        <f>'Cape wages pounds'!AZ52*104.6</f>
        <v>14513.25</v>
      </c>
      <c r="BA52" s="8">
        <f>'Cape wages pounds'!BA52*104.6</f>
        <v>34.86666666666666</v>
      </c>
      <c r="BB52" s="12">
        <f>'Cape wages pounds'!BB52*104.6</f>
        <v>871.66666666666652</v>
      </c>
      <c r="BC52" s="13">
        <f>'Cape wages pounds'!BC52*104.6</f>
        <v>10459.999999999998</v>
      </c>
      <c r="BD52" s="10">
        <f>'Cape wages pounds'!BD52*104.6</f>
        <v>54.043333333333337</v>
      </c>
      <c r="BE52" s="12">
        <f>'Cape wages pounds'!BE52*104.6</f>
        <v>1351.0833333333335</v>
      </c>
      <c r="BF52" s="13">
        <f>'Cape wages pounds'!BF52*104.6</f>
        <v>16213</v>
      </c>
      <c r="BG52" s="10">
        <f>'Cape wages pounds'!BG52*104.6</f>
        <v>35.302499999999995</v>
      </c>
      <c r="BH52" s="12">
        <f>'Cape wages pounds'!BH52*104.6</f>
        <v>882.5625</v>
      </c>
      <c r="BI52" s="13">
        <f>'Cape wages pounds'!BI52*104.6</f>
        <v>10590.75</v>
      </c>
    </row>
    <row r="53" spans="1:61" x14ac:dyDescent="0.2">
      <c r="A53" s="5">
        <v>1881</v>
      </c>
      <c r="B53" s="14">
        <f>'Cape wages pounds'!B53*104.6</f>
        <v>10.163633333333333</v>
      </c>
      <c r="C53" s="8">
        <f>'Cape wages pounds'!C53*104.6</f>
        <v>254.09083333333334</v>
      </c>
      <c r="D53" s="13">
        <f>'Cape wages pounds'!D53*104.6</f>
        <v>3049.0899999999997</v>
      </c>
      <c r="E53" s="12">
        <f>'Cape wages pounds'!E53*104.6</f>
        <v>4.1840000000000002</v>
      </c>
      <c r="F53" s="8">
        <f>'Cape wages pounds'!F53*104.6</f>
        <v>104.6</v>
      </c>
      <c r="G53" s="13">
        <f>'Cape wages pounds'!G53*104.6</f>
        <v>1255.1999999999998</v>
      </c>
      <c r="H53" s="12">
        <f>'Cape wages pounds'!H53*104.6</f>
        <v>16.021233333333335</v>
      </c>
      <c r="I53" s="8">
        <f>'Cape wages pounds'!I53*104.6</f>
        <v>400.53083333333331</v>
      </c>
      <c r="J53" s="12">
        <f>'Cape wages pounds'!J53*104.6</f>
        <v>4806.37</v>
      </c>
      <c r="K53" s="18">
        <f>'Cape wages pounds'!K53*104.6</f>
        <v>6.9036</v>
      </c>
      <c r="L53" s="8">
        <f>'Cape wages pounds'!L53*104.6</f>
        <v>172.58999999999997</v>
      </c>
      <c r="M53" s="13">
        <f>'Cape wages pounds'!M53*104.6</f>
        <v>2071.0799999999995</v>
      </c>
      <c r="Q53" s="10">
        <f>'Cape wages pounds'!Q53*104.6</f>
        <v>21.355833333333333</v>
      </c>
      <c r="R53" s="12">
        <f>'Cape wages pounds'!R53*104.6</f>
        <v>533.89583333333337</v>
      </c>
      <c r="S53" s="13">
        <f>'Cape wages pounds'!S53*104.6</f>
        <v>6406.75</v>
      </c>
      <c r="T53" s="8">
        <f>'Cape wages pounds'!T53*104.6</f>
        <v>10.46</v>
      </c>
      <c r="U53" s="12">
        <f>'Cape wages pounds'!U53*104.6</f>
        <v>261.5</v>
      </c>
      <c r="V53" s="12">
        <f>'Cape wages pounds'!V53*104.6</f>
        <v>3138</v>
      </c>
      <c r="W53" s="14">
        <f>'Cape wages pounds'!W53*104.6</f>
        <v>23.064299999999999</v>
      </c>
      <c r="X53" s="8">
        <f>'Cape wages pounds'!X53*104.6</f>
        <v>576.60749999999996</v>
      </c>
      <c r="Y53" s="13">
        <f>'Cape wages pounds'!Y53*104.6</f>
        <v>6919.29</v>
      </c>
      <c r="Z53" s="14">
        <f>'Cape wages pounds'!Z53*104.6</f>
        <v>8.9955999999999996</v>
      </c>
      <c r="AA53" s="8">
        <f>'Cape wages pounds'!AA53*104.6</f>
        <v>224.89</v>
      </c>
      <c r="AB53" s="13">
        <f>'Cape wages pounds'!AB53*104.6</f>
        <v>2698.6799999999994</v>
      </c>
      <c r="AC53" s="12">
        <f>'Cape wages pounds'!AC53*104.6</f>
        <v>11.9244</v>
      </c>
      <c r="AD53" s="8">
        <f>'Cape wages pounds'!AD53*104.6</f>
        <v>298.11</v>
      </c>
      <c r="AE53" s="13">
        <f>'Cape wages pounds'!AE53*104.6</f>
        <v>3577.32</v>
      </c>
      <c r="AF53" s="12">
        <f>'Cape wages pounds'!AF53*104.6</f>
        <v>4.0619666666666658</v>
      </c>
      <c r="AG53" s="8">
        <f>'Cape wages pounds'!AG53*104.6</f>
        <v>101.54916666666666</v>
      </c>
      <c r="AH53" s="12">
        <f>'Cape wages pounds'!AH53*104.6</f>
        <v>1218.5899999999999</v>
      </c>
      <c r="AL53" s="8">
        <f>'Cape wages pounds'!AL53*104.6</f>
        <v>67.118333333333325</v>
      </c>
      <c r="AM53" s="12">
        <f>'Cape wages pounds'!AM53*104.6</f>
        <v>1677.958333333333</v>
      </c>
      <c r="AN53" s="13">
        <f>'Cape wages pounds'!AN53*104.6</f>
        <v>20135.499999999996</v>
      </c>
      <c r="AO53" s="8">
        <f>'Cape wages pounds'!AO53*104.6</f>
        <v>41.404166666666661</v>
      </c>
      <c r="AP53" s="12">
        <f>'Cape wages pounds'!AP53*104.6</f>
        <v>1035.1041666666665</v>
      </c>
      <c r="AQ53" s="13">
        <f>'Cape wages pounds'!AQ53*104.6</f>
        <v>12421.249999999998</v>
      </c>
      <c r="AR53" s="8">
        <f>'Cape wages pounds'!AR53*104.6</f>
        <v>66.68249999999999</v>
      </c>
      <c r="AS53" s="12">
        <f>'Cape wages pounds'!AS53*104.6</f>
        <v>1667.0624999999998</v>
      </c>
      <c r="AT53" s="13">
        <f>'Cape wages pounds'!AT53*104.6</f>
        <v>20004.749999999996</v>
      </c>
      <c r="AU53" s="10">
        <f>'Cape wages pounds'!AU53*104.6</f>
        <v>44.019166666666663</v>
      </c>
      <c r="AV53" s="12">
        <f>'Cape wages pounds'!AV53*104.6</f>
        <v>1100.4791666666667</v>
      </c>
      <c r="AW53" s="13">
        <f>'Cape wages pounds'!AW53*104.6</f>
        <v>13205.75</v>
      </c>
      <c r="AX53" s="10">
        <f>'Cape wages pounds'!AX53*104.6</f>
        <v>62.542083333333338</v>
      </c>
      <c r="AY53" s="12">
        <f>'Cape wages pounds'!AY53*104.6</f>
        <v>1563.5520833333335</v>
      </c>
      <c r="AZ53" s="13">
        <f>'Cape wages pounds'!AZ53*104.6</f>
        <v>18762.625000000004</v>
      </c>
      <c r="BA53" s="8">
        <f>'Cape wages pounds'!BA53*104.6</f>
        <v>35.73833333333333</v>
      </c>
      <c r="BB53" s="12">
        <f>'Cape wages pounds'!BB53*104.6</f>
        <v>893.45833333333326</v>
      </c>
      <c r="BC53" s="13">
        <f>'Cape wages pounds'!BC53*104.6</f>
        <v>10721.5</v>
      </c>
      <c r="BD53" s="10">
        <f>'Cape wages pounds'!BD53*104.6</f>
        <v>68.861666666666665</v>
      </c>
      <c r="BE53" s="12">
        <f>'Cape wages pounds'!BE53*104.6</f>
        <v>1721.5416666666665</v>
      </c>
      <c r="BF53" s="13">
        <f>'Cape wages pounds'!BF53*104.6</f>
        <v>20658.5</v>
      </c>
      <c r="BG53" s="10">
        <f>'Cape wages pounds'!BG53*104.6</f>
        <v>38.789166666666659</v>
      </c>
      <c r="BH53" s="12">
        <f>'Cape wages pounds'!BH53*104.6</f>
        <v>969.72916666666652</v>
      </c>
      <c r="BI53" s="13">
        <f>'Cape wages pounds'!BI53*104.6</f>
        <v>11636.749999999998</v>
      </c>
    </row>
    <row r="54" spans="1:61" x14ac:dyDescent="0.2">
      <c r="A54" s="5">
        <v>1882</v>
      </c>
      <c r="B54" s="14">
        <f>'Cape wages pounds'!B54*104.6</f>
        <v>10.076466666666665</v>
      </c>
      <c r="C54" s="8">
        <f>'Cape wages pounds'!C54*104.6</f>
        <v>251.91166666666663</v>
      </c>
      <c r="D54" s="13">
        <f>'Cape wages pounds'!D54*104.6</f>
        <v>3022.9399999999996</v>
      </c>
      <c r="E54" s="12">
        <f>'Cape wages pounds'!E54*104.6</f>
        <v>3.2948999999999997</v>
      </c>
      <c r="F54" s="8">
        <f>'Cape wages pounds'!F54*104.6</f>
        <v>82.372499999999988</v>
      </c>
      <c r="G54" s="13">
        <f>'Cape wages pounds'!G54*104.6</f>
        <v>988.46999999999991</v>
      </c>
      <c r="H54" s="12">
        <f>'Cape wages pounds'!H54*104.6</f>
        <v>15.358766666666666</v>
      </c>
      <c r="I54" s="8">
        <f>'Cape wages pounds'!I54*104.6</f>
        <v>383.96916666666664</v>
      </c>
      <c r="J54" s="12">
        <f>'Cape wages pounds'!J54*104.6</f>
        <v>4607.6299999999992</v>
      </c>
      <c r="K54" s="18">
        <f>'Cape wages pounds'!K54*104.6</f>
        <v>5.5961000000000007</v>
      </c>
      <c r="L54" s="8">
        <f>'Cape wages pounds'!L54*104.6</f>
        <v>139.9025</v>
      </c>
      <c r="M54" s="13">
        <f>'Cape wages pounds'!M54*104.6</f>
        <v>1678.83</v>
      </c>
      <c r="Q54" s="10">
        <f>'Cape wages pounds'!Q54*104.6</f>
        <v>20.92</v>
      </c>
      <c r="R54" s="12">
        <f>'Cape wages pounds'!R54*104.6</f>
        <v>523</v>
      </c>
      <c r="S54" s="13">
        <f>'Cape wages pounds'!S54*104.6</f>
        <v>6276</v>
      </c>
      <c r="T54" s="8">
        <f>'Cape wages pounds'!T54*104.6</f>
        <v>10.46</v>
      </c>
      <c r="U54" s="12">
        <f>'Cape wages pounds'!U54*104.6</f>
        <v>261.5</v>
      </c>
      <c r="V54" s="12">
        <f>'Cape wages pounds'!V54*104.6</f>
        <v>3138</v>
      </c>
      <c r="W54" s="14">
        <f>'Cape wages pounds'!W54*104.6</f>
        <v>18.409600000000001</v>
      </c>
      <c r="X54" s="8">
        <f>'Cape wages pounds'!X54*104.6</f>
        <v>460.24</v>
      </c>
      <c r="Y54" s="13">
        <f>'Cape wages pounds'!Y54*104.6</f>
        <v>5522.88</v>
      </c>
      <c r="Z54" s="14">
        <f>'Cape wages pounds'!Z54*104.6</f>
        <v>8.9955999999999996</v>
      </c>
      <c r="AA54" s="8">
        <f>'Cape wages pounds'!AA54*104.6</f>
        <v>224.89</v>
      </c>
      <c r="AB54" s="13">
        <f>'Cape wages pounds'!AB54*104.6</f>
        <v>2698.6799999999994</v>
      </c>
      <c r="AC54" s="12">
        <f>'Cape wages pounds'!AC54*104.6</f>
        <v>10.46</v>
      </c>
      <c r="AD54" s="8">
        <f>'Cape wages pounds'!AD54*104.6</f>
        <v>261.5</v>
      </c>
      <c r="AE54" s="13">
        <f>'Cape wages pounds'!AE54*104.6</f>
        <v>3138</v>
      </c>
      <c r="AF54" s="12">
        <f>'Cape wages pounds'!AF54*104.6</f>
        <v>3.8702000000000005</v>
      </c>
      <c r="AG54" s="8">
        <f>'Cape wages pounds'!AG54*104.6</f>
        <v>96.754999999999995</v>
      </c>
      <c r="AH54" s="12">
        <f>'Cape wages pounds'!AH54*104.6</f>
        <v>1161.0600000000002</v>
      </c>
      <c r="AL54" s="8">
        <f>'Cape wages pounds'!AL54*104.6</f>
        <v>72.348333333333329</v>
      </c>
      <c r="AM54" s="12">
        <f>'Cape wages pounds'!AM54*104.6</f>
        <v>1808.7083333333333</v>
      </c>
      <c r="AN54" s="13">
        <f>'Cape wages pounds'!AN54*104.6</f>
        <v>21704.5</v>
      </c>
      <c r="AO54" s="8">
        <f>'Cape wages pounds'!AO54*104.6</f>
        <v>44.019166666666663</v>
      </c>
      <c r="AP54" s="12">
        <f>'Cape wages pounds'!AP54*104.6</f>
        <v>1100.4791666666667</v>
      </c>
      <c r="AQ54" s="13">
        <f>'Cape wages pounds'!AQ54*104.6</f>
        <v>13205.75</v>
      </c>
      <c r="AR54" s="8">
        <f>'Cape wages pounds'!AR54*104.6</f>
        <v>69.297499999999999</v>
      </c>
      <c r="AS54" s="12">
        <f>'Cape wages pounds'!AS54*104.6</f>
        <v>1732.4375</v>
      </c>
      <c r="AT54" s="13">
        <f>'Cape wages pounds'!AT54*104.6</f>
        <v>20789.25</v>
      </c>
      <c r="AU54" s="10">
        <f>'Cape wages pounds'!AU54*104.6</f>
        <v>36.174166666666665</v>
      </c>
      <c r="AV54" s="12">
        <f>'Cape wages pounds'!AV54*104.6</f>
        <v>904.35416666666663</v>
      </c>
      <c r="AW54" s="13">
        <f>'Cape wages pounds'!AW54*104.6</f>
        <v>10852.25</v>
      </c>
      <c r="AX54" s="10">
        <f>'Cape wages pounds'!AX54*104.6</f>
        <v>61.888333333333328</v>
      </c>
      <c r="AY54" s="12">
        <f>'Cape wages pounds'!AY54*104.6</f>
        <v>1547.2083333333333</v>
      </c>
      <c r="AZ54" s="13">
        <f>'Cape wages pounds'!AZ54*104.6</f>
        <v>18566.5</v>
      </c>
      <c r="BA54" s="8">
        <f>'Cape wages pounds'!BA54*104.6</f>
        <v>33.123333333333328</v>
      </c>
      <c r="BB54" s="12">
        <f>'Cape wages pounds'!BB54*104.6</f>
        <v>828.08333333333326</v>
      </c>
      <c r="BC54" s="13">
        <f>'Cape wages pounds'!BC54*104.6</f>
        <v>9937</v>
      </c>
      <c r="BD54" s="10">
        <f>'Cape wages pounds'!BD54*104.6</f>
        <v>70.169166666666669</v>
      </c>
      <c r="BE54" s="12">
        <f>'Cape wages pounds'!BE54*104.6</f>
        <v>1754.2291666666667</v>
      </c>
      <c r="BF54" s="13">
        <f>'Cape wages pounds'!BF54*104.6</f>
        <v>21050.750000000004</v>
      </c>
      <c r="BG54" s="10">
        <f>'Cape wages pounds'!BG54*104.6</f>
        <v>37.045833333333327</v>
      </c>
      <c r="BH54" s="12">
        <f>'Cape wages pounds'!BH54*104.6</f>
        <v>926.14583333333326</v>
      </c>
      <c r="BI54" s="13">
        <f>'Cape wages pounds'!BI54*104.6</f>
        <v>11113.75</v>
      </c>
    </row>
    <row r="55" spans="1:61" x14ac:dyDescent="0.2">
      <c r="A55" s="5">
        <v>1883</v>
      </c>
      <c r="B55" s="14">
        <f>'Cape wages pounds'!B55*104.6</f>
        <v>9.4488666666666656</v>
      </c>
      <c r="C55" s="8">
        <f>'Cape wages pounds'!C55*104.6</f>
        <v>236.22166666666666</v>
      </c>
      <c r="D55" s="13">
        <f>'Cape wages pounds'!D55*104.6</f>
        <v>2834.66</v>
      </c>
      <c r="E55" s="12">
        <f>'Cape wages pounds'!E55*104.6</f>
        <v>3.7656000000000001</v>
      </c>
      <c r="F55" s="8">
        <f>'Cape wages pounds'!F55*104.6</f>
        <v>94.14</v>
      </c>
      <c r="G55" s="13">
        <f>'Cape wages pounds'!G55*104.6</f>
        <v>1129.68</v>
      </c>
      <c r="H55" s="12">
        <f>'Cape wages pounds'!H55*104.6</f>
        <v>15.079833333333333</v>
      </c>
      <c r="I55" s="8">
        <f>'Cape wages pounds'!I55*104.6</f>
        <v>376.99583333333334</v>
      </c>
      <c r="J55" s="12">
        <f>'Cape wages pounds'!J55*104.6</f>
        <v>4523.95</v>
      </c>
      <c r="K55" s="18">
        <f>'Cape wages pounds'!K55*104.6</f>
        <v>4.2014333333333331</v>
      </c>
      <c r="L55" s="8">
        <f>'Cape wages pounds'!L55*104.6</f>
        <v>105.03583333333333</v>
      </c>
      <c r="M55" s="13">
        <f>'Cape wages pounds'!M55*104.6</f>
        <v>1260.43</v>
      </c>
      <c r="Q55" s="10">
        <f>'Cape wages pounds'!Q55*104.6</f>
        <v>16.997499999999999</v>
      </c>
      <c r="R55" s="12">
        <f>'Cape wages pounds'!R55*104.6</f>
        <v>424.9375</v>
      </c>
      <c r="S55" s="13">
        <f>'Cape wages pounds'!S55*104.6</f>
        <v>5099.25</v>
      </c>
      <c r="T55" s="8">
        <f>'Cape wages pounds'!T55*104.6</f>
        <v>9.5883333333333329</v>
      </c>
      <c r="U55" s="12">
        <f>'Cape wages pounds'!U55*104.6</f>
        <v>239.70833333333334</v>
      </c>
      <c r="V55" s="12">
        <f>'Cape wages pounds'!V55*104.6</f>
        <v>2876.5</v>
      </c>
      <c r="W55" s="14">
        <f>'Cape wages pounds'!W55*104.6</f>
        <v>22.454133333333331</v>
      </c>
      <c r="X55" s="8">
        <f>'Cape wages pounds'!X55*104.6</f>
        <v>561.35333333333324</v>
      </c>
      <c r="Y55" s="13">
        <f>'Cape wages pounds'!Y55*104.6</f>
        <v>6736.2399999999989</v>
      </c>
      <c r="Z55" s="14">
        <f>'Cape wages pounds'!Z55*104.6</f>
        <v>8.8038333333333352</v>
      </c>
      <c r="AA55" s="8">
        <f>'Cape wages pounds'!AA55*104.6</f>
        <v>220.09583333333336</v>
      </c>
      <c r="AB55" s="13">
        <f>'Cape wages pounds'!AB55*104.6</f>
        <v>2641.15</v>
      </c>
      <c r="AC55" s="12">
        <f>'Cape wages pounds'!AC55*104.6</f>
        <v>8.0367666666666651</v>
      </c>
      <c r="AD55" s="8">
        <f>'Cape wages pounds'!AD55*104.6</f>
        <v>200.91916666666663</v>
      </c>
      <c r="AE55" s="13">
        <f>'Cape wages pounds'!AE55*104.6</f>
        <v>2411.0299999999997</v>
      </c>
      <c r="AF55" s="12">
        <f>'Cape wages pounds'!AF55*104.6</f>
        <v>3.8004666666666669</v>
      </c>
      <c r="AG55" s="8">
        <f>'Cape wages pounds'!AG55*104.6</f>
        <v>95.011666666666656</v>
      </c>
      <c r="AH55" s="12">
        <f>'Cape wages pounds'!AH55*104.6</f>
        <v>1140.1399999999999</v>
      </c>
      <c r="AL55" s="8">
        <f>'Cape wages pounds'!AL55*104.6</f>
        <v>64.939166666666665</v>
      </c>
      <c r="AM55" s="12">
        <f>'Cape wages pounds'!AM55*104.6</f>
        <v>1623.4791666666667</v>
      </c>
      <c r="AN55" s="13">
        <f>'Cape wages pounds'!AN55*104.6</f>
        <v>19481.75</v>
      </c>
      <c r="AO55" s="8">
        <f>'Cape wages pounds'!AO55*104.6</f>
        <v>39.660833333333329</v>
      </c>
      <c r="AP55" s="12">
        <f>'Cape wages pounds'!AP55*104.6</f>
        <v>991.52083333333326</v>
      </c>
      <c r="AQ55" s="13">
        <f>'Cape wages pounds'!AQ55*104.6</f>
        <v>11898.25</v>
      </c>
      <c r="AR55" s="8">
        <f>'Cape wages pounds'!AR55*104.6</f>
        <v>62.759999999999991</v>
      </c>
      <c r="AS55" s="12">
        <f>'Cape wages pounds'!AS55*104.6</f>
        <v>1569</v>
      </c>
      <c r="AT55" s="13">
        <f>'Cape wages pounds'!AT55*104.6</f>
        <v>18828</v>
      </c>
      <c r="AU55" s="10">
        <f>'Cape wages pounds'!AU55*104.6</f>
        <v>40.096666666666664</v>
      </c>
      <c r="AV55" s="12">
        <f>'Cape wages pounds'!AV55*104.6</f>
        <v>1002.4166666666665</v>
      </c>
      <c r="AW55" s="13">
        <f>'Cape wages pounds'!AW55*104.6</f>
        <v>12028.999999999998</v>
      </c>
      <c r="AX55" s="10">
        <f>'Cape wages pounds'!AX55*104.6</f>
        <v>54.914999999999999</v>
      </c>
      <c r="AY55" s="12">
        <f>'Cape wages pounds'!AY55*104.6</f>
        <v>1372.875</v>
      </c>
      <c r="AZ55" s="13">
        <f>'Cape wages pounds'!AZ55*104.6</f>
        <v>16474.5</v>
      </c>
      <c r="BA55" s="8">
        <f>'Cape wages pounds'!BA55*104.6</f>
        <v>37.045833333333327</v>
      </c>
      <c r="BB55" s="12">
        <f>'Cape wages pounds'!BB55*104.6</f>
        <v>926.14583333333326</v>
      </c>
      <c r="BC55" s="13">
        <f>'Cape wages pounds'!BC55*104.6</f>
        <v>11113.75</v>
      </c>
      <c r="BD55" s="10">
        <f>'Cape wages pounds'!BD55*104.6</f>
        <v>63.195833333333326</v>
      </c>
      <c r="BE55" s="12">
        <f>'Cape wages pounds'!BE55*104.6</f>
        <v>1579.8958333333333</v>
      </c>
      <c r="BF55" s="13">
        <f>'Cape wages pounds'!BF55*104.6</f>
        <v>18958.75</v>
      </c>
      <c r="BG55" s="10">
        <f>'Cape wages pounds'!BG55*104.6</f>
        <v>38.353333333333332</v>
      </c>
      <c r="BH55" s="12">
        <f>'Cape wages pounds'!BH55*104.6</f>
        <v>958.83333333333326</v>
      </c>
      <c r="BI55" s="13">
        <f>'Cape wages pounds'!BI55*104.6</f>
        <v>11506</v>
      </c>
    </row>
    <row r="56" spans="1:61" x14ac:dyDescent="0.2">
      <c r="A56" s="5">
        <v>1884</v>
      </c>
      <c r="B56" s="14">
        <f>'Cape wages pounds'!B56*104.6</f>
        <v>4.4378021587267726</v>
      </c>
      <c r="C56" s="8">
        <f>'Cape wages pounds'!C56*104.6</f>
        <v>110.94505396816932</v>
      </c>
      <c r="D56" s="13">
        <f>'Cape wages pounds'!D56*104.6</f>
        <v>1331.3406476180319</v>
      </c>
      <c r="E56" s="12">
        <f>'Cape wages pounds'!E56*104.6</f>
        <v>2.5621662709512041</v>
      </c>
      <c r="F56" s="8">
        <f>'Cape wages pounds'!F56*104.6</f>
        <v>64.054156773780093</v>
      </c>
      <c r="G56" s="13">
        <f>'Cape wages pounds'!G56*104.6</f>
        <v>768.64988128536118</v>
      </c>
      <c r="H56" s="12">
        <f>'Cape wages pounds'!H56*104.6</f>
        <v>7.246900578868182</v>
      </c>
      <c r="I56" s="8">
        <f>'Cape wages pounds'!I56*104.6</f>
        <v>181.17251447170457</v>
      </c>
      <c r="J56" s="12">
        <f>'Cape wages pounds'!J56*104.6</f>
        <v>2174.0701736604547</v>
      </c>
      <c r="K56" s="18">
        <f>'Cape wages pounds'!K56*104.6</f>
        <v>5.1243325419024082</v>
      </c>
      <c r="L56" s="8">
        <f>'Cape wages pounds'!L56*104.6</f>
        <v>128.10831354756019</v>
      </c>
      <c r="M56" s="13">
        <f>'Cape wages pounds'!M56*104.6</f>
        <v>1537.2997625707224</v>
      </c>
      <c r="Q56" s="10">
        <f>'Cape wages pounds'!Q56*104.6</f>
        <v>11.694635522323901</v>
      </c>
      <c r="R56" s="12">
        <f>'Cape wages pounds'!R56*104.6</f>
        <v>292.36588805809748</v>
      </c>
      <c r="S56" s="13">
        <f>'Cape wages pounds'!S56*104.6</f>
        <v>3508.3906566971705</v>
      </c>
      <c r="T56" s="8">
        <f>'Cape wages pounds'!T56*104.6</f>
        <v>6.4054156773780102</v>
      </c>
      <c r="U56" s="12">
        <f>'Cape wages pounds'!U56*104.6</f>
        <v>160.13539193445027</v>
      </c>
      <c r="V56" s="12">
        <f>'Cape wages pounds'!V56*104.6</f>
        <v>1921.6247032134033</v>
      </c>
      <c r="W56" s="14">
        <f>'Cape wages pounds'!W56*104.6</f>
        <v>15.08562653654133</v>
      </c>
      <c r="X56" s="8">
        <f>'Cape wages pounds'!X56*104.6</f>
        <v>377.14066341353322</v>
      </c>
      <c r="Y56" s="13">
        <f>'Cape wages pounds'!Y56*104.6</f>
        <v>4525.6879609623984</v>
      </c>
      <c r="Z56" s="14">
        <f>'Cape wages pounds'!Z56*104.6</f>
        <v>18.711416835718236</v>
      </c>
      <c r="AA56" s="8">
        <f>'Cape wages pounds'!AA56*104.6</f>
        <v>467.78542089295593</v>
      </c>
      <c r="AB56" s="13">
        <f>'Cape wages pounds'!AB56*104.6</f>
        <v>5613.4250507154702</v>
      </c>
      <c r="AC56" s="12">
        <f>'Cape wages pounds'!AC56*104.6</f>
        <v>7.246900578868182</v>
      </c>
      <c r="AD56" s="8">
        <f>'Cape wages pounds'!AD56*104.6</f>
        <v>181.17251447170457</v>
      </c>
      <c r="AE56" s="13">
        <f>'Cape wages pounds'!AE56*104.6</f>
        <v>2174.0701736604547</v>
      </c>
      <c r="AF56" s="12">
        <f>'Cape wages pounds'!AF56*104.6</f>
        <v>2.9585347724845148</v>
      </c>
      <c r="AG56" s="8">
        <f>'Cape wages pounds'!AG56*104.6</f>
        <v>73.963369312112874</v>
      </c>
      <c r="AH56" s="12">
        <f>'Cape wages pounds'!AH56*104.6</f>
        <v>887.56043174535455</v>
      </c>
      <c r="AL56" s="8">
        <f>'Cape wages pounds'!AL56*104.6</f>
        <v>49.616136488041867</v>
      </c>
      <c r="AM56" s="12">
        <f>'Cape wages pounds'!AM56*104.6</f>
        <v>1240.4034122010466</v>
      </c>
      <c r="AN56" s="13">
        <f>'Cape wages pounds'!AN56*104.6</f>
        <v>14884.84094641256</v>
      </c>
      <c r="AR56" s="8">
        <f>'Cape wages pounds'!AR56*104.6</f>
        <v>36.981684656056444</v>
      </c>
      <c r="AS56" s="12">
        <f>'Cape wages pounds'!AS56*104.6</f>
        <v>924.54211640141102</v>
      </c>
      <c r="AT56" s="13">
        <f>'Cape wages pounds'!AT56*104.6</f>
        <v>11094.505396816934</v>
      </c>
      <c r="AX56" s="10">
        <f>'Cape wages pounds'!AX56*104.6</f>
        <v>30.941097265610995</v>
      </c>
      <c r="AY56" s="12">
        <f>'Cape wages pounds'!AY56*104.6</f>
        <v>773.52743164027493</v>
      </c>
      <c r="AZ56" s="13">
        <f>'Cape wages pounds'!AZ56*104.6</f>
        <v>9282.3291796833</v>
      </c>
      <c r="BD56" s="10">
        <f>'Cape wages pounds'!BD56*104.6</f>
        <v>36.981684656056444</v>
      </c>
      <c r="BE56" s="12">
        <f>'Cape wages pounds'!BE56*104.6</f>
        <v>924.54211640141102</v>
      </c>
      <c r="BF56" s="13">
        <f>'Cape wages pounds'!BF56*104.6</f>
        <v>11094.505396816934</v>
      </c>
    </row>
    <row r="57" spans="1:61" x14ac:dyDescent="0.2">
      <c r="A57" s="5">
        <v>1885</v>
      </c>
      <c r="B57" s="14">
        <f>'Cape wages pounds'!B57*104.6</f>
        <v>4.1840000000000011</v>
      </c>
      <c r="C57" s="8">
        <f>'Cape wages pounds'!C57*104.6</f>
        <v>104.60000000000004</v>
      </c>
      <c r="D57" s="13">
        <f>'Cape wages pounds'!D57*104.6</f>
        <v>1255.2000000000005</v>
      </c>
      <c r="E57" s="12">
        <f>'Cape wages pounds'!E57*104.6</f>
        <v>2.6461939460288995</v>
      </c>
      <c r="F57" s="8">
        <f>'Cape wages pounds'!F57*104.6</f>
        <v>66.154848650722485</v>
      </c>
      <c r="G57" s="13">
        <f>'Cape wages pounds'!G57*104.6</f>
        <v>793.85818380866976</v>
      </c>
      <c r="H57" s="12">
        <f>'Cape wages pounds'!H57*104.6</f>
        <v>7.246900578868182</v>
      </c>
      <c r="I57" s="8">
        <f>'Cape wages pounds'!I57*104.6</f>
        <v>181.17251447170457</v>
      </c>
      <c r="J57" s="12">
        <f>'Cape wages pounds'!J57*104.6</f>
        <v>2174.0701736604547</v>
      </c>
      <c r="K57" s="18">
        <f>'Cape wages pounds'!K57*104.6</f>
        <v>3.623450289434091</v>
      </c>
      <c r="L57" s="8">
        <f>'Cape wages pounds'!L57*104.6</f>
        <v>90.586257235852273</v>
      </c>
      <c r="M57" s="13">
        <f>'Cape wages pounds'!M57*104.6</f>
        <v>1087.0350868302273</v>
      </c>
      <c r="Q57" s="10">
        <f>'Cape wages pounds'!Q57*104.6</f>
        <v>9.0586257235852283</v>
      </c>
      <c r="R57" s="12">
        <f>'Cape wages pounds'!R57*104.6</f>
        <v>226.4656430896307</v>
      </c>
      <c r="S57" s="13">
        <f>'Cape wages pounds'!S57*104.6</f>
        <v>2717.5877170755684</v>
      </c>
      <c r="T57" s="8">
        <f>'Cape wages pounds'!T57*104.6</f>
        <v>7.3963369312112865</v>
      </c>
      <c r="U57" s="12">
        <f>'Cape wages pounds'!U57*104.6</f>
        <v>184.90842328028216</v>
      </c>
      <c r="V57" s="12">
        <f>'Cape wages pounds'!V57*104.6</f>
        <v>2218.9010793633861</v>
      </c>
      <c r="W57" s="14">
        <f>'Cape wages pounds'!W57*104.6</f>
        <v>9.3557084178591197</v>
      </c>
      <c r="X57" s="8">
        <f>'Cape wages pounds'!X57*104.6</f>
        <v>233.89271044647799</v>
      </c>
      <c r="Y57" s="13">
        <f>'Cape wages pounds'!Y57*104.6</f>
        <v>2806.712525357736</v>
      </c>
      <c r="Z57" s="14">
        <f>'Cape wages pounds'!Z57*104.6</f>
        <v>4.1840000000000011</v>
      </c>
      <c r="AA57" s="8">
        <f>'Cape wages pounds'!AA57*104.6</f>
        <v>104.60000000000004</v>
      </c>
      <c r="AB57" s="13">
        <f>'Cape wages pounds'!AB57*104.6</f>
        <v>1255.2000000000005</v>
      </c>
      <c r="AC57" s="12">
        <f>'Cape wages pounds'!AC57*104.6</f>
        <v>7.246900578868182</v>
      </c>
      <c r="AD57" s="8">
        <f>'Cape wages pounds'!AD57*104.6</f>
        <v>181.17251447170457</v>
      </c>
      <c r="AE57" s="13">
        <f>'Cape wages pounds'!AE57*104.6</f>
        <v>2174.0701736604547</v>
      </c>
      <c r="AF57" s="12">
        <f>'Cape wages pounds'!AF57*104.6</f>
        <v>2.9585347724845152</v>
      </c>
      <c r="AG57" s="8">
        <f>'Cape wages pounds'!AG57*104.6</f>
        <v>73.963369312112889</v>
      </c>
      <c r="AH57" s="12">
        <f>'Cape wages pounds'!AH57*104.6</f>
        <v>887.56043174535455</v>
      </c>
      <c r="AL57" s="8">
        <f>'Cape wages pounds'!AL57*104.6</f>
        <v>45.293128617926136</v>
      </c>
      <c r="AM57" s="12">
        <f>'Cape wages pounds'!AM57*104.6</f>
        <v>1132.3282154481535</v>
      </c>
      <c r="AN57" s="13">
        <f>'Cape wages pounds'!AN57*104.6</f>
        <v>13587.938585377842</v>
      </c>
      <c r="AR57" s="8">
        <f>'Cape wages pounds'!AR57*104.6</f>
        <v>40.511405801329573</v>
      </c>
      <c r="AS57" s="12">
        <f>'Cape wages pounds'!AS57*104.6</f>
        <v>1012.7851450332392</v>
      </c>
      <c r="AT57" s="13">
        <f>'Cape wages pounds'!AT57*104.6</f>
        <v>12153.42174039887</v>
      </c>
      <c r="AX57" s="10">
        <f>'Cape wages pounds'!AX57*104.6</f>
        <v>46.778542089295591</v>
      </c>
      <c r="AY57" s="12">
        <f>'Cape wages pounds'!AY57*104.6</f>
        <v>1169.4635522323899</v>
      </c>
      <c r="AZ57" s="13">
        <f>'Cape wages pounds'!AZ57*104.6</f>
        <v>14033.562626788678</v>
      </c>
      <c r="BD57" s="10">
        <f>'Cape wages pounds'!BD57*104.6</f>
        <v>40.511405801329573</v>
      </c>
      <c r="BE57" s="12">
        <f>'Cape wages pounds'!BE57*104.6</f>
        <v>1012.7851450332392</v>
      </c>
      <c r="BF57" s="13">
        <f>'Cape wages pounds'!BF57*104.6</f>
        <v>12153.42174039887</v>
      </c>
    </row>
    <row r="58" spans="1:61" x14ac:dyDescent="0.2">
      <c r="A58" s="5">
        <v>1886</v>
      </c>
      <c r="B58" s="14">
        <f>'Cape wages pounds'!B58*104.6</f>
        <v>4.4378021587267726</v>
      </c>
      <c r="C58" s="8">
        <f>'Cape wages pounds'!C58*104.6</f>
        <v>110.94505396816932</v>
      </c>
      <c r="D58" s="13">
        <f>'Cape wages pounds'!D58*104.6</f>
        <v>1331.3406476180319</v>
      </c>
      <c r="E58" s="12">
        <f>'Cape wages pounds'!E58*104.6</f>
        <v>2.5621662709512041</v>
      </c>
      <c r="F58" s="8">
        <f>'Cape wages pounds'!F58*104.6</f>
        <v>64.054156773780093</v>
      </c>
      <c r="G58" s="13">
        <f>'Cape wages pounds'!G58*104.6</f>
        <v>768.64988128536118</v>
      </c>
      <c r="H58" s="12">
        <f>'Cape wages pounds'!H58*104.6</f>
        <v>8.3680000000000003</v>
      </c>
      <c r="I58" s="8">
        <f>'Cape wages pounds'!I58*104.6</f>
        <v>209.2</v>
      </c>
      <c r="J58" s="12">
        <f>'Cape wages pounds'!J58*104.6</f>
        <v>2510.3999999999996</v>
      </c>
      <c r="K58" s="18">
        <f>'Cape wages pounds'!K58*104.6</f>
        <v>3.623450289434091</v>
      </c>
      <c r="L58" s="8">
        <f>'Cape wages pounds'!L58*104.6</f>
        <v>90.586257235852273</v>
      </c>
      <c r="M58" s="13">
        <f>'Cape wages pounds'!M58*104.6</f>
        <v>1087.0350868302273</v>
      </c>
      <c r="Q58" s="10">
        <f>'Cape wages pounds'!Q58*104.6</f>
        <v>10.46</v>
      </c>
      <c r="R58" s="12">
        <f>'Cape wages pounds'!R58*104.6</f>
        <v>261.5</v>
      </c>
      <c r="S58" s="13">
        <f>'Cape wages pounds'!S58*104.6</f>
        <v>3138</v>
      </c>
      <c r="T58" s="8">
        <f>'Cape wages pounds'!T58*104.6</f>
        <v>5.23</v>
      </c>
      <c r="U58" s="12">
        <f>'Cape wages pounds'!U58*104.6</f>
        <v>130.75</v>
      </c>
      <c r="V58" s="12">
        <f>'Cape wages pounds'!V58*104.6</f>
        <v>1569</v>
      </c>
      <c r="W58" s="14">
        <f>'Cape wages pounds'!W58*104.6</f>
        <v>11.458355903008075</v>
      </c>
      <c r="X58" s="8">
        <f>'Cape wages pounds'!X58*104.6</f>
        <v>286.45889757520189</v>
      </c>
      <c r="Y58" s="13">
        <f>'Cape wages pounds'!Y58*104.6</f>
        <v>3437.506770902422</v>
      </c>
      <c r="Z58" s="14">
        <f>'Cape wages pounds'!Z58*104.6</f>
        <v>6.275999999999998</v>
      </c>
      <c r="AA58" s="8">
        <f>'Cape wages pounds'!AA58*104.6</f>
        <v>156.89999999999995</v>
      </c>
      <c r="AB58" s="13">
        <f>'Cape wages pounds'!AB58*104.6</f>
        <v>1882.799999999999</v>
      </c>
      <c r="AC58" s="12">
        <f>'Cape wages pounds'!AC58*104.6</f>
        <v>7.246900578868182</v>
      </c>
      <c r="AD58" s="8">
        <f>'Cape wages pounds'!AD58*104.6</f>
        <v>181.17251447170457</v>
      </c>
      <c r="AE58" s="13">
        <f>'Cape wages pounds'!AE58*104.6</f>
        <v>2174.0701736604547</v>
      </c>
      <c r="AF58" s="12">
        <f>'Cape wages pounds'!AF58*104.6</f>
        <v>3.1379999999999999</v>
      </c>
      <c r="AG58" s="8">
        <f>'Cape wages pounds'!AG58*104.6</f>
        <v>78.449999999999989</v>
      </c>
      <c r="AH58" s="12">
        <f>'Cape wages pounds'!AH58*104.6</f>
        <v>941.4</v>
      </c>
      <c r="AL58" s="8">
        <f>'Cape wages pounds'!AL58*104.6</f>
        <v>36.234502894340913</v>
      </c>
      <c r="AM58" s="12">
        <f>'Cape wages pounds'!AM58*104.6</f>
        <v>905.86257235852281</v>
      </c>
      <c r="AN58" s="13">
        <f>'Cape wages pounds'!AN58*104.6</f>
        <v>10870.350868302274</v>
      </c>
      <c r="AR58" s="8">
        <f>'Cape wages pounds'!AR58*104.6</f>
        <v>38.432494064268063</v>
      </c>
      <c r="AS58" s="12">
        <f>'Cape wages pounds'!AS58*104.6</f>
        <v>960.81235160670167</v>
      </c>
      <c r="AT58" s="13">
        <f>'Cape wages pounds'!AT58*104.6</f>
        <v>11529.74821928042</v>
      </c>
      <c r="AX58" s="10">
        <f>'Cape wages pounds'!AX58*104.6</f>
        <v>33.07742432536125</v>
      </c>
      <c r="AY58" s="12">
        <f>'Cape wages pounds'!AY58*104.6</f>
        <v>826.93560813403133</v>
      </c>
      <c r="AZ58" s="13">
        <f>'Cape wages pounds'!AZ58*104.6</f>
        <v>9923.2272976083768</v>
      </c>
      <c r="BD58" s="10">
        <f>'Cape wages pounds'!BD58*104.6</f>
        <v>38.432494064268063</v>
      </c>
      <c r="BE58" s="12">
        <f>'Cape wages pounds'!BE58*104.6</f>
        <v>960.81235160670167</v>
      </c>
      <c r="BF58" s="13">
        <f>'Cape wages pounds'!BF58*104.6</f>
        <v>11529.74821928042</v>
      </c>
    </row>
    <row r="59" spans="1:61" x14ac:dyDescent="0.2">
      <c r="A59" s="5">
        <v>1887</v>
      </c>
      <c r="B59" s="14">
        <f>'Cape wages pounds'!B59*104.6</f>
        <v>4.1840000000000011</v>
      </c>
      <c r="C59" s="8">
        <f>'Cape wages pounds'!C59*104.6</f>
        <v>104.60000000000004</v>
      </c>
      <c r="D59" s="13">
        <f>'Cape wages pounds'!D59*104.6</f>
        <v>1255.2000000000005</v>
      </c>
      <c r="E59" s="12">
        <f>'Cape wages pounds'!E59*104.6</f>
        <v>2.5621662709512041</v>
      </c>
      <c r="F59" s="8">
        <f>'Cape wages pounds'!F59*104.6</f>
        <v>64.054156773780093</v>
      </c>
      <c r="G59" s="13">
        <f>'Cape wages pounds'!G59*104.6</f>
        <v>768.64988128536118</v>
      </c>
      <c r="H59" s="12">
        <f>'Cape wages pounds'!H59*104.6</f>
        <v>7.246900578868182</v>
      </c>
      <c r="I59" s="8">
        <f>'Cape wages pounds'!I59*104.6</f>
        <v>181.17251447170457</v>
      </c>
      <c r="J59" s="12">
        <f>'Cape wages pounds'!J59*104.6</f>
        <v>2174.0701736604547</v>
      </c>
      <c r="K59" s="18">
        <f>'Cape wages pounds'!K59*104.6</f>
        <v>3.623450289434091</v>
      </c>
      <c r="L59" s="8">
        <f>'Cape wages pounds'!L59*104.6</f>
        <v>90.586257235852273</v>
      </c>
      <c r="M59" s="13">
        <f>'Cape wages pounds'!M59*104.6</f>
        <v>1087.0350868302273</v>
      </c>
      <c r="Q59" s="10">
        <f>'Cape wages pounds'!Q59*104.6</f>
        <v>10.46</v>
      </c>
      <c r="R59" s="12">
        <f>'Cape wages pounds'!R59*104.6</f>
        <v>261.5</v>
      </c>
      <c r="S59" s="13">
        <f>'Cape wages pounds'!S59*104.6</f>
        <v>3138</v>
      </c>
      <c r="T59" s="8">
        <f>'Cape wages pounds'!T59*104.6</f>
        <v>5.23</v>
      </c>
      <c r="U59" s="12">
        <f>'Cape wages pounds'!U59*104.6</f>
        <v>130.75</v>
      </c>
      <c r="V59" s="12">
        <f>'Cape wages pounds'!V59*104.6</f>
        <v>1569</v>
      </c>
      <c r="W59" s="14">
        <f>'Cape wages pounds'!W59*104.6</f>
        <v>12.376438906244395</v>
      </c>
      <c r="X59" s="8">
        <f>'Cape wages pounds'!X59*104.6</f>
        <v>309.41097265610983</v>
      </c>
      <c r="Y59" s="13">
        <f>'Cape wages pounds'!Y59*104.6</f>
        <v>3712.9316718733185</v>
      </c>
      <c r="Z59" s="14">
        <f>'Cape wages pounds'!Z59*104.6</f>
        <v>4.1840000000000011</v>
      </c>
      <c r="AA59" s="8">
        <f>'Cape wages pounds'!AA59*104.6</f>
        <v>104.60000000000004</v>
      </c>
      <c r="AB59" s="13">
        <f>'Cape wages pounds'!AB59*104.6</f>
        <v>1255.2000000000005</v>
      </c>
      <c r="AC59" s="12">
        <f>'Cape wages pounds'!AC59*104.6</f>
        <v>5.4351754341511374</v>
      </c>
      <c r="AD59" s="8">
        <f>'Cape wages pounds'!AD59*104.6</f>
        <v>135.87938585377844</v>
      </c>
      <c r="AE59" s="13">
        <f>'Cape wages pounds'!AE59*104.6</f>
        <v>1630.5526302453413</v>
      </c>
      <c r="AF59" s="12">
        <f>'Cape wages pounds'!AF59*104.6</f>
        <v>2.8645889757520182</v>
      </c>
      <c r="AG59" s="8">
        <f>'Cape wages pounds'!AG59*104.6</f>
        <v>71.614724393800458</v>
      </c>
      <c r="AH59" s="12">
        <f>'Cape wages pounds'!AH59*104.6</f>
        <v>859.37669272560538</v>
      </c>
      <c r="AL59" s="8">
        <f>'Cape wages pounds'!AL59*104.6</f>
        <v>33.894273852673109</v>
      </c>
      <c r="AM59" s="12">
        <f>'Cape wages pounds'!AM59*104.6</f>
        <v>847.35684631682784</v>
      </c>
      <c r="AN59" s="13">
        <f>'Cape wages pounds'!AN59*104.6</f>
        <v>10168.282155801933</v>
      </c>
      <c r="AR59" s="8">
        <f>'Cape wages pounds'!AR59*104.6</f>
        <v>30.941097265610995</v>
      </c>
      <c r="AS59" s="12">
        <f>'Cape wages pounds'!AS59*104.6</f>
        <v>773.52743164027493</v>
      </c>
      <c r="AT59" s="13">
        <f>'Cape wages pounds'!AT59*104.6</f>
        <v>9282.3291796833</v>
      </c>
      <c r="AX59" s="10">
        <f>'Cape wages pounds'!AX59*104.6</f>
        <v>36.234502894340913</v>
      </c>
      <c r="AY59" s="12">
        <f>'Cape wages pounds'!AY59*104.6</f>
        <v>905.86257235852281</v>
      </c>
      <c r="AZ59" s="13">
        <f>'Cape wages pounds'!AZ59*104.6</f>
        <v>10870.350868302274</v>
      </c>
      <c r="BD59" s="10">
        <f>'Cape wages pounds'!BD59*104.6</f>
        <v>36.234502894340913</v>
      </c>
      <c r="BE59" s="12">
        <f>'Cape wages pounds'!BE59*104.6</f>
        <v>905.86257235852281</v>
      </c>
      <c r="BF59" s="13">
        <f>'Cape wages pounds'!BF59*104.6</f>
        <v>10870.350868302274</v>
      </c>
    </row>
    <row r="60" spans="1:61" x14ac:dyDescent="0.2">
      <c r="A60" s="5">
        <v>1888</v>
      </c>
      <c r="B60" s="14">
        <f>'Cape wages pounds'!B60*104.6</f>
        <v>4.1840000000000011</v>
      </c>
      <c r="C60" s="8">
        <f>'Cape wages pounds'!C60*104.6</f>
        <v>104.60000000000004</v>
      </c>
      <c r="D60" s="13">
        <f>'Cape wages pounds'!D60*104.6</f>
        <v>1255.2000000000005</v>
      </c>
      <c r="E60" s="12">
        <f>'Cape wages pounds'!E60*104.6</f>
        <v>2.5621662709512041</v>
      </c>
      <c r="F60" s="8">
        <f>'Cape wages pounds'!F60*104.6</f>
        <v>64.054156773780093</v>
      </c>
      <c r="G60" s="13">
        <f>'Cape wages pounds'!G60*104.6</f>
        <v>768.64988128536118</v>
      </c>
      <c r="H60" s="12">
        <f>'Cape wages pounds'!H60*104.6</f>
        <v>7.246900578868182</v>
      </c>
      <c r="I60" s="8">
        <f>'Cape wages pounds'!I60*104.6</f>
        <v>181.17251447170457</v>
      </c>
      <c r="J60" s="12">
        <f>'Cape wages pounds'!J60*104.6</f>
        <v>2174.0701736604547</v>
      </c>
      <c r="K60" s="18">
        <f>'Cape wages pounds'!K60*104.6</f>
        <v>3.623450289434091</v>
      </c>
      <c r="L60" s="8">
        <f>'Cape wages pounds'!L60*104.6</f>
        <v>90.586257235852273</v>
      </c>
      <c r="M60" s="13">
        <f>'Cape wages pounds'!M60*104.6</f>
        <v>1087.0350868302273</v>
      </c>
      <c r="Q60" s="10">
        <f>'Cape wages pounds'!Q60*104.6</f>
        <v>11.094505396816931</v>
      </c>
      <c r="R60" s="12">
        <f>'Cape wages pounds'!R60*104.6</f>
        <v>277.36263492042326</v>
      </c>
      <c r="S60" s="13">
        <f>'Cape wages pounds'!S60*104.6</f>
        <v>3328.3516190450791</v>
      </c>
      <c r="T60" s="8">
        <f>'Cape wages pounds'!T60*104.6</f>
        <v>5.23</v>
      </c>
      <c r="U60" s="12">
        <f>'Cape wages pounds'!U60*104.6</f>
        <v>130.75</v>
      </c>
      <c r="V60" s="12">
        <f>'Cape wages pounds'!V60*104.6</f>
        <v>1569</v>
      </c>
      <c r="W60" s="14">
        <f>'Cape wages pounds'!W60*104.6</f>
        <v>11.45835590300808</v>
      </c>
      <c r="X60" s="8">
        <f>'Cape wages pounds'!X60*104.6</f>
        <v>286.458897575202</v>
      </c>
      <c r="Y60" s="13">
        <f>'Cape wages pounds'!Y60*104.6</f>
        <v>3437.5067709024243</v>
      </c>
      <c r="Z60" s="14">
        <f>'Cape wages pounds'!Z60*104.6</f>
        <v>5.1243325419024082</v>
      </c>
      <c r="AA60" s="8">
        <f>'Cape wages pounds'!AA60*104.6</f>
        <v>128.10831354756019</v>
      </c>
      <c r="AB60" s="13">
        <f>'Cape wages pounds'!AB60*104.6</f>
        <v>1537.2997625707224</v>
      </c>
      <c r="AC60" s="12">
        <f>'Cape wages pounds'!AC60*104.6</f>
        <v>3.3732486418881131</v>
      </c>
      <c r="AD60" s="8">
        <f>'Cape wages pounds'!AD60*104.6</f>
        <v>84.331216047202815</v>
      </c>
      <c r="AE60" s="13">
        <f>'Cape wages pounds'!AE60*104.6</f>
        <v>1011.9745925664338</v>
      </c>
      <c r="AF60" s="12">
        <f>'Cape wages pounds'!AF60*104.6</f>
        <v>2.5621662709512041</v>
      </c>
      <c r="AG60" s="8">
        <f>'Cape wages pounds'!AG60*104.6</f>
        <v>64.054156773780093</v>
      </c>
      <c r="AH60" s="12">
        <f>'Cape wages pounds'!AH60*104.6</f>
        <v>768.64988128536118</v>
      </c>
      <c r="AL60" s="8">
        <f>'Cape wages pounds'!AL60*104.6</f>
        <v>37.894950191285375</v>
      </c>
      <c r="AM60" s="12">
        <f>'Cape wages pounds'!AM60*104.6</f>
        <v>947.37375478213437</v>
      </c>
      <c r="AN60" s="13">
        <f>'Cape wages pounds'!AN60*104.6</f>
        <v>11368.485057385611</v>
      </c>
      <c r="AR60" s="8">
        <f>'Cape wages pounds'!AR60*104.6</f>
        <v>37.894950191285382</v>
      </c>
      <c r="AS60" s="12">
        <f>'Cape wages pounds'!AS60*104.6</f>
        <v>947.3737547821346</v>
      </c>
      <c r="AT60" s="13">
        <f>'Cape wages pounds'!AT60*104.6</f>
        <v>11368.485057385615</v>
      </c>
      <c r="AX60" s="10">
        <f>'Cape wages pounds'!AX60*104.6</f>
        <v>33.894273852673109</v>
      </c>
      <c r="AY60" s="12">
        <f>'Cape wages pounds'!AY60*104.6</f>
        <v>847.35684631682784</v>
      </c>
      <c r="AZ60" s="13">
        <f>'Cape wages pounds'!AZ60*104.6</f>
        <v>10168.282155801933</v>
      </c>
      <c r="BD60" s="10">
        <f>'Cape wages pounds'!BD60*104.6</f>
        <v>31.379999999999995</v>
      </c>
      <c r="BE60" s="12">
        <f>'Cape wages pounds'!BE60*104.6</f>
        <v>784.5</v>
      </c>
      <c r="BF60" s="13">
        <f>'Cape wages pounds'!BF60*104.6</f>
        <v>9414</v>
      </c>
    </row>
    <row r="61" spans="1:61" x14ac:dyDescent="0.2">
      <c r="A61" s="5">
        <v>1889</v>
      </c>
      <c r="B61" s="14">
        <f>'Cape wages pounds'!B61*104.6</f>
        <v>4.6778542089295589</v>
      </c>
      <c r="C61" s="8">
        <f>'Cape wages pounds'!C61*104.6</f>
        <v>116.94635522323898</v>
      </c>
      <c r="D61" s="13">
        <f>'Cape wages pounds'!D61*104.6</f>
        <v>1403.3562626788676</v>
      </c>
      <c r="E61" s="12">
        <f>'Cape wages pounds'!E61*104.6</f>
        <v>3.1379999999999999</v>
      </c>
      <c r="F61" s="8">
        <f>'Cape wages pounds'!F61*104.6</f>
        <v>78.449999999999989</v>
      </c>
      <c r="G61" s="13">
        <f>'Cape wages pounds'!G61*104.6</f>
        <v>941.4</v>
      </c>
      <c r="H61" s="12">
        <f>'Cape wages pounds'!H61*104.6</f>
        <v>6.8750135418048437</v>
      </c>
      <c r="I61" s="8">
        <f>'Cape wages pounds'!I61*104.6</f>
        <v>171.87533854512108</v>
      </c>
      <c r="J61" s="12">
        <f>'Cape wages pounds'!J61*104.6</f>
        <v>2062.5040625414531</v>
      </c>
      <c r="K61" s="18">
        <f>'Cape wages pounds'!K61*104.6</f>
        <v>3.623450289434091</v>
      </c>
      <c r="L61" s="8">
        <f>'Cape wages pounds'!L61*104.6</f>
        <v>90.586257235852273</v>
      </c>
      <c r="M61" s="13">
        <f>'Cape wages pounds'!M61*104.6</f>
        <v>1087.0350868302273</v>
      </c>
      <c r="Q61" s="10">
        <f>'Cape wages pounds'!Q61*104.6</f>
        <v>8.4735684631682773</v>
      </c>
      <c r="R61" s="12">
        <f>'Cape wages pounds'!R61*104.6</f>
        <v>211.83921157920696</v>
      </c>
      <c r="S61" s="13">
        <f>'Cape wages pounds'!S61*104.6</f>
        <v>2542.0705389504833</v>
      </c>
      <c r="T61" s="8">
        <f>'Cape wages pounds'!T61*104.6</f>
        <v>5.23</v>
      </c>
      <c r="U61" s="12">
        <f>'Cape wages pounds'!U61*104.6</f>
        <v>130.75</v>
      </c>
      <c r="V61" s="12">
        <f>'Cape wages pounds'!V61*104.6</f>
        <v>1569</v>
      </c>
      <c r="W61" s="14">
        <f>'Cape wages pounds'!W61*104.6</f>
        <v>11.45835590300808</v>
      </c>
      <c r="X61" s="8">
        <f>'Cape wages pounds'!X61*104.6</f>
        <v>286.458897575202</v>
      </c>
      <c r="Y61" s="13">
        <f>'Cape wages pounds'!Y61*104.6</f>
        <v>3437.5067709024243</v>
      </c>
      <c r="Z61" s="14">
        <f>'Cape wages pounds'!Z61*104.6</f>
        <v>5.1243325419024082</v>
      </c>
      <c r="AA61" s="8">
        <f>'Cape wages pounds'!AA61*104.6</f>
        <v>128.10831354756019</v>
      </c>
      <c r="AB61" s="13">
        <f>'Cape wages pounds'!AB61*104.6</f>
        <v>1537.2997625707224</v>
      </c>
      <c r="AC61" s="12">
        <f>'Cape wages pounds'!AC61*104.6</f>
        <v>5.9170695449690287</v>
      </c>
      <c r="AD61" s="8">
        <f>'Cape wages pounds'!AD61*104.6</f>
        <v>147.92673862422572</v>
      </c>
      <c r="AE61" s="13">
        <f>'Cape wages pounds'!AE61*104.6</f>
        <v>1775.1208634907086</v>
      </c>
      <c r="AF61" s="12">
        <f>'Cape wages pounds'!AF61*104.6</f>
        <v>3.240912464106366</v>
      </c>
      <c r="AG61" s="8">
        <f>'Cape wages pounds'!AG61*104.6</f>
        <v>81.022811602659147</v>
      </c>
      <c r="AH61" s="12">
        <f>'Cape wages pounds'!AH61*104.6</f>
        <v>972.27373923190976</v>
      </c>
      <c r="AL61" s="8">
        <f>'Cape wages pounds'!AL61*104.6</f>
        <v>49.616136488041867</v>
      </c>
      <c r="AM61" s="12">
        <f>'Cape wages pounds'!AM61*104.6</f>
        <v>1240.4034122010466</v>
      </c>
      <c r="AN61" s="13">
        <f>'Cape wages pounds'!AN61*104.6</f>
        <v>14884.84094641256</v>
      </c>
      <c r="AR61" s="8">
        <f>'Cape wages pounds'!AR61*104.6</f>
        <v>45.293128617926136</v>
      </c>
      <c r="AS61" s="12">
        <f>'Cape wages pounds'!AS61*104.6</f>
        <v>1132.3282154481535</v>
      </c>
      <c r="AT61" s="13">
        <f>'Cape wages pounds'!AT61*104.6</f>
        <v>13587.938585377842</v>
      </c>
      <c r="AX61" s="10">
        <f>'Cape wages pounds'!AX61*104.6</f>
        <v>40.511405801329573</v>
      </c>
      <c r="AY61" s="12">
        <f>'Cape wages pounds'!AY61*104.6</f>
        <v>1012.7851450332392</v>
      </c>
      <c r="AZ61" s="13">
        <f>'Cape wages pounds'!AZ61*104.6</f>
        <v>12153.42174039887</v>
      </c>
      <c r="BD61" s="10">
        <f>'Cape wages pounds'!BD61*104.6</f>
        <v>36.981684656056444</v>
      </c>
      <c r="BE61" s="12">
        <f>'Cape wages pounds'!BE61*104.6</f>
        <v>924.54211640141102</v>
      </c>
      <c r="BF61" s="13">
        <f>'Cape wages pounds'!BF61*104.6</f>
        <v>11094.505396816934</v>
      </c>
    </row>
    <row r="62" spans="1:61" x14ac:dyDescent="0.2">
      <c r="A62" s="5">
        <v>1890</v>
      </c>
      <c r="B62" s="14">
        <f>'Cape wages pounds'!B62*104.6</f>
        <v>4.5833423612032291</v>
      </c>
      <c r="C62" s="8">
        <f>'Cape wages pounds'!C62*104.6</f>
        <v>114.58355903008074</v>
      </c>
      <c r="D62" s="13">
        <f>'Cape wages pounds'!D62*104.6</f>
        <v>1375.0027083609689</v>
      </c>
      <c r="E62" s="12">
        <f>'Cape wages pounds'!E62*104.6</f>
        <v>2.1436621002387475</v>
      </c>
      <c r="F62" s="8">
        <f>'Cape wages pounds'!F62*104.6</f>
        <v>53.591552505968693</v>
      </c>
      <c r="G62" s="13">
        <f>'Cape wages pounds'!G62*104.6</f>
        <v>643.09863007162426</v>
      </c>
      <c r="H62" s="12">
        <f>'Cape wages pounds'!H62*104.6</f>
        <v>8.367999999999995</v>
      </c>
      <c r="I62" s="8">
        <f>'Cape wages pounds'!I62*104.6</f>
        <v>209.19999999999987</v>
      </c>
      <c r="J62" s="12">
        <f>'Cape wages pounds'!J62*104.6</f>
        <v>2510.3999999999983</v>
      </c>
      <c r="K62" s="18">
        <f>'Cape wages pounds'!K62*104.6</f>
        <v>3.623450289434091</v>
      </c>
      <c r="L62" s="8">
        <f>'Cape wages pounds'!L62*104.6</f>
        <v>90.586257235852273</v>
      </c>
      <c r="M62" s="13">
        <f>'Cape wages pounds'!M62*104.6</f>
        <v>1087.0350868302273</v>
      </c>
      <c r="Q62" s="10">
        <f>'Cape wages pounds'!Q62*104.6</f>
        <v>11.694635522323901</v>
      </c>
      <c r="R62" s="12">
        <f>'Cape wages pounds'!R62*104.6</f>
        <v>292.36588805809748</v>
      </c>
      <c r="S62" s="13">
        <f>'Cape wages pounds'!S62*104.6</f>
        <v>3508.3906566971705</v>
      </c>
      <c r="T62" s="8">
        <f>'Cape wages pounds'!T62*104.6</f>
        <v>5.8473177611619507</v>
      </c>
      <c r="U62" s="12">
        <f>'Cape wages pounds'!U62*104.6</f>
        <v>146.18294402904874</v>
      </c>
      <c r="V62" s="12">
        <f>'Cape wages pounds'!V62*104.6</f>
        <v>1754.1953283485852</v>
      </c>
      <c r="W62" s="14">
        <f>'Cape wages pounds'!W62*104.6</f>
        <v>10.248665083804816</v>
      </c>
      <c r="X62" s="8">
        <f>'Cape wages pounds'!X62*104.6</f>
        <v>256.21662709512043</v>
      </c>
      <c r="Y62" s="13">
        <f>'Cape wages pounds'!Y62*104.6</f>
        <v>3074.5995251414452</v>
      </c>
      <c r="Z62" s="14">
        <f>'Cape wages pounds'!Z62*104.6</f>
        <v>5.1243325419024082</v>
      </c>
      <c r="AA62" s="8">
        <f>'Cape wages pounds'!AA62*104.6</f>
        <v>128.10831354756019</v>
      </c>
      <c r="AB62" s="13">
        <f>'Cape wages pounds'!AB62*104.6</f>
        <v>1537.2997625707224</v>
      </c>
      <c r="AC62" s="12">
        <f>'Cape wages pounds'!AC62*104.6</f>
        <v>5.1243325419024082</v>
      </c>
      <c r="AD62" s="8">
        <f>'Cape wages pounds'!AD62*104.6</f>
        <v>128.10831354756019</v>
      </c>
      <c r="AE62" s="13">
        <f>'Cape wages pounds'!AE62*104.6</f>
        <v>1537.2997625707224</v>
      </c>
      <c r="AF62" s="12">
        <f>'Cape wages pounds'!AF62*104.6</f>
        <v>2.8645889757520182</v>
      </c>
      <c r="AG62" s="8">
        <f>'Cape wages pounds'!AG62*104.6</f>
        <v>71.614724393800458</v>
      </c>
      <c r="AH62" s="12">
        <f>'Cape wages pounds'!AH62*104.6</f>
        <v>859.37669272560538</v>
      </c>
      <c r="AL62" s="8">
        <f>'Cape wages pounds'!AL62*104.6</f>
        <v>49.616136488041867</v>
      </c>
      <c r="AM62" s="12">
        <f>'Cape wages pounds'!AM62*104.6</f>
        <v>1240.4034122010466</v>
      </c>
      <c r="AN62" s="13">
        <f>'Cape wages pounds'!AN62*104.6</f>
        <v>14884.84094641256</v>
      </c>
      <c r="AR62" s="8">
        <f>'Cape wages pounds'!AR62*104.6</f>
        <v>45.293128617926136</v>
      </c>
      <c r="AS62" s="12">
        <f>'Cape wages pounds'!AS62*104.6</f>
        <v>1132.3282154481535</v>
      </c>
      <c r="AT62" s="13">
        <f>'Cape wages pounds'!AT62*104.6</f>
        <v>13587.938585377842</v>
      </c>
      <c r="AX62" s="10">
        <f>'Cape wages pounds'!AX62*104.6</f>
        <v>33.07742432536125</v>
      </c>
      <c r="AY62" s="12">
        <f>'Cape wages pounds'!AY62*104.6</f>
        <v>826.93560813403133</v>
      </c>
      <c r="AZ62" s="13">
        <f>'Cape wages pounds'!AZ62*104.6</f>
        <v>9923.2272976083768</v>
      </c>
      <c r="BD62" s="10">
        <f>'Cape wages pounds'!BD62*104.6</f>
        <v>45.293128617926136</v>
      </c>
      <c r="BE62" s="12">
        <f>'Cape wages pounds'!BE62*104.6</f>
        <v>1132.3282154481535</v>
      </c>
      <c r="BF62" s="13">
        <f>'Cape wages pounds'!BF62*104.6</f>
        <v>13587.938585377842</v>
      </c>
    </row>
    <row r="63" spans="1:61" x14ac:dyDescent="0.2">
      <c r="A63" s="5">
        <v>1891</v>
      </c>
      <c r="B63" s="14">
        <f>'Cape wages pounds'!B63*104.6</f>
        <v>5.1243325419024082</v>
      </c>
      <c r="C63" s="8">
        <f>'Cape wages pounds'!C63*104.6</f>
        <v>128.10831354756019</v>
      </c>
      <c r="D63" s="13">
        <f>'Cape wages pounds'!D63*104.6</f>
        <v>1537.2997625707224</v>
      </c>
      <c r="E63" s="12">
        <f>'Cape wages pounds'!E63*104.6</f>
        <v>2.6461939460288995</v>
      </c>
      <c r="F63" s="8">
        <f>'Cape wages pounds'!F63*104.6</f>
        <v>66.154848650722485</v>
      </c>
      <c r="G63" s="13">
        <f>'Cape wages pounds'!G63*104.6</f>
        <v>793.85818380866976</v>
      </c>
      <c r="H63" s="12">
        <f>'Cape wages pounds'!H63*104.6</f>
        <v>8.367999999999995</v>
      </c>
      <c r="I63" s="8">
        <f>'Cape wages pounds'!I63*104.6</f>
        <v>209.19999999999987</v>
      </c>
      <c r="J63" s="12">
        <f>'Cape wages pounds'!J63*104.6</f>
        <v>2510.3999999999983</v>
      </c>
      <c r="K63" s="18">
        <f>'Cape wages pounds'!K63*104.6</f>
        <v>3.623450289434091</v>
      </c>
      <c r="L63" s="8">
        <f>'Cape wages pounds'!L63*104.6</f>
        <v>90.586257235852273</v>
      </c>
      <c r="M63" s="13">
        <f>'Cape wages pounds'!M63*104.6</f>
        <v>1087.0350868302273</v>
      </c>
      <c r="Q63" s="10">
        <f>'Cape wages pounds'!Q63*104.6</f>
        <v>11.694635522323901</v>
      </c>
      <c r="R63" s="12">
        <f>'Cape wages pounds'!R63*104.6</f>
        <v>292.36588805809748</v>
      </c>
      <c r="S63" s="13">
        <f>'Cape wages pounds'!S63*104.6</f>
        <v>3508.3906566971705</v>
      </c>
      <c r="T63" s="8">
        <f>'Cape wages pounds'!T63*104.6</f>
        <v>8.2693560813403124</v>
      </c>
      <c r="U63" s="12">
        <f>'Cape wages pounds'!U63*104.6</f>
        <v>206.73390203350777</v>
      </c>
      <c r="V63" s="12">
        <f>'Cape wages pounds'!V63*104.6</f>
        <v>2480.8068244020933</v>
      </c>
      <c r="W63" s="14">
        <f>'Cape wages pounds'!W63*104.6</f>
        <v>10.460000000000003</v>
      </c>
      <c r="X63" s="8">
        <f>'Cape wages pounds'!X63*104.6</f>
        <v>261.50000000000006</v>
      </c>
      <c r="Y63" s="13">
        <f>'Cape wages pounds'!Y63*104.6</f>
        <v>3138.0000000000009</v>
      </c>
      <c r="Z63" s="14">
        <f>'Cape wages pounds'!Z63*104.6</f>
        <v>4.6778542089295589</v>
      </c>
      <c r="AA63" s="8">
        <f>'Cape wages pounds'!AA63*104.6</f>
        <v>116.94635522323898</v>
      </c>
      <c r="AB63" s="13">
        <f>'Cape wages pounds'!AB63*104.6</f>
        <v>1403.3562626788676</v>
      </c>
      <c r="AC63" s="12">
        <f>'Cape wages pounds'!AC63*104.6</f>
        <v>4.6778542089295589</v>
      </c>
      <c r="AD63" s="8">
        <f>'Cape wages pounds'!AD63*104.6</f>
        <v>116.94635522323898</v>
      </c>
      <c r="AE63" s="13">
        <f>'Cape wages pounds'!AE63*104.6</f>
        <v>1403.3562626788676</v>
      </c>
      <c r="AF63" s="12">
        <f>'Cape wages pounds'!AF63*104.6</f>
        <v>2.5621662709512041</v>
      </c>
      <c r="AG63" s="8">
        <f>'Cape wages pounds'!AG63*104.6</f>
        <v>64.054156773780093</v>
      </c>
      <c r="AH63" s="12">
        <f>'Cape wages pounds'!AH63*104.6</f>
        <v>768.64988128536118</v>
      </c>
      <c r="AL63" s="8">
        <f>'Cape wages pounds'!AL63*104.6</f>
        <v>50.436293479993161</v>
      </c>
      <c r="AM63" s="12">
        <f>'Cape wages pounds'!AM63*104.6</f>
        <v>1260.9073369998289</v>
      </c>
      <c r="AN63" s="13">
        <f>'Cape wages pounds'!AN63*104.6</f>
        <v>15130.888043997948</v>
      </c>
      <c r="AR63" s="8">
        <f>'Cape wages pounds'!AR63*104.6</f>
        <v>45.293128617926136</v>
      </c>
      <c r="AS63" s="12">
        <f>'Cape wages pounds'!AS63*104.6</f>
        <v>1132.3282154481535</v>
      </c>
      <c r="AT63" s="13">
        <f>'Cape wages pounds'!AT63*104.6</f>
        <v>13587.938585377842</v>
      </c>
      <c r="AX63" s="10">
        <f>'Cape wages pounds'!AX63*104.6</f>
        <v>42.968834636280278</v>
      </c>
      <c r="AY63" s="12">
        <f>'Cape wages pounds'!AY63*104.6</f>
        <v>1074.220865907007</v>
      </c>
      <c r="AZ63" s="13">
        <f>'Cape wages pounds'!AZ63*104.6</f>
        <v>12890.650390884084</v>
      </c>
      <c r="BD63" s="10">
        <f>'Cape wages pounds'!BD63*104.6</f>
        <v>46.778542089295591</v>
      </c>
      <c r="BE63" s="12">
        <f>'Cape wages pounds'!BE63*104.6</f>
        <v>1169.4635522323899</v>
      </c>
      <c r="BF63" s="13">
        <f>'Cape wages pounds'!BF63*104.6</f>
        <v>14033.562626788678</v>
      </c>
    </row>
    <row r="64" spans="1:61" x14ac:dyDescent="0.2">
      <c r="A64" s="5">
        <v>1892</v>
      </c>
      <c r="B64" s="14">
        <f>'Cape wages pounds'!B64*104.6</f>
        <v>4.6778542089295589</v>
      </c>
      <c r="C64" s="8">
        <f>'Cape wages pounds'!C64*104.6</f>
        <v>116.94635522323898</v>
      </c>
      <c r="D64" s="13">
        <f>'Cape wages pounds'!D64*104.6</f>
        <v>1403.3562626788676</v>
      </c>
      <c r="E64" s="12">
        <f>'Cape wages pounds'!E64*104.6</f>
        <v>2.5621662709512041</v>
      </c>
      <c r="F64" s="8">
        <f>'Cape wages pounds'!F64*104.6</f>
        <v>64.054156773780093</v>
      </c>
      <c r="G64" s="13">
        <f>'Cape wages pounds'!G64*104.6</f>
        <v>768.64988128536118</v>
      </c>
      <c r="H64" s="12">
        <f>'Cape wages pounds'!H64*104.6</f>
        <v>6.9383790614234977</v>
      </c>
      <c r="I64" s="8">
        <f>'Cape wages pounds'!I64*104.6</f>
        <v>173.45947653558744</v>
      </c>
      <c r="J64" s="12">
        <f>'Cape wages pounds'!J64*104.6</f>
        <v>2081.5137184270493</v>
      </c>
      <c r="K64" s="18">
        <f>'Cape wages pounds'!K64*104.6</f>
        <v>3.3077424325361235</v>
      </c>
      <c r="L64" s="8">
        <f>'Cape wages pounds'!L64*104.6</f>
        <v>82.693560813403096</v>
      </c>
      <c r="M64" s="13">
        <f>'Cape wages pounds'!M64*104.6</f>
        <v>992.32272976083721</v>
      </c>
      <c r="N64" s="20"/>
      <c r="Q64" s="10">
        <f>'Cape wages pounds'!Q64*104.6</f>
        <v>9.7844340664138549</v>
      </c>
      <c r="R64" s="12">
        <f>'Cape wages pounds'!R64*104.6</f>
        <v>244.61085166034638</v>
      </c>
      <c r="S64" s="13">
        <f>'Cape wages pounds'!S64*104.6</f>
        <v>2935.3302199241566</v>
      </c>
      <c r="T64" s="8">
        <f>'Cape wages pounds'!T64*104.6</f>
        <v>5.8473177611619507</v>
      </c>
      <c r="U64" s="12">
        <f>'Cape wages pounds'!U64*104.6</f>
        <v>146.18294402904874</v>
      </c>
      <c r="V64" s="12">
        <f>'Cape wages pounds'!V64*104.6</f>
        <v>1754.1953283485852</v>
      </c>
      <c r="W64" s="14">
        <f>'Cape wages pounds'!W64*104.6</f>
        <v>11.45835590300808</v>
      </c>
      <c r="X64" s="8">
        <f>'Cape wages pounds'!X64*104.6</f>
        <v>286.458897575202</v>
      </c>
      <c r="Y64" s="13">
        <f>'Cape wages pounds'!Y64*104.6</f>
        <v>3437.5067709024243</v>
      </c>
      <c r="Z64" s="14">
        <f>'Cape wages pounds'!Z64*104.6</f>
        <v>6.6154848650722489</v>
      </c>
      <c r="AA64" s="8">
        <f>'Cape wages pounds'!AA64*104.6</f>
        <v>165.38712162680622</v>
      </c>
      <c r="AB64" s="13">
        <f>'Cape wages pounds'!AB64*104.6</f>
        <v>1984.6454595216749</v>
      </c>
      <c r="AC64" s="12">
        <f>'Cape wages pounds'!AC64*104.6</f>
        <v>5.1243325419024082</v>
      </c>
      <c r="AD64" s="8">
        <f>'Cape wages pounds'!AD64*104.6</f>
        <v>128.10831354756019</v>
      </c>
      <c r="AE64" s="13">
        <f>'Cape wages pounds'!AE64*104.6</f>
        <v>1537.2997625707224</v>
      </c>
      <c r="AF64" s="12">
        <f>'Cape wages pounds'!AF64*104.6</f>
        <v>2.9585347724845152</v>
      </c>
      <c r="AG64" s="8">
        <f>'Cape wages pounds'!AG64*104.6</f>
        <v>73.963369312112889</v>
      </c>
      <c r="AH64" s="12">
        <f>'Cape wages pounds'!AH64*104.6</f>
        <v>887.56043174535455</v>
      </c>
      <c r="AL64" s="8">
        <f>'Cape wages pounds'!AL64*104.6</f>
        <v>55.472526984084659</v>
      </c>
      <c r="AM64" s="12">
        <f>'Cape wages pounds'!AM64*104.6</f>
        <v>1386.8131746021165</v>
      </c>
      <c r="AN64" s="13">
        <f>'Cape wages pounds'!AN64*104.6</f>
        <v>16641.758095225399</v>
      </c>
      <c r="AR64" s="8">
        <f>'Cape wages pounds'!AR64*104.6</f>
        <v>49.616136488041867</v>
      </c>
      <c r="AS64" s="12">
        <f>'Cape wages pounds'!AS64*104.6</f>
        <v>1240.4034122010466</v>
      </c>
      <c r="AT64" s="13">
        <f>'Cape wages pounds'!AT64*104.6</f>
        <v>14884.84094641256</v>
      </c>
      <c r="AX64" s="10">
        <f>'Cape wages pounds'!AX64*104.6</f>
        <v>38.432494064268063</v>
      </c>
      <c r="AY64" s="12">
        <f>'Cape wages pounds'!AY64*104.6</f>
        <v>960.81235160670167</v>
      </c>
      <c r="AZ64" s="13">
        <f>'Cape wages pounds'!AZ64*104.6</f>
        <v>11529.74821928042</v>
      </c>
      <c r="BD64" s="10">
        <f>'Cape wages pounds'!BD64*104.6</f>
        <v>49.616136488041867</v>
      </c>
      <c r="BE64" s="12">
        <f>'Cape wages pounds'!BE64*104.6</f>
        <v>1240.4034122010466</v>
      </c>
      <c r="BF64" s="13">
        <f>'Cape wages pounds'!BF64*104.6</f>
        <v>14884.84094641256</v>
      </c>
    </row>
    <row r="65" spans="1:58" x14ac:dyDescent="0.2">
      <c r="A65" s="5">
        <v>1893</v>
      </c>
      <c r="B65" s="14">
        <f>'Cape wages pounds'!B65*104.6</f>
        <v>4.4378021587267726</v>
      </c>
      <c r="C65" s="8">
        <f>'Cape wages pounds'!C65*104.6</f>
        <v>110.94505396816932</v>
      </c>
      <c r="D65" s="13">
        <f>'Cape wages pounds'!D65*104.6</f>
        <v>1331.3406476180319</v>
      </c>
      <c r="E65" s="12">
        <f>'Cape wages pounds'!E65*104.6</f>
        <v>2.6461939460288995</v>
      </c>
      <c r="F65" s="8">
        <f>'Cape wages pounds'!F65*104.6</f>
        <v>66.154848650722485</v>
      </c>
      <c r="G65" s="13">
        <f>'Cape wages pounds'!G65*104.6</f>
        <v>793.85818380866976</v>
      </c>
      <c r="H65" s="12">
        <f>'Cape wages pounds'!H65*104.6</f>
        <v>7.246900578868182</v>
      </c>
      <c r="I65" s="8">
        <f>'Cape wages pounds'!I65*104.6</f>
        <v>181.17251447170457</v>
      </c>
      <c r="J65" s="12">
        <f>'Cape wages pounds'!J65*104.6</f>
        <v>2174.0701736604547</v>
      </c>
      <c r="K65" s="18">
        <f>'Cape wages pounds'!K65*104.6</f>
        <v>3.623450289434091</v>
      </c>
      <c r="L65" s="8">
        <f>'Cape wages pounds'!L65*104.6</f>
        <v>90.586257235852273</v>
      </c>
      <c r="M65" s="13">
        <f>'Cape wages pounds'!M65*104.6</f>
        <v>1087.0350868302273</v>
      </c>
      <c r="N65" s="20"/>
      <c r="Q65" s="10">
        <f>'Cape wages pounds'!Q65*104.6</f>
        <v>11.094505396816931</v>
      </c>
      <c r="R65" s="12">
        <f>'Cape wages pounds'!R65*104.6</f>
        <v>277.36263492042326</v>
      </c>
      <c r="S65" s="13">
        <f>'Cape wages pounds'!S65*104.6</f>
        <v>3328.3516190450791</v>
      </c>
      <c r="T65" s="8">
        <f>'Cape wages pounds'!T65*104.6</f>
        <v>4.5293128617926142</v>
      </c>
      <c r="U65" s="12">
        <f>'Cape wages pounds'!U65*104.6</f>
        <v>113.23282154481535</v>
      </c>
      <c r="V65" s="12">
        <f>'Cape wages pounds'!V65*104.6</f>
        <v>1358.7938585377842</v>
      </c>
      <c r="W65" s="14">
        <f>'Cape wages pounds'!W65*104.6</f>
        <v>11.45835590300808</v>
      </c>
      <c r="X65" s="8">
        <f>'Cape wages pounds'!X65*104.6</f>
        <v>286.458897575202</v>
      </c>
      <c r="Y65" s="13">
        <f>'Cape wages pounds'!Y65*104.6</f>
        <v>3437.5067709024243</v>
      </c>
      <c r="Z65" s="14">
        <f>'Cape wages pounds'!Z65*104.6</f>
        <v>5.1243325419024082</v>
      </c>
      <c r="AA65" s="8">
        <f>'Cape wages pounds'!AA65*104.6</f>
        <v>128.10831354756019</v>
      </c>
      <c r="AB65" s="13">
        <f>'Cape wages pounds'!AB65*104.6</f>
        <v>1537.2997625707224</v>
      </c>
      <c r="AC65" s="16">
        <f>'Cape wages pounds'!AC65*104.6</f>
        <v>5.7001662709512031</v>
      </c>
      <c r="AD65" s="16">
        <f>'Cape wages pounds'!AD65*104.6</f>
        <v>142.50415677378007</v>
      </c>
      <c r="AE65" s="16">
        <f>'Cape wages pounds'!AE65*104.6</f>
        <v>1710.0498812853607</v>
      </c>
      <c r="AF65" s="12">
        <f>'Cape wages pounds'!AF65*104.6</f>
        <v>2.9585347724845152</v>
      </c>
      <c r="AG65" s="8">
        <f>'Cape wages pounds'!AG65*104.6</f>
        <v>73.963369312112889</v>
      </c>
      <c r="AH65" s="12">
        <f>'Cape wages pounds'!AH65*104.6</f>
        <v>887.56043174535455</v>
      </c>
      <c r="AL65" s="8">
        <f>'Cape wages pounds'!AL65*104.6</f>
        <v>56.571099512029996</v>
      </c>
      <c r="AM65" s="12">
        <f>'Cape wages pounds'!AM65*104.6</f>
        <v>1414.2774878007499</v>
      </c>
      <c r="AN65" s="13">
        <f>'Cape wages pounds'!AN65*104.6</f>
        <v>16971.329853609001</v>
      </c>
      <c r="AR65" s="8">
        <f>'Cape wages pounds'!AR65*104.6</f>
        <v>45.293128617926136</v>
      </c>
      <c r="AS65" s="12">
        <f>'Cape wages pounds'!AS65*104.6</f>
        <v>1132.3282154481535</v>
      </c>
      <c r="AT65" s="13">
        <f>'Cape wages pounds'!AT65*104.6</f>
        <v>13587.938585377842</v>
      </c>
      <c r="AX65" s="10">
        <f>'Cape wages pounds'!AX65*104.6</f>
        <v>44.378021587267718</v>
      </c>
      <c r="AY65" s="12">
        <f>'Cape wages pounds'!AY65*104.6</f>
        <v>1109.4505396816928</v>
      </c>
      <c r="AZ65" s="13">
        <f>'Cape wages pounds'!AZ65*104.6</f>
        <v>13313.406476180313</v>
      </c>
      <c r="BD65" s="10">
        <f>'Cape wages pounds'!BD65*104.6</f>
        <v>49.616136488041867</v>
      </c>
      <c r="BE65" s="12">
        <f>'Cape wages pounds'!BE65*104.6</f>
        <v>1240.4034122010466</v>
      </c>
      <c r="BF65" s="13">
        <f>'Cape wages pounds'!BF65*104.6</f>
        <v>14884.84094641256</v>
      </c>
    </row>
    <row r="66" spans="1:58" x14ac:dyDescent="0.2">
      <c r="A66" s="5">
        <v>1894</v>
      </c>
      <c r="B66" s="14">
        <f>'Cape wages pounds'!B66*104.6</f>
        <v>4.4378021587267726</v>
      </c>
      <c r="C66" s="8">
        <f>'Cape wages pounds'!C66*104.6</f>
        <v>110.94505396816932</v>
      </c>
      <c r="D66" s="13">
        <f>'Cape wages pounds'!D66*104.6</f>
        <v>1331.3406476180319</v>
      </c>
      <c r="E66" s="12">
        <f>'Cape wages pounds'!E66*104.6</f>
        <v>0.66154848650722486</v>
      </c>
      <c r="F66" s="8">
        <f>'Cape wages pounds'!F66*104.6</f>
        <v>16.538712162680621</v>
      </c>
      <c r="G66" s="13">
        <f>'Cape wages pounds'!G66*104.6</f>
        <v>198.46454595216744</v>
      </c>
      <c r="H66" s="12">
        <f>'Cape wages pounds'!H66*104.6</f>
        <v>6.9383790614234977</v>
      </c>
      <c r="I66" s="8">
        <f>'Cape wages pounds'!I66*104.6</f>
        <v>173.45947653558744</v>
      </c>
      <c r="J66" s="12">
        <f>'Cape wages pounds'!J66*104.6</f>
        <v>2081.5137184270493</v>
      </c>
      <c r="K66" s="18">
        <f>'Cape wages pounds'!K66*104.6</f>
        <v>3.3077424325361235</v>
      </c>
      <c r="L66" s="8">
        <f>'Cape wages pounds'!L66*104.6</f>
        <v>82.693560813403096</v>
      </c>
      <c r="M66" s="13">
        <f>'Cape wages pounds'!M66*104.6</f>
        <v>992.32272976083721</v>
      </c>
      <c r="N66" s="20"/>
      <c r="Q66" s="10">
        <f>'Cape wages pounds'!Q66*104.6</f>
        <v>9.0586257235852283</v>
      </c>
      <c r="R66" s="12">
        <f>'Cape wages pounds'!R66*104.6</f>
        <v>226.4656430896307</v>
      </c>
      <c r="S66" s="13">
        <f>'Cape wages pounds'!S66*104.6</f>
        <v>2717.5877170755684</v>
      </c>
      <c r="T66" s="8">
        <f>'Cape wages pounds'!T66*104.6</f>
        <v>5.23</v>
      </c>
      <c r="U66" s="12">
        <f>'Cape wages pounds'!U66*104.6</f>
        <v>130.75</v>
      </c>
      <c r="V66" s="12">
        <f>'Cape wages pounds'!V66*104.6</f>
        <v>1569</v>
      </c>
      <c r="W66" s="14">
        <f>'Cape wages pounds'!W66*104.6</f>
        <v>11.45835590300808</v>
      </c>
      <c r="X66" s="8">
        <f>'Cape wages pounds'!X66*104.6</f>
        <v>286.458897575202</v>
      </c>
      <c r="Y66" s="13">
        <f>'Cape wages pounds'!Y66*104.6</f>
        <v>3437.5067709024243</v>
      </c>
      <c r="Z66" s="14">
        <f>'Cape wages pounds'!Z66*104.6</f>
        <v>5.7291779515040364</v>
      </c>
      <c r="AA66" s="8">
        <f>'Cape wages pounds'!AA66*104.6</f>
        <v>143.22944878760092</v>
      </c>
      <c r="AB66" s="13">
        <f>'Cape wages pounds'!AB66*104.6</f>
        <v>1718.7533854512108</v>
      </c>
      <c r="AC66" s="12">
        <f>'Cape wages pounds'!AC66*104.6</f>
        <v>6.275999999999998</v>
      </c>
      <c r="AD66" s="8">
        <f>'Cape wages pounds'!AD66*104.6</f>
        <v>156.89999999999995</v>
      </c>
      <c r="AE66" s="12">
        <f>'Cape wages pounds'!AE66*104.6</f>
        <v>1882.799999999999</v>
      </c>
      <c r="AF66" s="12">
        <f>'Cape wages pounds'!AF66*104.6</f>
        <v>4.1840000000000011</v>
      </c>
      <c r="AG66" s="8">
        <f>'Cape wages pounds'!AG66*104.6</f>
        <v>104.60000000000004</v>
      </c>
      <c r="AH66" s="12">
        <f>'Cape wages pounds'!AH66*104.6</f>
        <v>1255.2000000000005</v>
      </c>
      <c r="AL66" s="8">
        <f>'Cape wages pounds'!AL66*104.6</f>
        <v>49.616136488041867</v>
      </c>
      <c r="AM66" s="12">
        <f>'Cape wages pounds'!AM66*104.6</f>
        <v>1240.4034122010466</v>
      </c>
      <c r="AN66" s="13">
        <f>'Cape wages pounds'!AN66*104.6</f>
        <v>14884.84094641256</v>
      </c>
      <c r="AR66" s="8">
        <f>'Cape wages pounds'!AR66*104.6</f>
        <v>45.293128617926136</v>
      </c>
      <c r="AS66" s="12">
        <f>'Cape wages pounds'!AS66*104.6</f>
        <v>1132.3282154481535</v>
      </c>
      <c r="AT66" s="13">
        <f>'Cape wages pounds'!AT66*104.6</f>
        <v>13587.938585377842</v>
      </c>
      <c r="AX66" s="10">
        <f>'Cape wages pounds'!AX66*104.6</f>
        <v>36.234502894340913</v>
      </c>
      <c r="AY66" s="12">
        <f>'Cape wages pounds'!AY66*104.6</f>
        <v>905.86257235852281</v>
      </c>
      <c r="AZ66" s="13">
        <f>'Cape wages pounds'!AZ66*104.6</f>
        <v>10870.350868302274</v>
      </c>
      <c r="BD66" s="10">
        <f>'Cape wages pounds'!BD66*104.6</f>
        <v>41.346780406701569</v>
      </c>
      <c r="BE66" s="12">
        <f>'Cape wages pounds'!BE66*104.6</f>
        <v>1033.6695101675391</v>
      </c>
      <c r="BF66" s="13">
        <f>'Cape wages pounds'!BF66*104.6</f>
        <v>12404.034122010471</v>
      </c>
    </row>
    <row r="67" spans="1:58" x14ac:dyDescent="0.2">
      <c r="A67" s="5">
        <v>1895</v>
      </c>
      <c r="B67" s="14">
        <f>'Cape wages pounds'!B67*104.6</f>
        <v>4.4378021587267726</v>
      </c>
      <c r="C67" s="8">
        <f>'Cape wages pounds'!C67*104.6</f>
        <v>110.94505396816932</v>
      </c>
      <c r="D67" s="13">
        <f>'Cape wages pounds'!D67*104.6</f>
        <v>1331.3406476180319</v>
      </c>
      <c r="E67" s="12">
        <f>'Cape wages pounds'!E67*104.6</f>
        <v>2.6461939460288995</v>
      </c>
      <c r="F67" s="8">
        <f>'Cape wages pounds'!F67*104.6</f>
        <v>66.154848650722485</v>
      </c>
      <c r="G67" s="13">
        <f>'Cape wages pounds'!G67*104.6</f>
        <v>793.85818380866976</v>
      </c>
      <c r="H67" s="12">
        <f>'Cape wages pounds'!H67*104.6</f>
        <v>7.246900578868182</v>
      </c>
      <c r="I67" s="8">
        <f>'Cape wages pounds'!I67*104.6</f>
        <v>181.17251447170457</v>
      </c>
      <c r="J67" s="12">
        <f>'Cape wages pounds'!J67*104.6</f>
        <v>2174.0701736604547</v>
      </c>
      <c r="K67" s="18">
        <f>'Cape wages pounds'!K67*104.6</f>
        <v>4.1840000000000011</v>
      </c>
      <c r="L67" s="8">
        <f>'Cape wages pounds'!L67*104.6</f>
        <v>104.60000000000004</v>
      </c>
      <c r="M67" s="13">
        <f>'Cape wages pounds'!M67*104.6</f>
        <v>1255.2000000000005</v>
      </c>
      <c r="N67" s="20"/>
      <c r="Q67" s="10">
        <f>'Cape wages pounds'!Q67*104.6</f>
        <v>12.81083135475602</v>
      </c>
      <c r="R67" s="12">
        <f>'Cape wages pounds'!R67*104.6</f>
        <v>320.27078386890054</v>
      </c>
      <c r="S67" s="13">
        <f>'Cape wages pounds'!S67*104.6</f>
        <v>3843.2494064268067</v>
      </c>
      <c r="T67" s="8">
        <f>'Cape wages pounds'!T67*104.6</f>
        <v>4.5293128617926142</v>
      </c>
      <c r="U67" s="12">
        <f>'Cape wages pounds'!U67*104.6</f>
        <v>113.23282154481535</v>
      </c>
      <c r="V67" s="12">
        <f>'Cape wages pounds'!V67*104.6</f>
        <v>1358.7938585377842</v>
      </c>
      <c r="W67" s="14">
        <f>'Cape wages pounds'!W67*104.6</f>
        <v>13.230969730144498</v>
      </c>
      <c r="X67" s="8">
        <f>'Cape wages pounds'!X67*104.6</f>
        <v>330.77424325361244</v>
      </c>
      <c r="Y67" s="13">
        <f>'Cape wages pounds'!Y67*104.6</f>
        <v>3969.2909190433497</v>
      </c>
      <c r="Z67" s="14">
        <f>'Cape wages pounds'!Z67*104.6</f>
        <v>4.6778542089295589</v>
      </c>
      <c r="AA67" s="8">
        <f>'Cape wages pounds'!AA67*104.6</f>
        <v>116.94635522323898</v>
      </c>
      <c r="AB67" s="13">
        <f>'Cape wages pounds'!AB67*104.6</f>
        <v>1403.3562626788676</v>
      </c>
      <c r="AC67" s="12">
        <f>'Cape wages pounds'!AC67*104.6</f>
        <v>6.275999999999998</v>
      </c>
      <c r="AD67" s="8">
        <f>'Cape wages pounds'!AD67*104.6</f>
        <v>156.89999999999995</v>
      </c>
      <c r="AE67" s="12">
        <f>'Cape wages pounds'!AE67*104.6</f>
        <v>1882.799999999999</v>
      </c>
      <c r="AF67" s="12">
        <f>'Cape wages pounds'!AF67*104.6</f>
        <v>3.7422833671436475</v>
      </c>
      <c r="AG67" s="8">
        <f>'Cape wages pounds'!AG67*104.6</f>
        <v>93.557084178591182</v>
      </c>
      <c r="AH67" s="12">
        <f>'Cape wages pounds'!AH67*104.6</f>
        <v>1122.6850101430941</v>
      </c>
      <c r="AL67" s="8">
        <f>'Cape wages pounds'!AL67*104.6</f>
        <v>44.378021587267718</v>
      </c>
      <c r="AM67" s="12">
        <f>'Cape wages pounds'!AM67*104.6</f>
        <v>1109.4505396816928</v>
      </c>
      <c r="AN67" s="13">
        <f>'Cape wages pounds'!AN67*104.6</f>
        <v>13313.406476180313</v>
      </c>
      <c r="AR67" s="8">
        <f>'Cape wages pounds'!AR67*104.6</f>
        <v>45.293128617926136</v>
      </c>
      <c r="AS67" s="12">
        <f>'Cape wages pounds'!AS67*104.6</f>
        <v>1132.3282154481535</v>
      </c>
      <c r="AT67" s="13">
        <f>'Cape wages pounds'!AT67*104.6</f>
        <v>13587.938585377842</v>
      </c>
      <c r="AX67" s="10">
        <f>'Cape wages pounds'!AX67*104.6</f>
        <v>35.083906566971706</v>
      </c>
      <c r="AY67" s="12">
        <f>'Cape wages pounds'!AY67*104.6</f>
        <v>877.09766417429262</v>
      </c>
      <c r="AZ67" s="13">
        <f>'Cape wages pounds'!AZ67*104.6</f>
        <v>10525.171970091511</v>
      </c>
      <c r="BD67" s="10">
        <f>'Cape wages pounds'!BD67*104.6</f>
        <v>47.933741769238082</v>
      </c>
      <c r="BE67" s="12">
        <f>'Cape wages pounds'!BE67*104.6</f>
        <v>1198.3435442309519</v>
      </c>
      <c r="BF67" s="13">
        <f>'Cape wages pounds'!BF67*104.6</f>
        <v>14380.122530771423</v>
      </c>
    </row>
    <row r="68" spans="1:58" x14ac:dyDescent="0.2">
      <c r="A68" s="5">
        <v>1896</v>
      </c>
      <c r="B68" s="14">
        <f>'Cape wages pounds'!B68*104.6</f>
        <v>5.1243325419024082</v>
      </c>
      <c r="C68" s="8">
        <f>'Cape wages pounds'!C68*104.6</f>
        <v>128.10831354756019</v>
      </c>
      <c r="D68" s="13">
        <f>'Cape wages pounds'!D68*104.6</f>
        <v>1537.2997625707224</v>
      </c>
      <c r="E68" s="12">
        <f>'Cape wages pounds'!E68*104.6</f>
        <v>3.1379999999999999</v>
      </c>
      <c r="F68" s="8">
        <f>'Cape wages pounds'!F68*104.6</f>
        <v>78.449999999999989</v>
      </c>
      <c r="G68" s="13">
        <f>'Cape wages pounds'!G68*104.6</f>
        <v>941.4</v>
      </c>
      <c r="H68" s="12">
        <f>'Cape wages pounds'!H68*104.6</f>
        <v>8.367999999999995</v>
      </c>
      <c r="I68" s="8">
        <f>'Cape wages pounds'!I68*104.6</f>
        <v>209.19999999999987</v>
      </c>
      <c r="J68" s="12">
        <f>'Cape wages pounds'!J68*104.6</f>
        <v>2510.3999999999983</v>
      </c>
      <c r="K68" s="18">
        <f>'Cape wages pounds'!K68*104.6</f>
        <v>4.6778542089295589</v>
      </c>
      <c r="L68" s="8">
        <f>'Cape wages pounds'!L68*104.6</f>
        <v>116.94635522323898</v>
      </c>
      <c r="M68" s="13">
        <f>'Cape wages pounds'!M68*104.6</f>
        <v>1403.3562626788676</v>
      </c>
      <c r="Q68" s="10">
        <f>'Cape wages pounds'!Q68*104.6</f>
        <v>14.322944878760092</v>
      </c>
      <c r="R68" s="12">
        <f>'Cape wages pounds'!R68*104.6</f>
        <v>358.07362196900232</v>
      </c>
      <c r="S68" s="13">
        <f>'Cape wages pounds'!S68*104.6</f>
        <v>4296.883463628028</v>
      </c>
      <c r="T68" s="8">
        <f>'Cape wages pounds'!T68*104.6</f>
        <v>4.8922170332069275</v>
      </c>
      <c r="U68" s="12">
        <f>'Cape wages pounds'!U68*104.6</f>
        <v>122.30542583017319</v>
      </c>
      <c r="V68" s="12">
        <f>'Cape wages pounds'!V68*104.6</f>
        <v>1467.6651099620783</v>
      </c>
      <c r="W68" s="14">
        <f>'Cape wages pounds'!W68*104.6</f>
        <v>14.493801157736364</v>
      </c>
      <c r="X68" s="8">
        <f>'Cape wages pounds'!X68*104.6</f>
        <v>362.34502894340915</v>
      </c>
      <c r="Y68" s="13">
        <f>'Cape wages pounds'!Y68*104.6</f>
        <v>4348.1403473209093</v>
      </c>
      <c r="Z68" s="14">
        <f>'Cape wages pounds'!Z68*104.6</f>
        <v>3.623450289434091</v>
      </c>
      <c r="AA68" s="8">
        <f>'Cape wages pounds'!AA68*104.6</f>
        <v>90.586257235852273</v>
      </c>
      <c r="AB68" s="13">
        <f>'Cape wages pounds'!AB68*104.6</f>
        <v>1087.0350868302273</v>
      </c>
      <c r="AC68" s="12">
        <f>'Cape wages pounds'!AC68*104.6</f>
        <v>5.1243325419024082</v>
      </c>
      <c r="AD68" s="8">
        <f>'Cape wages pounds'!AD68*104.6</f>
        <v>128.10831354756019</v>
      </c>
      <c r="AE68" s="12">
        <f>'Cape wages pounds'!AE68*104.6</f>
        <v>1537.2997625707224</v>
      </c>
      <c r="AF68" s="12">
        <f>'Cape wages pounds'!AF68*104.6</f>
        <v>2.0919999999999996</v>
      </c>
      <c r="AG68" s="8">
        <f>'Cape wages pounds'!AG68*104.6</f>
        <v>52.299999999999983</v>
      </c>
      <c r="AH68" s="12">
        <f>'Cape wages pounds'!AH68*104.6</f>
        <v>627.5999999999998</v>
      </c>
      <c r="AL68" s="8">
        <f>'Cape wages pounds'!AL68*104.6</f>
        <v>60.088125282787765</v>
      </c>
      <c r="AM68" s="12">
        <f>'Cape wages pounds'!AM68*104.6</f>
        <v>1502.203132069694</v>
      </c>
      <c r="AN68" s="13">
        <f>'Cape wages pounds'!AN68*104.6</f>
        <v>18026.437584836331</v>
      </c>
      <c r="AR68" s="8">
        <f>'Cape wages pounds'!AR68*104.6</f>
        <v>47.503834055789653</v>
      </c>
      <c r="AS68" s="12">
        <f>'Cape wages pounds'!AS68*104.6</f>
        <v>1187.5958513947414</v>
      </c>
      <c r="AT68" s="13">
        <f>'Cape wages pounds'!AT68*104.6</f>
        <v>14251.150216736896</v>
      </c>
      <c r="AX68" s="10">
        <f>'Cape wages pounds'!AX68*104.6</f>
        <v>45.293128617926136</v>
      </c>
      <c r="AY68" s="12">
        <f>'Cape wages pounds'!AY68*104.6</f>
        <v>1132.3282154481535</v>
      </c>
      <c r="AZ68" s="13">
        <f>'Cape wages pounds'!AZ68*104.6</f>
        <v>13587.938585377842</v>
      </c>
      <c r="BD68" s="10">
        <f>'Cape wages pounds'!BD68*104.6</f>
        <v>51.642112176013867</v>
      </c>
      <c r="BE68" s="12">
        <f>'Cape wages pounds'!BE68*104.6</f>
        <v>1291.0528044003465</v>
      </c>
      <c r="BF68" s="13">
        <f>'Cape wages pounds'!BF68*104.6</f>
        <v>15492.633652804161</v>
      </c>
    </row>
    <row r="69" spans="1:58" x14ac:dyDescent="0.2">
      <c r="A69" s="5">
        <v>1897</v>
      </c>
      <c r="B69" s="14">
        <f>'Cape wages pounds'!B69*104.6</f>
        <v>5.7291779515040364</v>
      </c>
      <c r="C69" s="8">
        <f>'Cape wages pounds'!C69*104.6</f>
        <v>143.22944878760092</v>
      </c>
      <c r="D69" s="13">
        <f>'Cape wages pounds'!D69*104.6</f>
        <v>1718.7533854512108</v>
      </c>
      <c r="E69" s="12">
        <f>'Cape wages pounds'!E69*104.6</f>
        <v>3.623450289434091</v>
      </c>
      <c r="F69" s="8">
        <f>'Cape wages pounds'!F69*104.6</f>
        <v>90.586257235852273</v>
      </c>
      <c r="G69" s="13">
        <f>'Cape wages pounds'!G69*104.6</f>
        <v>1087.0350868302273</v>
      </c>
      <c r="H69" s="12">
        <f>'Cape wages pounds'!H69*104.6</f>
        <v>9.3557084178591179</v>
      </c>
      <c r="I69" s="8">
        <f>'Cape wages pounds'!I69*104.6</f>
        <v>233.89271044647796</v>
      </c>
      <c r="J69" s="12">
        <f>'Cape wages pounds'!J69*104.6</f>
        <v>2806.7125253577351</v>
      </c>
      <c r="K69" s="18">
        <f>'Cape wages pounds'!K69*104.6</f>
        <v>5.9170695449690287</v>
      </c>
      <c r="L69" s="8">
        <f>'Cape wages pounds'!L69*104.6</f>
        <v>147.92673862422572</v>
      </c>
      <c r="M69" s="13">
        <f>'Cape wages pounds'!M69*104.6</f>
        <v>1775.1208634907086</v>
      </c>
      <c r="Q69" s="10">
        <f>'Cape wages pounds'!Q69*104.6</f>
        <v>15.689999999999996</v>
      </c>
      <c r="R69" s="12">
        <f>'Cape wages pounds'!R69*104.6</f>
        <v>392.24999999999989</v>
      </c>
      <c r="S69" s="13">
        <f>'Cape wages pounds'!S69*104.6</f>
        <v>4706.9999999999982</v>
      </c>
      <c r="T69" s="8">
        <f>'Cape wages pounds'!T69*104.6</f>
        <v>5.8473177611619507</v>
      </c>
      <c r="U69" s="12">
        <f>'Cape wages pounds'!U69*104.6</f>
        <v>146.18294402904874</v>
      </c>
      <c r="V69" s="12">
        <f>'Cape wages pounds'!V69*104.6</f>
        <v>1754.1953283485852</v>
      </c>
      <c r="W69" s="14">
        <f>'Cape wages pounds'!W69*104.6</f>
        <v>13.230969730144498</v>
      </c>
      <c r="X69" s="8">
        <f>'Cape wages pounds'!X69*104.6</f>
        <v>330.77424325361244</v>
      </c>
      <c r="Y69" s="13">
        <f>'Cape wages pounds'!Y69*104.6</f>
        <v>3969.2909190433497</v>
      </c>
      <c r="Z69" s="14">
        <f>'Cape wages pounds'!Z69*104.6</f>
        <v>7.8275472531310868</v>
      </c>
      <c r="AA69" s="8">
        <f>'Cape wages pounds'!AA69*104.6</f>
        <v>195.68868132827717</v>
      </c>
      <c r="AB69" s="13">
        <f>'Cape wages pounds'!AB69*104.6</f>
        <v>2348.2641759393259</v>
      </c>
      <c r="AC69" s="12">
        <f>'Cape wages pounds'!AC69*104.6</f>
        <v>7.246900578868182</v>
      </c>
      <c r="AD69" s="8">
        <f>'Cape wages pounds'!AD69*104.6</f>
        <v>181.17251447170457</v>
      </c>
      <c r="AE69" s="12">
        <f>'Cape wages pounds'!AE69*104.6</f>
        <v>2174.0701736604547</v>
      </c>
      <c r="AF69" s="12">
        <f>'Cape wages pounds'!AF69*104.6</f>
        <v>4.1840000000000011</v>
      </c>
      <c r="AG69" s="8">
        <f>'Cape wages pounds'!AG69*104.6</f>
        <v>104.60000000000004</v>
      </c>
      <c r="AH69" s="12">
        <f>'Cape wages pounds'!AH69*104.6</f>
        <v>1255.2000000000005</v>
      </c>
      <c r="AL69" s="8">
        <f>'Cape wages pounds'!AL69*104.6</f>
        <v>48.922170332069292</v>
      </c>
      <c r="AM69" s="12">
        <f>'Cape wages pounds'!AM69*104.6</f>
        <v>1223.0542583017323</v>
      </c>
      <c r="AN69" s="13">
        <f>'Cape wages pounds'!AN69*104.6</f>
        <v>14676.651099620787</v>
      </c>
      <c r="AR69" s="8">
        <f>'Cape wages pounds'!AR69*104.6</f>
        <v>51.642112176013867</v>
      </c>
      <c r="AS69" s="12">
        <f>'Cape wages pounds'!AS69*104.6</f>
        <v>1291.0528044003465</v>
      </c>
      <c r="AT69" s="13">
        <f>'Cape wages pounds'!AT69*104.6</f>
        <v>15492.633652804161</v>
      </c>
      <c r="AX69" s="10">
        <f>'Cape wages pounds'!AX69*104.6</f>
        <v>40.511405801329573</v>
      </c>
      <c r="AY69" s="12">
        <f>'Cape wages pounds'!AY69*104.6</f>
        <v>1012.7851450332392</v>
      </c>
      <c r="AZ69" s="13">
        <f>'Cape wages pounds'!AZ69*104.6</f>
        <v>12153.42174039887</v>
      </c>
      <c r="BD69" s="10">
        <f>'Cape wages pounds'!BD69*104.6</f>
        <v>50.639257251661981</v>
      </c>
      <c r="BE69" s="12">
        <f>'Cape wages pounds'!BE69*104.6</f>
        <v>1265.9814312915496</v>
      </c>
      <c r="BF69" s="13">
        <f>'Cape wages pounds'!BF69*104.6</f>
        <v>15191.777175498593</v>
      </c>
    </row>
    <row r="70" spans="1:58" x14ac:dyDescent="0.2">
      <c r="A70" s="5">
        <v>1898</v>
      </c>
      <c r="B70" s="14">
        <f>'Cape wages pounds'!B70*104.6</f>
        <v>6.275999999999998</v>
      </c>
      <c r="C70" s="8">
        <f>'Cape wages pounds'!C70*104.6</f>
        <v>156.89999999999995</v>
      </c>
      <c r="D70" s="13">
        <f>'Cape wages pounds'!D70*104.6</f>
        <v>1882.799999999999</v>
      </c>
      <c r="E70" s="12">
        <f>'Cape wages pounds'!E70*104.6</f>
        <v>4.6778542089295589</v>
      </c>
      <c r="F70" s="8">
        <f>'Cape wages pounds'!F70*104.6</f>
        <v>116.94635522323898</v>
      </c>
      <c r="G70" s="13">
        <f>'Cape wages pounds'!G70*104.6</f>
        <v>1403.3562626788676</v>
      </c>
      <c r="H70" s="12">
        <f>'Cape wages pounds'!H70*104.6</f>
        <v>10.460000000000003</v>
      </c>
      <c r="I70" s="8">
        <f>'Cape wages pounds'!I70*104.6</f>
        <v>261.50000000000006</v>
      </c>
      <c r="J70" s="12">
        <f>'Cape wages pounds'!J70*104.6</f>
        <v>3138.0000000000009</v>
      </c>
      <c r="K70" s="18">
        <f>'Cape wages pounds'!K70*104.6</f>
        <v>6.7788547705346209</v>
      </c>
      <c r="L70" s="8">
        <f>'Cape wages pounds'!L70*104.6</f>
        <v>169.47136926336552</v>
      </c>
      <c r="M70" s="13">
        <f>'Cape wages pounds'!M70*104.6</f>
        <v>2033.6564311603861</v>
      </c>
      <c r="Q70" s="10">
        <f>'Cape wages pounds'!Q70*104.6</f>
        <v>12.81083135475602</v>
      </c>
      <c r="R70" s="12">
        <f>'Cape wages pounds'!R70*104.6</f>
        <v>320.27078386890054</v>
      </c>
      <c r="S70" s="13">
        <f>'Cape wages pounds'!S70*104.6</f>
        <v>3843.2494064268067</v>
      </c>
      <c r="T70" s="8">
        <f>'Cape wages pounds'!T70*104.6</f>
        <v>6.4054156773780102</v>
      </c>
      <c r="U70" s="12">
        <f>'Cape wages pounds'!U70*104.6</f>
        <v>160.13539193445027</v>
      </c>
      <c r="V70" s="12">
        <f>'Cape wages pounds'!V70*104.6</f>
        <v>1921.6247032134033</v>
      </c>
      <c r="W70" s="14">
        <f>'Cape wages pounds'!W70*104.6</f>
        <v>13.230969730144498</v>
      </c>
      <c r="X70" s="8">
        <f>'Cape wages pounds'!X70*104.6</f>
        <v>330.77424325361244</v>
      </c>
      <c r="Y70" s="13">
        <f>'Cape wages pounds'!Y70*104.6</f>
        <v>3969.2909190433497</v>
      </c>
      <c r="Z70" s="14">
        <f>'Cape wages pounds'!Z70*104.6</f>
        <v>7.246900578868182</v>
      </c>
      <c r="AA70" s="8">
        <f>'Cape wages pounds'!AA70*104.6</f>
        <v>181.17251447170457</v>
      </c>
      <c r="AB70" s="13">
        <f>'Cape wages pounds'!AB70*104.6</f>
        <v>2174.0701736604547</v>
      </c>
      <c r="AC70" s="12">
        <f>'Cape wages pounds'!AC70*104.6</f>
        <v>7.246900578868182</v>
      </c>
      <c r="AD70" s="8">
        <f>'Cape wages pounds'!AD70*104.6</f>
        <v>181.17251447170457</v>
      </c>
      <c r="AE70" s="12">
        <f>'Cape wages pounds'!AE70*104.6</f>
        <v>2174.0701736604547</v>
      </c>
      <c r="AF70" s="12">
        <f>'Cape wages pounds'!AF70*104.6</f>
        <v>3.240912464106366</v>
      </c>
      <c r="AG70" s="8">
        <f>'Cape wages pounds'!AG70*104.6</f>
        <v>81.022811602659147</v>
      </c>
      <c r="AH70" s="12">
        <f>'Cape wages pounds'!AH70*104.6</f>
        <v>972.27373923190976</v>
      </c>
      <c r="AL70" s="8">
        <f>'Cape wages pounds'!AL70*104.6</f>
        <v>49.616136488041867</v>
      </c>
      <c r="AM70" s="12">
        <f>'Cape wages pounds'!AM70*104.6</f>
        <v>1240.4034122010466</v>
      </c>
      <c r="AN70" s="13">
        <f>'Cape wages pounds'!AN70*104.6</f>
        <v>14884.84094641256</v>
      </c>
      <c r="AR70" s="8">
        <f>'Cape wages pounds'!AR70*104.6</f>
        <v>49.616136488041867</v>
      </c>
      <c r="AS70" s="12">
        <f>'Cape wages pounds'!AS70*104.6</f>
        <v>1240.4034122010466</v>
      </c>
      <c r="AT70" s="13">
        <f>'Cape wages pounds'!AT70*104.6</f>
        <v>14884.84094641256</v>
      </c>
      <c r="AX70" s="10">
        <f>'Cape wages pounds'!AX70*104.6</f>
        <v>40.511405801329573</v>
      </c>
      <c r="AY70" s="12">
        <f>'Cape wages pounds'!AY70*104.6</f>
        <v>1012.7851450332392</v>
      </c>
      <c r="AZ70" s="13">
        <f>'Cape wages pounds'!AZ70*104.6</f>
        <v>12153.42174039887</v>
      </c>
      <c r="BD70" s="10">
        <f>'Cape wages pounds'!BD70*104.6</f>
        <v>49.616136488041867</v>
      </c>
      <c r="BE70" s="12">
        <f>'Cape wages pounds'!BE70*104.6</f>
        <v>1240.4034122010466</v>
      </c>
      <c r="BF70" s="13">
        <f>'Cape wages pounds'!BF70*104.6</f>
        <v>14884.84094641256</v>
      </c>
    </row>
    <row r="71" spans="1:58" x14ac:dyDescent="0.2">
      <c r="A71" s="5">
        <v>1899</v>
      </c>
      <c r="B71" s="14">
        <f>'Cape wages pounds'!B71*104.6</f>
        <v>5.7291779515040364</v>
      </c>
      <c r="C71" s="8">
        <f>'Cape wages pounds'!C71*104.6</f>
        <v>143.22944878760092</v>
      </c>
      <c r="D71" s="13">
        <f>'Cape wages pounds'!D71*104.6</f>
        <v>1718.7533854512108</v>
      </c>
      <c r="E71" s="12">
        <f>'Cape wages pounds'!E71*104.6</f>
        <v>3.2661339531623619</v>
      </c>
      <c r="F71" s="8">
        <f>'Cape wages pounds'!F71*104.6</f>
        <v>81.653348829059055</v>
      </c>
      <c r="G71" s="13">
        <f>'Cape wages pounds'!G71*104.6</f>
        <v>979.84018594870872</v>
      </c>
      <c r="H71" s="12">
        <f>'Cape wages pounds'!H71*104.6</f>
        <v>10.460000000000003</v>
      </c>
      <c r="I71" s="8">
        <f>'Cape wages pounds'!I71*104.6</f>
        <v>261.50000000000006</v>
      </c>
      <c r="J71" s="12">
        <f>'Cape wages pounds'!J71*104.6</f>
        <v>3138.0000000000009</v>
      </c>
      <c r="K71" s="18">
        <f>'Cape wages pounds'!K71*104.6</f>
        <v>5.1243325419024082</v>
      </c>
      <c r="L71" s="8">
        <f>'Cape wages pounds'!L71*104.6</f>
        <v>128.10831354756019</v>
      </c>
      <c r="M71" s="13">
        <f>'Cape wages pounds'!M71*104.6</f>
        <v>1537.2997625707224</v>
      </c>
      <c r="Q71" s="10">
        <f>'Cape wages pounds'!Q71*104.6</f>
        <v>13.587938585377843</v>
      </c>
      <c r="R71" s="12">
        <f>'Cape wages pounds'!R71*104.6</f>
        <v>339.69846463444611</v>
      </c>
      <c r="S71" s="13">
        <f>'Cape wages pounds'!S71*104.6</f>
        <v>4076.3815756133536</v>
      </c>
      <c r="T71" s="8">
        <f>'Cape wages pounds'!T71*104.6</f>
        <v>7.161472439380046</v>
      </c>
      <c r="U71" s="12">
        <f>'Cape wages pounds'!U71*104.6</f>
        <v>179.03681098450116</v>
      </c>
      <c r="V71" s="12">
        <f>'Cape wages pounds'!V71*104.6</f>
        <v>2148.441731814014</v>
      </c>
      <c r="W71" s="14">
        <f>'Cape wages pounds'!W71*104.6</f>
        <v>16.735999999999994</v>
      </c>
      <c r="X71" s="8">
        <f>'Cape wages pounds'!X71*104.6</f>
        <v>418.39999999999986</v>
      </c>
      <c r="Y71" s="13">
        <f>'Cape wages pounds'!Y71*104.6</f>
        <v>5020.7999999999984</v>
      </c>
      <c r="Z71" s="14">
        <f>'Cape wages pounds'!Z71*104.6</f>
        <v>10.248665083804816</v>
      </c>
      <c r="AA71" s="8">
        <f>'Cape wages pounds'!AA71*104.6</f>
        <v>256.21662709512043</v>
      </c>
      <c r="AB71" s="13">
        <f>'Cape wages pounds'!AB71*104.6</f>
        <v>3074.5995251414452</v>
      </c>
      <c r="AC71" s="12">
        <f>'Cape wages pounds'!AC71*104.6</f>
        <v>7.246900578868182</v>
      </c>
      <c r="AD71" s="8">
        <f>'Cape wages pounds'!AD71*104.6</f>
        <v>181.17251447170457</v>
      </c>
      <c r="AE71" s="12">
        <f>'Cape wages pounds'!AE71*104.6</f>
        <v>2174.0701736604547</v>
      </c>
      <c r="AF71" s="12">
        <f>'Cape wages pounds'!AF71*104.6</f>
        <v>5.1243325419024082</v>
      </c>
      <c r="AG71" s="8">
        <f>'Cape wages pounds'!AG71*104.6</f>
        <v>128.10831354756019</v>
      </c>
      <c r="AH71" s="12">
        <f>'Cape wages pounds'!AH71*104.6</f>
        <v>1537.2997625707224</v>
      </c>
      <c r="AL71" s="8">
        <f>'Cape wages pounds'!AL71*104.6</f>
        <v>53.591552505968693</v>
      </c>
      <c r="AM71" s="12">
        <f>'Cape wages pounds'!AM71*104.6</f>
        <v>1339.7888126492173</v>
      </c>
      <c r="AN71" s="13">
        <f>'Cape wages pounds'!AN71*104.6</f>
        <v>16077.465751790607</v>
      </c>
      <c r="AR71" s="8">
        <f>'Cape wages pounds'!AR71*104.6</f>
        <v>45.293128617926136</v>
      </c>
      <c r="AS71" s="12">
        <f>'Cape wages pounds'!AS71*104.6</f>
        <v>1132.3282154481535</v>
      </c>
      <c r="AT71" s="13">
        <f>'Cape wages pounds'!AT71*104.6</f>
        <v>13587.938585377842</v>
      </c>
      <c r="AX71" s="10">
        <f>'Cape wages pounds'!AX71*104.6</f>
        <v>41.346780406701569</v>
      </c>
      <c r="AY71" s="12">
        <f>'Cape wages pounds'!AY71*104.6</f>
        <v>1033.6695101675391</v>
      </c>
      <c r="AZ71" s="13">
        <f>'Cape wages pounds'!AZ71*104.6</f>
        <v>12404.034122010471</v>
      </c>
      <c r="BD71" s="10">
        <f>'Cape wages pounds'!BD71*104.6</f>
        <v>45.293128617926136</v>
      </c>
      <c r="BE71" s="12">
        <f>'Cape wages pounds'!BE71*104.6</f>
        <v>1132.3282154481535</v>
      </c>
      <c r="BF71" s="13">
        <f>'Cape wages pounds'!BF71*104.6</f>
        <v>13587.938585377842</v>
      </c>
    </row>
    <row r="72" spans="1:58" x14ac:dyDescent="0.2">
      <c r="A72" s="5">
        <v>1900</v>
      </c>
      <c r="B72" s="14">
        <f>'Cape wages pounds'!B72*104.6</f>
        <v>5.8227333333333338</v>
      </c>
      <c r="C72" s="8">
        <f>'Cape wages pounds'!C72*104.6</f>
        <v>145.56833333333336</v>
      </c>
      <c r="D72" s="13">
        <f>'Cape wages pounds'!D72*104.6</f>
        <v>1746.8200000000002</v>
      </c>
      <c r="E72" s="12">
        <f>'Cape wages pounds'!E72*104.6</f>
        <v>2.8416333333333332</v>
      </c>
      <c r="F72" s="8">
        <f>'Cape wages pounds'!F72*104.6</f>
        <v>71.040833333333339</v>
      </c>
      <c r="G72" s="13">
        <f>'Cape wages pounds'!G72*104.6</f>
        <v>852.49</v>
      </c>
      <c r="H72" s="12">
        <f>'Cape wages pounds'!H72*104.6</f>
        <v>9.2396666666666665</v>
      </c>
      <c r="I72" s="8">
        <f>'Cape wages pounds'!I72*104.6</f>
        <v>230.99166666666667</v>
      </c>
      <c r="J72" s="12">
        <f>'Cape wages pounds'!J72*104.6</f>
        <v>2771.8999999999996</v>
      </c>
      <c r="K72" s="18">
        <f>'Cape wages pounds'!K72*104.6</f>
        <v>4.2188666666666661</v>
      </c>
      <c r="L72" s="8">
        <f>'Cape wages pounds'!L72*104.6</f>
        <v>105.47166666666666</v>
      </c>
      <c r="M72" s="13">
        <f>'Cape wages pounds'!M72*104.6</f>
        <v>1265.6599999999999</v>
      </c>
      <c r="Q72" s="10">
        <f>'Cape wages pounds'!Q72*104.6</f>
        <v>11.7675</v>
      </c>
      <c r="R72" s="12">
        <f>'Cape wages pounds'!R72*104.6</f>
        <v>294.1875</v>
      </c>
      <c r="S72" s="13">
        <f>'Cape wages pounds'!S72*104.6</f>
        <v>3530.25</v>
      </c>
      <c r="T72" s="8">
        <f>'Cape wages pounds'!T72*104.6</f>
        <v>7.4091666666666658</v>
      </c>
      <c r="U72" s="12">
        <f>'Cape wages pounds'!U72*104.6</f>
        <v>185.22916666666666</v>
      </c>
      <c r="V72" s="12">
        <f>'Cape wages pounds'!V72*104.6</f>
        <v>2222.75</v>
      </c>
      <c r="W72" s="14">
        <f>'Cape wages pounds'!W72*104.6</f>
        <v>12.4474</v>
      </c>
      <c r="X72" s="8">
        <f>'Cape wages pounds'!X72*104.6</f>
        <v>311.185</v>
      </c>
      <c r="Y72" s="13">
        <f>'Cape wages pounds'!Y72*104.6</f>
        <v>3734.2200000000003</v>
      </c>
      <c r="Z72" s="14">
        <f>'Cape wages pounds'!Z72*104.6</f>
        <v>6.241133333333333</v>
      </c>
      <c r="AA72" s="8">
        <f>'Cape wages pounds'!AA72*104.6</f>
        <v>156.02833333333334</v>
      </c>
      <c r="AB72" s="13">
        <f>'Cape wages pounds'!AB72*104.6</f>
        <v>1872.3399999999997</v>
      </c>
      <c r="AC72" s="12">
        <f>'Cape wages pounds'!AC72*104.6</f>
        <v>6.241133333333333</v>
      </c>
      <c r="AD72" s="8">
        <f>'Cape wages pounds'!AD72*104.6</f>
        <v>156.02833333333334</v>
      </c>
      <c r="AE72" s="12">
        <f>'Cape wages pounds'!AE72*104.6</f>
        <v>1872.3399999999997</v>
      </c>
      <c r="AF72" s="12">
        <f>'Cape wages pounds'!AF72*104.6</f>
        <v>3.2077333333333335</v>
      </c>
      <c r="AG72" s="8">
        <f>'Cape wages pounds'!AG72*104.6</f>
        <v>80.193333333333328</v>
      </c>
      <c r="AH72" s="12">
        <f>'Cape wages pounds'!AH72*104.6</f>
        <v>962.32</v>
      </c>
      <c r="AL72" s="8">
        <f>'Cape wages pounds'!AL72*104.6</f>
        <v>52.3</v>
      </c>
      <c r="AM72" s="12">
        <f>'Cape wages pounds'!AM72*104.6</f>
        <v>1307.5</v>
      </c>
      <c r="AN72" s="13">
        <f>'Cape wages pounds'!AN72*104.6</f>
        <v>15690</v>
      </c>
      <c r="AR72" s="8">
        <f>'Cape wages pounds'!AR72*104.6</f>
        <v>50.992499999999993</v>
      </c>
      <c r="AS72" s="12">
        <f>'Cape wages pounds'!AS72*104.6</f>
        <v>1274.8125</v>
      </c>
      <c r="AT72" s="13">
        <f>'Cape wages pounds'!AT72*104.6</f>
        <v>15297.75</v>
      </c>
      <c r="AX72" s="10">
        <f>'Cape wages pounds'!AX72*104.6</f>
        <v>41.404166666666661</v>
      </c>
      <c r="AY72" s="12">
        <f>'Cape wages pounds'!AY72*104.6</f>
        <v>1035.1041666666665</v>
      </c>
      <c r="AZ72" s="13">
        <f>'Cape wages pounds'!AZ72*104.6</f>
        <v>12421.249999999998</v>
      </c>
      <c r="BD72" s="10">
        <f>'Cape wages pounds'!BD72*104.6</f>
        <v>50.556666666666665</v>
      </c>
      <c r="BE72" s="12">
        <f>'Cape wages pounds'!BE72*104.6</f>
        <v>1263.9166666666667</v>
      </c>
      <c r="BF72" s="13">
        <f>'Cape wages pounds'!BF72*104.6</f>
        <v>15167</v>
      </c>
    </row>
    <row r="73" spans="1:58" x14ac:dyDescent="0.2">
      <c r="A73" s="5">
        <v>1901</v>
      </c>
      <c r="B73" s="14">
        <f>'Cape wages pounds'!B73*104.6</f>
        <v>5.9621999999999993</v>
      </c>
      <c r="C73" s="8">
        <f>'Cape wages pounds'!C73*104.6</f>
        <v>149.05499999999998</v>
      </c>
      <c r="D73" s="13">
        <f>'Cape wages pounds'!D73*104.6</f>
        <v>1788.6599999999996</v>
      </c>
      <c r="E73" s="12">
        <f>'Cape wages pounds'!E73*104.6</f>
        <v>2.9810999999999996</v>
      </c>
      <c r="F73" s="8">
        <f>'Cape wages pounds'!F73*104.6</f>
        <v>74.527499999999989</v>
      </c>
      <c r="G73" s="13">
        <f>'Cape wages pounds'!G73*104.6</f>
        <v>894.32999999999981</v>
      </c>
      <c r="H73" s="12">
        <f>'Cape wages pounds'!H73*104.6</f>
        <v>10.303100000000001</v>
      </c>
      <c r="I73" s="8">
        <f>'Cape wages pounds'!I73*104.6</f>
        <v>257.57750000000004</v>
      </c>
      <c r="J73" s="12">
        <f>'Cape wages pounds'!J73*104.6</f>
        <v>3090.9300000000003</v>
      </c>
      <c r="K73" s="18">
        <f>'Cape wages pounds'!K73*104.6</f>
        <v>4.9684999999999997</v>
      </c>
      <c r="L73" s="8">
        <f>'Cape wages pounds'!L73*104.6</f>
        <v>124.21249999999999</v>
      </c>
      <c r="M73" s="13">
        <f>'Cape wages pounds'!M73*104.6</f>
        <v>1490.55</v>
      </c>
      <c r="Q73" s="10">
        <f>'Cape wages pounds'!Q73*104.6</f>
        <v>13.946666666666665</v>
      </c>
      <c r="R73" s="12">
        <f>'Cape wages pounds'!R73*104.6</f>
        <v>348.66666666666669</v>
      </c>
      <c r="S73" s="13">
        <f>'Cape wages pounds'!S73*104.6</f>
        <v>4184</v>
      </c>
      <c r="T73" s="8">
        <f>'Cape wages pounds'!T73*104.6</f>
        <v>6.9733333333333327</v>
      </c>
      <c r="U73" s="12">
        <f>'Cape wages pounds'!U73*104.6</f>
        <v>174.33333333333334</v>
      </c>
      <c r="V73" s="12">
        <f>'Cape wages pounds'!V73*104.6</f>
        <v>2092</v>
      </c>
      <c r="W73" s="14">
        <f>'Cape wages pounds'!W73*104.6</f>
        <v>14.853199999999998</v>
      </c>
      <c r="X73" s="8">
        <f>'Cape wages pounds'!X73*104.6</f>
        <v>371.33</v>
      </c>
      <c r="Y73" s="13">
        <f>'Cape wages pounds'!Y73*104.6</f>
        <v>4455.9599999999991</v>
      </c>
      <c r="Z73" s="14">
        <f>'Cape wages pounds'!Z73*104.6</f>
        <v>5.3171666666666662</v>
      </c>
      <c r="AA73" s="8">
        <f>'Cape wages pounds'!AA73*104.6</f>
        <v>132.92916666666665</v>
      </c>
      <c r="AB73" s="13">
        <f>'Cape wages pounds'!AB73*104.6</f>
        <v>1595.1499999999999</v>
      </c>
      <c r="AC73" s="12">
        <f>'Cape wages pounds'!AC73*104.6</f>
        <v>5.7530000000000001</v>
      </c>
      <c r="AD73" s="8">
        <f>'Cape wages pounds'!AD73*104.6</f>
        <v>143.82499999999999</v>
      </c>
      <c r="AE73" s="12">
        <f>'Cape wages pounds'!AE73*104.6</f>
        <v>1725.8999999999999</v>
      </c>
      <c r="AF73" s="12">
        <f>'Cape wages pounds'!AF73*104.6</f>
        <v>2.9810999999999996</v>
      </c>
      <c r="AG73" s="8">
        <f>'Cape wages pounds'!AG73*104.6</f>
        <v>74.527499999999989</v>
      </c>
      <c r="AH73" s="12">
        <f>'Cape wages pounds'!AH73*104.6</f>
        <v>894.32999999999981</v>
      </c>
      <c r="AL73" s="8">
        <f>'Cape wages pounds'!AL73*104.6</f>
        <v>52.735833333333332</v>
      </c>
      <c r="AM73" s="12">
        <f>'Cape wages pounds'!AM73*104.6</f>
        <v>1318.3958333333333</v>
      </c>
      <c r="AN73" s="13">
        <f>'Cape wages pounds'!AN73*104.6</f>
        <v>15820.75</v>
      </c>
      <c r="AR73" s="8">
        <f>'Cape wages pounds'!AR73*104.6</f>
        <v>52.3</v>
      </c>
      <c r="AS73" s="12">
        <f>'Cape wages pounds'!AS73*104.6</f>
        <v>1307.5</v>
      </c>
      <c r="AT73" s="13">
        <f>'Cape wages pounds'!AT73*104.6</f>
        <v>15690</v>
      </c>
      <c r="AX73" s="10">
        <f>'Cape wages pounds'!AX73*104.6</f>
        <v>46.198333333333338</v>
      </c>
      <c r="AY73" s="12">
        <f>'Cape wages pounds'!AY73*104.6</f>
        <v>1154.9583333333335</v>
      </c>
      <c r="AZ73" s="13">
        <f>'Cape wages pounds'!AZ73*104.6</f>
        <v>13859.5</v>
      </c>
      <c r="BD73" s="10">
        <f>'Cape wages pounds'!BD73*104.6</f>
        <v>57.094166666666659</v>
      </c>
      <c r="BE73" s="12">
        <f>'Cape wages pounds'!BE73*104.6</f>
        <v>1427.3541666666665</v>
      </c>
      <c r="BF73" s="13">
        <f>'Cape wages pounds'!BF73*104.6</f>
        <v>17128.25</v>
      </c>
    </row>
    <row r="74" spans="1:58" x14ac:dyDescent="0.2">
      <c r="A74" s="5">
        <v>1902</v>
      </c>
      <c r="B74" s="14">
        <f>'Cape wages pounds'!B74*104.6</f>
        <v>7.1825333333333328</v>
      </c>
      <c r="C74" s="8">
        <f>'Cape wages pounds'!C74*104.6</f>
        <v>179.5633333333333</v>
      </c>
      <c r="D74" s="13">
        <f>'Cape wages pounds'!D74*104.6</f>
        <v>2154.7599999999998</v>
      </c>
      <c r="E74" s="12">
        <f>'Cape wages pounds'!E74*104.6</f>
        <v>3.3820666666666663</v>
      </c>
      <c r="F74" s="8">
        <f>'Cape wages pounds'!F74*104.6</f>
        <v>84.551666666666662</v>
      </c>
      <c r="G74" s="13">
        <f>'Cape wages pounds'!G74*104.6</f>
        <v>1014.6199999999999</v>
      </c>
      <c r="H74" s="12">
        <f>'Cape wages pounds'!H74*104.6</f>
        <v>11.628033333333335</v>
      </c>
      <c r="I74" s="8">
        <f>'Cape wages pounds'!I74*104.6</f>
        <v>290.70083333333332</v>
      </c>
      <c r="J74" s="12">
        <f>'Cape wages pounds'!J74*104.6</f>
        <v>3488.41</v>
      </c>
      <c r="K74" s="18">
        <f>'Cape wages pounds'!K74*104.6</f>
        <v>5.7878666666666669</v>
      </c>
      <c r="L74" s="8">
        <f>'Cape wages pounds'!L74*104.6</f>
        <v>144.69666666666669</v>
      </c>
      <c r="M74" s="13">
        <f>'Cape wages pounds'!M74*104.6</f>
        <v>1736.3600000000001</v>
      </c>
      <c r="Q74" s="10">
        <f>'Cape wages pounds'!Q74*104.6</f>
        <v>15.254166666666666</v>
      </c>
      <c r="R74" s="12">
        <f>'Cape wages pounds'!R74*104.6</f>
        <v>381.35416666666669</v>
      </c>
      <c r="S74" s="13">
        <f>'Cape wages pounds'!S74*104.6</f>
        <v>4576.25</v>
      </c>
      <c r="T74" s="8">
        <f>'Cape wages pounds'!T74*104.6</f>
        <v>8.7166666666666668</v>
      </c>
      <c r="U74" s="12">
        <f>'Cape wages pounds'!U74*104.6</f>
        <v>217.91666666666666</v>
      </c>
      <c r="V74" s="12">
        <f>'Cape wages pounds'!V74*104.6</f>
        <v>2615</v>
      </c>
      <c r="W74" s="14">
        <f>'Cape wages pounds'!W74*104.6</f>
        <v>15.812033333333334</v>
      </c>
      <c r="X74" s="8">
        <f>'Cape wages pounds'!X74*104.6</f>
        <v>395.30083333333334</v>
      </c>
      <c r="Y74" s="13">
        <f>'Cape wages pounds'!Y74*104.6</f>
        <v>4743.6099999999997</v>
      </c>
      <c r="Z74" s="14">
        <f>'Cape wages pounds'!Z74*104.6</f>
        <v>8.6120666666666654</v>
      </c>
      <c r="AA74" s="8">
        <f>'Cape wages pounds'!AA74*104.6</f>
        <v>215.30166666666662</v>
      </c>
      <c r="AB74" s="13">
        <f>'Cape wages pounds'!AB74*104.6</f>
        <v>2583.6199999999994</v>
      </c>
      <c r="AC74" s="12">
        <f>'Cape wages pounds'!AC74*104.6</f>
        <v>7.9844666666666653</v>
      </c>
      <c r="AD74" s="8">
        <f>'Cape wages pounds'!AD74*104.6</f>
        <v>199.61166666666665</v>
      </c>
      <c r="AE74" s="12">
        <f>'Cape wages pounds'!AE74*104.6</f>
        <v>2395.3399999999997</v>
      </c>
      <c r="AF74" s="12">
        <f>'Cape wages pounds'!AF74*104.6</f>
        <v>5.3345999999999991</v>
      </c>
      <c r="AG74" s="8">
        <f>'Cape wages pounds'!AG74*104.6</f>
        <v>133.36499999999998</v>
      </c>
      <c r="AH74" s="12">
        <f>'Cape wages pounds'!AH74*104.6</f>
        <v>1600.3799999999999</v>
      </c>
      <c r="AL74" s="8">
        <f>'Cape wages pounds'!AL74*104.6</f>
        <v>60.145000000000003</v>
      </c>
      <c r="AM74" s="12">
        <f>'Cape wages pounds'!AM74*104.6</f>
        <v>1503.625</v>
      </c>
      <c r="AN74" s="13">
        <f>'Cape wages pounds'!AN74*104.6</f>
        <v>18043.500000000004</v>
      </c>
      <c r="AR74" s="8">
        <f>'Cape wages pounds'!AR74*104.6</f>
        <v>60.580833333333338</v>
      </c>
      <c r="AS74" s="12">
        <f>'Cape wages pounds'!AS74*104.6</f>
        <v>1514.5208333333335</v>
      </c>
      <c r="AT74" s="13">
        <f>'Cape wages pounds'!AT74*104.6</f>
        <v>18174.25</v>
      </c>
      <c r="AX74" s="10">
        <f>'Cape wages pounds'!AX74*104.6</f>
        <v>51.864166666666662</v>
      </c>
      <c r="AY74" s="12">
        <f>'Cape wages pounds'!AY74*104.6</f>
        <v>1296.6041666666667</v>
      </c>
      <c r="AZ74" s="13">
        <f>'Cape wages pounds'!AZ74*104.6</f>
        <v>15559.25</v>
      </c>
      <c r="BD74" s="10">
        <f>'Cape wages pounds'!BD74*104.6</f>
        <v>60.145000000000003</v>
      </c>
      <c r="BE74" s="12">
        <f>'Cape wages pounds'!BE74*104.6</f>
        <v>1503.625</v>
      </c>
      <c r="BF74" s="13">
        <f>'Cape wages pounds'!BF74*104.6</f>
        <v>18043.500000000004</v>
      </c>
    </row>
    <row r="75" spans="1:58" x14ac:dyDescent="0.2">
      <c r="A75" s="5">
        <v>1903</v>
      </c>
      <c r="B75" s="14">
        <f>'Cape wages pounds'!B75*104.6</f>
        <v>6.7118333333333329</v>
      </c>
      <c r="C75" s="8">
        <f>'Cape wages pounds'!C75*104.6</f>
        <v>167.79583333333332</v>
      </c>
      <c r="D75" s="13">
        <f>'Cape wages pounds'!D75*104.6</f>
        <v>2013.55</v>
      </c>
      <c r="E75" s="12">
        <f>'Cape wages pounds'!E75*104.6</f>
        <v>3.5389666666666666</v>
      </c>
      <c r="F75" s="8">
        <f>'Cape wages pounds'!F75*104.6</f>
        <v>88.474166666666662</v>
      </c>
      <c r="G75" s="13">
        <f>'Cape wages pounds'!G75*104.6</f>
        <v>1061.69</v>
      </c>
      <c r="H75" s="12">
        <f>'Cape wages pounds'!H75*104.6</f>
        <v>7.0605000000000002</v>
      </c>
      <c r="I75" s="8">
        <f>'Cape wages pounds'!I75*104.6</f>
        <v>176.51249999999999</v>
      </c>
      <c r="J75" s="12">
        <f>'Cape wages pounds'!J75*104.6</f>
        <v>2118.15</v>
      </c>
      <c r="K75" s="18">
        <f>'Cape wages pounds'!K75*104.6</f>
        <v>5.3694666666666668</v>
      </c>
      <c r="L75" s="8">
        <f>'Cape wages pounds'!L75*104.6</f>
        <v>134.23666666666668</v>
      </c>
      <c r="M75" s="13">
        <f>'Cape wages pounds'!M75*104.6</f>
        <v>1610.8400000000001</v>
      </c>
      <c r="Q75" s="10">
        <f>'Cape wages pounds'!Q75*104.6</f>
        <v>16.125833333333333</v>
      </c>
      <c r="R75" s="12">
        <f>'Cape wages pounds'!R75*104.6</f>
        <v>403.14583333333331</v>
      </c>
      <c r="S75" s="13">
        <f>'Cape wages pounds'!S75*104.6</f>
        <v>4837.75</v>
      </c>
      <c r="T75" s="8">
        <f>'Cape wages pounds'!T75*104.6</f>
        <v>8.7166666666666668</v>
      </c>
      <c r="U75" s="12">
        <f>'Cape wages pounds'!U75*104.6</f>
        <v>217.91666666666666</v>
      </c>
      <c r="V75" s="12">
        <f>'Cape wages pounds'!V75*104.6</f>
        <v>2615</v>
      </c>
      <c r="W75" s="14">
        <f>'Cape wages pounds'!W75*104.6</f>
        <v>16.369899999999998</v>
      </c>
      <c r="X75" s="8">
        <f>'Cape wages pounds'!X75*104.6</f>
        <v>409.2475</v>
      </c>
      <c r="Y75" s="13">
        <f>'Cape wages pounds'!Y75*104.6</f>
        <v>4910.97</v>
      </c>
      <c r="Z75" s="14">
        <f>'Cape wages pounds'!Z75*104.6</f>
        <v>8.891</v>
      </c>
      <c r="AA75" s="8">
        <f>'Cape wages pounds'!AA75*104.6</f>
        <v>222.27499999999998</v>
      </c>
      <c r="AB75" s="13">
        <f>'Cape wages pounds'!AB75*104.6</f>
        <v>2667.2999999999997</v>
      </c>
      <c r="AC75" s="12">
        <f>'Cape wages pounds'!AC75*104.6</f>
        <v>7.8275666666666668</v>
      </c>
      <c r="AD75" s="8">
        <f>'Cape wages pounds'!AD75*104.6</f>
        <v>195.68916666666667</v>
      </c>
      <c r="AE75" s="12">
        <f>'Cape wages pounds'!AE75*104.6</f>
        <v>2348.27</v>
      </c>
      <c r="AF75" s="12">
        <f>'Cape wages pounds'!AF75*104.6</f>
        <v>4.6372666666666671</v>
      </c>
      <c r="AG75" s="8">
        <f>'Cape wages pounds'!AG75*104.6</f>
        <v>115.93166666666667</v>
      </c>
      <c r="AH75" s="12">
        <f>'Cape wages pounds'!AH75*104.6</f>
        <v>1391.18</v>
      </c>
      <c r="AL75" s="8">
        <f>'Cape wages pounds'!AL75*104.6</f>
        <v>66.246666666666655</v>
      </c>
      <c r="AM75" s="12">
        <f>'Cape wages pounds'!AM75*104.6</f>
        <v>1656.1666666666665</v>
      </c>
      <c r="AN75" s="13">
        <f>'Cape wages pounds'!AN75*104.6</f>
        <v>19874</v>
      </c>
      <c r="AR75" s="8">
        <f>'Cape wages pounds'!AR75*104.6</f>
        <v>67.118333333333325</v>
      </c>
      <c r="AS75" s="12">
        <f>'Cape wages pounds'!AS75*104.6</f>
        <v>1677.958333333333</v>
      </c>
      <c r="AT75" s="13">
        <f>'Cape wages pounds'!AT75*104.6</f>
        <v>20135.499999999996</v>
      </c>
      <c r="AX75" s="10">
        <f>'Cape wages pounds'!AX75*104.6</f>
        <v>57.965833333333336</v>
      </c>
      <c r="AY75" s="12">
        <f>'Cape wages pounds'!AY75*104.6</f>
        <v>1449.1458333333335</v>
      </c>
      <c r="AZ75" s="13">
        <f>'Cape wages pounds'!AZ75*104.6</f>
        <v>17389.75</v>
      </c>
      <c r="BD75" s="10">
        <f>'Cape wages pounds'!BD75*104.6</f>
        <v>67.118333333333325</v>
      </c>
      <c r="BE75" s="12">
        <f>'Cape wages pounds'!BE75*104.6</f>
        <v>1677.958333333333</v>
      </c>
      <c r="BF75" s="13">
        <f>'Cape wages pounds'!BF75*104.6</f>
        <v>20135.499999999996</v>
      </c>
    </row>
    <row r="76" spans="1:58" x14ac:dyDescent="0.2">
      <c r="A76" s="5">
        <v>1904</v>
      </c>
      <c r="B76" s="14">
        <f>'Cape wages pounds'!B76*104.6</f>
        <v>6.5026333333333328</v>
      </c>
      <c r="C76" s="8">
        <f>'Cape wages pounds'!C76*104.6</f>
        <v>162.56583333333333</v>
      </c>
      <c r="D76" s="13">
        <f>'Cape wages pounds'!D76*104.6</f>
        <v>1950.7899999999997</v>
      </c>
      <c r="E76" s="12">
        <f>'Cape wages pounds'!E76*104.6</f>
        <v>3.2425999999999999</v>
      </c>
      <c r="F76" s="8">
        <f>'Cape wages pounds'!F76*104.6</f>
        <v>81.064999999999998</v>
      </c>
      <c r="G76" s="13">
        <f>'Cape wages pounds'!G76*104.6</f>
        <v>972.78</v>
      </c>
      <c r="H76" s="12">
        <f>'Cape wages pounds'!H76*104.6</f>
        <v>11.9244</v>
      </c>
      <c r="I76" s="8">
        <f>'Cape wages pounds'!I76*104.6</f>
        <v>298.11</v>
      </c>
      <c r="J76" s="12">
        <f>'Cape wages pounds'!J76*104.6</f>
        <v>3577.32</v>
      </c>
      <c r="K76" s="18">
        <f>'Cape wages pounds'!K76*104.6</f>
        <v>5.1253999999999991</v>
      </c>
      <c r="L76" s="8">
        <f>'Cape wages pounds'!L76*104.6</f>
        <v>128.13499999999999</v>
      </c>
      <c r="M76" s="13">
        <f>'Cape wages pounds'!M76*104.6</f>
        <v>1537.62</v>
      </c>
      <c r="Q76" s="10">
        <f>'Cape wages pounds'!Q76*104.6</f>
        <v>13.946666666666665</v>
      </c>
      <c r="R76" s="12">
        <f>'Cape wages pounds'!R76*104.6</f>
        <v>348.66666666666669</v>
      </c>
      <c r="S76" s="13">
        <f>'Cape wages pounds'!S76*104.6</f>
        <v>4184</v>
      </c>
      <c r="T76" s="8">
        <f>'Cape wages pounds'!T76*104.6</f>
        <v>7.8450000000000006</v>
      </c>
      <c r="U76" s="12">
        <f>'Cape wages pounds'!U76*104.6</f>
        <v>196.125</v>
      </c>
      <c r="V76" s="12">
        <f>'Cape wages pounds'!V76*104.6</f>
        <v>2353.5000000000005</v>
      </c>
      <c r="W76" s="14">
        <f>'Cape wages pounds'!W76*104.6</f>
        <v>13.720033333333333</v>
      </c>
      <c r="X76" s="8">
        <f>'Cape wages pounds'!X76*104.6</f>
        <v>343.00083333333333</v>
      </c>
      <c r="Y76" s="13">
        <f>'Cape wages pounds'!Y76*104.6</f>
        <v>4116.01</v>
      </c>
      <c r="Z76" s="14">
        <f>'Cape wages pounds'!Z76*104.6</f>
        <v>5.8924666666666656</v>
      </c>
      <c r="AA76" s="8">
        <f>'Cape wages pounds'!AA76*104.6</f>
        <v>147.31166666666664</v>
      </c>
      <c r="AB76" s="13">
        <f>'Cape wages pounds'!AB76*104.6</f>
        <v>1767.7399999999998</v>
      </c>
      <c r="AC76" s="12">
        <f>'Cape wages pounds'!AC76*104.6</f>
        <v>5.7530000000000001</v>
      </c>
      <c r="AD76" s="8">
        <f>'Cape wages pounds'!AD76*104.6</f>
        <v>143.82499999999999</v>
      </c>
      <c r="AE76" s="12">
        <f>'Cape wages pounds'!AE76*104.6</f>
        <v>1725.8999999999999</v>
      </c>
      <c r="AF76" s="12">
        <f>'Cape wages pounds'!AF76*104.6</f>
        <v>3.3472</v>
      </c>
      <c r="AG76" s="8">
        <f>'Cape wages pounds'!AG76*104.6</f>
        <v>83.68</v>
      </c>
      <c r="AH76" s="12">
        <f>'Cape wages pounds'!AH76*104.6</f>
        <v>1004.1600000000001</v>
      </c>
      <c r="AL76" s="8">
        <f>'Cape wages pounds'!AL76*104.6</f>
        <v>62.324166666666663</v>
      </c>
      <c r="AM76" s="12">
        <f>'Cape wages pounds'!AM76*104.6</f>
        <v>1558.1041666666667</v>
      </c>
      <c r="AN76" s="13">
        <f>'Cape wages pounds'!AN76*104.6</f>
        <v>18697.25</v>
      </c>
      <c r="AR76" s="8">
        <f>'Cape wages pounds'!AR76*104.6</f>
        <v>60.145000000000003</v>
      </c>
      <c r="AS76" s="12">
        <f>'Cape wages pounds'!AS76*104.6</f>
        <v>1503.625</v>
      </c>
      <c r="AT76" s="13">
        <f>'Cape wages pounds'!AT76*104.6</f>
        <v>18043.500000000004</v>
      </c>
      <c r="AX76" s="10">
        <f>'Cape wages pounds'!AX76*104.6</f>
        <v>41.84</v>
      </c>
      <c r="AY76" s="12">
        <f>'Cape wages pounds'!AY76*104.6</f>
        <v>1046</v>
      </c>
      <c r="AZ76" s="13">
        <f>'Cape wages pounds'!AZ76*104.6</f>
        <v>12552</v>
      </c>
      <c r="BD76" s="10">
        <f>'Cape wages pounds'!BD76*104.6</f>
        <v>66.246666666666655</v>
      </c>
      <c r="BE76" s="12">
        <f>'Cape wages pounds'!BE76*104.6</f>
        <v>1656.1666666666665</v>
      </c>
      <c r="BF76" s="13">
        <f>'Cape wages pounds'!BF76*104.6</f>
        <v>19874</v>
      </c>
    </row>
    <row r="77" spans="1:58" x14ac:dyDescent="0.2">
      <c r="A77" s="5">
        <v>1905</v>
      </c>
      <c r="B77" s="14">
        <f>'Cape wages pounds'!B77*104.6</f>
        <v>7.5137666666666663</v>
      </c>
      <c r="C77" s="8">
        <f>'Cape wages pounds'!C77*104.6</f>
        <v>187.84416666666667</v>
      </c>
      <c r="D77" s="13">
        <f>'Cape wages pounds'!D77*104.6</f>
        <v>2254.13</v>
      </c>
      <c r="E77" s="12">
        <f>'Cape wages pounds'!E77*104.6</f>
        <v>3.2600333333333329</v>
      </c>
      <c r="F77" s="8">
        <f>'Cape wages pounds'!F77*104.6</f>
        <v>81.500833333333333</v>
      </c>
      <c r="G77" s="13">
        <f>'Cape wages pounds'!G77*104.6</f>
        <v>978.00999999999988</v>
      </c>
      <c r="H77" s="12">
        <f>'Cape wages pounds'!H77*104.6</f>
        <v>10.982999999999999</v>
      </c>
      <c r="I77" s="8">
        <f>'Cape wages pounds'!I77*104.6</f>
        <v>274.57499999999999</v>
      </c>
      <c r="J77" s="12">
        <f>'Cape wages pounds'!J77*104.6</f>
        <v>3294.8999999999996</v>
      </c>
      <c r="K77" s="18">
        <f>'Cape wages pounds'!K77*104.6</f>
        <v>5.4217666666666666</v>
      </c>
      <c r="L77" s="8">
        <f>'Cape wages pounds'!L77*104.6</f>
        <v>135.54416666666665</v>
      </c>
      <c r="M77" s="13">
        <f>'Cape wages pounds'!M77*104.6</f>
        <v>1626.53</v>
      </c>
      <c r="Q77" s="10">
        <f>'Cape wages pounds'!Q77*104.6</f>
        <v>19.612499999999997</v>
      </c>
      <c r="R77" s="12">
        <f>'Cape wages pounds'!R77*104.6</f>
        <v>490.3125</v>
      </c>
      <c r="S77" s="13">
        <f>'Cape wages pounds'!S77*104.6</f>
        <v>5883.75</v>
      </c>
      <c r="T77" s="8">
        <f>'Cape wages pounds'!T77*104.6</f>
        <v>7.8450000000000006</v>
      </c>
      <c r="U77" s="12">
        <f>'Cape wages pounds'!U77*104.6</f>
        <v>196.125</v>
      </c>
      <c r="V77" s="12">
        <f>'Cape wages pounds'!V77*104.6</f>
        <v>2353.5000000000005</v>
      </c>
      <c r="W77" s="14">
        <f>'Cape wages pounds'!W77*104.6</f>
        <v>16.980066666666666</v>
      </c>
      <c r="X77" s="8">
        <f>'Cape wages pounds'!X77*104.6</f>
        <v>424.50166666666667</v>
      </c>
      <c r="Y77" s="13">
        <f>'Cape wages pounds'!Y77*104.6</f>
        <v>5094.0200000000004</v>
      </c>
      <c r="Z77" s="14">
        <f>'Cape wages pounds'!Z77*104.6</f>
        <v>7.5312000000000001</v>
      </c>
      <c r="AA77" s="8">
        <f>'Cape wages pounds'!AA77*104.6</f>
        <v>188.28</v>
      </c>
      <c r="AB77" s="13">
        <f>'Cape wages pounds'!AB77*104.6</f>
        <v>2259.36</v>
      </c>
      <c r="AC77" s="12">
        <f>'Cape wages pounds'!AC77*104.6</f>
        <v>8.0890666666666675</v>
      </c>
      <c r="AD77" s="8">
        <f>'Cape wages pounds'!AD77*104.6</f>
        <v>202.22666666666666</v>
      </c>
      <c r="AE77" s="12">
        <f>'Cape wages pounds'!AE77*104.6</f>
        <v>2426.7199999999998</v>
      </c>
      <c r="AF77" s="12">
        <f>'Cape wages pounds'!AF77*104.6</f>
        <v>7.6183666666666658</v>
      </c>
      <c r="AG77" s="8">
        <f>'Cape wages pounds'!AG77*104.6</f>
        <v>190.45916666666665</v>
      </c>
      <c r="AH77" s="12">
        <f>'Cape wages pounds'!AH77*104.6</f>
        <v>2285.5100000000002</v>
      </c>
      <c r="AL77" s="8">
        <f>'Cape wages pounds'!AL77*104.6</f>
        <v>59.709166666666675</v>
      </c>
      <c r="AM77" s="12">
        <f>'Cape wages pounds'!AM77*104.6</f>
        <v>1492.7291666666667</v>
      </c>
      <c r="AN77" s="13">
        <f>'Cape wages pounds'!AN77*104.6</f>
        <v>17912.750000000004</v>
      </c>
      <c r="AR77" s="8">
        <f>'Cape wages pounds'!AR77*104.6</f>
        <v>54.914999999999999</v>
      </c>
      <c r="AS77" s="12">
        <f>'Cape wages pounds'!AS77*104.6</f>
        <v>1372.875</v>
      </c>
      <c r="AT77" s="13">
        <f>'Cape wages pounds'!AT77*104.6</f>
        <v>16474.5</v>
      </c>
      <c r="AX77" s="10">
        <f>'Cape wages pounds'!AX77*104.6</f>
        <v>50.12083333333333</v>
      </c>
      <c r="AY77" s="12">
        <f>'Cape wages pounds'!AY77*104.6</f>
        <v>1253.0208333333335</v>
      </c>
      <c r="AZ77" s="13">
        <f>'Cape wages pounds'!AZ77*104.6</f>
        <v>15036.25</v>
      </c>
      <c r="BD77" s="10">
        <f>'Cape wages pounds'!BD77*104.6</f>
        <v>54.043333333333337</v>
      </c>
      <c r="BE77" s="12">
        <f>'Cape wages pounds'!BE77*104.6</f>
        <v>1351.0833333333335</v>
      </c>
      <c r="BF77" s="13">
        <f>'Cape wages pounds'!BF77*104.6</f>
        <v>16213</v>
      </c>
    </row>
    <row r="78" spans="1:58" x14ac:dyDescent="0.2">
      <c r="A78" s="5">
        <v>1906</v>
      </c>
      <c r="B78" s="14">
        <f>'Cape wages pounds'!B78*104.6</f>
        <v>6.8513000000000002</v>
      </c>
      <c r="C78" s="8">
        <f>'Cape wages pounds'!C78*104.6</f>
        <v>171.2825</v>
      </c>
      <c r="D78" s="13">
        <f>'Cape wages pounds'!D78*104.6</f>
        <v>2055.3900000000003</v>
      </c>
      <c r="E78" s="12">
        <f>'Cape wages pounds'!E78*104.6</f>
        <v>3.0856999999999997</v>
      </c>
      <c r="F78" s="8">
        <f>'Cape wages pounds'!F78*104.6</f>
        <v>77.142499999999984</v>
      </c>
      <c r="G78" s="13">
        <f>'Cape wages pounds'!G78*104.6</f>
        <v>925.70999999999992</v>
      </c>
      <c r="H78" s="12">
        <f>'Cape wages pounds'!H78*104.6</f>
        <v>10.948133333333333</v>
      </c>
      <c r="I78" s="8">
        <f>'Cape wages pounds'!I78*104.6</f>
        <v>273.70333333333332</v>
      </c>
      <c r="J78" s="12">
        <f>'Cape wages pounds'!J78*104.6</f>
        <v>3284.4399999999996</v>
      </c>
      <c r="K78" s="18">
        <f>'Cape wages pounds'!K78*104.6</f>
        <v>5.1951333333333327</v>
      </c>
      <c r="L78" s="8">
        <f>'Cape wages pounds'!L78*104.6</f>
        <v>129.87833333333333</v>
      </c>
      <c r="M78" s="13">
        <f>'Cape wages pounds'!M78*104.6</f>
        <v>1558.54</v>
      </c>
      <c r="Q78" s="10">
        <f>'Cape wages pounds'!Q78*104.6</f>
        <v>12.639166666666666</v>
      </c>
      <c r="R78" s="12">
        <f>'Cape wages pounds'!R78*104.6</f>
        <v>315.97916666666669</v>
      </c>
      <c r="S78" s="13">
        <f>'Cape wages pounds'!S78*104.6</f>
        <v>3791.75</v>
      </c>
      <c r="T78" s="8">
        <f>'Cape wages pounds'!T78*104.6</f>
        <v>7.8450000000000006</v>
      </c>
      <c r="U78" s="12">
        <f>'Cape wages pounds'!U78*104.6</f>
        <v>196.125</v>
      </c>
      <c r="V78" s="12">
        <f>'Cape wages pounds'!V78*104.6</f>
        <v>2353.5000000000005</v>
      </c>
      <c r="W78" s="14">
        <f>'Cape wages pounds'!W78*104.6</f>
        <v>17.154399999999995</v>
      </c>
      <c r="X78" s="8">
        <f>'Cape wages pounds'!X78*104.6</f>
        <v>428.85999999999996</v>
      </c>
      <c r="Y78" s="13">
        <f>'Cape wages pounds'!Y78*104.6</f>
        <v>5146.32</v>
      </c>
      <c r="Z78" s="14">
        <f>'Cape wages pounds'!Z78*104.6</f>
        <v>7.7404000000000011</v>
      </c>
      <c r="AA78" s="8">
        <f>'Cape wages pounds'!AA78*104.6</f>
        <v>193.51</v>
      </c>
      <c r="AB78" s="13">
        <f>'Cape wages pounds'!AB78*104.6</f>
        <v>2322.1200000000003</v>
      </c>
      <c r="AC78" s="12">
        <f>'Cape wages pounds'!AC78*104.6</f>
        <v>6.6943999999999999</v>
      </c>
      <c r="AD78" s="8">
        <f>'Cape wages pounds'!AD78*104.6</f>
        <v>167.36</v>
      </c>
      <c r="AE78" s="12">
        <f>'Cape wages pounds'!AE78*104.6</f>
        <v>2008.3200000000002</v>
      </c>
      <c r="AF78" s="12">
        <f>'Cape wages pounds'!AF78*104.6</f>
        <v>4.1840000000000002</v>
      </c>
      <c r="AG78" s="8">
        <f>'Cape wages pounds'!AG78*104.6</f>
        <v>104.6</v>
      </c>
      <c r="AH78" s="12">
        <f>'Cape wages pounds'!AH78*104.6</f>
        <v>1255.1999999999998</v>
      </c>
      <c r="AL78" s="8">
        <f>'Cape wages pounds'!AL78*104.6</f>
        <v>54.914999999999999</v>
      </c>
      <c r="AM78" s="12">
        <f>'Cape wages pounds'!AM78*104.6</f>
        <v>1372.875</v>
      </c>
      <c r="AN78" s="13">
        <f>'Cape wages pounds'!AN78*104.6</f>
        <v>16474.5</v>
      </c>
      <c r="AR78" s="8">
        <f>'Cape wages pounds'!AR78*104.6</f>
        <v>55.786666666666662</v>
      </c>
      <c r="AS78" s="12">
        <f>'Cape wages pounds'!AS78*104.6</f>
        <v>1394.6666666666667</v>
      </c>
      <c r="AT78" s="13">
        <f>'Cape wages pounds'!AT78*104.6</f>
        <v>16736</v>
      </c>
      <c r="AX78" s="10">
        <f>'Cape wages pounds'!AX78*104.6</f>
        <v>48.813333333333333</v>
      </c>
      <c r="AY78" s="12">
        <f>'Cape wages pounds'!AY78*104.6</f>
        <v>1220.3333333333333</v>
      </c>
      <c r="AZ78" s="13">
        <f>'Cape wages pounds'!AZ78*104.6</f>
        <v>14644</v>
      </c>
      <c r="BD78" s="10">
        <f>'Cape wages pounds'!BD78*104.6</f>
        <v>56.222499999999997</v>
      </c>
      <c r="BE78" s="12">
        <f>'Cape wages pounds'!BE78*104.6</f>
        <v>1405.5625</v>
      </c>
      <c r="BF78" s="13">
        <f>'Cape wages pounds'!BF78*104.6</f>
        <v>16866.75</v>
      </c>
    </row>
    <row r="79" spans="1:58" x14ac:dyDescent="0.2">
      <c r="A79" s="5">
        <v>1907</v>
      </c>
      <c r="B79" s="14">
        <f>'Cape wages pounds'!B79*104.6</f>
        <v>6.6246666666666671</v>
      </c>
      <c r="C79" s="8">
        <f>'Cape wages pounds'!C79*104.6</f>
        <v>165.61666666666667</v>
      </c>
      <c r="D79" s="13">
        <f>'Cape wages pounds'!D79*104.6</f>
        <v>1987.3999999999999</v>
      </c>
      <c r="E79" s="12">
        <f>'Cape wages pounds'!E79*104.6</f>
        <v>3.0682666666666663</v>
      </c>
      <c r="F79" s="8">
        <f>'Cape wages pounds'!F79*104.6</f>
        <v>76.706666666666663</v>
      </c>
      <c r="G79" s="13">
        <f>'Cape wages pounds'!G79*104.6</f>
        <v>920.47999999999979</v>
      </c>
      <c r="H79" s="12">
        <f>'Cape wages pounds'!H79*104.6</f>
        <v>11.174766666666667</v>
      </c>
      <c r="I79" s="8">
        <f>'Cape wages pounds'!I79*104.6</f>
        <v>279.36916666666667</v>
      </c>
      <c r="J79" s="12">
        <f>'Cape wages pounds'!J79*104.6</f>
        <v>3352.4299999999994</v>
      </c>
      <c r="K79" s="18">
        <f>'Cape wages pounds'!K79*104.6</f>
        <v>4.8987666666666652</v>
      </c>
      <c r="L79" s="8">
        <f>'Cape wages pounds'!L79*104.6</f>
        <v>122.46916666666664</v>
      </c>
      <c r="M79" s="13">
        <f>'Cape wages pounds'!M79*104.6</f>
        <v>1469.6299999999997</v>
      </c>
      <c r="Q79" s="10">
        <f>'Cape wages pounds'!Q79*104.6</f>
        <v>12.639166666666666</v>
      </c>
      <c r="R79" s="12">
        <f>'Cape wages pounds'!R79*104.6</f>
        <v>315.97916666666669</v>
      </c>
      <c r="S79" s="13">
        <f>'Cape wages pounds'!S79*104.6</f>
        <v>3791.75</v>
      </c>
      <c r="T79" s="8">
        <f>'Cape wages pounds'!T79*104.6</f>
        <v>7.4091666666666658</v>
      </c>
      <c r="U79" s="12">
        <f>'Cape wages pounds'!U79*104.6</f>
        <v>185.22916666666666</v>
      </c>
      <c r="V79" s="12">
        <f>'Cape wages pounds'!V79*104.6</f>
        <v>2222.75</v>
      </c>
      <c r="W79" s="14">
        <f>'Cape wages pounds'!W79*104.6</f>
        <v>15.0624</v>
      </c>
      <c r="X79" s="8">
        <f>'Cape wages pounds'!X79*104.6</f>
        <v>376.56</v>
      </c>
      <c r="Y79" s="13">
        <f>'Cape wages pounds'!Y79*104.6</f>
        <v>4518.72</v>
      </c>
      <c r="Z79" s="14">
        <f>'Cape wages pounds'!Z79*104.6</f>
        <v>6.0667999999999989</v>
      </c>
      <c r="AA79" s="8">
        <f>'Cape wages pounds'!AA79*104.6</f>
        <v>151.66999999999999</v>
      </c>
      <c r="AB79" s="13">
        <f>'Cape wages pounds'!AB79*104.6</f>
        <v>1820.0399999999997</v>
      </c>
      <c r="AC79" s="12">
        <f>'Cape wages pounds'!AC79*104.6</f>
        <v>6.2759999999999998</v>
      </c>
      <c r="AD79" s="8">
        <f>'Cape wages pounds'!AD79*104.6</f>
        <v>156.89999999999998</v>
      </c>
      <c r="AE79" s="12">
        <f>'Cape wages pounds'!AE79*104.6</f>
        <v>1882.8</v>
      </c>
      <c r="AF79" s="12">
        <f>'Cape wages pounds'!AF79*104.6</f>
        <v>3.3472</v>
      </c>
      <c r="AG79" s="8">
        <f>'Cape wages pounds'!AG79*104.6</f>
        <v>83.68</v>
      </c>
      <c r="AH79" s="12">
        <f>'Cape wages pounds'!AH79*104.6</f>
        <v>1004.1600000000001</v>
      </c>
      <c r="AL79" s="8">
        <f>'Cape wages pounds'!AL79*104.6</f>
        <v>52.3</v>
      </c>
      <c r="AM79" s="12">
        <f>'Cape wages pounds'!AM79*104.6</f>
        <v>1307.5</v>
      </c>
      <c r="AN79" s="13">
        <f>'Cape wages pounds'!AN79*104.6</f>
        <v>15690</v>
      </c>
      <c r="AR79" s="8">
        <f>'Cape wages pounds'!AR79*104.6</f>
        <v>53.17166666666666</v>
      </c>
      <c r="AS79" s="12">
        <f>'Cape wages pounds'!AS79*104.6</f>
        <v>1329.2916666666665</v>
      </c>
      <c r="AT79" s="13">
        <f>'Cape wages pounds'!AT79*104.6</f>
        <v>15951.5</v>
      </c>
      <c r="AX79" s="10">
        <f>'Cape wages pounds'!AX79*104.6</f>
        <v>48.377499999999998</v>
      </c>
      <c r="AY79" s="12">
        <f>'Cape wages pounds'!AY79*104.6</f>
        <v>1209.4375</v>
      </c>
      <c r="AZ79" s="13">
        <f>'Cape wages pounds'!AZ79*104.6</f>
        <v>14513.25</v>
      </c>
      <c r="BD79" s="10">
        <f>'Cape wages pounds'!BD79*104.6</f>
        <v>52.3</v>
      </c>
      <c r="BE79" s="12">
        <f>'Cape wages pounds'!BE79*104.6</f>
        <v>1307.5</v>
      </c>
      <c r="BF79" s="13">
        <f>'Cape wages pounds'!BF79*104.6</f>
        <v>15690</v>
      </c>
    </row>
    <row r="80" spans="1:58" x14ac:dyDescent="0.2">
      <c r="A80" s="5">
        <v>1908</v>
      </c>
      <c r="B80" s="15">
        <f>'Cape wages pounds'!B80*104.6</f>
        <v>9.5005527864555308</v>
      </c>
      <c r="C80" s="16">
        <f>'Cape wages pounds'!C80*104.6</f>
        <v>237.51381966138828</v>
      </c>
      <c r="D80" s="17">
        <f>'Cape wages pounds'!D80*104.6</f>
        <v>2850.1658359366593</v>
      </c>
      <c r="E80" s="12">
        <f>'Cape wages pounds'!E80*104.6</f>
        <v>3.5564</v>
      </c>
      <c r="F80" s="8">
        <f>'Cape wages pounds'!F80*104.6</f>
        <v>88.91</v>
      </c>
      <c r="G80" s="13">
        <f>'Cape wages pounds'!G80*104.6</f>
        <v>1066.9199999999998</v>
      </c>
      <c r="K80" s="18">
        <f>'Cape wages pounds'!K80*104.6</f>
        <v>4.8115999999999994</v>
      </c>
      <c r="L80" s="8">
        <f>'Cape wages pounds'!L80*104.6</f>
        <v>120.28999999999998</v>
      </c>
      <c r="M80" s="13">
        <f>'Cape wages pounds'!M80*104.6</f>
        <v>1443.4799999999998</v>
      </c>
      <c r="T80" s="8">
        <f>'Cape wages pounds'!T80*104.6</f>
        <v>4.5293128617926142</v>
      </c>
      <c r="U80" s="12">
        <f>'Cape wages pounds'!U80*104.6</f>
        <v>113.23282154481535</v>
      </c>
      <c r="V80" s="12">
        <f>'Cape wages pounds'!V80*104.6</f>
        <v>1358.7938585377842</v>
      </c>
      <c r="W80" s="14">
        <f>'Cape wages pounds'!W80*104.6</f>
        <v>14.975233333333332</v>
      </c>
      <c r="X80" s="8">
        <f>'Cape wages pounds'!X80*104.6</f>
        <v>374.38083333333333</v>
      </c>
      <c r="Y80" s="13">
        <f>'Cape wages pounds'!Y80*104.6</f>
        <v>4492.57</v>
      </c>
      <c r="Z80" s="14">
        <f>'Cape wages pounds'!Z80*104.6</f>
        <v>3.0856999999999997</v>
      </c>
      <c r="AA80" s="8">
        <f>'Cape wages pounds'!AA80*104.6</f>
        <v>77.142499999999984</v>
      </c>
      <c r="AB80" s="13">
        <f>'Cape wages pounds'!AB80*104.6</f>
        <v>925.70999999999992</v>
      </c>
      <c r="AF80" s="12">
        <f>'Cape wages pounds'!AF80*104.6</f>
        <v>3.1379999999999999</v>
      </c>
      <c r="AG80" s="8">
        <f>'Cape wages pounds'!AG80*104.6</f>
        <v>78.449999999999989</v>
      </c>
      <c r="AH80" s="12">
        <f>'Cape wages pounds'!AH80*104.6</f>
        <v>941.4</v>
      </c>
      <c r="AL80" s="8">
        <f>'Cape wages pounds'!AL80*104.6</f>
        <v>45.762499999999996</v>
      </c>
      <c r="AM80" s="12">
        <f>'Cape wages pounds'!AM80*104.6</f>
        <v>1144.0625</v>
      </c>
      <c r="AN80" s="13">
        <f>'Cape wages pounds'!AN80*104.6</f>
        <v>13728.75</v>
      </c>
      <c r="AR80" s="8">
        <f>'Cape wages pounds'!AR80*104.6</f>
        <v>50.992499999999993</v>
      </c>
      <c r="AS80" s="12">
        <f>'Cape wages pounds'!AS80*104.6</f>
        <v>1274.8125</v>
      </c>
      <c r="AT80" s="13">
        <f>'Cape wages pounds'!AT80*104.6</f>
        <v>15297.75</v>
      </c>
      <c r="AX80" s="10">
        <f>'Cape wages pounds'!AX80*104.6</f>
        <v>45.326666666666668</v>
      </c>
      <c r="AY80" s="12">
        <f>'Cape wages pounds'!AY80*104.6</f>
        <v>1133.1666666666667</v>
      </c>
      <c r="AZ80" s="13">
        <f>'Cape wages pounds'!AZ80*104.6</f>
        <v>13598</v>
      </c>
      <c r="BD80" s="10">
        <f>'Cape wages pounds'!BD80*104.6</f>
        <v>44.890833333333333</v>
      </c>
      <c r="BE80" s="12">
        <f>'Cape wages pounds'!BE80*104.6</f>
        <v>1122.2708333333335</v>
      </c>
      <c r="BF80" s="13">
        <f>'Cape wages pounds'!BF80*104.6</f>
        <v>13467.25</v>
      </c>
    </row>
    <row r="81" spans="1:58" x14ac:dyDescent="0.2">
      <c r="A81" s="5">
        <v>1909</v>
      </c>
      <c r="B81" s="14">
        <f>'Cape wages pounds'!B81*104.6</f>
        <v>12.376438906244395</v>
      </c>
      <c r="C81" s="8">
        <f>'Cape wages pounds'!C81*104.6</f>
        <v>309.41097265610983</v>
      </c>
      <c r="D81" s="13">
        <f>'Cape wages pounds'!D81*104.6</f>
        <v>3712.9316718733185</v>
      </c>
      <c r="E81" s="12">
        <f>'Cape wages pounds'!E81*104.6</f>
        <v>6.7989999999999995</v>
      </c>
      <c r="F81" s="8">
        <f>'Cape wages pounds'!F81*104.6</f>
        <v>169.97499999999999</v>
      </c>
      <c r="G81" s="13">
        <f>'Cape wages pounds'!G81*104.6</f>
        <v>2039.6999999999998</v>
      </c>
      <c r="T81" s="8">
        <f>'Cape wages pounds'!T81*104.6</f>
        <v>4.7503834055789635</v>
      </c>
      <c r="U81" s="12">
        <f>'Cape wages pounds'!U81*104.6</f>
        <v>118.7595851394741</v>
      </c>
      <c r="V81" s="12">
        <f>'Cape wages pounds'!V81*104.6</f>
        <v>1425.1150216736894</v>
      </c>
      <c r="W81" s="14">
        <f>'Cape wages pounds'!W81*104.6</f>
        <v>13.597999999999999</v>
      </c>
      <c r="X81" s="8">
        <f>'Cape wages pounds'!X81*104.6</f>
        <v>339.95</v>
      </c>
      <c r="Y81" s="13">
        <f>'Cape wages pounds'!Y81*104.6</f>
        <v>4079.3999999999996</v>
      </c>
      <c r="Z81" s="14"/>
      <c r="AF81" s="12">
        <f>'Cape wages pounds'!AF81*104.6</f>
        <v>3.661</v>
      </c>
      <c r="AG81" s="8">
        <f>'Cape wages pounds'!AG81*104.6</f>
        <v>91.524999999999991</v>
      </c>
      <c r="AH81" s="12">
        <f>'Cape wages pounds'!AH81*104.6</f>
        <v>1098.3</v>
      </c>
      <c r="AL81" s="8">
        <f>'Cape wages pounds'!AL81*104.6</f>
        <v>55.350833333333334</v>
      </c>
      <c r="AM81" s="12">
        <f>'Cape wages pounds'!AM81*104.6</f>
        <v>1383.7708333333333</v>
      </c>
      <c r="AN81" s="13">
        <f>'Cape wages pounds'!AN81*104.6</f>
        <v>16605.25</v>
      </c>
      <c r="AO81" s="8">
        <f>'Cape wages pounds'!AO81*104.6</f>
        <v>26.15</v>
      </c>
      <c r="AP81" s="12">
        <f>'Cape wages pounds'!AP81*104.6</f>
        <v>653.75</v>
      </c>
      <c r="AQ81" s="13">
        <f>'Cape wages pounds'!AQ81*104.6</f>
        <v>7845</v>
      </c>
      <c r="AR81" s="8">
        <f>'Cape wages pounds'!AR81*104.6</f>
        <v>56.222499999999997</v>
      </c>
      <c r="AS81" s="12">
        <f>'Cape wages pounds'!AS81*104.6</f>
        <v>1405.5625</v>
      </c>
      <c r="AT81" s="13">
        <f>'Cape wages pounds'!AT81*104.6</f>
        <v>16866.75</v>
      </c>
      <c r="AX81" s="19">
        <f>'Cape wages pounds'!AX81*104.6</f>
        <v>42.144644570003216</v>
      </c>
      <c r="AY81" s="16">
        <f>'Cape wages pounds'!AY81*104.6</f>
        <v>1053.6161142500805</v>
      </c>
      <c r="AZ81" s="17">
        <f>'Cape wages pounds'!AZ81*104.6</f>
        <v>12643.393371000966</v>
      </c>
      <c r="BD81" s="10">
        <f>'Cape wages pounds'!BD81*104.6</f>
        <v>61.452500000000001</v>
      </c>
      <c r="BE81" s="12">
        <f>'Cape wages pounds'!BE81*104.6</f>
        <v>1536.3125</v>
      </c>
      <c r="BF81" s="13">
        <f>'Cape wages pounds'!BF81*104.6</f>
        <v>18435.75</v>
      </c>
    </row>
    <row r="82" spans="1:58" x14ac:dyDescent="0.2">
      <c r="A82" s="5">
        <v>1910</v>
      </c>
      <c r="N82" s="7">
        <f>'Cape wages pounds'!N82*104.6</f>
        <v>18.304999999999996</v>
      </c>
      <c r="O82" s="12">
        <f>'Cape wages pounds'!O82*104.6</f>
        <v>457.625</v>
      </c>
      <c r="P82" s="12">
        <f>'Cape wages pounds'!P82*104.6</f>
        <v>5491.5</v>
      </c>
      <c r="AL82" s="8">
        <f>'Cape wages pounds'!AL82*104.6</f>
        <v>52.3</v>
      </c>
      <c r="AM82" s="12">
        <f>'Cape wages pounds'!AM82*104.6</f>
        <v>1307.5</v>
      </c>
      <c r="AN82" s="13">
        <f>'Cape wages pounds'!AN82*104.6</f>
        <v>15690</v>
      </c>
      <c r="AX82" s="21">
        <f>'Cape wages pounds'!AX82*104.6</f>
        <v>38.962622473339763</v>
      </c>
      <c r="AY82" s="12">
        <f>'Cape wages pounds'!AY82*104.6</f>
        <v>974.06556183349414</v>
      </c>
      <c r="AZ82" s="13">
        <f>'Cape wages pounds'!AZ82*104.6</f>
        <v>11688.786742001928</v>
      </c>
    </row>
    <row r="83" spans="1:58" x14ac:dyDescent="0.2">
      <c r="A83" s="5">
        <v>1911</v>
      </c>
      <c r="N83" s="7">
        <f>'Cape wages pounds'!N83*104.6</f>
        <v>23.535</v>
      </c>
      <c r="O83" s="12">
        <f>'Cape wages pounds'!O83*104.6</f>
        <v>588.375</v>
      </c>
      <c r="P83" s="12">
        <f>'Cape wages pounds'!P83*104.6</f>
        <v>7060.5</v>
      </c>
      <c r="AL83" s="8">
        <f>'Cape wages pounds'!AL83*104.6</f>
        <v>52.3</v>
      </c>
      <c r="AM83" s="12">
        <f>'Cape wages pounds'!AM83*104.6</f>
        <v>1307.5</v>
      </c>
      <c r="AN83" s="13">
        <f>'Cape wages pounds'!AN83*104.6</f>
        <v>15690</v>
      </c>
      <c r="AX83" s="21">
        <f>'Cape wages pounds'!AX83*104.6</f>
        <v>38.962622473339763</v>
      </c>
      <c r="AY83" s="12">
        <f>'Cape wages pounds'!AY83*104.6</f>
        <v>974.06556183349414</v>
      </c>
      <c r="AZ83" s="13">
        <f>'Cape wages pounds'!AZ83*104.6</f>
        <v>11688.786742001928</v>
      </c>
    </row>
    <row r="84" spans="1:58" x14ac:dyDescent="0.2">
      <c r="A84" s="5">
        <v>1912</v>
      </c>
      <c r="N84" s="16">
        <f>'Cape wages pounds'!N84*104.6</f>
        <v>23.315027332723659</v>
      </c>
      <c r="O84" s="16">
        <f>'Cape wages pounds'!O84*104.6</f>
        <v>582.87568331809143</v>
      </c>
      <c r="P84" s="16">
        <f>'Cape wages pounds'!P84*104.6</f>
        <v>6994.5081998170981</v>
      </c>
      <c r="AL84" s="16">
        <f>'Cape wages pounds'!AL84*104.6</f>
        <v>51.061220739859365</v>
      </c>
      <c r="AM84" s="16">
        <f>'Cape wages pounds'!AM84*104.6</f>
        <v>1276.5305184964841</v>
      </c>
      <c r="AN84" s="17">
        <f>'Cape wages pounds'!AN84*104.6</f>
        <v>15318.366221957809</v>
      </c>
      <c r="AX84" s="19">
        <f>'Cape wages pounds'!AX84*104.6</f>
        <v>38.962622473339763</v>
      </c>
      <c r="AY84" s="16">
        <f>'Cape wages pounds'!AY84*104.6</f>
        <v>974.06556183349414</v>
      </c>
      <c r="AZ84" s="17">
        <f>'Cape wages pounds'!AZ84*104.6</f>
        <v>11688.786742001928</v>
      </c>
    </row>
    <row r="85" spans="1:58" x14ac:dyDescent="0.2">
      <c r="A85" s="5">
        <v>1913</v>
      </c>
      <c r="N85" s="7">
        <f>'Cape wages pounds'!N85*104.6</f>
        <v>23.095054665447314</v>
      </c>
      <c r="O85" s="12">
        <f>'Cape wages pounds'!O85*104.6</f>
        <v>577.37636663618287</v>
      </c>
      <c r="P85" s="12">
        <f>'Cape wages pounds'!P85*104.6</f>
        <v>6928.5163996341953</v>
      </c>
      <c r="AL85" s="8">
        <f>'Cape wages pounds'!AL85*104.6</f>
        <v>49.822441479718741</v>
      </c>
      <c r="AM85" s="12">
        <f>'Cape wages pounds'!AM85*104.6</f>
        <v>1245.5610369929686</v>
      </c>
      <c r="AN85" s="13">
        <f>'Cape wages pounds'!AN85*104.6</f>
        <v>14946.732443915624</v>
      </c>
      <c r="AX85" s="21">
        <f>'Cape wages pounds'!AX85*104.6</f>
        <v>38.962622473339763</v>
      </c>
      <c r="AY85" s="12">
        <f>'Cape wages pounds'!AY85*104.6</f>
        <v>974.06556183349414</v>
      </c>
      <c r="AZ85" s="13">
        <f>'Cape wages pounds'!AZ85*104.6</f>
        <v>11688.786742001928</v>
      </c>
      <c r="BD85" s="10">
        <f>'Cape wages pounds'!BD85*104.6</f>
        <v>73.219999999999985</v>
      </c>
      <c r="BE85" s="12">
        <f>'Cape wages pounds'!BE85*104.6</f>
        <v>1830.5</v>
      </c>
      <c r="BF85" s="13">
        <f>'Cape wages pounds'!BF85*104.6</f>
        <v>21966</v>
      </c>
    </row>
  </sheetData>
  <mergeCells count="24">
    <mergeCell ref="AI7:AK7"/>
    <mergeCell ref="B6:M6"/>
    <mergeCell ref="N6:V6"/>
    <mergeCell ref="W6:AH6"/>
    <mergeCell ref="AI6:BI6"/>
    <mergeCell ref="B7:D7"/>
    <mergeCell ref="E7:G7"/>
    <mergeCell ref="H7:J7"/>
    <mergeCell ref="K7:M7"/>
    <mergeCell ref="N7:P7"/>
    <mergeCell ref="Q7:S7"/>
    <mergeCell ref="T7:V7"/>
    <mergeCell ref="W7:Y7"/>
    <mergeCell ref="Z7:AB7"/>
    <mergeCell ref="AC7:AE7"/>
    <mergeCell ref="AF7:AH7"/>
    <mergeCell ref="BD7:BF7"/>
    <mergeCell ref="BG7:BI7"/>
    <mergeCell ref="AL7:AN7"/>
    <mergeCell ref="AO7:AQ7"/>
    <mergeCell ref="AR7:AT7"/>
    <mergeCell ref="AU7:AW7"/>
    <mergeCell ref="AX7:AZ7"/>
    <mergeCell ref="BA7:BC7"/>
  </mergeCells>
  <phoneticPr fontId="15" type="noConversion"/>
  <pageMargins left="0.7" right="0.7" top="0.75" bottom="0.75" header="0.3" footer="0.3"/>
  <pageSetup paperSize="9"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O436"/>
  <sheetViews>
    <sheetView workbookViewId="0">
      <pane ySplit="5" topLeftCell="A57" activePane="bottomLeft" state="frozen"/>
      <selection activeCell="Q12" sqref="Q12"/>
      <selection pane="bottomLeft" activeCell="L2" sqref="L2"/>
    </sheetView>
  </sheetViews>
  <sheetFormatPr defaultColWidth="8.85546875" defaultRowHeight="12.75" x14ac:dyDescent="0.2"/>
  <cols>
    <col min="1" max="1" width="11.42578125" style="6" customWidth="1"/>
    <col min="2" max="4" width="8.85546875" style="6"/>
    <col min="5" max="5" width="18.42578125" style="6" customWidth="1"/>
    <col min="6" max="6" width="12.42578125" style="6" customWidth="1"/>
    <col min="7" max="7" width="8.85546875" style="6"/>
    <col min="8" max="8" width="13.85546875" style="6" customWidth="1"/>
    <col min="9" max="10" width="8.85546875" style="6"/>
    <col min="11" max="11" width="15" style="6" customWidth="1"/>
    <col min="12" max="12" width="8.85546875" style="6"/>
    <col min="13" max="13" width="12" style="6" customWidth="1"/>
    <col min="14" max="255" width="8.85546875" style="6"/>
    <col min="256" max="256" width="9.85546875" style="6" bestFit="1" customWidth="1"/>
    <col min="257" max="259" width="8.85546875" style="6"/>
    <col min="260" max="260" width="18.42578125" style="6" customWidth="1"/>
    <col min="261" max="261" width="12.42578125" style="6" customWidth="1"/>
    <col min="262" max="262" width="8.85546875" style="6"/>
    <col min="263" max="263" width="13.85546875" style="6" customWidth="1"/>
    <col min="264" max="265" width="8.85546875" style="6"/>
    <col min="266" max="266" width="15" style="6" customWidth="1"/>
    <col min="267" max="268" width="8.85546875" style="6"/>
    <col min="269" max="269" width="12" style="6" customWidth="1"/>
    <col min="270" max="511" width="8.85546875" style="6"/>
    <col min="512" max="512" width="9.85546875" style="6" bestFit="1" customWidth="1"/>
    <col min="513" max="515" width="8.85546875" style="6"/>
    <col min="516" max="516" width="18.42578125" style="6" customWidth="1"/>
    <col min="517" max="517" width="12.42578125" style="6" customWidth="1"/>
    <col min="518" max="518" width="8.85546875" style="6"/>
    <col min="519" max="519" width="13.85546875" style="6" customWidth="1"/>
    <col min="520" max="521" width="8.85546875" style="6"/>
    <col min="522" max="522" width="15" style="6" customWidth="1"/>
    <col min="523" max="524" width="8.85546875" style="6"/>
    <col min="525" max="525" width="12" style="6" customWidth="1"/>
    <col min="526" max="767" width="8.85546875" style="6"/>
    <col min="768" max="768" width="9.85546875" style="6" bestFit="1" customWidth="1"/>
    <col min="769" max="771" width="8.85546875" style="6"/>
    <col min="772" max="772" width="18.42578125" style="6" customWidth="1"/>
    <col min="773" max="773" width="12.42578125" style="6" customWidth="1"/>
    <col min="774" max="774" width="8.85546875" style="6"/>
    <col min="775" max="775" width="13.85546875" style="6" customWidth="1"/>
    <col min="776" max="777" width="8.85546875" style="6"/>
    <col min="778" max="778" width="15" style="6" customWidth="1"/>
    <col min="779" max="780" width="8.85546875" style="6"/>
    <col min="781" max="781" width="12" style="6" customWidth="1"/>
    <col min="782" max="1023" width="8.85546875" style="6"/>
    <col min="1024" max="1024" width="9.85546875" style="6" bestFit="1" customWidth="1"/>
    <col min="1025" max="1027" width="8.85546875" style="6"/>
    <col min="1028" max="1028" width="18.42578125" style="6" customWidth="1"/>
    <col min="1029" max="1029" width="12.42578125" style="6" customWidth="1"/>
    <col min="1030" max="1030" width="8.85546875" style="6"/>
    <col min="1031" max="1031" width="13.85546875" style="6" customWidth="1"/>
    <col min="1032" max="1033" width="8.85546875" style="6"/>
    <col min="1034" max="1034" width="15" style="6" customWidth="1"/>
    <col min="1035" max="1036" width="8.85546875" style="6"/>
    <col min="1037" max="1037" width="12" style="6" customWidth="1"/>
    <col min="1038" max="1279" width="8.85546875" style="6"/>
    <col min="1280" max="1280" width="9.85546875" style="6" bestFit="1" customWidth="1"/>
    <col min="1281" max="1283" width="8.85546875" style="6"/>
    <col min="1284" max="1284" width="18.42578125" style="6" customWidth="1"/>
    <col min="1285" max="1285" width="12.42578125" style="6" customWidth="1"/>
    <col min="1286" max="1286" width="8.85546875" style="6"/>
    <col min="1287" max="1287" width="13.85546875" style="6" customWidth="1"/>
    <col min="1288" max="1289" width="8.85546875" style="6"/>
    <col min="1290" max="1290" width="15" style="6" customWidth="1"/>
    <col min="1291" max="1292" width="8.85546875" style="6"/>
    <col min="1293" max="1293" width="12" style="6" customWidth="1"/>
    <col min="1294" max="1535" width="8.85546875" style="6"/>
    <col min="1536" max="1536" width="9.85546875" style="6" bestFit="1" customWidth="1"/>
    <col min="1537" max="1539" width="8.85546875" style="6"/>
    <col min="1540" max="1540" width="18.42578125" style="6" customWidth="1"/>
    <col min="1541" max="1541" width="12.42578125" style="6" customWidth="1"/>
    <col min="1542" max="1542" width="8.85546875" style="6"/>
    <col min="1543" max="1543" width="13.85546875" style="6" customWidth="1"/>
    <col min="1544" max="1545" width="8.85546875" style="6"/>
    <col min="1546" max="1546" width="15" style="6" customWidth="1"/>
    <col min="1547" max="1548" width="8.85546875" style="6"/>
    <col min="1549" max="1549" width="12" style="6" customWidth="1"/>
    <col min="1550" max="1791" width="8.85546875" style="6"/>
    <col min="1792" max="1792" width="9.85546875" style="6" bestFit="1" customWidth="1"/>
    <col min="1793" max="1795" width="8.85546875" style="6"/>
    <col min="1796" max="1796" width="18.42578125" style="6" customWidth="1"/>
    <col min="1797" max="1797" width="12.42578125" style="6" customWidth="1"/>
    <col min="1798" max="1798" width="8.85546875" style="6"/>
    <col min="1799" max="1799" width="13.85546875" style="6" customWidth="1"/>
    <col min="1800" max="1801" width="8.85546875" style="6"/>
    <col min="1802" max="1802" width="15" style="6" customWidth="1"/>
    <col min="1803" max="1804" width="8.85546875" style="6"/>
    <col min="1805" max="1805" width="12" style="6" customWidth="1"/>
    <col min="1806" max="2047" width="8.85546875" style="6"/>
    <col min="2048" max="2048" width="9.85546875" style="6" bestFit="1" customWidth="1"/>
    <col min="2049" max="2051" width="8.85546875" style="6"/>
    <col min="2052" max="2052" width="18.42578125" style="6" customWidth="1"/>
    <col min="2053" max="2053" width="12.42578125" style="6" customWidth="1"/>
    <col min="2054" max="2054" width="8.85546875" style="6"/>
    <col min="2055" max="2055" width="13.85546875" style="6" customWidth="1"/>
    <col min="2056" max="2057" width="8.85546875" style="6"/>
    <col min="2058" max="2058" width="15" style="6" customWidth="1"/>
    <col min="2059" max="2060" width="8.85546875" style="6"/>
    <col min="2061" max="2061" width="12" style="6" customWidth="1"/>
    <col min="2062" max="2303" width="8.85546875" style="6"/>
    <col min="2304" max="2304" width="9.85546875" style="6" bestFit="1" customWidth="1"/>
    <col min="2305" max="2307" width="8.85546875" style="6"/>
    <col min="2308" max="2308" width="18.42578125" style="6" customWidth="1"/>
    <col min="2309" max="2309" width="12.42578125" style="6" customWidth="1"/>
    <col min="2310" max="2310" width="8.85546875" style="6"/>
    <col min="2311" max="2311" width="13.85546875" style="6" customWidth="1"/>
    <col min="2312" max="2313" width="8.85546875" style="6"/>
    <col min="2314" max="2314" width="15" style="6" customWidth="1"/>
    <col min="2315" max="2316" width="8.85546875" style="6"/>
    <col min="2317" max="2317" width="12" style="6" customWidth="1"/>
    <col min="2318" max="2559" width="8.85546875" style="6"/>
    <col min="2560" max="2560" width="9.85546875" style="6" bestFit="1" customWidth="1"/>
    <col min="2561" max="2563" width="8.85546875" style="6"/>
    <col min="2564" max="2564" width="18.42578125" style="6" customWidth="1"/>
    <col min="2565" max="2565" width="12.42578125" style="6" customWidth="1"/>
    <col min="2566" max="2566" width="8.85546875" style="6"/>
    <col min="2567" max="2567" width="13.85546875" style="6" customWidth="1"/>
    <col min="2568" max="2569" width="8.85546875" style="6"/>
    <col min="2570" max="2570" width="15" style="6" customWidth="1"/>
    <col min="2571" max="2572" width="8.85546875" style="6"/>
    <col min="2573" max="2573" width="12" style="6" customWidth="1"/>
    <col min="2574" max="2815" width="8.85546875" style="6"/>
    <col min="2816" max="2816" width="9.85546875" style="6" bestFit="1" customWidth="1"/>
    <col min="2817" max="2819" width="8.85546875" style="6"/>
    <col min="2820" max="2820" width="18.42578125" style="6" customWidth="1"/>
    <col min="2821" max="2821" width="12.42578125" style="6" customWidth="1"/>
    <col min="2822" max="2822" width="8.85546875" style="6"/>
    <col min="2823" max="2823" width="13.85546875" style="6" customWidth="1"/>
    <col min="2824" max="2825" width="8.85546875" style="6"/>
    <col min="2826" max="2826" width="15" style="6" customWidth="1"/>
    <col min="2827" max="2828" width="8.85546875" style="6"/>
    <col min="2829" max="2829" width="12" style="6" customWidth="1"/>
    <col min="2830" max="3071" width="8.85546875" style="6"/>
    <col min="3072" max="3072" width="9.85546875" style="6" bestFit="1" customWidth="1"/>
    <col min="3073" max="3075" width="8.85546875" style="6"/>
    <col min="3076" max="3076" width="18.42578125" style="6" customWidth="1"/>
    <col min="3077" max="3077" width="12.42578125" style="6" customWidth="1"/>
    <col min="3078" max="3078" width="8.85546875" style="6"/>
    <col min="3079" max="3079" width="13.85546875" style="6" customWidth="1"/>
    <col min="3080" max="3081" width="8.85546875" style="6"/>
    <col min="3082" max="3082" width="15" style="6" customWidth="1"/>
    <col min="3083" max="3084" width="8.85546875" style="6"/>
    <col min="3085" max="3085" width="12" style="6" customWidth="1"/>
    <col min="3086" max="3327" width="8.85546875" style="6"/>
    <col min="3328" max="3328" width="9.85546875" style="6" bestFit="1" customWidth="1"/>
    <col min="3329" max="3331" width="8.85546875" style="6"/>
    <col min="3332" max="3332" width="18.42578125" style="6" customWidth="1"/>
    <col min="3333" max="3333" width="12.42578125" style="6" customWidth="1"/>
    <col min="3334" max="3334" width="8.85546875" style="6"/>
    <col min="3335" max="3335" width="13.85546875" style="6" customWidth="1"/>
    <col min="3336" max="3337" width="8.85546875" style="6"/>
    <col min="3338" max="3338" width="15" style="6" customWidth="1"/>
    <col min="3339" max="3340" width="8.85546875" style="6"/>
    <col min="3341" max="3341" width="12" style="6" customWidth="1"/>
    <col min="3342" max="3583" width="8.85546875" style="6"/>
    <col min="3584" max="3584" width="9.85546875" style="6" bestFit="1" customWidth="1"/>
    <col min="3585" max="3587" width="8.85546875" style="6"/>
    <col min="3588" max="3588" width="18.42578125" style="6" customWidth="1"/>
    <col min="3589" max="3589" width="12.42578125" style="6" customWidth="1"/>
    <col min="3590" max="3590" width="8.85546875" style="6"/>
    <col min="3591" max="3591" width="13.85546875" style="6" customWidth="1"/>
    <col min="3592" max="3593" width="8.85546875" style="6"/>
    <col min="3594" max="3594" width="15" style="6" customWidth="1"/>
    <col min="3595" max="3596" width="8.85546875" style="6"/>
    <col min="3597" max="3597" width="12" style="6" customWidth="1"/>
    <col min="3598" max="3839" width="8.85546875" style="6"/>
    <col min="3840" max="3840" width="9.85546875" style="6" bestFit="1" customWidth="1"/>
    <col min="3841" max="3843" width="8.85546875" style="6"/>
    <col min="3844" max="3844" width="18.42578125" style="6" customWidth="1"/>
    <col min="3845" max="3845" width="12.42578125" style="6" customWidth="1"/>
    <col min="3846" max="3846" width="8.85546875" style="6"/>
    <col min="3847" max="3847" width="13.85546875" style="6" customWidth="1"/>
    <col min="3848" max="3849" width="8.85546875" style="6"/>
    <col min="3850" max="3850" width="15" style="6" customWidth="1"/>
    <col min="3851" max="3852" width="8.85546875" style="6"/>
    <col min="3853" max="3853" width="12" style="6" customWidth="1"/>
    <col min="3854" max="4095" width="8.85546875" style="6"/>
    <col min="4096" max="4096" width="9.85546875" style="6" bestFit="1" customWidth="1"/>
    <col min="4097" max="4099" width="8.85546875" style="6"/>
    <col min="4100" max="4100" width="18.42578125" style="6" customWidth="1"/>
    <col min="4101" max="4101" width="12.42578125" style="6" customWidth="1"/>
    <col min="4102" max="4102" width="8.85546875" style="6"/>
    <col min="4103" max="4103" width="13.85546875" style="6" customWidth="1"/>
    <col min="4104" max="4105" width="8.85546875" style="6"/>
    <col min="4106" max="4106" width="15" style="6" customWidth="1"/>
    <col min="4107" max="4108" width="8.85546875" style="6"/>
    <col min="4109" max="4109" width="12" style="6" customWidth="1"/>
    <col min="4110" max="4351" width="8.85546875" style="6"/>
    <col min="4352" max="4352" width="9.85546875" style="6" bestFit="1" customWidth="1"/>
    <col min="4353" max="4355" width="8.85546875" style="6"/>
    <col min="4356" max="4356" width="18.42578125" style="6" customWidth="1"/>
    <col min="4357" max="4357" width="12.42578125" style="6" customWidth="1"/>
    <col min="4358" max="4358" width="8.85546875" style="6"/>
    <col min="4359" max="4359" width="13.85546875" style="6" customWidth="1"/>
    <col min="4360" max="4361" width="8.85546875" style="6"/>
    <col min="4362" max="4362" width="15" style="6" customWidth="1"/>
    <col min="4363" max="4364" width="8.85546875" style="6"/>
    <col min="4365" max="4365" width="12" style="6" customWidth="1"/>
    <col min="4366" max="4607" width="8.85546875" style="6"/>
    <col min="4608" max="4608" width="9.85546875" style="6" bestFit="1" customWidth="1"/>
    <col min="4609" max="4611" width="8.85546875" style="6"/>
    <col min="4612" max="4612" width="18.42578125" style="6" customWidth="1"/>
    <col min="4613" max="4613" width="12.42578125" style="6" customWidth="1"/>
    <col min="4614" max="4614" width="8.85546875" style="6"/>
    <col min="4615" max="4615" width="13.85546875" style="6" customWidth="1"/>
    <col min="4616" max="4617" width="8.85546875" style="6"/>
    <col min="4618" max="4618" width="15" style="6" customWidth="1"/>
    <col min="4619" max="4620" width="8.85546875" style="6"/>
    <col min="4621" max="4621" width="12" style="6" customWidth="1"/>
    <col min="4622" max="4863" width="8.85546875" style="6"/>
    <col min="4864" max="4864" width="9.85546875" style="6" bestFit="1" customWidth="1"/>
    <col min="4865" max="4867" width="8.85546875" style="6"/>
    <col min="4868" max="4868" width="18.42578125" style="6" customWidth="1"/>
    <col min="4869" max="4869" width="12.42578125" style="6" customWidth="1"/>
    <col min="4870" max="4870" width="8.85546875" style="6"/>
    <col min="4871" max="4871" width="13.85546875" style="6" customWidth="1"/>
    <col min="4872" max="4873" width="8.85546875" style="6"/>
    <col min="4874" max="4874" width="15" style="6" customWidth="1"/>
    <col min="4875" max="4876" width="8.85546875" style="6"/>
    <col min="4877" max="4877" width="12" style="6" customWidth="1"/>
    <col min="4878" max="5119" width="8.85546875" style="6"/>
    <col min="5120" max="5120" width="9.85546875" style="6" bestFit="1" customWidth="1"/>
    <col min="5121" max="5123" width="8.85546875" style="6"/>
    <col min="5124" max="5124" width="18.42578125" style="6" customWidth="1"/>
    <col min="5125" max="5125" width="12.42578125" style="6" customWidth="1"/>
    <col min="5126" max="5126" width="8.85546875" style="6"/>
    <col min="5127" max="5127" width="13.85546875" style="6" customWidth="1"/>
    <col min="5128" max="5129" width="8.85546875" style="6"/>
    <col min="5130" max="5130" width="15" style="6" customWidth="1"/>
    <col min="5131" max="5132" width="8.85546875" style="6"/>
    <col min="5133" max="5133" width="12" style="6" customWidth="1"/>
    <col min="5134" max="5375" width="8.85546875" style="6"/>
    <col min="5376" max="5376" width="9.85546875" style="6" bestFit="1" customWidth="1"/>
    <col min="5377" max="5379" width="8.85546875" style="6"/>
    <col min="5380" max="5380" width="18.42578125" style="6" customWidth="1"/>
    <col min="5381" max="5381" width="12.42578125" style="6" customWidth="1"/>
    <col min="5382" max="5382" width="8.85546875" style="6"/>
    <col min="5383" max="5383" width="13.85546875" style="6" customWidth="1"/>
    <col min="5384" max="5385" width="8.85546875" style="6"/>
    <col min="5386" max="5386" width="15" style="6" customWidth="1"/>
    <col min="5387" max="5388" width="8.85546875" style="6"/>
    <col min="5389" max="5389" width="12" style="6" customWidth="1"/>
    <col min="5390" max="5631" width="8.85546875" style="6"/>
    <col min="5632" max="5632" width="9.85546875" style="6" bestFit="1" customWidth="1"/>
    <col min="5633" max="5635" width="8.85546875" style="6"/>
    <col min="5636" max="5636" width="18.42578125" style="6" customWidth="1"/>
    <col min="5637" max="5637" width="12.42578125" style="6" customWidth="1"/>
    <col min="5638" max="5638" width="8.85546875" style="6"/>
    <col min="5639" max="5639" width="13.85546875" style="6" customWidth="1"/>
    <col min="5640" max="5641" width="8.85546875" style="6"/>
    <col min="5642" max="5642" width="15" style="6" customWidth="1"/>
    <col min="5643" max="5644" width="8.85546875" style="6"/>
    <col min="5645" max="5645" width="12" style="6" customWidth="1"/>
    <col min="5646" max="5887" width="8.85546875" style="6"/>
    <col min="5888" max="5888" width="9.85546875" style="6" bestFit="1" customWidth="1"/>
    <col min="5889" max="5891" width="8.85546875" style="6"/>
    <col min="5892" max="5892" width="18.42578125" style="6" customWidth="1"/>
    <col min="5893" max="5893" width="12.42578125" style="6" customWidth="1"/>
    <col min="5894" max="5894" width="8.85546875" style="6"/>
    <col min="5895" max="5895" width="13.85546875" style="6" customWidth="1"/>
    <col min="5896" max="5897" width="8.85546875" style="6"/>
    <col min="5898" max="5898" width="15" style="6" customWidth="1"/>
    <col min="5899" max="5900" width="8.85546875" style="6"/>
    <col min="5901" max="5901" width="12" style="6" customWidth="1"/>
    <col min="5902" max="6143" width="8.85546875" style="6"/>
    <col min="6144" max="6144" width="9.85546875" style="6" bestFit="1" customWidth="1"/>
    <col min="6145" max="6147" width="8.85546875" style="6"/>
    <col min="6148" max="6148" width="18.42578125" style="6" customWidth="1"/>
    <col min="6149" max="6149" width="12.42578125" style="6" customWidth="1"/>
    <col min="6150" max="6150" width="8.85546875" style="6"/>
    <col min="6151" max="6151" width="13.85546875" style="6" customWidth="1"/>
    <col min="6152" max="6153" width="8.85546875" style="6"/>
    <col min="6154" max="6154" width="15" style="6" customWidth="1"/>
    <col min="6155" max="6156" width="8.85546875" style="6"/>
    <col min="6157" max="6157" width="12" style="6" customWidth="1"/>
    <col min="6158" max="6399" width="8.85546875" style="6"/>
    <col min="6400" max="6400" width="9.85546875" style="6" bestFit="1" customWidth="1"/>
    <col min="6401" max="6403" width="8.85546875" style="6"/>
    <col min="6404" max="6404" width="18.42578125" style="6" customWidth="1"/>
    <col min="6405" max="6405" width="12.42578125" style="6" customWidth="1"/>
    <col min="6406" max="6406" width="8.85546875" style="6"/>
    <col min="6407" max="6407" width="13.85546875" style="6" customWidth="1"/>
    <col min="6408" max="6409" width="8.85546875" style="6"/>
    <col min="6410" max="6410" width="15" style="6" customWidth="1"/>
    <col min="6411" max="6412" width="8.85546875" style="6"/>
    <col min="6413" max="6413" width="12" style="6" customWidth="1"/>
    <col min="6414" max="6655" width="8.85546875" style="6"/>
    <col min="6656" max="6656" width="9.85546875" style="6" bestFit="1" customWidth="1"/>
    <col min="6657" max="6659" width="8.85546875" style="6"/>
    <col min="6660" max="6660" width="18.42578125" style="6" customWidth="1"/>
    <col min="6661" max="6661" width="12.42578125" style="6" customWidth="1"/>
    <col min="6662" max="6662" width="8.85546875" style="6"/>
    <col min="6663" max="6663" width="13.85546875" style="6" customWidth="1"/>
    <col min="6664" max="6665" width="8.85546875" style="6"/>
    <col min="6666" max="6666" width="15" style="6" customWidth="1"/>
    <col min="6667" max="6668" width="8.85546875" style="6"/>
    <col min="6669" max="6669" width="12" style="6" customWidth="1"/>
    <col min="6670" max="6911" width="8.85546875" style="6"/>
    <col min="6912" max="6912" width="9.85546875" style="6" bestFit="1" customWidth="1"/>
    <col min="6913" max="6915" width="8.85546875" style="6"/>
    <col min="6916" max="6916" width="18.42578125" style="6" customWidth="1"/>
    <col min="6917" max="6917" width="12.42578125" style="6" customWidth="1"/>
    <col min="6918" max="6918" width="8.85546875" style="6"/>
    <col min="6919" max="6919" width="13.85546875" style="6" customWidth="1"/>
    <col min="6920" max="6921" width="8.85546875" style="6"/>
    <col min="6922" max="6922" width="15" style="6" customWidth="1"/>
    <col min="6923" max="6924" width="8.85546875" style="6"/>
    <col min="6925" max="6925" width="12" style="6" customWidth="1"/>
    <col min="6926" max="7167" width="8.85546875" style="6"/>
    <col min="7168" max="7168" width="9.85546875" style="6" bestFit="1" customWidth="1"/>
    <col min="7169" max="7171" width="8.85546875" style="6"/>
    <col min="7172" max="7172" width="18.42578125" style="6" customWidth="1"/>
    <col min="7173" max="7173" width="12.42578125" style="6" customWidth="1"/>
    <col min="7174" max="7174" width="8.85546875" style="6"/>
    <col min="7175" max="7175" width="13.85546875" style="6" customWidth="1"/>
    <col min="7176" max="7177" width="8.85546875" style="6"/>
    <col min="7178" max="7178" width="15" style="6" customWidth="1"/>
    <col min="7179" max="7180" width="8.85546875" style="6"/>
    <col min="7181" max="7181" width="12" style="6" customWidth="1"/>
    <col min="7182" max="7423" width="8.85546875" style="6"/>
    <col min="7424" max="7424" width="9.85546875" style="6" bestFit="1" customWidth="1"/>
    <col min="7425" max="7427" width="8.85546875" style="6"/>
    <col min="7428" max="7428" width="18.42578125" style="6" customWidth="1"/>
    <col min="7429" max="7429" width="12.42578125" style="6" customWidth="1"/>
    <col min="7430" max="7430" width="8.85546875" style="6"/>
    <col min="7431" max="7431" width="13.85546875" style="6" customWidth="1"/>
    <col min="7432" max="7433" width="8.85546875" style="6"/>
    <col min="7434" max="7434" width="15" style="6" customWidth="1"/>
    <col min="7435" max="7436" width="8.85546875" style="6"/>
    <col min="7437" max="7437" width="12" style="6" customWidth="1"/>
    <col min="7438" max="7679" width="8.85546875" style="6"/>
    <col min="7680" max="7680" width="9.85546875" style="6" bestFit="1" customWidth="1"/>
    <col min="7681" max="7683" width="8.85546875" style="6"/>
    <col min="7684" max="7684" width="18.42578125" style="6" customWidth="1"/>
    <col min="7685" max="7685" width="12.42578125" style="6" customWidth="1"/>
    <col min="7686" max="7686" width="8.85546875" style="6"/>
    <col min="7687" max="7687" width="13.85546875" style="6" customWidth="1"/>
    <col min="7688" max="7689" width="8.85546875" style="6"/>
    <col min="7690" max="7690" width="15" style="6" customWidth="1"/>
    <col min="7691" max="7692" width="8.85546875" style="6"/>
    <col min="7693" max="7693" width="12" style="6" customWidth="1"/>
    <col min="7694" max="7935" width="8.85546875" style="6"/>
    <col min="7936" max="7936" width="9.85546875" style="6" bestFit="1" customWidth="1"/>
    <col min="7937" max="7939" width="8.85546875" style="6"/>
    <col min="7940" max="7940" width="18.42578125" style="6" customWidth="1"/>
    <col min="7941" max="7941" width="12.42578125" style="6" customWidth="1"/>
    <col min="7942" max="7942" width="8.85546875" style="6"/>
    <col min="7943" max="7943" width="13.85546875" style="6" customWidth="1"/>
    <col min="7944" max="7945" width="8.85546875" style="6"/>
    <col min="7946" max="7946" width="15" style="6" customWidth="1"/>
    <col min="7947" max="7948" width="8.85546875" style="6"/>
    <col min="7949" max="7949" width="12" style="6" customWidth="1"/>
    <col min="7950" max="8191" width="8.85546875" style="6"/>
    <col min="8192" max="8192" width="9.85546875" style="6" bestFit="1" customWidth="1"/>
    <col min="8193" max="8195" width="8.85546875" style="6"/>
    <col min="8196" max="8196" width="18.42578125" style="6" customWidth="1"/>
    <col min="8197" max="8197" width="12.42578125" style="6" customWidth="1"/>
    <col min="8198" max="8198" width="8.85546875" style="6"/>
    <col min="8199" max="8199" width="13.85546875" style="6" customWidth="1"/>
    <col min="8200" max="8201" width="8.85546875" style="6"/>
    <col min="8202" max="8202" width="15" style="6" customWidth="1"/>
    <col min="8203" max="8204" width="8.85546875" style="6"/>
    <col min="8205" max="8205" width="12" style="6" customWidth="1"/>
    <col min="8206" max="8447" width="8.85546875" style="6"/>
    <col min="8448" max="8448" width="9.85546875" style="6" bestFit="1" customWidth="1"/>
    <col min="8449" max="8451" width="8.85546875" style="6"/>
    <col min="8452" max="8452" width="18.42578125" style="6" customWidth="1"/>
    <col min="8453" max="8453" width="12.42578125" style="6" customWidth="1"/>
    <col min="8454" max="8454" width="8.85546875" style="6"/>
    <col min="8455" max="8455" width="13.85546875" style="6" customWidth="1"/>
    <col min="8456" max="8457" width="8.85546875" style="6"/>
    <col min="8458" max="8458" width="15" style="6" customWidth="1"/>
    <col min="8459" max="8460" width="8.85546875" style="6"/>
    <col min="8461" max="8461" width="12" style="6" customWidth="1"/>
    <col min="8462" max="8703" width="8.85546875" style="6"/>
    <col min="8704" max="8704" width="9.85546875" style="6" bestFit="1" customWidth="1"/>
    <col min="8705" max="8707" width="8.85546875" style="6"/>
    <col min="8708" max="8708" width="18.42578125" style="6" customWidth="1"/>
    <col min="8709" max="8709" width="12.42578125" style="6" customWidth="1"/>
    <col min="8710" max="8710" width="8.85546875" style="6"/>
    <col min="8711" max="8711" width="13.85546875" style="6" customWidth="1"/>
    <col min="8712" max="8713" width="8.85546875" style="6"/>
    <col min="8714" max="8714" width="15" style="6" customWidth="1"/>
    <col min="8715" max="8716" width="8.85546875" style="6"/>
    <col min="8717" max="8717" width="12" style="6" customWidth="1"/>
    <col min="8718" max="8959" width="8.85546875" style="6"/>
    <col min="8960" max="8960" width="9.85546875" style="6" bestFit="1" customWidth="1"/>
    <col min="8961" max="8963" width="8.85546875" style="6"/>
    <col min="8964" max="8964" width="18.42578125" style="6" customWidth="1"/>
    <col min="8965" max="8965" width="12.42578125" style="6" customWidth="1"/>
    <col min="8966" max="8966" width="8.85546875" style="6"/>
    <col min="8967" max="8967" width="13.85546875" style="6" customWidth="1"/>
    <col min="8968" max="8969" width="8.85546875" style="6"/>
    <col min="8970" max="8970" width="15" style="6" customWidth="1"/>
    <col min="8971" max="8972" width="8.85546875" style="6"/>
    <col min="8973" max="8973" width="12" style="6" customWidth="1"/>
    <col min="8974" max="9215" width="8.85546875" style="6"/>
    <col min="9216" max="9216" width="9.85546875" style="6" bestFit="1" customWidth="1"/>
    <col min="9217" max="9219" width="8.85546875" style="6"/>
    <col min="9220" max="9220" width="18.42578125" style="6" customWidth="1"/>
    <col min="9221" max="9221" width="12.42578125" style="6" customWidth="1"/>
    <col min="9222" max="9222" width="8.85546875" style="6"/>
    <col min="9223" max="9223" width="13.85546875" style="6" customWidth="1"/>
    <col min="9224" max="9225" width="8.85546875" style="6"/>
    <col min="9226" max="9226" width="15" style="6" customWidth="1"/>
    <col min="9227" max="9228" width="8.85546875" style="6"/>
    <col min="9229" max="9229" width="12" style="6" customWidth="1"/>
    <col min="9230" max="9471" width="8.85546875" style="6"/>
    <col min="9472" max="9472" width="9.85546875" style="6" bestFit="1" customWidth="1"/>
    <col min="9473" max="9475" width="8.85546875" style="6"/>
    <col min="9476" max="9476" width="18.42578125" style="6" customWidth="1"/>
    <col min="9477" max="9477" width="12.42578125" style="6" customWidth="1"/>
    <col min="9478" max="9478" width="8.85546875" style="6"/>
    <col min="9479" max="9479" width="13.85546875" style="6" customWidth="1"/>
    <col min="9480" max="9481" width="8.85546875" style="6"/>
    <col min="9482" max="9482" width="15" style="6" customWidth="1"/>
    <col min="9483" max="9484" width="8.85546875" style="6"/>
    <col min="9485" max="9485" width="12" style="6" customWidth="1"/>
    <col min="9486" max="9727" width="8.85546875" style="6"/>
    <col min="9728" max="9728" width="9.85546875" style="6" bestFit="1" customWidth="1"/>
    <col min="9729" max="9731" width="8.85546875" style="6"/>
    <col min="9732" max="9732" width="18.42578125" style="6" customWidth="1"/>
    <col min="9733" max="9733" width="12.42578125" style="6" customWidth="1"/>
    <col min="9734" max="9734" width="8.85546875" style="6"/>
    <col min="9735" max="9735" width="13.85546875" style="6" customWidth="1"/>
    <col min="9736" max="9737" width="8.85546875" style="6"/>
    <col min="9738" max="9738" width="15" style="6" customWidth="1"/>
    <col min="9739" max="9740" width="8.85546875" style="6"/>
    <col min="9741" max="9741" width="12" style="6" customWidth="1"/>
    <col min="9742" max="9983" width="8.85546875" style="6"/>
    <col min="9984" max="9984" width="9.85546875" style="6" bestFit="1" customWidth="1"/>
    <col min="9985" max="9987" width="8.85546875" style="6"/>
    <col min="9988" max="9988" width="18.42578125" style="6" customWidth="1"/>
    <col min="9989" max="9989" width="12.42578125" style="6" customWidth="1"/>
    <col min="9990" max="9990" width="8.85546875" style="6"/>
    <col min="9991" max="9991" width="13.85546875" style="6" customWidth="1"/>
    <col min="9992" max="9993" width="8.85546875" style="6"/>
    <col min="9994" max="9994" width="15" style="6" customWidth="1"/>
    <col min="9995" max="9996" width="8.85546875" style="6"/>
    <col min="9997" max="9997" width="12" style="6" customWidth="1"/>
    <col min="9998" max="10239" width="8.85546875" style="6"/>
    <col min="10240" max="10240" width="9.85546875" style="6" bestFit="1" customWidth="1"/>
    <col min="10241" max="10243" width="8.85546875" style="6"/>
    <col min="10244" max="10244" width="18.42578125" style="6" customWidth="1"/>
    <col min="10245" max="10245" width="12.42578125" style="6" customWidth="1"/>
    <col min="10246" max="10246" width="8.85546875" style="6"/>
    <col min="10247" max="10247" width="13.85546875" style="6" customWidth="1"/>
    <col min="10248" max="10249" width="8.85546875" style="6"/>
    <col min="10250" max="10250" width="15" style="6" customWidth="1"/>
    <col min="10251" max="10252" width="8.85546875" style="6"/>
    <col min="10253" max="10253" width="12" style="6" customWidth="1"/>
    <col min="10254" max="10495" width="8.85546875" style="6"/>
    <col min="10496" max="10496" width="9.85546875" style="6" bestFit="1" customWidth="1"/>
    <col min="10497" max="10499" width="8.85546875" style="6"/>
    <col min="10500" max="10500" width="18.42578125" style="6" customWidth="1"/>
    <col min="10501" max="10501" width="12.42578125" style="6" customWidth="1"/>
    <col min="10502" max="10502" width="8.85546875" style="6"/>
    <col min="10503" max="10503" width="13.85546875" style="6" customWidth="1"/>
    <col min="10504" max="10505" width="8.85546875" style="6"/>
    <col min="10506" max="10506" width="15" style="6" customWidth="1"/>
    <col min="10507" max="10508" width="8.85546875" style="6"/>
    <col min="10509" max="10509" width="12" style="6" customWidth="1"/>
    <col min="10510" max="10751" width="8.85546875" style="6"/>
    <col min="10752" max="10752" width="9.85546875" style="6" bestFit="1" customWidth="1"/>
    <col min="10753" max="10755" width="8.85546875" style="6"/>
    <col min="10756" max="10756" width="18.42578125" style="6" customWidth="1"/>
    <col min="10757" max="10757" width="12.42578125" style="6" customWidth="1"/>
    <col min="10758" max="10758" width="8.85546875" style="6"/>
    <col min="10759" max="10759" width="13.85546875" style="6" customWidth="1"/>
    <col min="10760" max="10761" width="8.85546875" style="6"/>
    <col min="10762" max="10762" width="15" style="6" customWidth="1"/>
    <col min="10763" max="10764" width="8.85546875" style="6"/>
    <col min="10765" max="10765" width="12" style="6" customWidth="1"/>
    <col min="10766" max="11007" width="8.85546875" style="6"/>
    <col min="11008" max="11008" width="9.85546875" style="6" bestFit="1" customWidth="1"/>
    <col min="11009" max="11011" width="8.85546875" style="6"/>
    <col min="11012" max="11012" width="18.42578125" style="6" customWidth="1"/>
    <col min="11013" max="11013" width="12.42578125" style="6" customWidth="1"/>
    <col min="11014" max="11014" width="8.85546875" style="6"/>
    <col min="11015" max="11015" width="13.85546875" style="6" customWidth="1"/>
    <col min="11016" max="11017" width="8.85546875" style="6"/>
    <col min="11018" max="11018" width="15" style="6" customWidth="1"/>
    <col min="11019" max="11020" width="8.85546875" style="6"/>
    <col min="11021" max="11021" width="12" style="6" customWidth="1"/>
    <col min="11022" max="11263" width="8.85546875" style="6"/>
    <col min="11264" max="11264" width="9.85546875" style="6" bestFit="1" customWidth="1"/>
    <col min="11265" max="11267" width="8.85546875" style="6"/>
    <col min="11268" max="11268" width="18.42578125" style="6" customWidth="1"/>
    <col min="11269" max="11269" width="12.42578125" style="6" customWidth="1"/>
    <col min="11270" max="11270" width="8.85546875" style="6"/>
    <col min="11271" max="11271" width="13.85546875" style="6" customWidth="1"/>
    <col min="11272" max="11273" width="8.85546875" style="6"/>
    <col min="11274" max="11274" width="15" style="6" customWidth="1"/>
    <col min="11275" max="11276" width="8.85546875" style="6"/>
    <col min="11277" max="11277" width="12" style="6" customWidth="1"/>
    <col min="11278" max="11519" width="8.85546875" style="6"/>
    <col min="11520" max="11520" width="9.85546875" style="6" bestFit="1" customWidth="1"/>
    <col min="11521" max="11523" width="8.85546875" style="6"/>
    <col min="11524" max="11524" width="18.42578125" style="6" customWidth="1"/>
    <col min="11525" max="11525" width="12.42578125" style="6" customWidth="1"/>
    <col min="11526" max="11526" width="8.85546875" style="6"/>
    <col min="11527" max="11527" width="13.85546875" style="6" customWidth="1"/>
    <col min="11528" max="11529" width="8.85546875" style="6"/>
    <col min="11530" max="11530" width="15" style="6" customWidth="1"/>
    <col min="11531" max="11532" width="8.85546875" style="6"/>
    <col min="11533" max="11533" width="12" style="6" customWidth="1"/>
    <col min="11534" max="11775" width="8.85546875" style="6"/>
    <col min="11776" max="11776" width="9.85546875" style="6" bestFit="1" customWidth="1"/>
    <col min="11777" max="11779" width="8.85546875" style="6"/>
    <col min="11780" max="11780" width="18.42578125" style="6" customWidth="1"/>
    <col min="11781" max="11781" width="12.42578125" style="6" customWidth="1"/>
    <col min="11782" max="11782" width="8.85546875" style="6"/>
    <col min="11783" max="11783" width="13.85546875" style="6" customWidth="1"/>
    <col min="11784" max="11785" width="8.85546875" style="6"/>
    <col min="11786" max="11786" width="15" style="6" customWidth="1"/>
    <col min="11787" max="11788" width="8.85546875" style="6"/>
    <col min="11789" max="11789" width="12" style="6" customWidth="1"/>
    <col min="11790" max="12031" width="8.85546875" style="6"/>
    <col min="12032" max="12032" width="9.85546875" style="6" bestFit="1" customWidth="1"/>
    <col min="12033" max="12035" width="8.85546875" style="6"/>
    <col min="12036" max="12036" width="18.42578125" style="6" customWidth="1"/>
    <col min="12037" max="12037" width="12.42578125" style="6" customWidth="1"/>
    <col min="12038" max="12038" width="8.85546875" style="6"/>
    <col min="12039" max="12039" width="13.85546875" style="6" customWidth="1"/>
    <col min="12040" max="12041" width="8.85546875" style="6"/>
    <col min="12042" max="12042" width="15" style="6" customWidth="1"/>
    <col min="12043" max="12044" width="8.85546875" style="6"/>
    <col min="12045" max="12045" width="12" style="6" customWidth="1"/>
    <col min="12046" max="12287" width="8.85546875" style="6"/>
    <col min="12288" max="12288" width="9.85546875" style="6" bestFit="1" customWidth="1"/>
    <col min="12289" max="12291" width="8.85546875" style="6"/>
    <col min="12292" max="12292" width="18.42578125" style="6" customWidth="1"/>
    <col min="12293" max="12293" width="12.42578125" style="6" customWidth="1"/>
    <col min="12294" max="12294" width="8.85546875" style="6"/>
    <col min="12295" max="12295" width="13.85546875" style="6" customWidth="1"/>
    <col min="12296" max="12297" width="8.85546875" style="6"/>
    <col min="12298" max="12298" width="15" style="6" customWidth="1"/>
    <col min="12299" max="12300" width="8.85546875" style="6"/>
    <col min="12301" max="12301" width="12" style="6" customWidth="1"/>
    <col min="12302" max="12543" width="8.85546875" style="6"/>
    <col min="12544" max="12544" width="9.85546875" style="6" bestFit="1" customWidth="1"/>
    <col min="12545" max="12547" width="8.85546875" style="6"/>
    <col min="12548" max="12548" width="18.42578125" style="6" customWidth="1"/>
    <col min="12549" max="12549" width="12.42578125" style="6" customWidth="1"/>
    <col min="12550" max="12550" width="8.85546875" style="6"/>
    <col min="12551" max="12551" width="13.85546875" style="6" customWidth="1"/>
    <col min="12552" max="12553" width="8.85546875" style="6"/>
    <col min="12554" max="12554" width="15" style="6" customWidth="1"/>
    <col min="12555" max="12556" width="8.85546875" style="6"/>
    <col min="12557" max="12557" width="12" style="6" customWidth="1"/>
    <col min="12558" max="12799" width="8.85546875" style="6"/>
    <col min="12800" max="12800" width="9.85546875" style="6" bestFit="1" customWidth="1"/>
    <col min="12801" max="12803" width="8.85546875" style="6"/>
    <col min="12804" max="12804" width="18.42578125" style="6" customWidth="1"/>
    <col min="12805" max="12805" width="12.42578125" style="6" customWidth="1"/>
    <col min="12806" max="12806" width="8.85546875" style="6"/>
    <col min="12807" max="12807" width="13.85546875" style="6" customWidth="1"/>
    <col min="12808" max="12809" width="8.85546875" style="6"/>
    <col min="12810" max="12810" width="15" style="6" customWidth="1"/>
    <col min="12811" max="12812" width="8.85546875" style="6"/>
    <col min="12813" max="12813" width="12" style="6" customWidth="1"/>
    <col min="12814" max="13055" width="8.85546875" style="6"/>
    <col min="13056" max="13056" width="9.85546875" style="6" bestFit="1" customWidth="1"/>
    <col min="13057" max="13059" width="8.85546875" style="6"/>
    <col min="13060" max="13060" width="18.42578125" style="6" customWidth="1"/>
    <col min="13061" max="13061" width="12.42578125" style="6" customWidth="1"/>
    <col min="13062" max="13062" width="8.85546875" style="6"/>
    <col min="13063" max="13063" width="13.85546875" style="6" customWidth="1"/>
    <col min="13064" max="13065" width="8.85546875" style="6"/>
    <col min="13066" max="13066" width="15" style="6" customWidth="1"/>
    <col min="13067" max="13068" width="8.85546875" style="6"/>
    <col min="13069" max="13069" width="12" style="6" customWidth="1"/>
    <col min="13070" max="13311" width="8.85546875" style="6"/>
    <col min="13312" max="13312" width="9.85546875" style="6" bestFit="1" customWidth="1"/>
    <col min="13313" max="13315" width="8.85546875" style="6"/>
    <col min="13316" max="13316" width="18.42578125" style="6" customWidth="1"/>
    <col min="13317" max="13317" width="12.42578125" style="6" customWidth="1"/>
    <col min="13318" max="13318" width="8.85546875" style="6"/>
    <col min="13319" max="13319" width="13.85546875" style="6" customWidth="1"/>
    <col min="13320" max="13321" width="8.85546875" style="6"/>
    <col min="13322" max="13322" width="15" style="6" customWidth="1"/>
    <col min="13323" max="13324" width="8.85546875" style="6"/>
    <col min="13325" max="13325" width="12" style="6" customWidth="1"/>
    <col min="13326" max="13567" width="8.85546875" style="6"/>
    <col min="13568" max="13568" width="9.85546875" style="6" bestFit="1" customWidth="1"/>
    <col min="13569" max="13571" width="8.85546875" style="6"/>
    <col min="13572" max="13572" width="18.42578125" style="6" customWidth="1"/>
    <col min="13573" max="13573" width="12.42578125" style="6" customWidth="1"/>
    <col min="13574" max="13574" width="8.85546875" style="6"/>
    <col min="13575" max="13575" width="13.85546875" style="6" customWidth="1"/>
    <col min="13576" max="13577" width="8.85546875" style="6"/>
    <col min="13578" max="13578" width="15" style="6" customWidth="1"/>
    <col min="13579" max="13580" width="8.85546875" style="6"/>
    <col min="13581" max="13581" width="12" style="6" customWidth="1"/>
    <col min="13582" max="13823" width="8.85546875" style="6"/>
    <col min="13824" max="13824" width="9.85546875" style="6" bestFit="1" customWidth="1"/>
    <col min="13825" max="13827" width="8.85546875" style="6"/>
    <col min="13828" max="13828" width="18.42578125" style="6" customWidth="1"/>
    <col min="13829" max="13829" width="12.42578125" style="6" customWidth="1"/>
    <col min="13830" max="13830" width="8.85546875" style="6"/>
    <col min="13831" max="13831" width="13.85546875" style="6" customWidth="1"/>
    <col min="13832" max="13833" width="8.85546875" style="6"/>
    <col min="13834" max="13834" width="15" style="6" customWidth="1"/>
    <col min="13835" max="13836" width="8.85546875" style="6"/>
    <col min="13837" max="13837" width="12" style="6" customWidth="1"/>
    <col min="13838" max="14079" width="8.85546875" style="6"/>
    <col min="14080" max="14080" width="9.85546875" style="6" bestFit="1" customWidth="1"/>
    <col min="14081" max="14083" width="8.85546875" style="6"/>
    <col min="14084" max="14084" width="18.42578125" style="6" customWidth="1"/>
    <col min="14085" max="14085" width="12.42578125" style="6" customWidth="1"/>
    <col min="14086" max="14086" width="8.85546875" style="6"/>
    <col min="14087" max="14087" width="13.85546875" style="6" customWidth="1"/>
    <col min="14088" max="14089" width="8.85546875" style="6"/>
    <col min="14090" max="14090" width="15" style="6" customWidth="1"/>
    <col min="14091" max="14092" width="8.85546875" style="6"/>
    <col min="14093" max="14093" width="12" style="6" customWidth="1"/>
    <col min="14094" max="14335" width="8.85546875" style="6"/>
    <col min="14336" max="14336" width="9.85546875" style="6" bestFit="1" customWidth="1"/>
    <col min="14337" max="14339" width="8.85546875" style="6"/>
    <col min="14340" max="14340" width="18.42578125" style="6" customWidth="1"/>
    <col min="14341" max="14341" width="12.42578125" style="6" customWidth="1"/>
    <col min="14342" max="14342" width="8.85546875" style="6"/>
    <col min="14343" max="14343" width="13.85546875" style="6" customWidth="1"/>
    <col min="14344" max="14345" width="8.85546875" style="6"/>
    <col min="14346" max="14346" width="15" style="6" customWidth="1"/>
    <col min="14347" max="14348" width="8.85546875" style="6"/>
    <col min="14349" max="14349" width="12" style="6" customWidth="1"/>
    <col min="14350" max="14591" width="8.85546875" style="6"/>
    <col min="14592" max="14592" width="9.85546875" style="6" bestFit="1" customWidth="1"/>
    <col min="14593" max="14595" width="8.85546875" style="6"/>
    <col min="14596" max="14596" width="18.42578125" style="6" customWidth="1"/>
    <col min="14597" max="14597" width="12.42578125" style="6" customWidth="1"/>
    <col min="14598" max="14598" width="8.85546875" style="6"/>
    <col min="14599" max="14599" width="13.85546875" style="6" customWidth="1"/>
    <col min="14600" max="14601" width="8.85546875" style="6"/>
    <col min="14602" max="14602" width="15" style="6" customWidth="1"/>
    <col min="14603" max="14604" width="8.85546875" style="6"/>
    <col min="14605" max="14605" width="12" style="6" customWidth="1"/>
    <col min="14606" max="14847" width="8.85546875" style="6"/>
    <col min="14848" max="14848" width="9.85546875" style="6" bestFit="1" customWidth="1"/>
    <col min="14849" max="14851" width="8.85546875" style="6"/>
    <col min="14852" max="14852" width="18.42578125" style="6" customWidth="1"/>
    <col min="14853" max="14853" width="12.42578125" style="6" customWidth="1"/>
    <col min="14854" max="14854" width="8.85546875" style="6"/>
    <col min="14855" max="14855" width="13.85546875" style="6" customWidth="1"/>
    <col min="14856" max="14857" width="8.85546875" style="6"/>
    <col min="14858" max="14858" width="15" style="6" customWidth="1"/>
    <col min="14859" max="14860" width="8.85546875" style="6"/>
    <col min="14861" max="14861" width="12" style="6" customWidth="1"/>
    <col min="14862" max="15103" width="8.85546875" style="6"/>
    <col min="15104" max="15104" width="9.85546875" style="6" bestFit="1" customWidth="1"/>
    <col min="15105" max="15107" width="8.85546875" style="6"/>
    <col min="15108" max="15108" width="18.42578125" style="6" customWidth="1"/>
    <col min="15109" max="15109" width="12.42578125" style="6" customWidth="1"/>
    <col min="15110" max="15110" width="8.85546875" style="6"/>
    <col min="15111" max="15111" width="13.85546875" style="6" customWidth="1"/>
    <col min="15112" max="15113" width="8.85546875" style="6"/>
    <col min="15114" max="15114" width="15" style="6" customWidth="1"/>
    <col min="15115" max="15116" width="8.85546875" style="6"/>
    <col min="15117" max="15117" width="12" style="6" customWidth="1"/>
    <col min="15118" max="15359" width="8.85546875" style="6"/>
    <col min="15360" max="15360" width="9.85546875" style="6" bestFit="1" customWidth="1"/>
    <col min="15361" max="15363" width="8.85546875" style="6"/>
    <col min="15364" max="15364" width="18.42578125" style="6" customWidth="1"/>
    <col min="15365" max="15365" width="12.42578125" style="6" customWidth="1"/>
    <col min="15366" max="15366" width="8.85546875" style="6"/>
    <col min="15367" max="15367" width="13.85546875" style="6" customWidth="1"/>
    <col min="15368" max="15369" width="8.85546875" style="6"/>
    <col min="15370" max="15370" width="15" style="6" customWidth="1"/>
    <col min="15371" max="15372" width="8.85546875" style="6"/>
    <col min="15373" max="15373" width="12" style="6" customWidth="1"/>
    <col min="15374" max="15615" width="8.85546875" style="6"/>
    <col min="15616" max="15616" width="9.85546875" style="6" bestFit="1" customWidth="1"/>
    <col min="15617" max="15619" width="8.85546875" style="6"/>
    <col min="15620" max="15620" width="18.42578125" style="6" customWidth="1"/>
    <col min="15621" max="15621" width="12.42578125" style="6" customWidth="1"/>
    <col min="15622" max="15622" width="8.85546875" style="6"/>
    <col min="15623" max="15623" width="13.85546875" style="6" customWidth="1"/>
    <col min="15624" max="15625" width="8.85546875" style="6"/>
    <col min="15626" max="15626" width="15" style="6" customWidth="1"/>
    <col min="15627" max="15628" width="8.85546875" style="6"/>
    <col min="15629" max="15629" width="12" style="6" customWidth="1"/>
    <col min="15630" max="15871" width="8.85546875" style="6"/>
    <col min="15872" max="15872" width="9.85546875" style="6" bestFit="1" customWidth="1"/>
    <col min="15873" max="15875" width="8.85546875" style="6"/>
    <col min="15876" max="15876" width="18.42578125" style="6" customWidth="1"/>
    <col min="15877" max="15877" width="12.42578125" style="6" customWidth="1"/>
    <col min="15878" max="15878" width="8.85546875" style="6"/>
    <col min="15879" max="15879" width="13.85546875" style="6" customWidth="1"/>
    <col min="15880" max="15881" width="8.85546875" style="6"/>
    <col min="15882" max="15882" width="15" style="6" customWidth="1"/>
    <col min="15883" max="15884" width="8.85546875" style="6"/>
    <col min="15885" max="15885" width="12" style="6" customWidth="1"/>
    <col min="15886" max="16127" width="8.85546875" style="6"/>
    <col min="16128" max="16128" width="9.85546875" style="6" bestFit="1" customWidth="1"/>
    <col min="16129" max="16131" width="8.85546875" style="6"/>
    <col min="16132" max="16132" width="18.42578125" style="6" customWidth="1"/>
    <col min="16133" max="16133" width="12.42578125" style="6" customWidth="1"/>
    <col min="16134" max="16134" width="8.85546875" style="6"/>
    <col min="16135" max="16135" width="13.85546875" style="6" customWidth="1"/>
    <col min="16136" max="16137" width="8.85546875" style="6"/>
    <col min="16138" max="16138" width="15" style="6" customWidth="1"/>
    <col min="16139" max="16140" width="8.85546875" style="6"/>
    <col min="16141" max="16141" width="12" style="6" customWidth="1"/>
    <col min="16142" max="16384" width="8.85546875" style="6"/>
  </cols>
  <sheetData>
    <row r="1" spans="1:15" s="67" customFormat="1" ht="18" x14ac:dyDescent="0.25">
      <c r="L1" s="4" t="s">
        <v>33</v>
      </c>
    </row>
    <row r="2" spans="1:15" s="67" customFormat="1" ht="18" x14ac:dyDescent="0.25">
      <c r="B2" s="30" t="s">
        <v>35</v>
      </c>
      <c r="L2" s="4" t="s">
        <v>2</v>
      </c>
    </row>
    <row r="3" spans="1:15" s="67" customFormat="1" ht="18" x14ac:dyDescent="0.25">
      <c r="L3" s="6"/>
      <c r="M3" s="6"/>
      <c r="N3" s="6"/>
      <c r="O3" s="6"/>
    </row>
    <row r="4" spans="1:15" s="67" customFormat="1" ht="18" x14ac:dyDescent="0.25">
      <c r="L4" s="6"/>
      <c r="M4" s="6"/>
      <c r="N4" s="6"/>
      <c r="O4" s="6" t="s">
        <v>34</v>
      </c>
    </row>
    <row r="5" spans="1:15" x14ac:dyDescent="0.2">
      <c r="A5" s="26" t="s">
        <v>38</v>
      </c>
      <c r="B5" s="26" t="s">
        <v>39</v>
      </c>
      <c r="C5" s="26" t="s">
        <v>40</v>
      </c>
      <c r="D5" s="26" t="s">
        <v>41</v>
      </c>
      <c r="E5" s="26" t="s">
        <v>42</v>
      </c>
      <c r="F5" s="26" t="s">
        <v>43</v>
      </c>
      <c r="G5" s="26" t="s">
        <v>44</v>
      </c>
      <c r="H5" s="26" t="s">
        <v>45</v>
      </c>
      <c r="I5" s="26" t="s">
        <v>46</v>
      </c>
      <c r="J5" s="26" t="s">
        <v>47</v>
      </c>
      <c r="K5" s="26" t="s">
        <v>148</v>
      </c>
      <c r="L5" s="26" t="s">
        <v>49</v>
      </c>
      <c r="M5" s="26" t="s">
        <v>50</v>
      </c>
      <c r="N5" s="26" t="s">
        <v>51</v>
      </c>
      <c r="O5" s="26" t="s">
        <v>29</v>
      </c>
    </row>
    <row r="6" spans="1:15" x14ac:dyDescent="0.2">
      <c r="A6" s="6" t="s">
        <v>52</v>
      </c>
      <c r="B6" s="6">
        <v>300</v>
      </c>
      <c r="C6" s="6" t="s">
        <v>149</v>
      </c>
      <c r="D6" s="6">
        <v>1910</v>
      </c>
      <c r="E6" s="6" t="s">
        <v>54</v>
      </c>
      <c r="F6" s="6" t="s">
        <v>55</v>
      </c>
      <c r="G6" s="6" t="s">
        <v>56</v>
      </c>
      <c r="H6" s="6">
        <v>0</v>
      </c>
      <c r="I6" s="6">
        <v>12.961481396815719</v>
      </c>
      <c r="J6" s="6">
        <v>0</v>
      </c>
      <c r="K6" s="6">
        <f t="shared" ref="K6:K69" si="0">H6+I6/20+J6/240</f>
        <v>0.64807406984078597</v>
      </c>
      <c r="L6" s="6">
        <v>12</v>
      </c>
      <c r="M6" s="64">
        <f>EXP((LN(L6)+LN(N6))/2)</f>
        <v>12.961481396815719</v>
      </c>
      <c r="N6" s="6">
        <v>14</v>
      </c>
      <c r="O6" s="6" t="s">
        <v>73</v>
      </c>
    </row>
    <row r="7" spans="1:15" x14ac:dyDescent="0.2">
      <c r="A7" s="6" t="s">
        <v>57</v>
      </c>
      <c r="B7" s="6">
        <v>309</v>
      </c>
      <c r="C7" s="6" t="s">
        <v>149</v>
      </c>
      <c r="D7" s="6">
        <v>1911</v>
      </c>
      <c r="E7" s="6" t="s">
        <v>54</v>
      </c>
      <c r="F7" s="6" t="s">
        <v>55</v>
      </c>
      <c r="G7" s="6" t="s">
        <v>56</v>
      </c>
      <c r="H7" s="6">
        <v>0</v>
      </c>
      <c r="I7" s="6">
        <v>12.961481396815719</v>
      </c>
      <c r="J7" s="6">
        <v>0</v>
      </c>
      <c r="K7" s="6">
        <f t="shared" si="0"/>
        <v>0.64807406984078597</v>
      </c>
      <c r="L7" s="6">
        <v>12</v>
      </c>
      <c r="M7" s="64">
        <f>EXP((LN(L7)+LN(N7))/2)</f>
        <v>12.961481396815719</v>
      </c>
      <c r="N7" s="6">
        <v>14</v>
      </c>
      <c r="O7" s="6" t="s">
        <v>73</v>
      </c>
    </row>
    <row r="8" spans="1:15" x14ac:dyDescent="0.2">
      <c r="A8" s="6" t="s">
        <v>52</v>
      </c>
      <c r="B8" s="6">
        <v>300</v>
      </c>
      <c r="C8" s="6" t="s">
        <v>149</v>
      </c>
      <c r="D8" s="6">
        <v>1910</v>
      </c>
      <c r="E8" s="6" t="s">
        <v>8</v>
      </c>
      <c r="F8" s="6" t="s">
        <v>55</v>
      </c>
      <c r="G8" s="6" t="s">
        <v>56</v>
      </c>
      <c r="H8" s="6">
        <v>0</v>
      </c>
      <c r="I8" s="6">
        <v>12.489995996796797</v>
      </c>
      <c r="J8" s="6">
        <v>0</v>
      </c>
      <c r="K8" s="6">
        <f t="shared" si="0"/>
        <v>0.62449979983983983</v>
      </c>
      <c r="L8" s="6">
        <v>12</v>
      </c>
      <c r="M8" s="64">
        <f>EXP((LN(L8)+LN(N8))/2)</f>
        <v>12.489995996796797</v>
      </c>
      <c r="N8" s="6">
        <v>13</v>
      </c>
      <c r="O8" s="6" t="s">
        <v>73</v>
      </c>
    </row>
    <row r="9" spans="1:15" x14ac:dyDescent="0.2">
      <c r="A9" s="6" t="s">
        <v>57</v>
      </c>
      <c r="B9" s="6">
        <v>309</v>
      </c>
      <c r="C9" s="6" t="s">
        <v>149</v>
      </c>
      <c r="D9" s="6">
        <v>1911</v>
      </c>
      <c r="E9" s="6" t="s">
        <v>8</v>
      </c>
      <c r="F9" s="6" t="s">
        <v>55</v>
      </c>
      <c r="G9" s="6" t="s">
        <v>56</v>
      </c>
      <c r="H9" s="6">
        <v>0</v>
      </c>
      <c r="I9" s="6">
        <v>12.489995996796797</v>
      </c>
      <c r="J9" s="6">
        <v>0</v>
      </c>
      <c r="K9" s="6">
        <f t="shared" si="0"/>
        <v>0.62449979983983983</v>
      </c>
      <c r="L9" s="6">
        <v>12</v>
      </c>
      <c r="M9" s="64">
        <f>EXP((LN(L9)+LN(N9))/2)</f>
        <v>12.489995996796797</v>
      </c>
      <c r="N9" s="6">
        <v>13</v>
      </c>
      <c r="O9" s="6" t="s">
        <v>73</v>
      </c>
    </row>
    <row r="10" spans="1:15" x14ac:dyDescent="0.2">
      <c r="A10" s="6" t="s">
        <v>82</v>
      </c>
      <c r="B10" s="6">
        <v>429</v>
      </c>
      <c r="C10" s="6" t="s">
        <v>149</v>
      </c>
      <c r="D10" s="6">
        <v>1902</v>
      </c>
      <c r="E10" s="6" t="s">
        <v>59</v>
      </c>
      <c r="F10" s="6" t="s">
        <v>72</v>
      </c>
      <c r="G10" s="6" t="s">
        <v>56</v>
      </c>
      <c r="H10" s="6">
        <v>0</v>
      </c>
      <c r="I10" s="6">
        <v>14</v>
      </c>
      <c r="J10" s="6">
        <v>0</v>
      </c>
      <c r="K10" s="6">
        <f t="shared" si="0"/>
        <v>0.7</v>
      </c>
    </row>
    <row r="11" spans="1:15" x14ac:dyDescent="0.2">
      <c r="A11" s="6" t="s">
        <v>83</v>
      </c>
      <c r="B11" s="6">
        <v>347</v>
      </c>
      <c r="C11" s="6" t="s">
        <v>149</v>
      </c>
      <c r="D11" s="6">
        <v>1903</v>
      </c>
      <c r="E11" s="6" t="s">
        <v>59</v>
      </c>
      <c r="F11" s="6" t="s">
        <v>72</v>
      </c>
      <c r="G11" s="6" t="s">
        <v>56</v>
      </c>
      <c r="H11" s="6">
        <v>0</v>
      </c>
      <c r="I11" s="6">
        <v>15</v>
      </c>
      <c r="J11" s="6">
        <v>0</v>
      </c>
      <c r="K11" s="6">
        <f t="shared" si="0"/>
        <v>0.75</v>
      </c>
    </row>
    <row r="12" spans="1:15" x14ac:dyDescent="0.2">
      <c r="A12" s="6" t="s">
        <v>83</v>
      </c>
      <c r="B12" s="6">
        <v>347</v>
      </c>
      <c r="C12" s="6" t="s">
        <v>149</v>
      </c>
      <c r="D12" s="6">
        <v>1904</v>
      </c>
      <c r="E12" s="6" t="s">
        <v>59</v>
      </c>
      <c r="F12" s="6" t="s">
        <v>72</v>
      </c>
      <c r="G12" s="6" t="s">
        <v>56</v>
      </c>
      <c r="H12" s="6">
        <v>0</v>
      </c>
      <c r="I12" s="6">
        <v>15</v>
      </c>
      <c r="J12" s="6">
        <v>0</v>
      </c>
      <c r="K12" s="6">
        <f t="shared" si="0"/>
        <v>0.75</v>
      </c>
    </row>
    <row r="13" spans="1:15" x14ac:dyDescent="0.2">
      <c r="A13" s="6" t="s">
        <v>83</v>
      </c>
      <c r="B13" s="6">
        <v>347</v>
      </c>
      <c r="C13" s="6" t="s">
        <v>149</v>
      </c>
      <c r="D13" s="6">
        <v>1905</v>
      </c>
      <c r="E13" s="6" t="s">
        <v>59</v>
      </c>
      <c r="F13" s="6" t="s">
        <v>72</v>
      </c>
      <c r="G13" s="6" t="s">
        <v>56</v>
      </c>
      <c r="H13" s="6">
        <v>0</v>
      </c>
      <c r="I13" s="6">
        <v>13</v>
      </c>
      <c r="J13" s="6">
        <v>0</v>
      </c>
      <c r="K13" s="6">
        <f t="shared" si="0"/>
        <v>0.65</v>
      </c>
    </row>
    <row r="14" spans="1:15" x14ac:dyDescent="0.2">
      <c r="A14" s="6" t="s">
        <v>84</v>
      </c>
      <c r="B14" s="6">
        <v>281</v>
      </c>
      <c r="C14" s="6" t="s">
        <v>149</v>
      </c>
      <c r="D14" s="6">
        <v>1906</v>
      </c>
      <c r="E14" s="6" t="s">
        <v>59</v>
      </c>
      <c r="F14" s="6" t="s">
        <v>72</v>
      </c>
      <c r="G14" s="6" t="s">
        <v>56</v>
      </c>
      <c r="H14" s="6">
        <v>0</v>
      </c>
      <c r="I14" s="6">
        <v>12</v>
      </c>
      <c r="J14" s="6">
        <v>6</v>
      </c>
      <c r="K14" s="6">
        <f t="shared" si="0"/>
        <v>0.625</v>
      </c>
    </row>
    <row r="15" spans="1:15" x14ac:dyDescent="0.2">
      <c r="A15" s="6" t="s">
        <v>84</v>
      </c>
      <c r="B15" s="6">
        <v>281</v>
      </c>
      <c r="C15" s="6" t="s">
        <v>149</v>
      </c>
      <c r="D15" s="6">
        <v>1907</v>
      </c>
      <c r="E15" s="6" t="s">
        <v>59</v>
      </c>
      <c r="F15" s="6" t="s">
        <v>72</v>
      </c>
      <c r="G15" s="6" t="s">
        <v>56</v>
      </c>
      <c r="H15" s="6">
        <v>0</v>
      </c>
      <c r="I15" s="6">
        <v>12</v>
      </c>
      <c r="J15" s="6">
        <v>6</v>
      </c>
      <c r="K15" s="6">
        <f t="shared" si="0"/>
        <v>0.625</v>
      </c>
    </row>
    <row r="16" spans="1:15" x14ac:dyDescent="0.2">
      <c r="A16" s="6" t="s">
        <v>84</v>
      </c>
      <c r="B16" s="6">
        <v>281</v>
      </c>
      <c r="C16" s="6" t="s">
        <v>149</v>
      </c>
      <c r="D16" s="6">
        <v>1908</v>
      </c>
      <c r="E16" s="6" t="s">
        <v>59</v>
      </c>
      <c r="F16" s="6" t="s">
        <v>72</v>
      </c>
      <c r="G16" s="6" t="s">
        <v>56</v>
      </c>
      <c r="H16" s="6">
        <v>0</v>
      </c>
      <c r="I16" s="6">
        <v>12</v>
      </c>
      <c r="J16" s="6">
        <v>6</v>
      </c>
      <c r="K16" s="6">
        <f t="shared" si="0"/>
        <v>0.625</v>
      </c>
    </row>
    <row r="17" spans="1:15" x14ac:dyDescent="0.2">
      <c r="A17" s="6" t="s">
        <v>71</v>
      </c>
      <c r="B17" s="6">
        <v>284</v>
      </c>
      <c r="C17" s="6" t="s">
        <v>149</v>
      </c>
      <c r="D17" s="6">
        <v>1909</v>
      </c>
      <c r="E17" s="6" t="s">
        <v>59</v>
      </c>
      <c r="F17" s="6" t="s">
        <v>72</v>
      </c>
      <c r="G17" s="6" t="s">
        <v>56</v>
      </c>
      <c r="H17" s="6">
        <v>0</v>
      </c>
      <c r="I17" s="6">
        <v>12</v>
      </c>
      <c r="J17" s="6">
        <v>6</v>
      </c>
      <c r="K17" s="6">
        <f t="shared" si="0"/>
        <v>0.625</v>
      </c>
    </row>
    <row r="18" spans="1:15" x14ac:dyDescent="0.2">
      <c r="A18" s="6" t="s">
        <v>80</v>
      </c>
      <c r="B18" s="6">
        <v>357</v>
      </c>
      <c r="C18" s="6" t="s">
        <v>149</v>
      </c>
      <c r="D18" s="6">
        <v>1900</v>
      </c>
      <c r="E18" s="6" t="s">
        <v>85</v>
      </c>
      <c r="F18" s="6" t="s">
        <v>72</v>
      </c>
      <c r="G18" s="6" t="s">
        <v>86</v>
      </c>
      <c r="H18" s="6">
        <v>0</v>
      </c>
      <c r="I18" s="6">
        <v>20</v>
      </c>
      <c r="J18" s="6">
        <v>0</v>
      </c>
      <c r="K18" s="6">
        <f t="shared" si="0"/>
        <v>1</v>
      </c>
      <c r="L18" s="6">
        <v>16</v>
      </c>
      <c r="M18" s="64">
        <f>EXP((LN(L18)+LN(N18))/2)</f>
        <v>19.999999999999996</v>
      </c>
      <c r="N18" s="6">
        <v>25</v>
      </c>
      <c r="O18" s="6" t="s">
        <v>45</v>
      </c>
    </row>
    <row r="19" spans="1:15" x14ac:dyDescent="0.2">
      <c r="A19" s="6" t="s">
        <v>81</v>
      </c>
      <c r="B19" s="6">
        <v>388</v>
      </c>
      <c r="C19" s="6" t="s">
        <v>149</v>
      </c>
      <c r="D19" s="6">
        <v>1901</v>
      </c>
      <c r="E19" s="6" t="s">
        <v>85</v>
      </c>
      <c r="F19" s="6" t="s">
        <v>72</v>
      </c>
      <c r="G19" s="6" t="s">
        <v>86</v>
      </c>
      <c r="H19" s="6">
        <v>0</v>
      </c>
      <c r="I19" s="6">
        <v>20</v>
      </c>
      <c r="J19" s="6">
        <v>0</v>
      </c>
      <c r="K19" s="6">
        <f t="shared" si="0"/>
        <v>1</v>
      </c>
      <c r="L19" s="6">
        <v>16</v>
      </c>
      <c r="M19" s="64">
        <f>EXP((LN(L19)+LN(N19))/2)</f>
        <v>19.999999999999996</v>
      </c>
      <c r="N19" s="6">
        <v>25</v>
      </c>
      <c r="O19" s="6" t="s">
        <v>45</v>
      </c>
    </row>
    <row r="20" spans="1:15" x14ac:dyDescent="0.2">
      <c r="A20" s="6" t="s">
        <v>52</v>
      </c>
      <c r="B20" s="6">
        <v>300</v>
      </c>
      <c r="C20" s="6" t="s">
        <v>149</v>
      </c>
      <c r="D20" s="6">
        <v>1910</v>
      </c>
      <c r="E20" s="6" t="s">
        <v>85</v>
      </c>
      <c r="F20" s="6" t="s">
        <v>55</v>
      </c>
      <c r="G20" s="6" t="s">
        <v>86</v>
      </c>
      <c r="H20" s="6">
        <v>14.966629547095764</v>
      </c>
      <c r="I20" s="6">
        <v>0</v>
      </c>
      <c r="J20" s="6">
        <v>0</v>
      </c>
      <c r="K20" s="6">
        <f t="shared" si="0"/>
        <v>14.966629547095764</v>
      </c>
      <c r="L20" s="6">
        <v>14</v>
      </c>
      <c r="M20" s="64">
        <f>EXP((LN(L20)+LN(N20))/2)</f>
        <v>14.966629547095764</v>
      </c>
      <c r="N20" s="6">
        <v>16</v>
      </c>
      <c r="O20" s="6" t="s">
        <v>45</v>
      </c>
    </row>
    <row r="21" spans="1:15" x14ac:dyDescent="0.2">
      <c r="A21" s="6" t="s">
        <v>57</v>
      </c>
      <c r="B21" s="6">
        <v>309</v>
      </c>
      <c r="C21" s="6" t="s">
        <v>149</v>
      </c>
      <c r="D21" s="6">
        <v>1911</v>
      </c>
      <c r="E21" s="6" t="s">
        <v>85</v>
      </c>
      <c r="F21" s="6" t="s">
        <v>55</v>
      </c>
      <c r="G21" s="6" t="s">
        <v>86</v>
      </c>
      <c r="H21" s="6">
        <v>0</v>
      </c>
      <c r="I21" s="6">
        <v>14.491376746189436</v>
      </c>
      <c r="J21" s="6">
        <v>0</v>
      </c>
      <c r="K21" s="6">
        <f t="shared" si="0"/>
        <v>0.72456883730947186</v>
      </c>
      <c r="L21" s="6">
        <v>14</v>
      </c>
      <c r="M21" s="64">
        <f>EXP((LN(L21)+LN(N21))/2)</f>
        <v>14.491376746189436</v>
      </c>
      <c r="N21" s="6">
        <v>15</v>
      </c>
      <c r="O21" s="6" t="s">
        <v>45</v>
      </c>
    </row>
    <row r="22" spans="1:15" x14ac:dyDescent="0.2">
      <c r="A22" s="6" t="s">
        <v>88</v>
      </c>
      <c r="B22" s="6">
        <v>340</v>
      </c>
      <c r="C22" s="6" t="s">
        <v>149</v>
      </c>
      <c r="D22" s="6">
        <v>1913</v>
      </c>
      <c r="E22" s="6" t="s">
        <v>85</v>
      </c>
      <c r="F22" s="6" t="s">
        <v>55</v>
      </c>
      <c r="G22" s="6" t="s">
        <v>56</v>
      </c>
      <c r="H22" s="6">
        <v>0</v>
      </c>
      <c r="I22" s="6">
        <v>15</v>
      </c>
      <c r="J22" s="6">
        <v>0</v>
      </c>
      <c r="K22" s="6">
        <f t="shared" si="0"/>
        <v>0.75</v>
      </c>
    </row>
    <row r="23" spans="1:15" x14ac:dyDescent="0.2">
      <c r="A23" s="6" t="s">
        <v>9</v>
      </c>
      <c r="B23" s="6">
        <v>398</v>
      </c>
      <c r="C23" s="6" t="s">
        <v>149</v>
      </c>
      <c r="D23" s="6">
        <v>1852</v>
      </c>
      <c r="E23" s="6" t="s">
        <v>90</v>
      </c>
      <c r="F23" s="65" t="s">
        <v>10</v>
      </c>
      <c r="G23" s="6" t="s">
        <v>11</v>
      </c>
      <c r="H23" s="6">
        <v>25</v>
      </c>
      <c r="I23" s="6">
        <v>0</v>
      </c>
      <c r="J23" s="6">
        <v>0</v>
      </c>
      <c r="K23" s="6">
        <f t="shared" si="0"/>
        <v>25</v>
      </c>
    </row>
    <row r="24" spans="1:15" x14ac:dyDescent="0.2">
      <c r="A24" s="6" t="s">
        <v>9</v>
      </c>
      <c r="B24" s="6">
        <v>398</v>
      </c>
      <c r="C24" s="6" t="s">
        <v>149</v>
      </c>
      <c r="D24" s="6">
        <v>1853</v>
      </c>
      <c r="E24" s="6" t="s">
        <v>90</v>
      </c>
      <c r="F24" s="65" t="s">
        <v>10</v>
      </c>
      <c r="G24" s="6" t="s">
        <v>11</v>
      </c>
      <c r="H24" s="6">
        <v>25</v>
      </c>
      <c r="I24" s="6">
        <v>0</v>
      </c>
      <c r="J24" s="6">
        <v>0</v>
      </c>
      <c r="K24" s="6">
        <f t="shared" si="0"/>
        <v>25</v>
      </c>
    </row>
    <row r="25" spans="1:15" x14ac:dyDescent="0.2">
      <c r="A25" s="6" t="s">
        <v>9</v>
      </c>
      <c r="B25" s="6">
        <v>398</v>
      </c>
      <c r="C25" s="6" t="s">
        <v>149</v>
      </c>
      <c r="D25" s="6">
        <v>1854</v>
      </c>
      <c r="E25" s="6" t="s">
        <v>90</v>
      </c>
      <c r="F25" s="65" t="s">
        <v>10</v>
      </c>
      <c r="G25" s="6" t="s">
        <v>11</v>
      </c>
      <c r="H25" s="64">
        <v>12.247448713915889</v>
      </c>
      <c r="I25" s="64">
        <v>0</v>
      </c>
      <c r="J25" s="64">
        <v>0</v>
      </c>
      <c r="K25" s="64">
        <f t="shared" si="0"/>
        <v>12.247448713915889</v>
      </c>
      <c r="L25" s="64">
        <v>10</v>
      </c>
      <c r="M25" s="64">
        <f>EXP((LN(L25)+LN(N25))/2)</f>
        <v>12.247448713915889</v>
      </c>
      <c r="N25" s="64">
        <v>15</v>
      </c>
      <c r="O25" s="6" t="s">
        <v>45</v>
      </c>
    </row>
    <row r="26" spans="1:15" x14ac:dyDescent="0.2">
      <c r="A26" s="6" t="s">
        <v>61</v>
      </c>
      <c r="B26" s="6">
        <v>369</v>
      </c>
      <c r="C26" s="6" t="s">
        <v>149</v>
      </c>
      <c r="D26" s="6">
        <v>1855</v>
      </c>
      <c r="E26" s="6" t="s">
        <v>90</v>
      </c>
      <c r="F26" s="6" t="s">
        <v>10</v>
      </c>
      <c r="G26" s="6" t="s">
        <v>11</v>
      </c>
      <c r="H26" s="64">
        <v>24</v>
      </c>
      <c r="I26" s="64">
        <v>0</v>
      </c>
      <c r="J26" s="64">
        <v>0</v>
      </c>
      <c r="K26" s="64">
        <f t="shared" si="0"/>
        <v>24</v>
      </c>
      <c r="L26" s="64"/>
      <c r="M26" s="64"/>
      <c r="N26" s="64"/>
      <c r="O26" s="64"/>
    </row>
    <row r="27" spans="1:15" x14ac:dyDescent="0.2">
      <c r="A27" s="6" t="s">
        <v>61</v>
      </c>
      <c r="B27" s="6">
        <v>369</v>
      </c>
      <c r="C27" s="6" t="s">
        <v>149</v>
      </c>
      <c r="D27" s="6">
        <v>1856</v>
      </c>
      <c r="E27" s="6" t="s">
        <v>90</v>
      </c>
      <c r="F27" s="6" t="s">
        <v>10</v>
      </c>
      <c r="G27" s="6" t="s">
        <v>11</v>
      </c>
      <c r="H27" s="6">
        <v>16</v>
      </c>
      <c r="I27" s="6">
        <v>0</v>
      </c>
      <c r="J27" s="6">
        <v>0</v>
      </c>
      <c r="K27" s="6">
        <f t="shared" si="0"/>
        <v>16</v>
      </c>
    </row>
    <row r="28" spans="1:15" x14ac:dyDescent="0.2">
      <c r="A28" s="6" t="s">
        <v>61</v>
      </c>
      <c r="B28" s="6">
        <v>369</v>
      </c>
      <c r="C28" s="6" t="s">
        <v>149</v>
      </c>
      <c r="D28" s="6">
        <v>1857</v>
      </c>
      <c r="E28" s="6" t="s">
        <v>90</v>
      </c>
      <c r="F28" s="6" t="s">
        <v>10</v>
      </c>
      <c r="G28" s="6" t="s">
        <v>11</v>
      </c>
      <c r="H28" s="6">
        <v>16</v>
      </c>
      <c r="I28" s="6">
        <v>14</v>
      </c>
      <c r="J28" s="6">
        <v>0</v>
      </c>
      <c r="K28" s="6">
        <f t="shared" si="0"/>
        <v>16.7</v>
      </c>
    </row>
    <row r="29" spans="1:15" x14ac:dyDescent="0.2">
      <c r="A29" s="6" t="s">
        <v>62</v>
      </c>
      <c r="B29" s="6">
        <v>397</v>
      </c>
      <c r="C29" s="6" t="s">
        <v>149</v>
      </c>
      <c r="D29" s="6">
        <v>1859</v>
      </c>
      <c r="E29" s="6" t="s">
        <v>90</v>
      </c>
      <c r="F29" s="6" t="s">
        <v>10</v>
      </c>
      <c r="G29" s="6" t="s">
        <v>11</v>
      </c>
      <c r="H29" s="6">
        <v>17</v>
      </c>
      <c r="I29" s="6">
        <v>0</v>
      </c>
      <c r="J29" s="6">
        <v>0</v>
      </c>
      <c r="K29" s="6">
        <f t="shared" si="0"/>
        <v>17</v>
      </c>
    </row>
    <row r="30" spans="1:15" x14ac:dyDescent="0.2">
      <c r="A30" s="6" t="s">
        <v>62</v>
      </c>
      <c r="B30" s="6">
        <v>397</v>
      </c>
      <c r="C30" s="6" t="s">
        <v>149</v>
      </c>
      <c r="D30" s="6">
        <v>1860</v>
      </c>
      <c r="E30" s="6" t="s">
        <v>90</v>
      </c>
      <c r="F30" s="6" t="s">
        <v>10</v>
      </c>
      <c r="G30" s="6" t="s">
        <v>11</v>
      </c>
      <c r="H30" s="6">
        <v>24</v>
      </c>
      <c r="I30" s="6">
        <v>0</v>
      </c>
      <c r="J30" s="6">
        <v>0</v>
      </c>
      <c r="K30" s="6">
        <f t="shared" si="0"/>
        <v>24</v>
      </c>
    </row>
    <row r="31" spans="1:15" x14ac:dyDescent="0.2">
      <c r="A31" s="6" t="s">
        <v>63</v>
      </c>
      <c r="B31" s="6">
        <v>470</v>
      </c>
      <c r="C31" s="6" t="s">
        <v>149</v>
      </c>
      <c r="D31" s="6">
        <v>1861</v>
      </c>
      <c r="E31" s="6" t="s">
        <v>90</v>
      </c>
      <c r="F31" s="6" t="s">
        <v>10</v>
      </c>
      <c r="G31" s="6" t="s">
        <v>11</v>
      </c>
      <c r="H31" s="6">
        <v>24</v>
      </c>
      <c r="I31" s="6">
        <v>0</v>
      </c>
      <c r="J31" s="6">
        <v>0</v>
      </c>
      <c r="K31" s="6">
        <f t="shared" si="0"/>
        <v>24</v>
      </c>
    </row>
    <row r="32" spans="1:15" x14ac:dyDescent="0.2">
      <c r="A32" s="6" t="s">
        <v>63</v>
      </c>
      <c r="B32" s="6">
        <v>470</v>
      </c>
      <c r="C32" s="6" t="s">
        <v>149</v>
      </c>
      <c r="D32" s="6">
        <v>1862</v>
      </c>
      <c r="E32" s="6" t="s">
        <v>90</v>
      </c>
      <c r="F32" s="6" t="s">
        <v>10</v>
      </c>
      <c r="G32" s="6" t="s">
        <v>11</v>
      </c>
      <c r="H32" s="6">
        <v>24</v>
      </c>
      <c r="I32" s="6">
        <v>0</v>
      </c>
      <c r="J32" s="6">
        <v>0</v>
      </c>
      <c r="K32" s="6">
        <f t="shared" si="0"/>
        <v>24</v>
      </c>
    </row>
    <row r="33" spans="1:11" x14ac:dyDescent="0.2">
      <c r="A33" s="6" t="s">
        <v>63</v>
      </c>
      <c r="B33" s="6">
        <v>470</v>
      </c>
      <c r="C33" s="6" t="s">
        <v>149</v>
      </c>
      <c r="D33" s="6">
        <v>1863</v>
      </c>
      <c r="E33" s="6" t="s">
        <v>90</v>
      </c>
      <c r="F33" s="6" t="s">
        <v>10</v>
      </c>
      <c r="G33" s="6" t="s">
        <v>11</v>
      </c>
      <c r="H33" s="6">
        <v>20</v>
      </c>
      <c r="I33" s="6">
        <v>0</v>
      </c>
      <c r="J33" s="6">
        <v>0</v>
      </c>
      <c r="K33" s="6">
        <f t="shared" si="0"/>
        <v>20</v>
      </c>
    </row>
    <row r="34" spans="1:11" x14ac:dyDescent="0.2">
      <c r="A34" s="6" t="s">
        <v>64</v>
      </c>
      <c r="B34" s="6">
        <v>557</v>
      </c>
      <c r="C34" s="6" t="s">
        <v>149</v>
      </c>
      <c r="D34" s="6">
        <v>1864</v>
      </c>
      <c r="E34" s="6" t="s">
        <v>90</v>
      </c>
      <c r="F34" s="6" t="s">
        <v>10</v>
      </c>
      <c r="G34" s="6" t="s">
        <v>11</v>
      </c>
      <c r="H34" s="6">
        <v>18</v>
      </c>
      <c r="I34" s="6">
        <v>10</v>
      </c>
      <c r="J34" s="6">
        <v>0</v>
      </c>
      <c r="K34" s="6">
        <f t="shared" si="0"/>
        <v>18.5</v>
      </c>
    </row>
    <row r="35" spans="1:11" x14ac:dyDescent="0.2">
      <c r="A35" s="6" t="s">
        <v>64</v>
      </c>
      <c r="B35" s="6">
        <v>557</v>
      </c>
      <c r="C35" s="6" t="s">
        <v>149</v>
      </c>
      <c r="D35" s="6">
        <v>1865</v>
      </c>
      <c r="E35" s="6" t="s">
        <v>90</v>
      </c>
      <c r="F35" s="6" t="s">
        <v>10</v>
      </c>
      <c r="G35" s="6" t="s">
        <v>11</v>
      </c>
      <c r="H35" s="6">
        <v>23</v>
      </c>
      <c r="I35" s="6">
        <v>5</v>
      </c>
      <c r="J35" s="6">
        <v>10</v>
      </c>
      <c r="K35" s="6">
        <f t="shared" si="0"/>
        <v>23.291666666666668</v>
      </c>
    </row>
    <row r="36" spans="1:11" x14ac:dyDescent="0.2">
      <c r="A36" s="6" t="s">
        <v>66</v>
      </c>
      <c r="B36" s="6">
        <v>341</v>
      </c>
      <c r="C36" s="6" t="s">
        <v>149</v>
      </c>
      <c r="D36" s="6">
        <v>1868</v>
      </c>
      <c r="E36" s="6" t="s">
        <v>90</v>
      </c>
      <c r="F36" s="6" t="s">
        <v>10</v>
      </c>
      <c r="G36" s="6" t="s">
        <v>11</v>
      </c>
      <c r="H36" s="6">
        <v>14</v>
      </c>
      <c r="I36" s="6">
        <v>7</v>
      </c>
      <c r="J36" s="6">
        <v>4</v>
      </c>
      <c r="K36" s="6">
        <f t="shared" si="0"/>
        <v>14.366666666666667</v>
      </c>
    </row>
    <row r="37" spans="1:11" x14ac:dyDescent="0.2">
      <c r="A37" s="6" t="s">
        <v>66</v>
      </c>
      <c r="B37" s="6">
        <v>341</v>
      </c>
      <c r="C37" s="6" t="s">
        <v>149</v>
      </c>
      <c r="D37" s="6">
        <v>1869</v>
      </c>
      <c r="E37" s="6" t="s">
        <v>90</v>
      </c>
      <c r="F37" s="6" t="s">
        <v>10</v>
      </c>
      <c r="G37" s="6" t="s">
        <v>11</v>
      </c>
      <c r="H37" s="6">
        <v>12</v>
      </c>
      <c r="I37" s="6">
        <v>6</v>
      </c>
      <c r="J37" s="6">
        <v>0</v>
      </c>
      <c r="K37" s="6">
        <f t="shared" si="0"/>
        <v>12.3</v>
      </c>
    </row>
    <row r="38" spans="1:11" x14ac:dyDescent="0.2">
      <c r="A38" s="6" t="s">
        <v>66</v>
      </c>
      <c r="B38" s="6">
        <v>341</v>
      </c>
      <c r="C38" s="6" t="s">
        <v>149</v>
      </c>
      <c r="D38" s="6">
        <v>1870</v>
      </c>
      <c r="E38" s="6" t="s">
        <v>90</v>
      </c>
      <c r="F38" s="6" t="s">
        <v>10</v>
      </c>
      <c r="G38" s="6" t="s">
        <v>11</v>
      </c>
      <c r="H38" s="6">
        <v>13</v>
      </c>
      <c r="I38" s="6">
        <v>16</v>
      </c>
      <c r="J38" s="6">
        <v>0</v>
      </c>
      <c r="K38" s="6">
        <f t="shared" si="0"/>
        <v>13.8</v>
      </c>
    </row>
    <row r="39" spans="1:11" x14ac:dyDescent="0.2">
      <c r="A39" s="6" t="s">
        <v>67</v>
      </c>
      <c r="B39" s="6">
        <v>285</v>
      </c>
      <c r="C39" s="6" t="s">
        <v>149</v>
      </c>
      <c r="D39" s="6">
        <v>1871</v>
      </c>
      <c r="E39" s="6" t="s">
        <v>90</v>
      </c>
      <c r="F39" s="6" t="s">
        <v>10</v>
      </c>
      <c r="G39" s="6" t="s">
        <v>11</v>
      </c>
      <c r="H39" s="6">
        <v>15</v>
      </c>
      <c r="I39" s="6">
        <v>0</v>
      </c>
      <c r="J39" s="6">
        <v>0</v>
      </c>
      <c r="K39" s="6">
        <f t="shared" si="0"/>
        <v>15</v>
      </c>
    </row>
    <row r="40" spans="1:11" x14ac:dyDescent="0.2">
      <c r="A40" s="6" t="s">
        <v>67</v>
      </c>
      <c r="B40" s="6">
        <v>285</v>
      </c>
      <c r="C40" s="6" t="s">
        <v>149</v>
      </c>
      <c r="D40" s="6">
        <v>1872</v>
      </c>
      <c r="E40" s="6" t="s">
        <v>90</v>
      </c>
      <c r="F40" s="6" t="s">
        <v>10</v>
      </c>
      <c r="G40" s="6" t="s">
        <v>11</v>
      </c>
      <c r="H40" s="6">
        <v>16</v>
      </c>
      <c r="I40" s="6">
        <v>17</v>
      </c>
      <c r="J40" s="6">
        <v>1.75</v>
      </c>
      <c r="K40" s="6">
        <f t="shared" si="0"/>
        <v>16.857291666666669</v>
      </c>
    </row>
    <row r="41" spans="1:11" x14ac:dyDescent="0.2">
      <c r="A41" s="6" t="s">
        <v>67</v>
      </c>
      <c r="B41" s="6">
        <v>285</v>
      </c>
      <c r="C41" s="6" t="s">
        <v>149</v>
      </c>
      <c r="D41" s="6">
        <v>1873</v>
      </c>
      <c r="E41" s="6" t="s">
        <v>90</v>
      </c>
      <c r="F41" s="6" t="s">
        <v>10</v>
      </c>
      <c r="G41" s="6" t="s">
        <v>11</v>
      </c>
      <c r="H41" s="6">
        <v>16</v>
      </c>
      <c r="I41" s="6">
        <v>18</v>
      </c>
      <c r="J41" s="6">
        <v>9</v>
      </c>
      <c r="K41" s="6">
        <f t="shared" si="0"/>
        <v>16.9375</v>
      </c>
    </row>
    <row r="42" spans="1:11" x14ac:dyDescent="0.2">
      <c r="A42" s="6" t="s">
        <v>67</v>
      </c>
      <c r="B42" s="6">
        <v>285</v>
      </c>
      <c r="C42" s="6" t="s">
        <v>149</v>
      </c>
      <c r="D42" s="6">
        <v>1874</v>
      </c>
      <c r="E42" s="6" t="s">
        <v>90</v>
      </c>
      <c r="F42" s="6" t="s">
        <v>10</v>
      </c>
      <c r="G42" s="6" t="s">
        <v>11</v>
      </c>
      <c r="H42" s="6">
        <v>18</v>
      </c>
      <c r="I42" s="6">
        <v>6</v>
      </c>
      <c r="J42" s="6">
        <v>10</v>
      </c>
      <c r="K42" s="6">
        <f t="shared" si="0"/>
        <v>18.341666666666669</v>
      </c>
    </row>
    <row r="43" spans="1:11" x14ac:dyDescent="0.2">
      <c r="A43" s="6" t="s">
        <v>67</v>
      </c>
      <c r="B43" s="6">
        <v>285</v>
      </c>
      <c r="C43" s="6" t="s">
        <v>149</v>
      </c>
      <c r="D43" s="6">
        <v>1875</v>
      </c>
      <c r="E43" s="6" t="s">
        <v>90</v>
      </c>
      <c r="F43" s="6" t="s">
        <v>10</v>
      </c>
      <c r="G43" s="6" t="s">
        <v>11</v>
      </c>
      <c r="H43" s="6">
        <v>22</v>
      </c>
      <c r="I43" s="6">
        <v>7</v>
      </c>
      <c r="J43" s="6">
        <v>0</v>
      </c>
      <c r="K43" s="6">
        <f t="shared" si="0"/>
        <v>22.35</v>
      </c>
    </row>
    <row r="44" spans="1:11" x14ac:dyDescent="0.2">
      <c r="A44" s="6" t="s">
        <v>68</v>
      </c>
      <c r="B44" s="6">
        <v>272</v>
      </c>
      <c r="C44" s="6" t="s">
        <v>149</v>
      </c>
      <c r="D44" s="6">
        <v>1876</v>
      </c>
      <c r="E44" s="6" t="s">
        <v>90</v>
      </c>
      <c r="F44" s="6" t="s">
        <v>10</v>
      </c>
      <c r="G44" s="6" t="s">
        <v>11</v>
      </c>
      <c r="H44" s="6">
        <v>18</v>
      </c>
      <c r="I44" s="6">
        <v>7</v>
      </c>
      <c r="J44" s="6">
        <v>9</v>
      </c>
      <c r="K44" s="6">
        <f t="shared" si="0"/>
        <v>18.387500000000003</v>
      </c>
    </row>
    <row r="45" spans="1:11" x14ac:dyDescent="0.2">
      <c r="A45" s="6" t="s">
        <v>68</v>
      </c>
      <c r="B45" s="6">
        <v>272</v>
      </c>
      <c r="C45" s="6" t="s">
        <v>149</v>
      </c>
      <c r="D45" s="6">
        <v>1877</v>
      </c>
      <c r="E45" s="6" t="s">
        <v>90</v>
      </c>
      <c r="F45" s="6" t="s">
        <v>10</v>
      </c>
      <c r="G45" s="6" t="s">
        <v>11</v>
      </c>
      <c r="H45" s="6">
        <v>21</v>
      </c>
      <c r="I45" s="6">
        <v>0</v>
      </c>
      <c r="J45" s="66">
        <v>0</v>
      </c>
      <c r="K45" s="6">
        <f t="shared" si="0"/>
        <v>21</v>
      </c>
    </row>
    <row r="46" spans="1:11" x14ac:dyDescent="0.2">
      <c r="A46" s="6" t="s">
        <v>68</v>
      </c>
      <c r="B46" s="6">
        <v>272</v>
      </c>
      <c r="C46" s="6" t="s">
        <v>149</v>
      </c>
      <c r="D46" s="6">
        <v>1878</v>
      </c>
      <c r="E46" s="6" t="s">
        <v>90</v>
      </c>
      <c r="F46" s="6" t="s">
        <v>10</v>
      </c>
      <c r="G46" s="6" t="s">
        <v>11</v>
      </c>
      <c r="H46" s="6">
        <v>18</v>
      </c>
      <c r="I46" s="6">
        <v>0</v>
      </c>
      <c r="J46" s="66">
        <v>0</v>
      </c>
      <c r="K46" s="6">
        <f t="shared" si="0"/>
        <v>18</v>
      </c>
    </row>
    <row r="47" spans="1:11" x14ac:dyDescent="0.2">
      <c r="A47" s="6" t="s">
        <v>69</v>
      </c>
      <c r="B47" s="6">
        <v>325</v>
      </c>
      <c r="C47" s="6" t="s">
        <v>149</v>
      </c>
      <c r="D47" s="6">
        <v>1879</v>
      </c>
      <c r="E47" s="6" t="s">
        <v>90</v>
      </c>
      <c r="F47" s="6" t="s">
        <v>10</v>
      </c>
      <c r="G47" s="6" t="s">
        <v>11</v>
      </c>
      <c r="H47" s="6">
        <v>22</v>
      </c>
      <c r="I47" s="6">
        <v>12</v>
      </c>
      <c r="J47" s="66">
        <v>8.7272727272727266</v>
      </c>
      <c r="K47" s="6">
        <f t="shared" si="0"/>
        <v>22.636363636363637</v>
      </c>
    </row>
    <row r="48" spans="1:11" x14ac:dyDescent="0.2">
      <c r="A48" s="6" t="s">
        <v>69</v>
      </c>
      <c r="B48" s="6">
        <v>325</v>
      </c>
      <c r="C48" s="6" t="s">
        <v>149</v>
      </c>
      <c r="D48" s="6">
        <v>1880</v>
      </c>
      <c r="E48" s="6" t="s">
        <v>90</v>
      </c>
      <c r="F48" s="6" t="s">
        <v>10</v>
      </c>
      <c r="G48" s="6" t="s">
        <v>11</v>
      </c>
      <c r="H48" s="6">
        <v>21</v>
      </c>
      <c r="I48" s="6">
        <v>0</v>
      </c>
      <c r="J48" s="66">
        <v>0</v>
      </c>
      <c r="K48" s="6">
        <f t="shared" si="0"/>
        <v>21</v>
      </c>
    </row>
    <row r="49" spans="1:13" x14ac:dyDescent="0.2">
      <c r="A49" s="6" t="s">
        <v>69</v>
      </c>
      <c r="B49" s="6">
        <v>325</v>
      </c>
      <c r="C49" s="6" t="s">
        <v>149</v>
      </c>
      <c r="D49" s="6">
        <v>1881</v>
      </c>
      <c r="E49" s="6" t="s">
        <v>90</v>
      </c>
      <c r="F49" s="6" t="s">
        <v>10</v>
      </c>
      <c r="G49" s="6" t="s">
        <v>11</v>
      </c>
      <c r="H49" s="6">
        <v>21</v>
      </c>
      <c r="I49" s="6">
        <v>4</v>
      </c>
      <c r="J49" s="66">
        <v>7</v>
      </c>
      <c r="K49" s="6">
        <f t="shared" si="0"/>
        <v>21.229166666666664</v>
      </c>
    </row>
    <row r="50" spans="1:13" x14ac:dyDescent="0.2">
      <c r="A50" s="6" t="s">
        <v>70</v>
      </c>
      <c r="B50" s="6">
        <v>304</v>
      </c>
      <c r="C50" s="6" t="s">
        <v>149</v>
      </c>
      <c r="D50" s="6">
        <v>1882</v>
      </c>
      <c r="E50" s="6" t="s">
        <v>90</v>
      </c>
      <c r="F50" s="6" t="s">
        <v>10</v>
      </c>
      <c r="G50" s="6" t="s">
        <v>11</v>
      </c>
      <c r="H50" s="6">
        <v>20</v>
      </c>
      <c r="I50" s="6">
        <v>16</v>
      </c>
      <c r="J50" s="66">
        <v>8</v>
      </c>
      <c r="K50" s="6">
        <f t="shared" si="0"/>
        <v>20.833333333333336</v>
      </c>
      <c r="M50" s="64"/>
    </row>
    <row r="51" spans="1:13" x14ac:dyDescent="0.2">
      <c r="A51" s="6" t="s">
        <v>70</v>
      </c>
      <c r="B51" s="6">
        <v>304</v>
      </c>
      <c r="C51" s="6" t="s">
        <v>149</v>
      </c>
      <c r="D51" s="6">
        <v>1883</v>
      </c>
      <c r="E51" s="6" t="s">
        <v>90</v>
      </c>
      <c r="F51" s="6" t="s">
        <v>10</v>
      </c>
      <c r="G51" s="6" t="s">
        <v>11</v>
      </c>
      <c r="H51" s="6">
        <v>21</v>
      </c>
      <c r="I51" s="6">
        <v>12</v>
      </c>
      <c r="J51" s="66">
        <v>6</v>
      </c>
      <c r="K51" s="6">
        <f t="shared" si="0"/>
        <v>21.625</v>
      </c>
      <c r="M51" s="64"/>
    </row>
    <row r="52" spans="1:13" x14ac:dyDescent="0.2">
      <c r="A52" s="6" t="s">
        <v>70</v>
      </c>
      <c r="B52" s="6">
        <v>304</v>
      </c>
      <c r="C52" s="6" t="s">
        <v>149</v>
      </c>
      <c r="D52" s="6">
        <v>1884</v>
      </c>
      <c r="E52" s="6" t="s">
        <v>90</v>
      </c>
      <c r="F52" s="6" t="s">
        <v>10</v>
      </c>
      <c r="G52" s="6" t="s">
        <v>11</v>
      </c>
      <c r="H52" s="6">
        <v>19</v>
      </c>
      <c r="I52" s="6">
        <v>10</v>
      </c>
      <c r="J52" s="66">
        <v>0</v>
      </c>
      <c r="K52" s="6">
        <f t="shared" si="0"/>
        <v>19.5</v>
      </c>
    </row>
    <row r="53" spans="1:13" x14ac:dyDescent="0.2">
      <c r="A53" s="6" t="s">
        <v>74</v>
      </c>
      <c r="B53" s="6">
        <v>318</v>
      </c>
      <c r="C53" s="6" t="s">
        <v>149</v>
      </c>
      <c r="D53" s="6">
        <v>1885</v>
      </c>
      <c r="E53" s="6" t="s">
        <v>90</v>
      </c>
      <c r="F53" s="6" t="s">
        <v>10</v>
      </c>
      <c r="G53" s="6" t="s">
        <v>11</v>
      </c>
      <c r="H53" s="6">
        <v>19</v>
      </c>
      <c r="I53" s="6">
        <v>18</v>
      </c>
      <c r="J53" s="66">
        <v>6</v>
      </c>
      <c r="K53" s="6">
        <f t="shared" si="0"/>
        <v>19.924999999999997</v>
      </c>
    </row>
    <row r="54" spans="1:13" x14ac:dyDescent="0.2">
      <c r="A54" s="6" t="s">
        <v>74</v>
      </c>
      <c r="B54" s="6">
        <v>318</v>
      </c>
      <c r="C54" s="6" t="s">
        <v>149</v>
      </c>
      <c r="D54" s="6">
        <v>1886</v>
      </c>
      <c r="E54" s="6" t="s">
        <v>90</v>
      </c>
      <c r="F54" s="6" t="s">
        <v>10</v>
      </c>
      <c r="G54" s="6" t="s">
        <v>11</v>
      </c>
      <c r="H54" s="6">
        <v>19</v>
      </c>
      <c r="I54" s="6">
        <v>9</v>
      </c>
      <c r="J54" s="66">
        <v>4</v>
      </c>
      <c r="K54" s="6">
        <f t="shared" si="0"/>
        <v>19.466666666666665</v>
      </c>
    </row>
    <row r="55" spans="1:13" x14ac:dyDescent="0.2">
      <c r="A55" s="6" t="s">
        <v>74</v>
      </c>
      <c r="B55" s="6">
        <v>318</v>
      </c>
      <c r="C55" s="6" t="s">
        <v>149</v>
      </c>
      <c r="D55" s="6">
        <v>1887</v>
      </c>
      <c r="E55" s="6" t="s">
        <v>90</v>
      </c>
      <c r="F55" s="6" t="s">
        <v>10</v>
      </c>
      <c r="G55" s="6" t="s">
        <v>11</v>
      </c>
      <c r="H55" s="6">
        <v>17</v>
      </c>
      <c r="I55" s="6">
        <v>11</v>
      </c>
      <c r="J55" s="66">
        <v>0</v>
      </c>
      <c r="K55" s="6">
        <f t="shared" si="0"/>
        <v>17.55</v>
      </c>
    </row>
    <row r="56" spans="1:13" x14ac:dyDescent="0.2">
      <c r="A56" s="6" t="s">
        <v>75</v>
      </c>
      <c r="B56" s="6">
        <v>325</v>
      </c>
      <c r="C56" s="6" t="s">
        <v>149</v>
      </c>
      <c r="D56" s="6">
        <v>1888</v>
      </c>
      <c r="E56" s="6" t="s">
        <v>90</v>
      </c>
      <c r="F56" s="6" t="s">
        <v>10</v>
      </c>
      <c r="G56" s="6" t="s">
        <v>11</v>
      </c>
      <c r="H56" s="6">
        <v>19</v>
      </c>
      <c r="I56" s="6">
        <v>7</v>
      </c>
      <c r="J56" s="6">
        <v>0</v>
      </c>
      <c r="K56" s="6">
        <f t="shared" si="0"/>
        <v>19.350000000000001</v>
      </c>
    </row>
    <row r="57" spans="1:13" x14ac:dyDescent="0.2">
      <c r="A57" s="6" t="s">
        <v>75</v>
      </c>
      <c r="B57" s="6">
        <v>325</v>
      </c>
      <c r="C57" s="6" t="s">
        <v>149</v>
      </c>
      <c r="D57" s="6">
        <v>1889</v>
      </c>
      <c r="E57" s="6" t="s">
        <v>90</v>
      </c>
      <c r="F57" s="6" t="s">
        <v>10</v>
      </c>
      <c r="G57" s="6" t="s">
        <v>11</v>
      </c>
      <c r="H57" s="6">
        <v>21</v>
      </c>
      <c r="I57" s="6">
        <v>12</v>
      </c>
      <c r="J57" s="6">
        <v>0</v>
      </c>
      <c r="K57" s="6">
        <f t="shared" si="0"/>
        <v>21.6</v>
      </c>
    </row>
    <row r="58" spans="1:13" x14ac:dyDescent="0.2">
      <c r="A58" s="6" t="s">
        <v>75</v>
      </c>
      <c r="B58" s="6">
        <v>325</v>
      </c>
      <c r="C58" s="6" t="s">
        <v>149</v>
      </c>
      <c r="D58" s="6">
        <v>1890</v>
      </c>
      <c r="E58" s="6" t="s">
        <v>90</v>
      </c>
      <c r="F58" s="6" t="s">
        <v>10</v>
      </c>
      <c r="G58" s="6" t="s">
        <v>11</v>
      </c>
      <c r="H58" s="6">
        <v>25</v>
      </c>
      <c r="I58" s="6">
        <v>9</v>
      </c>
      <c r="J58" s="6">
        <v>0</v>
      </c>
      <c r="K58" s="6">
        <f t="shared" si="0"/>
        <v>25.45</v>
      </c>
    </row>
    <row r="59" spans="1:13" x14ac:dyDescent="0.2">
      <c r="A59" s="6" t="s">
        <v>76</v>
      </c>
      <c r="B59" s="6">
        <v>354</v>
      </c>
      <c r="C59" s="6" t="s">
        <v>149</v>
      </c>
      <c r="D59" s="6">
        <v>1891</v>
      </c>
      <c r="E59" s="6" t="s">
        <v>90</v>
      </c>
      <c r="F59" s="6" t="s">
        <v>10</v>
      </c>
      <c r="G59" s="6" t="s">
        <v>11</v>
      </c>
      <c r="H59" s="6">
        <v>26</v>
      </c>
      <c r="I59" s="6">
        <v>4</v>
      </c>
      <c r="J59" s="6">
        <v>0</v>
      </c>
      <c r="K59" s="6">
        <f t="shared" si="0"/>
        <v>26.2</v>
      </c>
    </row>
    <row r="60" spans="1:13" x14ac:dyDescent="0.2">
      <c r="A60" s="6" t="s">
        <v>76</v>
      </c>
      <c r="B60" s="6">
        <v>354</v>
      </c>
      <c r="C60" s="6" t="s">
        <v>149</v>
      </c>
      <c r="D60" s="6">
        <v>1892</v>
      </c>
      <c r="E60" s="6" t="s">
        <v>90</v>
      </c>
      <c r="F60" s="6" t="s">
        <v>10</v>
      </c>
      <c r="G60" s="6" t="s">
        <v>11</v>
      </c>
      <c r="H60" s="6">
        <v>24</v>
      </c>
      <c r="I60" s="6">
        <v>10</v>
      </c>
      <c r="J60" s="6">
        <v>0</v>
      </c>
      <c r="K60" s="6">
        <f t="shared" si="0"/>
        <v>24.5</v>
      </c>
    </row>
    <row r="61" spans="1:13" x14ac:dyDescent="0.2">
      <c r="A61" s="6" t="s">
        <v>76</v>
      </c>
      <c r="B61" s="6">
        <v>354</v>
      </c>
      <c r="C61" s="6" t="s">
        <v>149</v>
      </c>
      <c r="D61" s="6">
        <v>1893</v>
      </c>
      <c r="E61" s="6" t="s">
        <v>90</v>
      </c>
      <c r="F61" s="6" t="s">
        <v>10</v>
      </c>
      <c r="G61" s="6" t="s">
        <v>11</v>
      </c>
      <c r="H61" s="6">
        <v>24</v>
      </c>
      <c r="I61" s="6">
        <v>6</v>
      </c>
      <c r="J61" s="6">
        <v>0</v>
      </c>
      <c r="K61" s="6">
        <f t="shared" si="0"/>
        <v>24.3</v>
      </c>
    </row>
    <row r="62" spans="1:13" x14ac:dyDescent="0.2">
      <c r="A62" s="6" t="s">
        <v>77</v>
      </c>
      <c r="B62" s="6">
        <v>418</v>
      </c>
      <c r="C62" s="6" t="s">
        <v>149</v>
      </c>
      <c r="D62" s="6">
        <v>1894</v>
      </c>
      <c r="E62" s="6" t="s">
        <v>90</v>
      </c>
      <c r="F62" s="6" t="s">
        <v>10</v>
      </c>
      <c r="G62" s="6" t="s">
        <v>11</v>
      </c>
      <c r="H62" s="6">
        <v>25</v>
      </c>
      <c r="I62" s="6">
        <v>0</v>
      </c>
      <c r="J62" s="6">
        <v>0</v>
      </c>
      <c r="K62" s="6">
        <f t="shared" si="0"/>
        <v>25</v>
      </c>
    </row>
    <row r="63" spans="1:13" x14ac:dyDescent="0.2">
      <c r="A63" s="6" t="s">
        <v>77</v>
      </c>
      <c r="B63" s="6">
        <v>418</v>
      </c>
      <c r="C63" s="6" t="s">
        <v>149</v>
      </c>
      <c r="D63" s="6">
        <v>1895</v>
      </c>
      <c r="E63" s="6" t="s">
        <v>90</v>
      </c>
      <c r="F63" s="6" t="s">
        <v>10</v>
      </c>
      <c r="G63" s="6" t="s">
        <v>11</v>
      </c>
      <c r="H63" s="6">
        <v>25</v>
      </c>
      <c r="I63" s="6">
        <v>0</v>
      </c>
      <c r="J63" s="6">
        <v>0</v>
      </c>
      <c r="K63" s="6">
        <f t="shared" si="0"/>
        <v>25</v>
      </c>
    </row>
    <row r="64" spans="1:13" x14ac:dyDescent="0.2">
      <c r="A64" s="6" t="s">
        <v>77</v>
      </c>
      <c r="B64" s="6">
        <v>418</v>
      </c>
      <c r="C64" s="6" t="s">
        <v>149</v>
      </c>
      <c r="D64" s="6">
        <v>1896</v>
      </c>
      <c r="E64" s="6" t="s">
        <v>90</v>
      </c>
      <c r="F64" s="6" t="s">
        <v>10</v>
      </c>
      <c r="G64" s="6" t="s">
        <v>11</v>
      </c>
      <c r="H64" s="6">
        <v>23</v>
      </c>
      <c r="I64" s="6">
        <v>0</v>
      </c>
      <c r="J64" s="6">
        <v>0</v>
      </c>
      <c r="K64" s="6">
        <f t="shared" si="0"/>
        <v>23</v>
      </c>
    </row>
    <row r="65" spans="1:11" x14ac:dyDescent="0.2">
      <c r="A65" s="6" t="s">
        <v>77</v>
      </c>
      <c r="B65" s="6">
        <v>418</v>
      </c>
      <c r="C65" s="6" t="s">
        <v>149</v>
      </c>
      <c r="D65" s="6">
        <v>1897</v>
      </c>
      <c r="E65" s="6" t="s">
        <v>90</v>
      </c>
      <c r="F65" s="6" t="s">
        <v>10</v>
      </c>
      <c r="G65" s="6" t="s">
        <v>11</v>
      </c>
      <c r="H65" s="6">
        <v>26</v>
      </c>
      <c r="I65" s="6">
        <v>11</v>
      </c>
      <c r="J65" s="6">
        <v>0</v>
      </c>
      <c r="K65" s="6">
        <f t="shared" si="0"/>
        <v>26.55</v>
      </c>
    </row>
    <row r="66" spans="1:11" x14ac:dyDescent="0.2">
      <c r="A66" s="6" t="s">
        <v>78</v>
      </c>
      <c r="B66" s="6">
        <v>421</v>
      </c>
      <c r="C66" s="6" t="s">
        <v>149</v>
      </c>
      <c r="D66" s="6">
        <v>1898</v>
      </c>
      <c r="E66" s="6" t="s">
        <v>90</v>
      </c>
      <c r="F66" s="6" t="s">
        <v>10</v>
      </c>
      <c r="G66" s="6" t="s">
        <v>11</v>
      </c>
      <c r="H66" s="6">
        <v>28</v>
      </c>
      <c r="I66" s="6">
        <v>0</v>
      </c>
      <c r="J66" s="6">
        <v>0</v>
      </c>
      <c r="K66" s="6">
        <f t="shared" si="0"/>
        <v>28</v>
      </c>
    </row>
    <row r="67" spans="1:11" x14ac:dyDescent="0.2">
      <c r="A67" s="6" t="s">
        <v>80</v>
      </c>
      <c r="B67" s="6">
        <v>357</v>
      </c>
      <c r="C67" s="6" t="s">
        <v>149</v>
      </c>
      <c r="D67" s="6">
        <v>1900</v>
      </c>
      <c r="E67" s="6" t="s">
        <v>12</v>
      </c>
      <c r="F67" s="6" t="s">
        <v>91</v>
      </c>
      <c r="G67" s="6" t="s">
        <v>86</v>
      </c>
      <c r="H67" s="6">
        <v>0</v>
      </c>
      <c r="I67" s="6">
        <v>16</v>
      </c>
      <c r="J67" s="6">
        <v>0</v>
      </c>
      <c r="K67" s="6">
        <f t="shared" si="0"/>
        <v>0.8</v>
      </c>
    </row>
    <row r="68" spans="1:11" x14ac:dyDescent="0.2">
      <c r="A68" s="6" t="s">
        <v>81</v>
      </c>
      <c r="B68" s="6">
        <v>388</v>
      </c>
      <c r="C68" s="6" t="s">
        <v>149</v>
      </c>
      <c r="D68" s="6">
        <v>1901</v>
      </c>
      <c r="E68" s="6" t="s">
        <v>12</v>
      </c>
      <c r="F68" s="6" t="s">
        <v>91</v>
      </c>
      <c r="G68" s="6" t="s">
        <v>86</v>
      </c>
      <c r="H68" s="6">
        <v>0</v>
      </c>
      <c r="I68" s="6">
        <v>12</v>
      </c>
      <c r="J68" s="6">
        <v>0</v>
      </c>
      <c r="K68" s="6">
        <f t="shared" si="0"/>
        <v>0.6</v>
      </c>
    </row>
    <row r="69" spans="1:11" x14ac:dyDescent="0.2">
      <c r="A69" s="6" t="s">
        <v>82</v>
      </c>
      <c r="B69" s="6">
        <v>429</v>
      </c>
      <c r="C69" s="6" t="s">
        <v>149</v>
      </c>
      <c r="D69" s="6">
        <v>1902</v>
      </c>
      <c r="E69" s="6" t="s">
        <v>12</v>
      </c>
      <c r="F69" s="6" t="s">
        <v>91</v>
      </c>
      <c r="G69" s="6" t="s">
        <v>86</v>
      </c>
      <c r="H69" s="6">
        <v>0</v>
      </c>
      <c r="I69" s="6">
        <v>17</v>
      </c>
      <c r="J69" s="6">
        <v>6</v>
      </c>
      <c r="K69" s="6">
        <f t="shared" si="0"/>
        <v>0.875</v>
      </c>
    </row>
    <row r="70" spans="1:11" x14ac:dyDescent="0.2">
      <c r="A70" s="6" t="s">
        <v>83</v>
      </c>
      <c r="B70" s="6">
        <v>347</v>
      </c>
      <c r="C70" s="6" t="s">
        <v>149</v>
      </c>
      <c r="D70" s="6">
        <v>1903</v>
      </c>
      <c r="E70" s="6" t="s">
        <v>12</v>
      </c>
      <c r="F70" s="6" t="s">
        <v>91</v>
      </c>
      <c r="G70" s="6" t="s">
        <v>86</v>
      </c>
      <c r="H70" s="6">
        <v>0</v>
      </c>
      <c r="I70" s="6">
        <v>17</v>
      </c>
      <c r="J70" s="6">
        <v>6</v>
      </c>
      <c r="K70" s="6">
        <f t="shared" ref="K70:K133" si="1">H70+I70/20+J70/240</f>
        <v>0.875</v>
      </c>
    </row>
    <row r="71" spans="1:11" x14ac:dyDescent="0.2">
      <c r="A71" s="6" t="s">
        <v>83</v>
      </c>
      <c r="B71" s="6">
        <v>347</v>
      </c>
      <c r="C71" s="6" t="s">
        <v>149</v>
      </c>
      <c r="D71" s="6">
        <v>1904</v>
      </c>
      <c r="E71" s="6" t="s">
        <v>12</v>
      </c>
      <c r="F71" s="6" t="s">
        <v>91</v>
      </c>
      <c r="G71" s="6" t="s">
        <v>86</v>
      </c>
      <c r="H71" s="6">
        <v>0</v>
      </c>
      <c r="I71" s="6">
        <v>17</v>
      </c>
      <c r="J71" s="6">
        <v>6</v>
      </c>
      <c r="K71" s="6">
        <f t="shared" si="1"/>
        <v>0.875</v>
      </c>
    </row>
    <row r="72" spans="1:11" x14ac:dyDescent="0.2">
      <c r="A72" s="6" t="s">
        <v>83</v>
      </c>
      <c r="B72" s="6">
        <v>347</v>
      </c>
      <c r="C72" s="6" t="s">
        <v>149</v>
      </c>
      <c r="D72" s="6">
        <v>1905</v>
      </c>
      <c r="E72" s="6" t="s">
        <v>12</v>
      </c>
      <c r="F72" s="6" t="s">
        <v>91</v>
      </c>
      <c r="G72" s="6" t="s">
        <v>86</v>
      </c>
      <c r="H72" s="6">
        <v>0</v>
      </c>
      <c r="I72" s="6">
        <v>17</v>
      </c>
      <c r="J72" s="6">
        <v>6</v>
      </c>
      <c r="K72" s="6">
        <f t="shared" si="1"/>
        <v>0.875</v>
      </c>
    </row>
    <row r="73" spans="1:11" x14ac:dyDescent="0.2">
      <c r="A73" s="6" t="s">
        <v>84</v>
      </c>
      <c r="B73" s="6">
        <v>281</v>
      </c>
      <c r="C73" s="6" t="s">
        <v>149</v>
      </c>
      <c r="D73" s="6">
        <v>1906</v>
      </c>
      <c r="E73" s="6" t="s">
        <v>12</v>
      </c>
      <c r="F73" s="6" t="s">
        <v>91</v>
      </c>
      <c r="G73" s="6" t="s">
        <v>86</v>
      </c>
      <c r="H73" s="6">
        <v>0</v>
      </c>
      <c r="I73" s="6">
        <v>17</v>
      </c>
      <c r="J73" s="6">
        <v>6</v>
      </c>
      <c r="K73" s="6">
        <f t="shared" si="1"/>
        <v>0.875</v>
      </c>
    </row>
    <row r="74" spans="1:11" x14ac:dyDescent="0.2">
      <c r="A74" s="6" t="s">
        <v>84</v>
      </c>
      <c r="B74" s="6">
        <v>281</v>
      </c>
      <c r="C74" s="6" t="s">
        <v>149</v>
      </c>
      <c r="D74" s="6">
        <v>1907</v>
      </c>
      <c r="E74" s="6" t="s">
        <v>12</v>
      </c>
      <c r="F74" s="6" t="s">
        <v>91</v>
      </c>
      <c r="G74" s="6" t="s">
        <v>86</v>
      </c>
      <c r="H74" s="6">
        <v>0</v>
      </c>
      <c r="I74" s="6">
        <v>17</v>
      </c>
      <c r="J74" s="6">
        <v>6</v>
      </c>
      <c r="K74" s="6">
        <f t="shared" si="1"/>
        <v>0.875</v>
      </c>
    </row>
    <row r="75" spans="1:11" x14ac:dyDescent="0.2">
      <c r="A75" s="6" t="s">
        <v>84</v>
      </c>
      <c r="B75" s="6">
        <v>281</v>
      </c>
      <c r="C75" s="6" t="s">
        <v>149</v>
      </c>
      <c r="D75" s="6">
        <v>1908</v>
      </c>
      <c r="E75" s="6" t="s">
        <v>12</v>
      </c>
      <c r="F75" s="6" t="s">
        <v>91</v>
      </c>
      <c r="G75" s="6" t="s">
        <v>86</v>
      </c>
      <c r="H75" s="6">
        <v>0</v>
      </c>
      <c r="I75" s="6">
        <v>17</v>
      </c>
      <c r="J75" s="6">
        <v>6</v>
      </c>
      <c r="K75" s="6">
        <f t="shared" si="1"/>
        <v>0.875</v>
      </c>
    </row>
    <row r="76" spans="1:11" x14ac:dyDescent="0.2">
      <c r="A76" s="6" t="s">
        <v>71</v>
      </c>
      <c r="B76" s="6">
        <v>284</v>
      </c>
      <c r="C76" s="6" t="s">
        <v>149</v>
      </c>
      <c r="D76" s="6">
        <v>1909</v>
      </c>
      <c r="E76" s="6" t="s">
        <v>12</v>
      </c>
      <c r="F76" s="6" t="s">
        <v>91</v>
      </c>
      <c r="G76" s="6" t="s">
        <v>86</v>
      </c>
      <c r="H76" s="6">
        <v>0</v>
      </c>
      <c r="I76" s="6">
        <v>17</v>
      </c>
      <c r="J76" s="6">
        <v>0</v>
      </c>
      <c r="K76" s="6">
        <f t="shared" si="1"/>
        <v>0.85</v>
      </c>
    </row>
    <row r="77" spans="1:11" x14ac:dyDescent="0.2">
      <c r="A77" s="6" t="s">
        <v>80</v>
      </c>
      <c r="B77" s="6">
        <v>357</v>
      </c>
      <c r="C77" s="6" t="s">
        <v>149</v>
      </c>
      <c r="D77" s="6">
        <v>1900</v>
      </c>
      <c r="E77" s="6" t="s">
        <v>12</v>
      </c>
      <c r="F77" s="6" t="s">
        <v>92</v>
      </c>
      <c r="G77" s="6" t="s">
        <v>86</v>
      </c>
      <c r="H77" s="6">
        <v>3</v>
      </c>
      <c r="I77" s="6">
        <v>0</v>
      </c>
      <c r="J77" s="6">
        <v>0</v>
      </c>
      <c r="K77" s="6">
        <f t="shared" si="1"/>
        <v>3</v>
      </c>
    </row>
    <row r="78" spans="1:11" x14ac:dyDescent="0.2">
      <c r="A78" s="6" t="s">
        <v>81</v>
      </c>
      <c r="B78" s="6">
        <v>388</v>
      </c>
      <c r="C78" s="6" t="s">
        <v>149</v>
      </c>
      <c r="D78" s="6">
        <v>1901</v>
      </c>
      <c r="E78" s="6" t="s">
        <v>12</v>
      </c>
      <c r="F78" s="6" t="s">
        <v>92</v>
      </c>
      <c r="G78" s="6" t="s">
        <v>86</v>
      </c>
      <c r="H78" s="6">
        <v>0</v>
      </c>
      <c r="I78" s="6">
        <v>50</v>
      </c>
      <c r="J78" s="6">
        <v>0</v>
      </c>
      <c r="K78" s="6">
        <f t="shared" si="1"/>
        <v>2.5</v>
      </c>
    </row>
    <row r="79" spans="1:11" x14ac:dyDescent="0.2">
      <c r="A79" s="6" t="s">
        <v>82</v>
      </c>
      <c r="B79" s="6">
        <v>429</v>
      </c>
      <c r="C79" s="6" t="s">
        <v>149</v>
      </c>
      <c r="D79" s="6">
        <v>1902</v>
      </c>
      <c r="E79" s="6" t="s">
        <v>12</v>
      </c>
      <c r="F79" s="6" t="s">
        <v>92</v>
      </c>
      <c r="G79" s="6" t="s">
        <v>86</v>
      </c>
      <c r="H79" s="6">
        <v>2</v>
      </c>
      <c r="I79" s="6">
        <v>10</v>
      </c>
      <c r="J79" s="6">
        <v>0</v>
      </c>
      <c r="K79" s="6">
        <f t="shared" si="1"/>
        <v>2.5</v>
      </c>
    </row>
    <row r="80" spans="1:11" x14ac:dyDescent="0.2">
      <c r="A80" s="6" t="s">
        <v>83</v>
      </c>
      <c r="B80" s="6">
        <v>347</v>
      </c>
      <c r="C80" s="6" t="s">
        <v>149</v>
      </c>
      <c r="D80" s="6">
        <v>1903</v>
      </c>
      <c r="E80" s="6" t="s">
        <v>12</v>
      </c>
      <c r="F80" s="6" t="s">
        <v>92</v>
      </c>
      <c r="G80" s="6" t="s">
        <v>86</v>
      </c>
      <c r="H80" s="6">
        <v>2</v>
      </c>
      <c r="I80" s="6">
        <v>10</v>
      </c>
      <c r="J80" s="6">
        <v>0</v>
      </c>
      <c r="K80" s="6">
        <f t="shared" si="1"/>
        <v>2.5</v>
      </c>
    </row>
    <row r="81" spans="1:11" x14ac:dyDescent="0.2">
      <c r="A81" s="6" t="s">
        <v>83</v>
      </c>
      <c r="B81" s="6">
        <v>347</v>
      </c>
      <c r="C81" s="6" t="s">
        <v>149</v>
      </c>
      <c r="D81" s="6">
        <v>1904</v>
      </c>
      <c r="E81" s="6" t="s">
        <v>12</v>
      </c>
      <c r="F81" s="6" t="s">
        <v>92</v>
      </c>
      <c r="G81" s="6" t="s">
        <v>86</v>
      </c>
      <c r="H81" s="6">
        <v>2</v>
      </c>
      <c r="I81" s="6">
        <v>10</v>
      </c>
      <c r="J81" s="6">
        <v>0</v>
      </c>
      <c r="K81" s="6">
        <f t="shared" si="1"/>
        <v>2.5</v>
      </c>
    </row>
    <row r="82" spans="1:11" x14ac:dyDescent="0.2">
      <c r="A82" s="6" t="s">
        <v>83</v>
      </c>
      <c r="B82" s="6">
        <v>347</v>
      </c>
      <c r="C82" s="6" t="s">
        <v>149</v>
      </c>
      <c r="D82" s="6">
        <v>1905</v>
      </c>
      <c r="E82" s="6" t="s">
        <v>12</v>
      </c>
      <c r="F82" s="6" t="s">
        <v>92</v>
      </c>
      <c r="G82" s="6" t="s">
        <v>86</v>
      </c>
      <c r="H82" s="6">
        <v>2</v>
      </c>
      <c r="I82" s="6">
        <v>15</v>
      </c>
      <c r="J82" s="6">
        <v>0</v>
      </c>
      <c r="K82" s="6">
        <f t="shared" si="1"/>
        <v>2.75</v>
      </c>
    </row>
    <row r="83" spans="1:11" x14ac:dyDescent="0.2">
      <c r="A83" s="6" t="s">
        <v>84</v>
      </c>
      <c r="B83" s="6">
        <v>281</v>
      </c>
      <c r="C83" s="6" t="s">
        <v>149</v>
      </c>
      <c r="D83" s="6">
        <v>1906</v>
      </c>
      <c r="E83" s="6" t="s">
        <v>12</v>
      </c>
      <c r="F83" s="6" t="s">
        <v>92</v>
      </c>
      <c r="G83" s="6" t="s">
        <v>86</v>
      </c>
      <c r="H83" s="6">
        <v>2</v>
      </c>
      <c r="I83" s="6">
        <v>10</v>
      </c>
      <c r="K83" s="6">
        <f t="shared" si="1"/>
        <v>2.5</v>
      </c>
    </row>
    <row r="84" spans="1:11" x14ac:dyDescent="0.2">
      <c r="A84" s="6" t="s">
        <v>84</v>
      </c>
      <c r="B84" s="6">
        <v>281</v>
      </c>
      <c r="C84" s="6" t="s">
        <v>149</v>
      </c>
      <c r="D84" s="6">
        <v>1907</v>
      </c>
      <c r="E84" s="6" t="s">
        <v>12</v>
      </c>
      <c r="F84" s="6" t="s">
        <v>92</v>
      </c>
      <c r="G84" s="6" t="s">
        <v>86</v>
      </c>
      <c r="H84" s="6">
        <v>2</v>
      </c>
      <c r="I84" s="6">
        <v>10</v>
      </c>
      <c r="J84" s="6">
        <v>0</v>
      </c>
      <c r="K84" s="6">
        <f t="shared" si="1"/>
        <v>2.5</v>
      </c>
    </row>
    <row r="85" spans="1:11" x14ac:dyDescent="0.2">
      <c r="A85" s="6" t="s">
        <v>84</v>
      </c>
      <c r="B85" s="6">
        <v>281</v>
      </c>
      <c r="C85" s="6" t="s">
        <v>149</v>
      </c>
      <c r="D85" s="6">
        <v>1908</v>
      </c>
      <c r="E85" s="6" t="s">
        <v>12</v>
      </c>
      <c r="F85" s="6" t="s">
        <v>92</v>
      </c>
      <c r="G85" s="6" t="s">
        <v>86</v>
      </c>
      <c r="H85" s="6">
        <v>2</v>
      </c>
      <c r="I85" s="6">
        <v>10</v>
      </c>
      <c r="J85" s="6">
        <v>0</v>
      </c>
      <c r="K85" s="6">
        <f t="shared" si="1"/>
        <v>2.5</v>
      </c>
    </row>
    <row r="86" spans="1:11" x14ac:dyDescent="0.2">
      <c r="A86" s="6" t="s">
        <v>71</v>
      </c>
      <c r="B86" s="6">
        <v>284</v>
      </c>
      <c r="C86" s="6" t="s">
        <v>149</v>
      </c>
      <c r="D86" s="6">
        <v>1909</v>
      </c>
      <c r="E86" s="6" t="s">
        <v>12</v>
      </c>
      <c r="F86" s="6" t="s">
        <v>92</v>
      </c>
      <c r="G86" s="6" t="s">
        <v>86</v>
      </c>
      <c r="H86" s="6">
        <v>2</v>
      </c>
      <c r="I86" s="6">
        <v>10</v>
      </c>
      <c r="J86" s="6">
        <v>0</v>
      </c>
      <c r="K86" s="6">
        <f t="shared" si="1"/>
        <v>2.5</v>
      </c>
    </row>
    <row r="87" spans="1:11" x14ac:dyDescent="0.2">
      <c r="A87" s="6" t="s">
        <v>82</v>
      </c>
      <c r="B87" s="6">
        <v>429</v>
      </c>
      <c r="C87" s="6" t="s">
        <v>149</v>
      </c>
      <c r="D87" s="6">
        <v>1902</v>
      </c>
      <c r="E87" s="6" t="s">
        <v>12</v>
      </c>
      <c r="F87" s="6" t="s">
        <v>93</v>
      </c>
      <c r="G87" s="6" t="s">
        <v>86</v>
      </c>
      <c r="H87" s="6">
        <v>1</v>
      </c>
      <c r="I87" s="6">
        <v>5</v>
      </c>
      <c r="J87" s="6">
        <v>0</v>
      </c>
      <c r="K87" s="6">
        <f t="shared" si="1"/>
        <v>1.25</v>
      </c>
    </row>
    <row r="88" spans="1:11" x14ac:dyDescent="0.2">
      <c r="A88" s="6" t="s">
        <v>83</v>
      </c>
      <c r="B88" s="6">
        <v>347</v>
      </c>
      <c r="C88" s="6" t="s">
        <v>149</v>
      </c>
      <c r="D88" s="6">
        <v>1903</v>
      </c>
      <c r="E88" s="6" t="s">
        <v>12</v>
      </c>
      <c r="F88" s="6" t="s">
        <v>93</v>
      </c>
      <c r="G88" s="6" t="s">
        <v>86</v>
      </c>
      <c r="H88" s="6">
        <v>1</v>
      </c>
      <c r="I88" s="6">
        <v>0</v>
      </c>
      <c r="J88" s="6">
        <v>0</v>
      </c>
      <c r="K88" s="6">
        <f t="shared" si="1"/>
        <v>1</v>
      </c>
    </row>
    <row r="89" spans="1:11" x14ac:dyDescent="0.2">
      <c r="A89" s="6" t="s">
        <v>83</v>
      </c>
      <c r="B89" s="6">
        <v>347</v>
      </c>
      <c r="C89" s="6" t="s">
        <v>149</v>
      </c>
      <c r="D89" s="6">
        <v>1904</v>
      </c>
      <c r="E89" s="6" t="s">
        <v>12</v>
      </c>
      <c r="F89" s="6" t="s">
        <v>93</v>
      </c>
      <c r="G89" s="6" t="s">
        <v>86</v>
      </c>
      <c r="H89" s="6">
        <v>1</v>
      </c>
      <c r="I89" s="6">
        <v>0</v>
      </c>
      <c r="J89" s="6">
        <v>0</v>
      </c>
      <c r="K89" s="6">
        <f t="shared" si="1"/>
        <v>1</v>
      </c>
    </row>
    <row r="90" spans="1:11" x14ac:dyDescent="0.2">
      <c r="A90" s="6" t="s">
        <v>83</v>
      </c>
      <c r="B90" s="6">
        <v>347</v>
      </c>
      <c r="C90" s="6" t="s">
        <v>149</v>
      </c>
      <c r="D90" s="6">
        <v>1905</v>
      </c>
      <c r="E90" s="6" t="s">
        <v>12</v>
      </c>
      <c r="F90" s="6" t="s">
        <v>93</v>
      </c>
      <c r="G90" s="6" t="s">
        <v>86</v>
      </c>
      <c r="H90" s="6">
        <v>1</v>
      </c>
      <c r="I90" s="6">
        <v>0</v>
      </c>
      <c r="J90" s="6">
        <v>0</v>
      </c>
      <c r="K90" s="6">
        <f t="shared" si="1"/>
        <v>1</v>
      </c>
    </row>
    <row r="91" spans="1:11" x14ac:dyDescent="0.2">
      <c r="A91" s="6" t="s">
        <v>84</v>
      </c>
      <c r="B91" s="6">
        <v>281</v>
      </c>
      <c r="C91" s="6" t="s">
        <v>149</v>
      </c>
      <c r="D91" s="6">
        <v>1906</v>
      </c>
      <c r="E91" s="6" t="s">
        <v>12</v>
      </c>
      <c r="F91" s="6" t="s">
        <v>93</v>
      </c>
      <c r="G91" s="6" t="s">
        <v>86</v>
      </c>
      <c r="H91" s="6">
        <v>1</v>
      </c>
      <c r="I91" s="6">
        <v>0</v>
      </c>
      <c r="J91" s="6">
        <v>0</v>
      </c>
      <c r="K91" s="6">
        <f t="shared" si="1"/>
        <v>1</v>
      </c>
    </row>
    <row r="92" spans="1:11" x14ac:dyDescent="0.2">
      <c r="A92" s="6" t="s">
        <v>84</v>
      </c>
      <c r="B92" s="6">
        <v>281</v>
      </c>
      <c r="C92" s="6" t="s">
        <v>149</v>
      </c>
      <c r="D92" s="6">
        <v>1907</v>
      </c>
      <c r="E92" s="6" t="s">
        <v>12</v>
      </c>
      <c r="F92" s="6" t="s">
        <v>93</v>
      </c>
      <c r="G92" s="6" t="s">
        <v>86</v>
      </c>
      <c r="H92" s="6">
        <v>1</v>
      </c>
      <c r="I92" s="6">
        <v>0</v>
      </c>
      <c r="J92" s="6">
        <v>0</v>
      </c>
      <c r="K92" s="6">
        <f t="shared" si="1"/>
        <v>1</v>
      </c>
    </row>
    <row r="93" spans="1:11" x14ac:dyDescent="0.2">
      <c r="A93" s="6" t="s">
        <v>84</v>
      </c>
      <c r="B93" s="6">
        <v>281</v>
      </c>
      <c r="C93" s="6" t="s">
        <v>149</v>
      </c>
      <c r="D93" s="6">
        <v>1908</v>
      </c>
      <c r="E93" s="6" t="s">
        <v>12</v>
      </c>
      <c r="F93" s="6" t="s">
        <v>93</v>
      </c>
      <c r="G93" s="6" t="s">
        <v>86</v>
      </c>
      <c r="H93" s="6">
        <v>0</v>
      </c>
      <c r="I93" s="6">
        <v>18</v>
      </c>
      <c r="J93" s="6">
        <v>0</v>
      </c>
      <c r="K93" s="6">
        <f t="shared" si="1"/>
        <v>0.9</v>
      </c>
    </row>
    <row r="94" spans="1:11" x14ac:dyDescent="0.2">
      <c r="A94" s="6" t="s">
        <v>71</v>
      </c>
      <c r="B94" s="6">
        <v>284</v>
      </c>
      <c r="C94" s="6" t="s">
        <v>149</v>
      </c>
      <c r="D94" s="6">
        <v>1909</v>
      </c>
      <c r="E94" s="6" t="s">
        <v>12</v>
      </c>
      <c r="F94" s="6" t="s">
        <v>93</v>
      </c>
      <c r="G94" s="6" t="s">
        <v>86</v>
      </c>
      <c r="H94" s="6">
        <v>0</v>
      </c>
      <c r="I94" s="6">
        <v>18</v>
      </c>
      <c r="J94" s="6">
        <v>0</v>
      </c>
      <c r="K94" s="6">
        <f t="shared" si="1"/>
        <v>0.9</v>
      </c>
    </row>
    <row r="95" spans="1:11" x14ac:dyDescent="0.2">
      <c r="A95" s="6" t="s">
        <v>82</v>
      </c>
      <c r="B95" s="6">
        <v>429</v>
      </c>
      <c r="C95" s="6" t="s">
        <v>149</v>
      </c>
      <c r="D95" s="6">
        <v>1902</v>
      </c>
      <c r="E95" s="6" t="s">
        <v>12</v>
      </c>
      <c r="F95" s="6" t="s">
        <v>94</v>
      </c>
      <c r="G95" s="6" t="s">
        <v>86</v>
      </c>
      <c r="H95" s="6">
        <v>5</v>
      </c>
      <c r="I95" s="6">
        <v>0</v>
      </c>
      <c r="J95" s="6">
        <v>0</v>
      </c>
      <c r="K95" s="6">
        <f t="shared" si="1"/>
        <v>5</v>
      </c>
    </row>
    <row r="96" spans="1:11" x14ac:dyDescent="0.2">
      <c r="A96" s="6" t="s">
        <v>83</v>
      </c>
      <c r="B96" s="6">
        <v>347</v>
      </c>
      <c r="C96" s="6" t="s">
        <v>149</v>
      </c>
      <c r="D96" s="6">
        <v>1903</v>
      </c>
      <c r="E96" s="6" t="s">
        <v>12</v>
      </c>
      <c r="F96" s="6" t="s">
        <v>94</v>
      </c>
      <c r="G96" s="6" t="s">
        <v>86</v>
      </c>
      <c r="H96" s="6">
        <v>5</v>
      </c>
      <c r="I96" s="6">
        <v>0</v>
      </c>
      <c r="J96" s="6">
        <v>0</v>
      </c>
      <c r="K96" s="6">
        <f t="shared" si="1"/>
        <v>5</v>
      </c>
    </row>
    <row r="97" spans="1:15" x14ac:dyDescent="0.2">
      <c r="A97" s="6" t="s">
        <v>83</v>
      </c>
      <c r="B97" s="6">
        <v>347</v>
      </c>
      <c r="C97" s="6" t="s">
        <v>149</v>
      </c>
      <c r="D97" s="6">
        <v>1904</v>
      </c>
      <c r="E97" s="6" t="s">
        <v>12</v>
      </c>
      <c r="F97" s="6" t="s">
        <v>94</v>
      </c>
      <c r="G97" s="6" t="s">
        <v>86</v>
      </c>
      <c r="H97" s="6">
        <v>5</v>
      </c>
      <c r="I97" s="6">
        <v>0</v>
      </c>
      <c r="J97" s="6">
        <v>0</v>
      </c>
      <c r="K97" s="6">
        <f t="shared" si="1"/>
        <v>5</v>
      </c>
    </row>
    <row r="98" spans="1:15" x14ac:dyDescent="0.2">
      <c r="A98" s="6" t="s">
        <v>83</v>
      </c>
      <c r="B98" s="6">
        <v>347</v>
      </c>
      <c r="C98" s="6" t="s">
        <v>149</v>
      </c>
      <c r="D98" s="6">
        <v>1905</v>
      </c>
      <c r="E98" s="6" t="s">
        <v>12</v>
      </c>
      <c r="F98" s="6" t="s">
        <v>94</v>
      </c>
      <c r="G98" s="6" t="s">
        <v>86</v>
      </c>
      <c r="H98" s="6">
        <v>5</v>
      </c>
      <c r="I98" s="6">
        <v>10</v>
      </c>
      <c r="J98" s="6">
        <v>0</v>
      </c>
      <c r="K98" s="6">
        <f t="shared" si="1"/>
        <v>5.5</v>
      </c>
    </row>
    <row r="99" spans="1:15" x14ac:dyDescent="0.2">
      <c r="A99" s="6" t="s">
        <v>84</v>
      </c>
      <c r="B99" s="6">
        <v>281</v>
      </c>
      <c r="C99" s="6" t="s">
        <v>149</v>
      </c>
      <c r="D99" s="6">
        <v>1906</v>
      </c>
      <c r="E99" s="6" t="s">
        <v>12</v>
      </c>
      <c r="F99" s="6" t="s">
        <v>94</v>
      </c>
      <c r="G99" s="6" t="s">
        <v>86</v>
      </c>
      <c r="H99" s="6">
        <v>5</v>
      </c>
      <c r="I99" s="6">
        <v>10</v>
      </c>
      <c r="J99" s="6">
        <v>0</v>
      </c>
      <c r="K99" s="6">
        <f t="shared" si="1"/>
        <v>5.5</v>
      </c>
    </row>
    <row r="100" spans="1:15" x14ac:dyDescent="0.2">
      <c r="A100" s="6" t="s">
        <v>84</v>
      </c>
      <c r="B100" s="6">
        <v>281</v>
      </c>
      <c r="C100" s="6" t="s">
        <v>149</v>
      </c>
      <c r="D100" s="6">
        <v>1907</v>
      </c>
      <c r="E100" s="6" t="s">
        <v>12</v>
      </c>
      <c r="F100" s="6" t="s">
        <v>94</v>
      </c>
      <c r="G100" s="6" t="s">
        <v>86</v>
      </c>
      <c r="H100" s="6">
        <v>5</v>
      </c>
      <c r="I100" s="6">
        <v>10</v>
      </c>
      <c r="J100" s="6">
        <v>0</v>
      </c>
      <c r="K100" s="6">
        <f t="shared" si="1"/>
        <v>5.5</v>
      </c>
    </row>
    <row r="101" spans="1:15" x14ac:dyDescent="0.2">
      <c r="A101" s="6" t="s">
        <v>84</v>
      </c>
      <c r="B101" s="6">
        <v>281</v>
      </c>
      <c r="C101" s="6" t="s">
        <v>149</v>
      </c>
      <c r="D101" s="6">
        <v>1908</v>
      </c>
      <c r="E101" s="6" t="s">
        <v>12</v>
      </c>
      <c r="F101" s="6" t="s">
        <v>94</v>
      </c>
      <c r="G101" s="6" t="s">
        <v>86</v>
      </c>
      <c r="H101" s="6">
        <v>5</v>
      </c>
      <c r="I101" s="6">
        <v>10</v>
      </c>
      <c r="J101" s="6">
        <v>0</v>
      </c>
      <c r="K101" s="6">
        <f t="shared" si="1"/>
        <v>5.5</v>
      </c>
    </row>
    <row r="102" spans="1:15" x14ac:dyDescent="0.2">
      <c r="A102" s="6" t="s">
        <v>71</v>
      </c>
      <c r="B102" s="6">
        <v>284</v>
      </c>
      <c r="C102" s="6" t="s">
        <v>149</v>
      </c>
      <c r="D102" s="6">
        <v>1909</v>
      </c>
      <c r="E102" s="6" t="s">
        <v>12</v>
      </c>
      <c r="F102" s="6" t="s">
        <v>94</v>
      </c>
      <c r="G102" s="6" t="s">
        <v>86</v>
      </c>
      <c r="H102" s="6">
        <v>5</v>
      </c>
      <c r="I102" s="6">
        <v>10</v>
      </c>
      <c r="J102" s="6">
        <v>0</v>
      </c>
      <c r="K102" s="6">
        <f t="shared" si="1"/>
        <v>5.5</v>
      </c>
    </row>
    <row r="103" spans="1:15" x14ac:dyDescent="0.2">
      <c r="A103" s="6" t="s">
        <v>9</v>
      </c>
      <c r="B103" s="6">
        <v>398</v>
      </c>
      <c r="C103" s="6" t="s">
        <v>149</v>
      </c>
      <c r="D103" s="6">
        <v>1853</v>
      </c>
      <c r="E103" s="6" t="s">
        <v>28</v>
      </c>
      <c r="F103" s="6" t="s">
        <v>55</v>
      </c>
      <c r="G103" s="6" t="s">
        <v>86</v>
      </c>
      <c r="H103" s="6">
        <v>0</v>
      </c>
      <c r="I103" s="6">
        <v>6</v>
      </c>
      <c r="J103" s="6">
        <v>0</v>
      </c>
      <c r="K103" s="6">
        <f t="shared" si="1"/>
        <v>0.3</v>
      </c>
    </row>
    <row r="104" spans="1:15" x14ac:dyDescent="0.2">
      <c r="A104" s="6" t="s">
        <v>9</v>
      </c>
      <c r="B104" s="6">
        <v>398</v>
      </c>
      <c r="C104" s="6" t="s">
        <v>149</v>
      </c>
      <c r="D104" s="6">
        <v>1854</v>
      </c>
      <c r="E104" s="6" t="s">
        <v>28</v>
      </c>
      <c r="F104" s="6" t="s">
        <v>55</v>
      </c>
      <c r="G104" s="6" t="s">
        <v>86</v>
      </c>
      <c r="H104" s="64">
        <v>0</v>
      </c>
      <c r="I104" s="64">
        <v>6.9282032302755088</v>
      </c>
      <c r="J104" s="64">
        <v>0</v>
      </c>
      <c r="K104" s="64">
        <f t="shared" si="1"/>
        <v>0.34641016151377546</v>
      </c>
      <c r="L104" s="64">
        <v>6</v>
      </c>
      <c r="M104" s="64">
        <f>EXP((LN(L104)+LN(N104))/2)</f>
        <v>6.9282032302755088</v>
      </c>
      <c r="N104" s="64">
        <v>8</v>
      </c>
      <c r="O104" s="64" t="s">
        <v>73</v>
      </c>
    </row>
    <row r="105" spans="1:15" x14ac:dyDescent="0.2">
      <c r="A105" s="6" t="s">
        <v>61</v>
      </c>
      <c r="B105" s="6">
        <v>369</v>
      </c>
      <c r="C105" s="6" t="s">
        <v>149</v>
      </c>
      <c r="D105" s="6">
        <v>1855</v>
      </c>
      <c r="E105" s="6" t="s">
        <v>28</v>
      </c>
      <c r="F105" s="6" t="s">
        <v>55</v>
      </c>
      <c r="G105" s="6" t="s">
        <v>86</v>
      </c>
      <c r="H105" s="6">
        <v>0</v>
      </c>
      <c r="I105" s="6">
        <v>7</v>
      </c>
      <c r="J105" s="6">
        <v>0</v>
      </c>
      <c r="K105" s="6">
        <f t="shared" si="1"/>
        <v>0.35</v>
      </c>
    </row>
    <row r="106" spans="1:15" x14ac:dyDescent="0.2">
      <c r="A106" s="6" t="s">
        <v>61</v>
      </c>
      <c r="B106" s="6">
        <v>369</v>
      </c>
      <c r="C106" s="6" t="s">
        <v>149</v>
      </c>
      <c r="D106" s="6">
        <v>1856</v>
      </c>
      <c r="E106" s="6" t="s">
        <v>28</v>
      </c>
      <c r="F106" s="6" t="s">
        <v>55</v>
      </c>
      <c r="G106" s="6" t="s">
        <v>86</v>
      </c>
      <c r="H106" s="6">
        <v>0</v>
      </c>
      <c r="I106" s="6">
        <v>6</v>
      </c>
      <c r="J106" s="6">
        <v>3</v>
      </c>
      <c r="K106" s="6">
        <f t="shared" si="1"/>
        <v>0.3125</v>
      </c>
    </row>
    <row r="107" spans="1:15" x14ac:dyDescent="0.2">
      <c r="A107" s="6" t="s">
        <v>61</v>
      </c>
      <c r="B107" s="6">
        <v>369</v>
      </c>
      <c r="C107" s="6" t="s">
        <v>149</v>
      </c>
      <c r="D107" s="6">
        <v>1857</v>
      </c>
      <c r="E107" s="6" t="s">
        <v>28</v>
      </c>
      <c r="F107" s="6" t="s">
        <v>55</v>
      </c>
      <c r="G107" s="6" t="s">
        <v>86</v>
      </c>
      <c r="H107" s="6">
        <v>0</v>
      </c>
      <c r="I107" s="6">
        <v>6</v>
      </c>
      <c r="J107" s="6">
        <v>3</v>
      </c>
      <c r="K107" s="6">
        <f t="shared" si="1"/>
        <v>0.3125</v>
      </c>
    </row>
    <row r="108" spans="1:15" x14ac:dyDescent="0.2">
      <c r="A108" s="6" t="s">
        <v>62</v>
      </c>
      <c r="B108" s="6">
        <v>397</v>
      </c>
      <c r="C108" s="6" t="s">
        <v>149</v>
      </c>
      <c r="D108" s="6">
        <v>1859</v>
      </c>
      <c r="E108" s="6" t="s">
        <v>28</v>
      </c>
      <c r="F108" s="6" t="s">
        <v>55</v>
      </c>
      <c r="G108" s="6" t="s">
        <v>86</v>
      </c>
      <c r="H108" s="6">
        <v>0</v>
      </c>
      <c r="I108" s="6">
        <v>8</v>
      </c>
      <c r="J108" s="6">
        <v>0</v>
      </c>
      <c r="K108" s="6">
        <f t="shared" si="1"/>
        <v>0.4</v>
      </c>
    </row>
    <row r="109" spans="1:15" x14ac:dyDescent="0.2">
      <c r="A109" s="6" t="s">
        <v>62</v>
      </c>
      <c r="B109" s="6">
        <v>397</v>
      </c>
      <c r="C109" s="6" t="s">
        <v>149</v>
      </c>
      <c r="D109" s="6">
        <v>1860</v>
      </c>
      <c r="E109" s="6" t="s">
        <v>28</v>
      </c>
      <c r="F109" s="6" t="s">
        <v>55</v>
      </c>
      <c r="G109" s="6" t="s">
        <v>86</v>
      </c>
      <c r="H109" s="6">
        <v>0</v>
      </c>
      <c r="I109" s="6">
        <v>10</v>
      </c>
      <c r="J109" s="6">
        <v>0</v>
      </c>
      <c r="K109" s="6">
        <f t="shared" si="1"/>
        <v>0.5</v>
      </c>
    </row>
    <row r="110" spans="1:15" x14ac:dyDescent="0.2">
      <c r="A110" s="6" t="s">
        <v>63</v>
      </c>
      <c r="B110" s="6">
        <v>470</v>
      </c>
      <c r="C110" s="6" t="s">
        <v>149</v>
      </c>
      <c r="D110" s="6">
        <v>1861</v>
      </c>
      <c r="E110" s="6" t="s">
        <v>28</v>
      </c>
      <c r="F110" s="6" t="s">
        <v>55</v>
      </c>
      <c r="G110" s="6" t="s">
        <v>86</v>
      </c>
      <c r="H110" s="6">
        <v>0</v>
      </c>
      <c r="I110" s="6">
        <v>10</v>
      </c>
      <c r="J110" s="6">
        <v>0</v>
      </c>
      <c r="K110" s="6">
        <f t="shared" si="1"/>
        <v>0.5</v>
      </c>
    </row>
    <row r="111" spans="1:15" x14ac:dyDescent="0.2">
      <c r="A111" s="6" t="s">
        <v>63</v>
      </c>
      <c r="B111" s="6">
        <v>470</v>
      </c>
      <c r="C111" s="6" t="s">
        <v>149</v>
      </c>
      <c r="D111" s="6">
        <v>1862</v>
      </c>
      <c r="E111" s="6" t="s">
        <v>28</v>
      </c>
      <c r="F111" s="6" t="s">
        <v>55</v>
      </c>
      <c r="G111" s="6" t="s">
        <v>86</v>
      </c>
      <c r="H111" s="6">
        <v>0</v>
      </c>
      <c r="I111" s="6">
        <v>10</v>
      </c>
      <c r="J111" s="6">
        <v>0</v>
      </c>
      <c r="K111" s="6">
        <f t="shared" si="1"/>
        <v>0.5</v>
      </c>
    </row>
    <row r="112" spans="1:15" x14ac:dyDescent="0.2">
      <c r="A112" s="6" t="s">
        <v>63</v>
      </c>
      <c r="B112" s="6">
        <v>470</v>
      </c>
      <c r="C112" s="6" t="s">
        <v>149</v>
      </c>
      <c r="D112" s="6">
        <v>1863</v>
      </c>
      <c r="E112" s="6" t="s">
        <v>28</v>
      </c>
      <c r="F112" s="6" t="s">
        <v>55</v>
      </c>
      <c r="G112" s="6" t="s">
        <v>86</v>
      </c>
      <c r="H112" s="6">
        <v>0</v>
      </c>
      <c r="I112" s="6">
        <v>10</v>
      </c>
      <c r="J112" s="6">
        <v>0</v>
      </c>
      <c r="K112" s="6">
        <f t="shared" si="1"/>
        <v>0.5</v>
      </c>
    </row>
    <row r="113" spans="1:11" x14ac:dyDescent="0.2">
      <c r="A113" s="6" t="s">
        <v>64</v>
      </c>
      <c r="B113" s="6">
        <v>557</v>
      </c>
      <c r="C113" s="6" t="s">
        <v>149</v>
      </c>
      <c r="D113" s="6">
        <v>1864</v>
      </c>
      <c r="E113" s="6" t="s">
        <v>28</v>
      </c>
      <c r="F113" s="6" t="s">
        <v>55</v>
      </c>
      <c r="G113" s="6" t="s">
        <v>86</v>
      </c>
      <c r="H113" s="6">
        <v>0</v>
      </c>
      <c r="I113" s="6">
        <v>10</v>
      </c>
      <c r="J113" s="6">
        <v>5</v>
      </c>
      <c r="K113" s="6">
        <f t="shared" si="1"/>
        <v>0.52083333333333337</v>
      </c>
    </row>
    <row r="114" spans="1:11" x14ac:dyDescent="0.2">
      <c r="A114" s="6" t="s">
        <v>64</v>
      </c>
      <c r="B114" s="6">
        <v>557</v>
      </c>
      <c r="C114" s="6" t="s">
        <v>149</v>
      </c>
      <c r="D114" s="6">
        <v>1865</v>
      </c>
      <c r="E114" s="6" t="s">
        <v>28</v>
      </c>
      <c r="F114" s="6" t="s">
        <v>55</v>
      </c>
      <c r="G114" s="6" t="s">
        <v>86</v>
      </c>
      <c r="H114" s="6">
        <v>0</v>
      </c>
      <c r="I114" s="6">
        <v>9</v>
      </c>
      <c r="J114" s="6">
        <v>9</v>
      </c>
      <c r="K114" s="6">
        <f t="shared" si="1"/>
        <v>0.48749999999999999</v>
      </c>
    </row>
    <row r="115" spans="1:11" x14ac:dyDescent="0.2">
      <c r="A115" s="6" t="s">
        <v>65</v>
      </c>
      <c r="B115" s="6">
        <v>275</v>
      </c>
      <c r="C115" s="6" t="s">
        <v>149</v>
      </c>
      <c r="D115" s="6">
        <v>1866</v>
      </c>
      <c r="E115" s="6" t="s">
        <v>28</v>
      </c>
      <c r="F115" s="6" t="s">
        <v>55</v>
      </c>
      <c r="G115" s="6" t="s">
        <v>86</v>
      </c>
      <c r="H115" s="6">
        <v>0</v>
      </c>
      <c r="I115" s="6">
        <v>8</v>
      </c>
      <c r="J115" s="6">
        <v>3</v>
      </c>
      <c r="K115" s="6">
        <f t="shared" si="1"/>
        <v>0.41250000000000003</v>
      </c>
    </row>
    <row r="116" spans="1:11" x14ac:dyDescent="0.2">
      <c r="A116" s="6" t="s">
        <v>65</v>
      </c>
      <c r="B116" s="6">
        <v>275</v>
      </c>
      <c r="C116" s="6" t="s">
        <v>149</v>
      </c>
      <c r="D116" s="6">
        <v>1867</v>
      </c>
      <c r="E116" s="6" t="s">
        <v>28</v>
      </c>
      <c r="F116" s="6" t="s">
        <v>55</v>
      </c>
      <c r="G116" s="6" t="s">
        <v>86</v>
      </c>
      <c r="H116" s="6">
        <v>0</v>
      </c>
      <c r="I116" s="6">
        <v>7</v>
      </c>
      <c r="J116" s="6">
        <v>6</v>
      </c>
      <c r="K116" s="6">
        <f t="shared" si="1"/>
        <v>0.375</v>
      </c>
    </row>
    <row r="117" spans="1:11" x14ac:dyDescent="0.2">
      <c r="A117" s="6" t="s">
        <v>66</v>
      </c>
      <c r="B117" s="6">
        <v>341</v>
      </c>
      <c r="C117" s="6" t="s">
        <v>149</v>
      </c>
      <c r="D117" s="6">
        <v>1868</v>
      </c>
      <c r="E117" s="6" t="s">
        <v>28</v>
      </c>
      <c r="F117" s="6" t="s">
        <v>55</v>
      </c>
      <c r="G117" s="6" t="s">
        <v>86</v>
      </c>
      <c r="H117" s="6">
        <v>0</v>
      </c>
      <c r="I117" s="6">
        <v>7</v>
      </c>
      <c r="J117" s="6">
        <v>0</v>
      </c>
      <c r="K117" s="6">
        <f t="shared" si="1"/>
        <v>0.35</v>
      </c>
    </row>
    <row r="118" spans="1:11" x14ac:dyDescent="0.2">
      <c r="A118" s="6" t="s">
        <v>66</v>
      </c>
      <c r="B118" s="6">
        <v>341</v>
      </c>
      <c r="C118" s="6" t="s">
        <v>149</v>
      </c>
      <c r="D118" s="6">
        <v>1869</v>
      </c>
      <c r="E118" s="6" t="s">
        <v>28</v>
      </c>
      <c r="F118" s="6" t="s">
        <v>55</v>
      </c>
      <c r="G118" s="6" t="s">
        <v>86</v>
      </c>
      <c r="H118" s="6">
        <v>0</v>
      </c>
      <c r="I118" s="6">
        <v>7</v>
      </c>
      <c r="J118" s="6">
        <v>9</v>
      </c>
      <c r="K118" s="6">
        <f t="shared" si="1"/>
        <v>0.38749999999999996</v>
      </c>
    </row>
    <row r="119" spans="1:11" x14ac:dyDescent="0.2">
      <c r="A119" s="6" t="s">
        <v>66</v>
      </c>
      <c r="B119" s="6">
        <v>341</v>
      </c>
      <c r="C119" s="6" t="s">
        <v>149</v>
      </c>
      <c r="D119" s="6">
        <v>1870</v>
      </c>
      <c r="E119" s="6" t="s">
        <v>28</v>
      </c>
      <c r="F119" s="6" t="s">
        <v>55</v>
      </c>
      <c r="G119" s="6" t="s">
        <v>86</v>
      </c>
      <c r="H119" s="6">
        <v>0</v>
      </c>
      <c r="I119" s="6">
        <v>7</v>
      </c>
      <c r="J119" s="6">
        <v>7</v>
      </c>
      <c r="K119" s="6">
        <f t="shared" si="1"/>
        <v>0.37916666666666665</v>
      </c>
    </row>
    <row r="120" spans="1:11" x14ac:dyDescent="0.2">
      <c r="A120" s="6" t="s">
        <v>67</v>
      </c>
      <c r="B120" s="6">
        <v>285</v>
      </c>
      <c r="C120" s="6" t="s">
        <v>149</v>
      </c>
      <c r="D120" s="6">
        <v>1871</v>
      </c>
      <c r="E120" s="6" t="s">
        <v>28</v>
      </c>
      <c r="F120" s="6" t="s">
        <v>55</v>
      </c>
      <c r="G120" s="6" t="s">
        <v>86</v>
      </c>
      <c r="H120" s="6">
        <v>0</v>
      </c>
      <c r="I120" s="6">
        <v>8</v>
      </c>
      <c r="J120" s="6">
        <v>6</v>
      </c>
      <c r="K120" s="6">
        <f t="shared" si="1"/>
        <v>0.42500000000000004</v>
      </c>
    </row>
    <row r="121" spans="1:11" x14ac:dyDescent="0.2">
      <c r="A121" s="6" t="s">
        <v>67</v>
      </c>
      <c r="B121" s="6">
        <v>285</v>
      </c>
      <c r="C121" s="6" t="s">
        <v>149</v>
      </c>
      <c r="D121" s="6">
        <v>1872</v>
      </c>
      <c r="E121" s="6" t="s">
        <v>28</v>
      </c>
      <c r="F121" s="6" t="s">
        <v>55</v>
      </c>
      <c r="G121" s="6" t="s">
        <v>86</v>
      </c>
      <c r="H121" s="6">
        <v>0</v>
      </c>
      <c r="I121" s="6">
        <v>9</v>
      </c>
      <c r="J121" s="6">
        <v>5.25</v>
      </c>
      <c r="K121" s="6">
        <f t="shared" si="1"/>
        <v>0.47187499999999999</v>
      </c>
    </row>
    <row r="122" spans="1:11" x14ac:dyDescent="0.2">
      <c r="A122" s="6" t="s">
        <v>67</v>
      </c>
      <c r="B122" s="6">
        <v>285</v>
      </c>
      <c r="C122" s="6" t="s">
        <v>149</v>
      </c>
      <c r="D122" s="6">
        <v>1873</v>
      </c>
      <c r="E122" s="6" t="s">
        <v>28</v>
      </c>
      <c r="F122" s="6" t="s">
        <v>55</v>
      </c>
      <c r="G122" s="6" t="s">
        <v>86</v>
      </c>
      <c r="H122" s="6">
        <v>0</v>
      </c>
      <c r="I122" s="6">
        <v>11</v>
      </c>
      <c r="J122" s="6">
        <v>0</v>
      </c>
      <c r="K122" s="6">
        <f t="shared" si="1"/>
        <v>0.55000000000000004</v>
      </c>
    </row>
    <row r="123" spans="1:11" x14ac:dyDescent="0.2">
      <c r="A123" s="6" t="s">
        <v>67</v>
      </c>
      <c r="B123" s="6">
        <v>285</v>
      </c>
      <c r="C123" s="6" t="s">
        <v>149</v>
      </c>
      <c r="D123" s="6">
        <v>1874</v>
      </c>
      <c r="E123" s="6" t="s">
        <v>28</v>
      </c>
      <c r="F123" s="6" t="s">
        <v>55</v>
      </c>
      <c r="G123" s="6" t="s">
        <v>86</v>
      </c>
      <c r="H123" s="6">
        <v>0</v>
      </c>
      <c r="I123" s="6">
        <v>12</v>
      </c>
      <c r="J123" s="6">
        <v>6.5</v>
      </c>
      <c r="K123" s="6">
        <f t="shared" si="1"/>
        <v>0.62708333333333333</v>
      </c>
    </row>
    <row r="124" spans="1:11" x14ac:dyDescent="0.2">
      <c r="A124" s="6" t="s">
        <v>67</v>
      </c>
      <c r="B124" s="6">
        <v>285</v>
      </c>
      <c r="C124" s="6" t="s">
        <v>149</v>
      </c>
      <c r="D124" s="6">
        <v>1875</v>
      </c>
      <c r="E124" s="6" t="s">
        <v>28</v>
      </c>
      <c r="F124" s="6" t="s">
        <v>55</v>
      </c>
      <c r="G124" s="6" t="s">
        <v>86</v>
      </c>
      <c r="H124" s="6">
        <v>0</v>
      </c>
      <c r="I124" s="6">
        <v>14</v>
      </c>
      <c r="J124" s="6">
        <v>2.75</v>
      </c>
      <c r="K124" s="6">
        <f t="shared" si="1"/>
        <v>0.7114583333333333</v>
      </c>
    </row>
    <row r="125" spans="1:11" x14ac:dyDescent="0.2">
      <c r="A125" s="6" t="s">
        <v>68</v>
      </c>
      <c r="B125" s="6">
        <v>272</v>
      </c>
      <c r="C125" s="6" t="s">
        <v>149</v>
      </c>
      <c r="D125" s="6">
        <v>1876</v>
      </c>
      <c r="E125" s="6" t="s">
        <v>28</v>
      </c>
      <c r="F125" s="6" t="s">
        <v>55</v>
      </c>
      <c r="G125" s="6" t="s">
        <v>86</v>
      </c>
      <c r="H125" s="6">
        <v>0</v>
      </c>
      <c r="I125" s="6">
        <v>13</v>
      </c>
      <c r="J125" s="6">
        <v>7</v>
      </c>
      <c r="K125" s="6">
        <f t="shared" si="1"/>
        <v>0.6791666666666667</v>
      </c>
    </row>
    <row r="126" spans="1:11" x14ac:dyDescent="0.2">
      <c r="A126" s="6" t="s">
        <v>68</v>
      </c>
      <c r="B126" s="6">
        <v>272</v>
      </c>
      <c r="C126" s="6" t="s">
        <v>149</v>
      </c>
      <c r="D126" s="6">
        <v>1877</v>
      </c>
      <c r="E126" s="6" t="s">
        <v>28</v>
      </c>
      <c r="F126" s="6" t="s">
        <v>55</v>
      </c>
      <c r="G126" s="6" t="s">
        <v>86</v>
      </c>
      <c r="H126" s="6">
        <v>0</v>
      </c>
      <c r="I126" s="6">
        <v>5</v>
      </c>
      <c r="J126" s="66">
        <v>1.5</v>
      </c>
      <c r="K126" s="6">
        <f t="shared" si="1"/>
        <v>0.25624999999999998</v>
      </c>
    </row>
    <row r="127" spans="1:11" x14ac:dyDescent="0.2">
      <c r="A127" s="6" t="s">
        <v>68</v>
      </c>
      <c r="B127" s="6">
        <v>272</v>
      </c>
      <c r="C127" s="6" t="s">
        <v>149</v>
      </c>
      <c r="D127" s="6">
        <v>1878</v>
      </c>
      <c r="E127" s="6" t="s">
        <v>28</v>
      </c>
      <c r="F127" s="6" t="s">
        <v>55</v>
      </c>
      <c r="G127" s="6" t="s">
        <v>86</v>
      </c>
      <c r="H127" s="6">
        <v>0</v>
      </c>
      <c r="I127" s="6">
        <v>10</v>
      </c>
      <c r="J127" s="66">
        <v>5.0999999999999996</v>
      </c>
      <c r="K127" s="6">
        <f t="shared" si="1"/>
        <v>0.52124999999999999</v>
      </c>
    </row>
    <row r="128" spans="1:11" x14ac:dyDescent="0.2">
      <c r="A128" s="6" t="s">
        <v>69</v>
      </c>
      <c r="B128" s="6">
        <v>325</v>
      </c>
      <c r="C128" s="6" t="s">
        <v>149</v>
      </c>
      <c r="D128" s="6">
        <v>1879</v>
      </c>
      <c r="E128" s="6" t="s">
        <v>28</v>
      </c>
      <c r="F128" s="6" t="s">
        <v>55</v>
      </c>
      <c r="G128" s="6" t="s">
        <v>86</v>
      </c>
      <c r="H128" s="6">
        <v>0</v>
      </c>
      <c r="I128" s="6">
        <v>15</v>
      </c>
      <c r="J128" s="66">
        <v>1.5</v>
      </c>
      <c r="K128" s="6">
        <f t="shared" si="1"/>
        <v>0.75624999999999998</v>
      </c>
    </row>
    <row r="129" spans="1:13" x14ac:dyDescent="0.2">
      <c r="A129" s="6" t="s">
        <v>69</v>
      </c>
      <c r="B129" s="6">
        <v>325</v>
      </c>
      <c r="C129" s="6" t="s">
        <v>149</v>
      </c>
      <c r="D129" s="6">
        <v>1880</v>
      </c>
      <c r="E129" s="6" t="s">
        <v>28</v>
      </c>
      <c r="F129" s="6" t="s">
        <v>55</v>
      </c>
      <c r="G129" s="6" t="s">
        <v>86</v>
      </c>
      <c r="H129" s="6">
        <v>0</v>
      </c>
      <c r="I129" s="6">
        <v>16</v>
      </c>
      <c r="J129" s="66">
        <v>0</v>
      </c>
      <c r="K129" s="6">
        <f t="shared" si="1"/>
        <v>0.8</v>
      </c>
    </row>
    <row r="130" spans="1:13" x14ac:dyDescent="0.2">
      <c r="A130" s="6" t="s">
        <v>69</v>
      </c>
      <c r="B130" s="6">
        <v>325</v>
      </c>
      <c r="C130" s="6" t="s">
        <v>149</v>
      </c>
      <c r="D130" s="6">
        <v>1881</v>
      </c>
      <c r="E130" s="6" t="s">
        <v>28</v>
      </c>
      <c r="F130" s="6" t="s">
        <v>55</v>
      </c>
      <c r="G130" s="6" t="s">
        <v>86</v>
      </c>
      <c r="H130" s="6">
        <v>0</v>
      </c>
      <c r="I130" s="6">
        <v>15</v>
      </c>
      <c r="J130" s="66">
        <v>9</v>
      </c>
      <c r="K130" s="6">
        <f t="shared" si="1"/>
        <v>0.78749999999999998</v>
      </c>
    </row>
    <row r="131" spans="1:13" x14ac:dyDescent="0.2">
      <c r="A131" s="6" t="s">
        <v>70</v>
      </c>
      <c r="B131" s="6">
        <v>304</v>
      </c>
      <c r="C131" s="6" t="s">
        <v>149</v>
      </c>
      <c r="D131" s="6">
        <v>1882</v>
      </c>
      <c r="E131" s="6" t="s">
        <v>28</v>
      </c>
      <c r="F131" s="6" t="s">
        <v>55</v>
      </c>
      <c r="G131" s="6" t="s">
        <v>86</v>
      </c>
      <c r="H131" s="6">
        <v>0</v>
      </c>
      <c r="I131" s="6">
        <v>14</v>
      </c>
      <c r="J131" s="66">
        <v>10</v>
      </c>
      <c r="K131" s="6">
        <f t="shared" si="1"/>
        <v>0.74166666666666659</v>
      </c>
      <c r="M131" s="64"/>
    </row>
    <row r="132" spans="1:13" x14ac:dyDescent="0.2">
      <c r="A132" s="6" t="s">
        <v>70</v>
      </c>
      <c r="B132" s="6">
        <v>304</v>
      </c>
      <c r="C132" s="6" t="s">
        <v>149</v>
      </c>
      <c r="D132" s="6">
        <v>1883</v>
      </c>
      <c r="E132" s="6" t="s">
        <v>28</v>
      </c>
      <c r="F132" s="6" t="s">
        <v>55</v>
      </c>
      <c r="G132" s="6" t="s">
        <v>86</v>
      </c>
      <c r="H132" s="6">
        <v>0</v>
      </c>
      <c r="I132" s="6">
        <v>17</v>
      </c>
      <c r="J132" s="66">
        <v>6</v>
      </c>
      <c r="K132" s="6">
        <f t="shared" si="1"/>
        <v>0.875</v>
      </c>
      <c r="M132" s="64"/>
    </row>
    <row r="133" spans="1:13" x14ac:dyDescent="0.2">
      <c r="A133" s="6" t="s">
        <v>70</v>
      </c>
      <c r="B133" s="6">
        <v>304</v>
      </c>
      <c r="C133" s="6" t="s">
        <v>149</v>
      </c>
      <c r="D133" s="6">
        <v>1884</v>
      </c>
      <c r="E133" s="6" t="s">
        <v>28</v>
      </c>
      <c r="F133" s="6" t="s">
        <v>55</v>
      </c>
      <c r="G133" s="6" t="s">
        <v>86</v>
      </c>
      <c r="H133" s="6">
        <v>0</v>
      </c>
      <c r="I133" s="6">
        <v>16</v>
      </c>
      <c r="J133" s="66">
        <v>8</v>
      </c>
      <c r="K133" s="6">
        <f t="shared" si="1"/>
        <v>0.83333333333333337</v>
      </c>
    </row>
    <row r="134" spans="1:13" x14ac:dyDescent="0.2">
      <c r="A134" s="6" t="s">
        <v>74</v>
      </c>
      <c r="B134" s="6">
        <v>318</v>
      </c>
      <c r="C134" s="6" t="s">
        <v>149</v>
      </c>
      <c r="D134" s="6">
        <v>1885</v>
      </c>
      <c r="E134" s="6" t="s">
        <v>28</v>
      </c>
      <c r="F134" s="6" t="s">
        <v>55</v>
      </c>
      <c r="G134" s="6" t="s">
        <v>86</v>
      </c>
      <c r="H134" s="6">
        <v>0</v>
      </c>
      <c r="I134" s="6">
        <v>13</v>
      </c>
      <c r="J134" s="66">
        <v>6</v>
      </c>
      <c r="K134" s="6">
        <f t="shared" ref="K134:K197" si="2">H134+I134/20+J134/240</f>
        <v>0.67500000000000004</v>
      </c>
    </row>
    <row r="135" spans="1:13" x14ac:dyDescent="0.2">
      <c r="A135" s="6" t="s">
        <v>74</v>
      </c>
      <c r="B135" s="6">
        <v>318</v>
      </c>
      <c r="C135" s="6" t="s">
        <v>149</v>
      </c>
      <c r="D135" s="6">
        <v>1886</v>
      </c>
      <c r="E135" s="6" t="s">
        <v>28</v>
      </c>
      <c r="F135" s="6" t="s">
        <v>55</v>
      </c>
      <c r="G135" s="6" t="s">
        <v>86</v>
      </c>
      <c r="H135" s="6">
        <v>0</v>
      </c>
      <c r="I135" s="6">
        <v>11</v>
      </c>
      <c r="J135" s="66">
        <v>5</v>
      </c>
      <c r="K135" s="6">
        <f t="shared" si="2"/>
        <v>0.57083333333333341</v>
      </c>
    </row>
    <row r="136" spans="1:13" x14ac:dyDescent="0.2">
      <c r="A136" s="6" t="s">
        <v>74</v>
      </c>
      <c r="B136" s="6">
        <v>318</v>
      </c>
      <c r="C136" s="6" t="s">
        <v>149</v>
      </c>
      <c r="D136" s="6">
        <v>1887</v>
      </c>
      <c r="E136" s="6" t="s">
        <v>28</v>
      </c>
      <c r="F136" s="6" t="s">
        <v>55</v>
      </c>
      <c r="G136" s="6" t="s">
        <v>86</v>
      </c>
      <c r="H136" s="6">
        <v>0</v>
      </c>
      <c r="I136" s="6">
        <v>11</v>
      </c>
      <c r="J136" s="6">
        <v>10</v>
      </c>
      <c r="K136" s="6">
        <f t="shared" si="2"/>
        <v>0.59166666666666667</v>
      </c>
    </row>
    <row r="137" spans="1:13" x14ac:dyDescent="0.2">
      <c r="A137" s="6" t="s">
        <v>75</v>
      </c>
      <c r="B137" s="6">
        <v>325</v>
      </c>
      <c r="C137" s="6" t="s">
        <v>149</v>
      </c>
      <c r="D137" s="6">
        <v>1888</v>
      </c>
      <c r="E137" s="6" t="s">
        <v>28</v>
      </c>
      <c r="F137" s="6" t="s">
        <v>55</v>
      </c>
      <c r="G137" s="6" t="s">
        <v>86</v>
      </c>
      <c r="H137" s="6">
        <v>0</v>
      </c>
      <c r="I137" s="6">
        <v>13</v>
      </c>
      <c r="J137" s="6">
        <v>1</v>
      </c>
      <c r="K137" s="6">
        <f t="shared" si="2"/>
        <v>0.65416666666666667</v>
      </c>
    </row>
    <row r="138" spans="1:13" x14ac:dyDescent="0.2">
      <c r="A138" s="6" t="s">
        <v>75</v>
      </c>
      <c r="B138" s="6">
        <v>325</v>
      </c>
      <c r="C138" s="6" t="s">
        <v>149</v>
      </c>
      <c r="D138" s="6">
        <v>1889</v>
      </c>
      <c r="E138" s="6" t="s">
        <v>28</v>
      </c>
      <c r="F138" s="6" t="s">
        <v>55</v>
      </c>
      <c r="G138" s="6" t="s">
        <v>86</v>
      </c>
      <c r="H138" s="6">
        <v>0</v>
      </c>
      <c r="I138" s="6">
        <v>16</v>
      </c>
      <c r="J138" s="6">
        <v>3</v>
      </c>
      <c r="K138" s="6">
        <f t="shared" si="2"/>
        <v>0.8125</v>
      </c>
    </row>
    <row r="139" spans="1:13" x14ac:dyDescent="0.2">
      <c r="A139" s="6" t="s">
        <v>75</v>
      </c>
      <c r="B139" s="6">
        <v>325</v>
      </c>
      <c r="C139" s="6" t="s">
        <v>149</v>
      </c>
      <c r="D139" s="6">
        <v>1890</v>
      </c>
      <c r="E139" s="6" t="s">
        <v>28</v>
      </c>
      <c r="F139" s="6" t="s">
        <v>55</v>
      </c>
      <c r="G139" s="6" t="s">
        <v>86</v>
      </c>
      <c r="H139" s="6">
        <v>0</v>
      </c>
      <c r="I139" s="6">
        <v>17</v>
      </c>
      <c r="J139" s="6">
        <v>9</v>
      </c>
      <c r="K139" s="6">
        <f t="shared" si="2"/>
        <v>0.88749999999999996</v>
      </c>
    </row>
    <row r="140" spans="1:13" x14ac:dyDescent="0.2">
      <c r="A140" s="6" t="s">
        <v>76</v>
      </c>
      <c r="B140" s="6">
        <v>354</v>
      </c>
      <c r="C140" s="6" t="s">
        <v>149</v>
      </c>
      <c r="D140" s="6">
        <v>1891</v>
      </c>
      <c r="E140" s="6" t="s">
        <v>28</v>
      </c>
      <c r="F140" s="6" t="s">
        <v>55</v>
      </c>
      <c r="G140" s="6" t="s">
        <v>86</v>
      </c>
      <c r="H140" s="6">
        <v>0</v>
      </c>
      <c r="I140" s="6">
        <v>17</v>
      </c>
      <c r="J140" s="6">
        <v>6</v>
      </c>
      <c r="K140" s="6">
        <f t="shared" si="2"/>
        <v>0.875</v>
      </c>
    </row>
    <row r="141" spans="1:13" x14ac:dyDescent="0.2">
      <c r="A141" s="6" t="s">
        <v>76</v>
      </c>
      <c r="B141" s="6">
        <v>354</v>
      </c>
      <c r="C141" s="6" t="s">
        <v>149</v>
      </c>
      <c r="D141" s="6">
        <v>1892</v>
      </c>
      <c r="E141" s="6" t="s">
        <v>28</v>
      </c>
      <c r="F141" s="6" t="s">
        <v>55</v>
      </c>
      <c r="G141" s="6" t="s">
        <v>86</v>
      </c>
      <c r="H141" s="6">
        <v>0</v>
      </c>
      <c r="I141" s="6">
        <v>15</v>
      </c>
      <c r="J141" s="6">
        <v>5</v>
      </c>
      <c r="K141" s="6">
        <f t="shared" si="2"/>
        <v>0.77083333333333337</v>
      </c>
    </row>
    <row r="142" spans="1:13" x14ac:dyDescent="0.2">
      <c r="A142" s="6" t="s">
        <v>76</v>
      </c>
      <c r="B142" s="6">
        <v>354</v>
      </c>
      <c r="C142" s="6" t="s">
        <v>149</v>
      </c>
      <c r="D142" s="6">
        <v>1893</v>
      </c>
      <c r="E142" s="6" t="s">
        <v>28</v>
      </c>
      <c r="F142" s="6" t="s">
        <v>55</v>
      </c>
      <c r="G142" s="6" t="s">
        <v>86</v>
      </c>
      <c r="H142" s="6">
        <v>0</v>
      </c>
      <c r="I142" s="6">
        <v>15</v>
      </c>
      <c r="J142" s="6">
        <v>2</v>
      </c>
      <c r="K142" s="6">
        <f t="shared" si="2"/>
        <v>0.7583333333333333</v>
      </c>
    </row>
    <row r="143" spans="1:13" x14ac:dyDescent="0.2">
      <c r="A143" s="6" t="s">
        <v>77</v>
      </c>
      <c r="B143" s="6">
        <v>418</v>
      </c>
      <c r="C143" s="6" t="s">
        <v>149</v>
      </c>
      <c r="D143" s="6">
        <v>1894</v>
      </c>
      <c r="E143" s="6" t="s">
        <v>28</v>
      </c>
      <c r="F143" s="6" t="s">
        <v>55</v>
      </c>
      <c r="G143" s="6" t="s">
        <v>86</v>
      </c>
      <c r="H143" s="6">
        <v>0</v>
      </c>
      <c r="I143" s="6">
        <v>15</v>
      </c>
      <c r="J143" s="6">
        <v>0</v>
      </c>
      <c r="K143" s="6">
        <f t="shared" si="2"/>
        <v>0.75</v>
      </c>
    </row>
    <row r="144" spans="1:13" x14ac:dyDescent="0.2">
      <c r="A144" s="6" t="s">
        <v>77</v>
      </c>
      <c r="B144" s="6">
        <v>418</v>
      </c>
      <c r="C144" s="6" t="s">
        <v>149</v>
      </c>
      <c r="D144" s="6">
        <v>1895</v>
      </c>
      <c r="E144" s="6" t="s">
        <v>28</v>
      </c>
      <c r="F144" s="6" t="s">
        <v>55</v>
      </c>
      <c r="G144" s="6" t="s">
        <v>86</v>
      </c>
      <c r="H144" s="6">
        <v>0</v>
      </c>
      <c r="I144" s="6">
        <v>15</v>
      </c>
      <c r="J144" s="6">
        <v>0</v>
      </c>
      <c r="K144" s="6">
        <f t="shared" si="2"/>
        <v>0.75</v>
      </c>
    </row>
    <row r="145" spans="1:11" x14ac:dyDescent="0.2">
      <c r="A145" s="6" t="s">
        <v>77</v>
      </c>
      <c r="B145" s="6">
        <v>418</v>
      </c>
      <c r="C145" s="6" t="s">
        <v>149</v>
      </c>
      <c r="D145" s="6">
        <v>1896</v>
      </c>
      <c r="E145" s="6" t="s">
        <v>28</v>
      </c>
      <c r="F145" s="6" t="s">
        <v>55</v>
      </c>
      <c r="G145" s="6" t="s">
        <v>86</v>
      </c>
      <c r="H145" s="6">
        <v>0</v>
      </c>
      <c r="I145" s="6">
        <v>15</v>
      </c>
      <c r="J145" s="6">
        <v>9</v>
      </c>
      <c r="K145" s="6">
        <f t="shared" si="2"/>
        <v>0.78749999999999998</v>
      </c>
    </row>
    <row r="146" spans="1:11" x14ac:dyDescent="0.2">
      <c r="A146" s="6" t="s">
        <v>77</v>
      </c>
      <c r="B146" s="6">
        <v>418</v>
      </c>
      <c r="C146" s="6" t="s">
        <v>149</v>
      </c>
      <c r="D146" s="6">
        <v>1897</v>
      </c>
      <c r="E146" s="6" t="s">
        <v>28</v>
      </c>
      <c r="F146" s="6" t="s">
        <v>55</v>
      </c>
      <c r="G146" s="6" t="s">
        <v>86</v>
      </c>
      <c r="H146" s="6">
        <v>0</v>
      </c>
      <c r="I146" s="6">
        <v>16</v>
      </c>
      <c r="J146" s="6">
        <v>5</v>
      </c>
      <c r="K146" s="6">
        <f t="shared" si="2"/>
        <v>0.82083333333333341</v>
      </c>
    </row>
    <row r="147" spans="1:11" x14ac:dyDescent="0.2">
      <c r="A147" s="6" t="s">
        <v>78</v>
      </c>
      <c r="B147" s="6">
        <v>421</v>
      </c>
      <c r="C147" s="6" t="s">
        <v>149</v>
      </c>
      <c r="D147" s="6">
        <v>1898</v>
      </c>
      <c r="E147" s="6" t="s">
        <v>28</v>
      </c>
      <c r="F147" s="6" t="s">
        <v>55</v>
      </c>
      <c r="G147" s="6" t="s">
        <v>86</v>
      </c>
      <c r="H147" s="6">
        <v>0</v>
      </c>
      <c r="I147" s="6">
        <v>18</v>
      </c>
      <c r="J147" s="6">
        <v>5</v>
      </c>
      <c r="K147" s="6">
        <f t="shared" si="2"/>
        <v>0.92083333333333339</v>
      </c>
    </row>
    <row r="148" spans="1:11" x14ac:dyDescent="0.2">
      <c r="A148" s="6" t="s">
        <v>80</v>
      </c>
      <c r="B148" s="6">
        <v>357</v>
      </c>
      <c r="C148" s="6" t="s">
        <v>149</v>
      </c>
      <c r="D148" s="6">
        <v>1900</v>
      </c>
      <c r="E148" s="6" t="s">
        <v>13</v>
      </c>
      <c r="F148" s="6" t="s">
        <v>60</v>
      </c>
      <c r="G148" s="6" t="s">
        <v>56</v>
      </c>
      <c r="H148" s="6">
        <v>0</v>
      </c>
      <c r="I148" s="6">
        <v>1</v>
      </c>
      <c r="J148" s="6">
        <v>4</v>
      </c>
      <c r="K148" s="6">
        <f t="shared" si="2"/>
        <v>6.6666666666666666E-2</v>
      </c>
    </row>
    <row r="149" spans="1:11" x14ac:dyDescent="0.2">
      <c r="A149" s="6" t="s">
        <v>81</v>
      </c>
      <c r="B149" s="6">
        <v>388</v>
      </c>
      <c r="C149" s="6" t="s">
        <v>149</v>
      </c>
      <c r="D149" s="6">
        <v>1901</v>
      </c>
      <c r="E149" s="6" t="s">
        <v>13</v>
      </c>
      <c r="F149" s="6" t="s">
        <v>60</v>
      </c>
      <c r="G149" s="6" t="s">
        <v>56</v>
      </c>
      <c r="H149" s="6">
        <v>0</v>
      </c>
      <c r="I149" s="6">
        <v>1</v>
      </c>
      <c r="J149" s="6">
        <v>6</v>
      </c>
      <c r="K149" s="6">
        <f t="shared" si="2"/>
        <v>7.5000000000000011E-2</v>
      </c>
    </row>
    <row r="150" spans="1:11" x14ac:dyDescent="0.2">
      <c r="A150" s="6" t="s">
        <v>82</v>
      </c>
      <c r="B150" s="6">
        <v>429</v>
      </c>
      <c r="C150" s="6" t="s">
        <v>149</v>
      </c>
      <c r="D150" s="6">
        <v>1902</v>
      </c>
      <c r="E150" s="6" t="s">
        <v>13</v>
      </c>
      <c r="F150" s="6" t="s">
        <v>60</v>
      </c>
      <c r="G150" s="6" t="s">
        <v>56</v>
      </c>
      <c r="H150" s="6">
        <v>0</v>
      </c>
      <c r="I150" s="6">
        <v>1</v>
      </c>
      <c r="J150" s="6">
        <v>3</v>
      </c>
      <c r="K150" s="6">
        <f t="shared" si="2"/>
        <v>6.25E-2</v>
      </c>
    </row>
    <row r="151" spans="1:11" x14ac:dyDescent="0.2">
      <c r="A151" s="6" t="s">
        <v>83</v>
      </c>
      <c r="B151" s="6">
        <v>347</v>
      </c>
      <c r="C151" s="6" t="s">
        <v>149</v>
      </c>
      <c r="D151" s="6">
        <v>1903</v>
      </c>
      <c r="E151" s="6" t="s">
        <v>13</v>
      </c>
      <c r="F151" s="6" t="s">
        <v>60</v>
      </c>
      <c r="G151" s="6" t="s">
        <v>56</v>
      </c>
      <c r="H151" s="6">
        <v>0</v>
      </c>
      <c r="I151" s="6">
        <v>1</v>
      </c>
      <c r="J151" s="6">
        <v>3</v>
      </c>
      <c r="K151" s="6">
        <f t="shared" si="2"/>
        <v>6.25E-2</v>
      </c>
    </row>
    <row r="152" spans="1:11" x14ac:dyDescent="0.2">
      <c r="A152" s="6" t="s">
        <v>83</v>
      </c>
      <c r="B152" s="6">
        <v>347</v>
      </c>
      <c r="C152" s="6" t="s">
        <v>149</v>
      </c>
      <c r="D152" s="6">
        <v>1904</v>
      </c>
      <c r="E152" s="6" t="s">
        <v>13</v>
      </c>
      <c r="F152" s="6" t="s">
        <v>60</v>
      </c>
      <c r="G152" s="6" t="s">
        <v>56</v>
      </c>
      <c r="H152" s="6">
        <v>0</v>
      </c>
      <c r="I152" s="6">
        <v>1</v>
      </c>
      <c r="J152" s="6">
        <v>3</v>
      </c>
      <c r="K152" s="6">
        <f t="shared" si="2"/>
        <v>6.25E-2</v>
      </c>
    </row>
    <row r="153" spans="1:11" x14ac:dyDescent="0.2">
      <c r="A153" s="6" t="s">
        <v>83</v>
      </c>
      <c r="B153" s="6">
        <v>347</v>
      </c>
      <c r="C153" s="6" t="s">
        <v>149</v>
      </c>
      <c r="D153" s="6">
        <v>1905</v>
      </c>
      <c r="E153" s="6" t="s">
        <v>13</v>
      </c>
      <c r="F153" s="6" t="s">
        <v>60</v>
      </c>
      <c r="G153" s="6" t="s">
        <v>56</v>
      </c>
      <c r="H153" s="6">
        <v>0</v>
      </c>
      <c r="I153" s="6">
        <v>1</v>
      </c>
      <c r="J153" s="6">
        <v>3</v>
      </c>
      <c r="K153" s="6">
        <f t="shared" si="2"/>
        <v>6.25E-2</v>
      </c>
    </row>
    <row r="154" spans="1:11" x14ac:dyDescent="0.2">
      <c r="A154" s="6" t="s">
        <v>84</v>
      </c>
      <c r="B154" s="6">
        <v>281</v>
      </c>
      <c r="C154" s="6" t="s">
        <v>149</v>
      </c>
      <c r="D154" s="6">
        <v>1906</v>
      </c>
      <c r="E154" s="6" t="s">
        <v>13</v>
      </c>
      <c r="F154" s="6" t="s">
        <v>60</v>
      </c>
      <c r="G154" s="6" t="s">
        <v>56</v>
      </c>
      <c r="H154" s="6">
        <v>0</v>
      </c>
      <c r="I154" s="6">
        <v>1</v>
      </c>
      <c r="J154" s="6">
        <v>3</v>
      </c>
      <c r="K154" s="6">
        <f t="shared" si="2"/>
        <v>6.25E-2</v>
      </c>
    </row>
    <row r="155" spans="1:11" x14ac:dyDescent="0.2">
      <c r="A155" s="6" t="s">
        <v>84</v>
      </c>
      <c r="B155" s="6">
        <v>281</v>
      </c>
      <c r="C155" s="6" t="s">
        <v>149</v>
      </c>
      <c r="D155" s="6">
        <v>1907</v>
      </c>
      <c r="E155" s="6" t="s">
        <v>13</v>
      </c>
      <c r="F155" s="6" t="s">
        <v>60</v>
      </c>
      <c r="G155" s="6" t="s">
        <v>56</v>
      </c>
      <c r="H155" s="6">
        <v>0</v>
      </c>
      <c r="I155" s="6">
        <v>1</v>
      </c>
      <c r="J155" s="6">
        <v>3</v>
      </c>
      <c r="K155" s="6">
        <f t="shared" si="2"/>
        <v>6.25E-2</v>
      </c>
    </row>
    <row r="156" spans="1:11" x14ac:dyDescent="0.2">
      <c r="A156" s="6" t="s">
        <v>84</v>
      </c>
      <c r="B156" s="6">
        <v>281</v>
      </c>
      <c r="C156" s="6" t="s">
        <v>149</v>
      </c>
      <c r="D156" s="6">
        <v>1908</v>
      </c>
      <c r="E156" s="6" t="s">
        <v>13</v>
      </c>
      <c r="F156" s="6" t="s">
        <v>60</v>
      </c>
      <c r="G156" s="6" t="s">
        <v>56</v>
      </c>
      <c r="H156" s="6">
        <v>0</v>
      </c>
      <c r="I156" s="6">
        <v>1</v>
      </c>
      <c r="J156" s="6">
        <v>3</v>
      </c>
      <c r="K156" s="6">
        <f t="shared" si="2"/>
        <v>6.25E-2</v>
      </c>
    </row>
    <row r="157" spans="1:11" x14ac:dyDescent="0.2">
      <c r="A157" s="6" t="s">
        <v>71</v>
      </c>
      <c r="B157" s="6">
        <v>284</v>
      </c>
      <c r="C157" s="6" t="s">
        <v>149</v>
      </c>
      <c r="D157" s="6">
        <v>1909</v>
      </c>
      <c r="E157" s="6" t="s">
        <v>13</v>
      </c>
      <c r="F157" s="6" t="s">
        <v>60</v>
      </c>
      <c r="G157" s="6" t="s">
        <v>56</v>
      </c>
      <c r="H157" s="6">
        <v>0</v>
      </c>
      <c r="I157" s="6">
        <v>1</v>
      </c>
      <c r="J157" s="6">
        <v>3</v>
      </c>
      <c r="K157" s="6">
        <f t="shared" si="2"/>
        <v>6.25E-2</v>
      </c>
    </row>
    <row r="158" spans="1:11" x14ac:dyDescent="0.2">
      <c r="A158" s="6" t="s">
        <v>80</v>
      </c>
      <c r="B158" s="6">
        <v>357</v>
      </c>
      <c r="C158" s="6" t="s">
        <v>149</v>
      </c>
      <c r="D158" s="6">
        <v>1900</v>
      </c>
      <c r="E158" s="6" t="s">
        <v>13</v>
      </c>
      <c r="F158" s="6" t="s">
        <v>72</v>
      </c>
      <c r="G158" s="6" t="s">
        <v>56</v>
      </c>
      <c r="H158" s="6">
        <v>0</v>
      </c>
      <c r="I158" s="6">
        <v>4</v>
      </c>
      <c r="J158" s="6">
        <v>6</v>
      </c>
      <c r="K158" s="6">
        <f t="shared" si="2"/>
        <v>0.22500000000000001</v>
      </c>
    </row>
    <row r="159" spans="1:11" x14ac:dyDescent="0.2">
      <c r="A159" s="6" t="s">
        <v>82</v>
      </c>
      <c r="B159" s="6">
        <v>429</v>
      </c>
      <c r="C159" s="6" t="s">
        <v>149</v>
      </c>
      <c r="D159" s="6">
        <v>1902</v>
      </c>
      <c r="E159" s="6" t="s">
        <v>13</v>
      </c>
      <c r="F159" s="6" t="s">
        <v>72</v>
      </c>
      <c r="G159" s="6" t="s">
        <v>56</v>
      </c>
      <c r="H159" s="6">
        <v>0</v>
      </c>
      <c r="I159" s="6">
        <v>4</v>
      </c>
      <c r="J159" s="6">
        <v>6</v>
      </c>
      <c r="K159" s="6">
        <f t="shared" si="2"/>
        <v>0.22500000000000001</v>
      </c>
    </row>
    <row r="160" spans="1:11" x14ac:dyDescent="0.2">
      <c r="A160" s="6" t="s">
        <v>80</v>
      </c>
      <c r="B160" s="6">
        <v>357</v>
      </c>
      <c r="C160" s="6" t="s">
        <v>149</v>
      </c>
      <c r="D160" s="6">
        <v>1900</v>
      </c>
      <c r="E160" s="6" t="s">
        <v>14</v>
      </c>
      <c r="F160" s="6" t="s">
        <v>60</v>
      </c>
      <c r="G160" s="6" t="s">
        <v>56</v>
      </c>
      <c r="H160" s="6">
        <v>0</v>
      </c>
      <c r="I160" s="6">
        <v>1</v>
      </c>
      <c r="J160" s="6">
        <v>9</v>
      </c>
      <c r="K160" s="6">
        <f t="shared" si="2"/>
        <v>8.7499999999999994E-2</v>
      </c>
    </row>
    <row r="161" spans="1:11" x14ac:dyDescent="0.2">
      <c r="A161" s="6" t="s">
        <v>81</v>
      </c>
      <c r="B161" s="6">
        <v>388</v>
      </c>
      <c r="C161" s="6" t="s">
        <v>149</v>
      </c>
      <c r="D161" s="6">
        <v>1901</v>
      </c>
      <c r="E161" s="6" t="s">
        <v>14</v>
      </c>
      <c r="F161" s="6" t="s">
        <v>60</v>
      </c>
      <c r="G161" s="6" t="s">
        <v>56</v>
      </c>
      <c r="H161" s="6">
        <v>0</v>
      </c>
      <c r="I161" s="6">
        <v>2</v>
      </c>
      <c r="J161" s="6">
        <v>3</v>
      </c>
      <c r="K161" s="6">
        <f t="shared" si="2"/>
        <v>0.1125</v>
      </c>
    </row>
    <row r="162" spans="1:11" x14ac:dyDescent="0.2">
      <c r="A162" s="6" t="s">
        <v>82</v>
      </c>
      <c r="B162" s="6">
        <v>429</v>
      </c>
      <c r="C162" s="6" t="s">
        <v>149</v>
      </c>
      <c r="D162" s="6">
        <v>1902</v>
      </c>
      <c r="E162" s="6" t="s">
        <v>14</v>
      </c>
      <c r="F162" s="6" t="s">
        <v>60</v>
      </c>
      <c r="G162" s="6" t="s">
        <v>56</v>
      </c>
      <c r="H162" s="6">
        <v>0</v>
      </c>
      <c r="I162" s="6">
        <v>1</v>
      </c>
      <c r="J162" s="6">
        <v>9</v>
      </c>
      <c r="K162" s="6">
        <f t="shared" si="2"/>
        <v>8.7499999999999994E-2</v>
      </c>
    </row>
    <row r="163" spans="1:11" x14ac:dyDescent="0.2">
      <c r="A163" s="6" t="s">
        <v>83</v>
      </c>
      <c r="B163" s="6">
        <v>347</v>
      </c>
      <c r="C163" s="6" t="s">
        <v>149</v>
      </c>
      <c r="D163" s="6">
        <v>1903</v>
      </c>
      <c r="E163" s="6" t="s">
        <v>14</v>
      </c>
      <c r="F163" s="6" t="s">
        <v>60</v>
      </c>
      <c r="G163" s="6" t="s">
        <v>56</v>
      </c>
      <c r="H163" s="6">
        <v>0</v>
      </c>
      <c r="I163" s="6">
        <v>2</v>
      </c>
      <c r="J163" s="6">
        <v>0</v>
      </c>
      <c r="K163" s="6">
        <f t="shared" si="2"/>
        <v>0.1</v>
      </c>
    </row>
    <row r="164" spans="1:11" x14ac:dyDescent="0.2">
      <c r="A164" s="6" t="s">
        <v>83</v>
      </c>
      <c r="B164" s="6">
        <v>347</v>
      </c>
      <c r="C164" s="6" t="s">
        <v>149</v>
      </c>
      <c r="D164" s="6">
        <v>1904</v>
      </c>
      <c r="E164" s="6" t="s">
        <v>14</v>
      </c>
      <c r="F164" s="6" t="s">
        <v>60</v>
      </c>
      <c r="G164" s="6" t="s">
        <v>56</v>
      </c>
      <c r="H164" s="6">
        <v>0</v>
      </c>
      <c r="I164" s="6">
        <v>2</v>
      </c>
      <c r="J164" s="6">
        <v>0</v>
      </c>
      <c r="K164" s="6">
        <f t="shared" si="2"/>
        <v>0.1</v>
      </c>
    </row>
    <row r="165" spans="1:11" x14ac:dyDescent="0.2">
      <c r="A165" s="6" t="s">
        <v>83</v>
      </c>
      <c r="B165" s="6">
        <v>347</v>
      </c>
      <c r="C165" s="6" t="s">
        <v>149</v>
      </c>
      <c r="D165" s="6">
        <v>1905</v>
      </c>
      <c r="E165" s="6" t="s">
        <v>14</v>
      </c>
      <c r="F165" s="6" t="s">
        <v>60</v>
      </c>
      <c r="G165" s="6" t="s">
        <v>56</v>
      </c>
      <c r="H165" s="6">
        <v>0</v>
      </c>
      <c r="I165" s="6">
        <v>2</v>
      </c>
      <c r="J165" s="6">
        <v>0</v>
      </c>
      <c r="K165" s="6">
        <f t="shared" si="2"/>
        <v>0.1</v>
      </c>
    </row>
    <row r="166" spans="1:11" x14ac:dyDescent="0.2">
      <c r="A166" s="6" t="s">
        <v>84</v>
      </c>
      <c r="B166" s="6">
        <v>281</v>
      </c>
      <c r="C166" s="6" t="s">
        <v>149</v>
      </c>
      <c r="D166" s="6">
        <v>1906</v>
      </c>
      <c r="E166" s="6" t="s">
        <v>14</v>
      </c>
      <c r="F166" s="6" t="s">
        <v>60</v>
      </c>
      <c r="G166" s="6" t="s">
        <v>56</v>
      </c>
      <c r="H166" s="6">
        <v>0</v>
      </c>
      <c r="I166" s="6">
        <v>2</v>
      </c>
      <c r="J166" s="6">
        <v>0</v>
      </c>
      <c r="K166" s="6">
        <f t="shared" si="2"/>
        <v>0.1</v>
      </c>
    </row>
    <row r="167" spans="1:11" x14ac:dyDescent="0.2">
      <c r="A167" s="6" t="s">
        <v>84</v>
      </c>
      <c r="B167" s="6">
        <v>281</v>
      </c>
      <c r="C167" s="6" t="s">
        <v>149</v>
      </c>
      <c r="D167" s="6">
        <v>1907</v>
      </c>
      <c r="E167" s="6" t="s">
        <v>14</v>
      </c>
      <c r="F167" s="6" t="s">
        <v>60</v>
      </c>
      <c r="G167" s="6" t="s">
        <v>56</v>
      </c>
      <c r="H167" s="6">
        <v>0</v>
      </c>
      <c r="I167" s="6">
        <v>2</v>
      </c>
      <c r="J167" s="6">
        <v>0</v>
      </c>
      <c r="K167" s="6">
        <f t="shared" si="2"/>
        <v>0.1</v>
      </c>
    </row>
    <row r="168" spans="1:11" x14ac:dyDescent="0.2">
      <c r="A168" s="6" t="s">
        <v>84</v>
      </c>
      <c r="B168" s="6">
        <v>281</v>
      </c>
      <c r="C168" s="6" t="s">
        <v>149</v>
      </c>
      <c r="D168" s="6">
        <v>1908</v>
      </c>
      <c r="E168" s="6" t="s">
        <v>14</v>
      </c>
      <c r="F168" s="6" t="s">
        <v>60</v>
      </c>
      <c r="G168" s="6" t="s">
        <v>56</v>
      </c>
      <c r="H168" s="6">
        <v>0</v>
      </c>
      <c r="I168" s="6">
        <v>2</v>
      </c>
      <c r="J168" s="6">
        <v>0</v>
      </c>
      <c r="K168" s="6">
        <f t="shared" si="2"/>
        <v>0.1</v>
      </c>
    </row>
    <row r="169" spans="1:11" x14ac:dyDescent="0.2">
      <c r="A169" s="6" t="s">
        <v>71</v>
      </c>
      <c r="B169" s="6">
        <v>284</v>
      </c>
      <c r="C169" s="6" t="s">
        <v>149</v>
      </c>
      <c r="D169" s="6">
        <v>1909</v>
      </c>
      <c r="E169" s="6" t="s">
        <v>14</v>
      </c>
      <c r="F169" s="6" t="s">
        <v>60</v>
      </c>
      <c r="G169" s="6" t="s">
        <v>56</v>
      </c>
      <c r="H169" s="6">
        <v>0</v>
      </c>
      <c r="I169" s="6">
        <v>2</v>
      </c>
      <c r="J169" s="6">
        <v>0</v>
      </c>
      <c r="K169" s="6">
        <f t="shared" si="2"/>
        <v>0.1</v>
      </c>
    </row>
    <row r="170" spans="1:11" x14ac:dyDescent="0.2">
      <c r="A170" s="6" t="s">
        <v>80</v>
      </c>
      <c r="B170" s="6">
        <v>357</v>
      </c>
      <c r="C170" s="6" t="s">
        <v>149</v>
      </c>
      <c r="D170" s="6">
        <v>1900</v>
      </c>
      <c r="E170" s="6" t="s">
        <v>14</v>
      </c>
      <c r="F170" s="6" t="s">
        <v>72</v>
      </c>
      <c r="G170" s="6" t="s">
        <v>56</v>
      </c>
      <c r="H170" s="6">
        <v>0</v>
      </c>
      <c r="I170" s="6">
        <v>6</v>
      </c>
      <c r="J170" s="6">
        <v>6</v>
      </c>
      <c r="K170" s="6">
        <f t="shared" si="2"/>
        <v>0.32500000000000001</v>
      </c>
    </row>
    <row r="171" spans="1:11" x14ac:dyDescent="0.2">
      <c r="A171" s="6" t="s">
        <v>81</v>
      </c>
      <c r="B171" s="6">
        <v>388</v>
      </c>
      <c r="C171" s="6" t="s">
        <v>149</v>
      </c>
      <c r="D171" s="6">
        <v>1901</v>
      </c>
      <c r="E171" s="6" t="s">
        <v>14</v>
      </c>
      <c r="F171" s="6" t="s">
        <v>72</v>
      </c>
      <c r="G171" s="6" t="s">
        <v>56</v>
      </c>
      <c r="H171" s="6">
        <v>0</v>
      </c>
      <c r="I171" s="6">
        <v>7</v>
      </c>
      <c r="J171" s="6">
        <v>6</v>
      </c>
      <c r="K171" s="6">
        <f t="shared" si="2"/>
        <v>0.375</v>
      </c>
    </row>
    <row r="172" spans="1:11" x14ac:dyDescent="0.2">
      <c r="A172" s="6" t="s">
        <v>82</v>
      </c>
      <c r="B172" s="6">
        <v>429</v>
      </c>
      <c r="C172" s="6" t="s">
        <v>149</v>
      </c>
      <c r="D172" s="6">
        <v>1902</v>
      </c>
      <c r="E172" s="6" t="s">
        <v>14</v>
      </c>
      <c r="F172" s="6" t="s">
        <v>72</v>
      </c>
      <c r="G172" s="6" t="s">
        <v>56</v>
      </c>
      <c r="H172" s="6">
        <v>0</v>
      </c>
      <c r="I172" s="6">
        <v>6</v>
      </c>
      <c r="J172" s="6">
        <v>6</v>
      </c>
      <c r="K172" s="6">
        <f t="shared" si="2"/>
        <v>0.32500000000000001</v>
      </c>
    </row>
    <row r="173" spans="1:11" x14ac:dyDescent="0.2">
      <c r="A173" s="6" t="s">
        <v>83</v>
      </c>
      <c r="B173" s="6">
        <v>347</v>
      </c>
      <c r="C173" s="6" t="s">
        <v>149</v>
      </c>
      <c r="D173" s="6">
        <v>1903</v>
      </c>
      <c r="E173" s="6" t="s">
        <v>14</v>
      </c>
      <c r="F173" s="6" t="s">
        <v>72</v>
      </c>
      <c r="G173" s="6" t="s">
        <v>56</v>
      </c>
      <c r="H173" s="6">
        <v>0</v>
      </c>
      <c r="I173" s="6">
        <v>7</v>
      </c>
      <c r="J173" s="6">
        <v>6</v>
      </c>
      <c r="K173" s="6">
        <f t="shared" si="2"/>
        <v>0.375</v>
      </c>
    </row>
    <row r="174" spans="1:11" x14ac:dyDescent="0.2">
      <c r="A174" s="6" t="s">
        <v>83</v>
      </c>
      <c r="B174" s="6">
        <v>347</v>
      </c>
      <c r="C174" s="6" t="s">
        <v>149</v>
      </c>
      <c r="D174" s="6">
        <v>1904</v>
      </c>
      <c r="E174" s="6" t="s">
        <v>14</v>
      </c>
      <c r="F174" s="6" t="s">
        <v>72</v>
      </c>
      <c r="G174" s="6" t="s">
        <v>56</v>
      </c>
      <c r="H174" s="6">
        <v>0</v>
      </c>
      <c r="I174" s="6">
        <v>7</v>
      </c>
      <c r="J174" s="6">
        <v>0</v>
      </c>
      <c r="K174" s="6">
        <f t="shared" si="2"/>
        <v>0.35</v>
      </c>
    </row>
    <row r="175" spans="1:11" x14ac:dyDescent="0.2">
      <c r="A175" s="6" t="s">
        <v>83</v>
      </c>
      <c r="B175" s="6">
        <v>347</v>
      </c>
      <c r="C175" s="6" t="s">
        <v>149</v>
      </c>
      <c r="D175" s="6">
        <v>1905</v>
      </c>
      <c r="E175" s="6" t="s">
        <v>14</v>
      </c>
      <c r="F175" s="6" t="s">
        <v>72</v>
      </c>
      <c r="G175" s="6" t="s">
        <v>56</v>
      </c>
      <c r="H175" s="6">
        <v>0</v>
      </c>
      <c r="I175" s="6">
        <v>6</v>
      </c>
      <c r="J175" s="6">
        <v>6</v>
      </c>
      <c r="K175" s="6">
        <f t="shared" si="2"/>
        <v>0.32500000000000001</v>
      </c>
    </row>
    <row r="176" spans="1:11" x14ac:dyDescent="0.2">
      <c r="A176" s="6" t="s">
        <v>84</v>
      </c>
      <c r="B176" s="6">
        <v>281</v>
      </c>
      <c r="C176" s="6" t="s">
        <v>149</v>
      </c>
      <c r="D176" s="6">
        <v>1906</v>
      </c>
      <c r="E176" s="6" t="s">
        <v>14</v>
      </c>
      <c r="F176" s="6" t="s">
        <v>72</v>
      </c>
      <c r="G176" s="6" t="s">
        <v>56</v>
      </c>
      <c r="H176" s="6">
        <v>0</v>
      </c>
      <c r="I176" s="6">
        <v>6</v>
      </c>
      <c r="J176" s="6">
        <v>6</v>
      </c>
      <c r="K176" s="6">
        <f t="shared" si="2"/>
        <v>0.32500000000000001</v>
      </c>
    </row>
    <row r="177" spans="1:15" x14ac:dyDescent="0.2">
      <c r="A177" s="6" t="s">
        <v>84</v>
      </c>
      <c r="B177" s="6">
        <v>281</v>
      </c>
      <c r="C177" s="6" t="s">
        <v>149</v>
      </c>
      <c r="D177" s="6">
        <v>1907</v>
      </c>
      <c r="E177" s="6" t="s">
        <v>14</v>
      </c>
      <c r="F177" s="6" t="s">
        <v>72</v>
      </c>
      <c r="G177" s="6" t="s">
        <v>56</v>
      </c>
      <c r="H177" s="6">
        <v>0</v>
      </c>
      <c r="I177" s="6">
        <v>6</v>
      </c>
      <c r="J177" s="6">
        <v>6</v>
      </c>
      <c r="K177" s="6">
        <f t="shared" si="2"/>
        <v>0.32500000000000001</v>
      </c>
    </row>
    <row r="178" spans="1:15" x14ac:dyDescent="0.2">
      <c r="A178" s="6" t="s">
        <v>84</v>
      </c>
      <c r="B178" s="6">
        <v>281</v>
      </c>
      <c r="C178" s="6" t="s">
        <v>149</v>
      </c>
      <c r="D178" s="6">
        <v>1908</v>
      </c>
      <c r="E178" s="6" t="s">
        <v>14</v>
      </c>
      <c r="F178" s="6" t="s">
        <v>72</v>
      </c>
      <c r="G178" s="6" t="s">
        <v>56</v>
      </c>
      <c r="H178" s="6">
        <v>0</v>
      </c>
      <c r="I178" s="6">
        <v>6</v>
      </c>
      <c r="J178" s="6">
        <v>6</v>
      </c>
      <c r="K178" s="6">
        <f t="shared" si="2"/>
        <v>0.32500000000000001</v>
      </c>
    </row>
    <row r="179" spans="1:15" x14ac:dyDescent="0.2">
      <c r="A179" s="6" t="s">
        <v>71</v>
      </c>
      <c r="B179" s="6">
        <v>284</v>
      </c>
      <c r="C179" s="6" t="s">
        <v>149</v>
      </c>
      <c r="D179" s="6">
        <v>1909</v>
      </c>
      <c r="E179" s="6" t="s">
        <v>14</v>
      </c>
      <c r="F179" s="6" t="s">
        <v>72</v>
      </c>
      <c r="G179" s="6" t="s">
        <v>56</v>
      </c>
      <c r="H179" s="6">
        <v>0</v>
      </c>
      <c r="I179" s="6">
        <v>6</v>
      </c>
      <c r="J179" s="6">
        <v>6</v>
      </c>
      <c r="K179" s="6">
        <f t="shared" si="2"/>
        <v>0.32500000000000001</v>
      </c>
    </row>
    <row r="180" spans="1:15" x14ac:dyDescent="0.2">
      <c r="A180" s="6" t="s">
        <v>52</v>
      </c>
      <c r="B180" s="6">
        <v>300</v>
      </c>
      <c r="C180" s="6" t="s">
        <v>149</v>
      </c>
      <c r="D180" s="6">
        <v>1910</v>
      </c>
      <c r="E180" s="6" t="s">
        <v>119</v>
      </c>
      <c r="F180" s="6" t="s">
        <v>55</v>
      </c>
      <c r="G180" s="6" t="s">
        <v>56</v>
      </c>
      <c r="H180" s="6">
        <v>0</v>
      </c>
      <c r="I180" s="6">
        <v>6.4807406984078595</v>
      </c>
      <c r="J180" s="6">
        <v>0</v>
      </c>
      <c r="K180" s="6">
        <f t="shared" si="2"/>
        <v>0.32403703492039299</v>
      </c>
      <c r="L180" s="6">
        <v>6</v>
      </c>
      <c r="M180" s="64">
        <f t="shared" ref="M180:M185" si="3">EXP((LN(L180)+LN(N180))/2)</f>
        <v>6.4807406984078595</v>
      </c>
      <c r="N180" s="6">
        <v>7</v>
      </c>
      <c r="O180" s="6" t="s">
        <v>73</v>
      </c>
    </row>
    <row r="181" spans="1:15" x14ac:dyDescent="0.2">
      <c r="A181" s="6" t="s">
        <v>57</v>
      </c>
      <c r="B181" s="6">
        <v>309</v>
      </c>
      <c r="C181" s="6" t="s">
        <v>149</v>
      </c>
      <c r="D181" s="6">
        <v>1911</v>
      </c>
      <c r="E181" s="6" t="s">
        <v>119</v>
      </c>
      <c r="F181" s="6" t="s">
        <v>55</v>
      </c>
      <c r="G181" s="6" t="s">
        <v>56</v>
      </c>
      <c r="H181" s="6">
        <v>0</v>
      </c>
      <c r="I181" s="6">
        <v>6.4807406984078595</v>
      </c>
      <c r="J181" s="6">
        <v>0</v>
      </c>
      <c r="K181" s="6">
        <f t="shared" si="2"/>
        <v>0.32403703492039299</v>
      </c>
      <c r="L181" s="6">
        <v>6</v>
      </c>
      <c r="M181" s="64">
        <f t="shared" si="3"/>
        <v>6.4807406984078595</v>
      </c>
      <c r="N181" s="6">
        <v>7</v>
      </c>
      <c r="O181" s="6" t="s">
        <v>73</v>
      </c>
    </row>
    <row r="182" spans="1:15" x14ac:dyDescent="0.2">
      <c r="A182" s="6" t="s">
        <v>88</v>
      </c>
      <c r="B182" s="6">
        <v>340</v>
      </c>
      <c r="C182" s="6" t="s">
        <v>149</v>
      </c>
      <c r="D182" s="6">
        <v>1913</v>
      </c>
      <c r="E182" s="6" t="s">
        <v>119</v>
      </c>
      <c r="F182" s="6" t="s">
        <v>55</v>
      </c>
      <c r="G182" s="6" t="s">
        <v>56</v>
      </c>
      <c r="H182" s="6">
        <v>0</v>
      </c>
      <c r="I182" s="6">
        <v>6.4807406984078595</v>
      </c>
      <c r="J182" s="6">
        <v>0</v>
      </c>
      <c r="K182" s="6">
        <f t="shared" si="2"/>
        <v>0.32403703492039299</v>
      </c>
      <c r="L182" s="6">
        <v>6</v>
      </c>
      <c r="M182" s="64">
        <f t="shared" si="3"/>
        <v>6.4807406984078595</v>
      </c>
      <c r="N182" s="6">
        <v>7</v>
      </c>
      <c r="O182" s="6" t="s">
        <v>73</v>
      </c>
    </row>
    <row r="183" spans="1:15" x14ac:dyDescent="0.2">
      <c r="A183" s="6" t="s">
        <v>52</v>
      </c>
      <c r="B183" s="6">
        <v>300</v>
      </c>
      <c r="C183" s="6" t="s">
        <v>149</v>
      </c>
      <c r="D183" s="6">
        <v>1910</v>
      </c>
      <c r="E183" s="6" t="s">
        <v>15</v>
      </c>
      <c r="F183" s="6" t="s">
        <v>55</v>
      </c>
      <c r="G183" s="6" t="s">
        <v>56</v>
      </c>
      <c r="H183" s="6">
        <v>0</v>
      </c>
      <c r="I183" s="6">
        <v>13.49073756323204</v>
      </c>
      <c r="J183" s="6">
        <v>0</v>
      </c>
      <c r="K183" s="6">
        <f t="shared" si="2"/>
        <v>0.67453687816160202</v>
      </c>
      <c r="L183" s="6">
        <v>13</v>
      </c>
      <c r="M183" s="64">
        <f t="shared" si="3"/>
        <v>13.49073756323204</v>
      </c>
      <c r="N183" s="6">
        <v>14</v>
      </c>
      <c r="O183" s="6" t="s">
        <v>73</v>
      </c>
    </row>
    <row r="184" spans="1:15" x14ac:dyDescent="0.2">
      <c r="A184" s="6" t="s">
        <v>57</v>
      </c>
      <c r="B184" s="6">
        <v>309</v>
      </c>
      <c r="C184" s="6" t="s">
        <v>149</v>
      </c>
      <c r="D184" s="6">
        <v>1911</v>
      </c>
      <c r="E184" s="6" t="s">
        <v>15</v>
      </c>
      <c r="F184" s="6" t="s">
        <v>55</v>
      </c>
      <c r="G184" s="6" t="s">
        <v>56</v>
      </c>
      <c r="H184" s="6">
        <v>0</v>
      </c>
      <c r="I184" s="6">
        <v>13.49073756323204</v>
      </c>
      <c r="J184" s="6">
        <v>0</v>
      </c>
      <c r="K184" s="6">
        <f t="shared" si="2"/>
        <v>0.67453687816160202</v>
      </c>
      <c r="L184" s="6">
        <v>13</v>
      </c>
      <c r="M184" s="64">
        <f t="shared" si="3"/>
        <v>13.49073756323204</v>
      </c>
      <c r="N184" s="6">
        <v>14</v>
      </c>
      <c r="O184" s="6" t="s">
        <v>73</v>
      </c>
    </row>
    <row r="185" spans="1:15" x14ac:dyDescent="0.2">
      <c r="A185" s="6" t="s">
        <v>88</v>
      </c>
      <c r="B185" s="6">
        <v>340</v>
      </c>
      <c r="C185" s="6" t="s">
        <v>149</v>
      </c>
      <c r="D185" s="6">
        <v>1913</v>
      </c>
      <c r="E185" s="6" t="s">
        <v>15</v>
      </c>
      <c r="F185" s="6" t="s">
        <v>55</v>
      </c>
      <c r="G185" s="6" t="s">
        <v>56</v>
      </c>
      <c r="H185" s="6">
        <v>0</v>
      </c>
      <c r="I185" s="64">
        <v>13.49073756323204</v>
      </c>
      <c r="J185" s="6">
        <v>0</v>
      </c>
      <c r="K185" s="6">
        <f t="shared" si="2"/>
        <v>0.67453687816160202</v>
      </c>
      <c r="L185" s="6">
        <v>13</v>
      </c>
      <c r="M185" s="64">
        <f t="shared" si="3"/>
        <v>13.49073756323204</v>
      </c>
      <c r="N185" s="6">
        <v>14</v>
      </c>
      <c r="O185" s="6" t="s">
        <v>73</v>
      </c>
    </row>
    <row r="186" spans="1:15" x14ac:dyDescent="0.2">
      <c r="A186" s="6" t="s">
        <v>82</v>
      </c>
      <c r="B186" s="6">
        <v>429</v>
      </c>
      <c r="C186" s="6" t="s">
        <v>149</v>
      </c>
      <c r="D186" s="6">
        <v>1902</v>
      </c>
      <c r="E186" s="6" t="s">
        <v>120</v>
      </c>
      <c r="F186" s="6" t="s">
        <v>72</v>
      </c>
      <c r="G186" s="6" t="s">
        <v>56</v>
      </c>
      <c r="H186" s="6">
        <v>0</v>
      </c>
      <c r="I186" s="6">
        <v>13</v>
      </c>
      <c r="J186" s="6">
        <v>0</v>
      </c>
      <c r="K186" s="6">
        <f t="shared" si="2"/>
        <v>0.65</v>
      </c>
    </row>
    <row r="187" spans="1:15" x14ac:dyDescent="0.2">
      <c r="A187" s="6" t="s">
        <v>83</v>
      </c>
      <c r="B187" s="6">
        <v>347</v>
      </c>
      <c r="C187" s="6" t="s">
        <v>149</v>
      </c>
      <c r="D187" s="6">
        <v>1903</v>
      </c>
      <c r="E187" s="6" t="s">
        <v>120</v>
      </c>
      <c r="F187" s="6" t="s">
        <v>72</v>
      </c>
      <c r="G187" s="6" t="s">
        <v>56</v>
      </c>
      <c r="H187" s="6">
        <v>0</v>
      </c>
      <c r="I187" s="6">
        <v>16</v>
      </c>
      <c r="J187" s="6">
        <v>0</v>
      </c>
      <c r="K187" s="6">
        <f t="shared" si="2"/>
        <v>0.8</v>
      </c>
    </row>
    <row r="188" spans="1:15" x14ac:dyDescent="0.2">
      <c r="A188" s="6" t="s">
        <v>83</v>
      </c>
      <c r="B188" s="6">
        <v>347</v>
      </c>
      <c r="C188" s="6" t="s">
        <v>149</v>
      </c>
      <c r="D188" s="6">
        <v>1904</v>
      </c>
      <c r="E188" s="6" t="s">
        <v>120</v>
      </c>
      <c r="F188" s="6" t="s">
        <v>72</v>
      </c>
      <c r="G188" s="6" t="s">
        <v>56</v>
      </c>
      <c r="H188" s="6">
        <v>0</v>
      </c>
      <c r="I188" s="6">
        <v>15</v>
      </c>
      <c r="J188" s="6">
        <v>0</v>
      </c>
      <c r="K188" s="6">
        <f t="shared" si="2"/>
        <v>0.75</v>
      </c>
    </row>
    <row r="189" spans="1:15" x14ac:dyDescent="0.2">
      <c r="A189" s="6" t="s">
        <v>83</v>
      </c>
      <c r="B189" s="6">
        <v>347</v>
      </c>
      <c r="C189" s="6" t="s">
        <v>149</v>
      </c>
      <c r="D189" s="6">
        <v>1905</v>
      </c>
      <c r="E189" s="6" t="s">
        <v>120</v>
      </c>
      <c r="F189" s="6" t="s">
        <v>72</v>
      </c>
      <c r="G189" s="6" t="s">
        <v>56</v>
      </c>
      <c r="H189" s="6">
        <v>0</v>
      </c>
      <c r="I189" s="6">
        <v>14</v>
      </c>
      <c r="J189" s="6">
        <v>0</v>
      </c>
      <c r="K189" s="6">
        <f t="shared" si="2"/>
        <v>0.7</v>
      </c>
    </row>
    <row r="190" spans="1:15" x14ac:dyDescent="0.2">
      <c r="A190" s="6" t="s">
        <v>84</v>
      </c>
      <c r="B190" s="6">
        <v>281</v>
      </c>
      <c r="C190" s="6" t="s">
        <v>149</v>
      </c>
      <c r="D190" s="6">
        <v>1906</v>
      </c>
      <c r="E190" s="6" t="s">
        <v>120</v>
      </c>
      <c r="F190" s="6" t="s">
        <v>72</v>
      </c>
      <c r="G190" s="6" t="s">
        <v>56</v>
      </c>
      <c r="H190" s="6">
        <v>0</v>
      </c>
      <c r="I190" s="6">
        <v>14</v>
      </c>
      <c r="J190" s="6">
        <v>0</v>
      </c>
      <c r="K190" s="6">
        <f t="shared" si="2"/>
        <v>0.7</v>
      </c>
    </row>
    <row r="191" spans="1:15" x14ac:dyDescent="0.2">
      <c r="A191" s="6" t="s">
        <v>84</v>
      </c>
      <c r="B191" s="6">
        <v>281</v>
      </c>
      <c r="C191" s="6" t="s">
        <v>149</v>
      </c>
      <c r="D191" s="6">
        <v>1907</v>
      </c>
      <c r="E191" s="6" t="s">
        <v>120</v>
      </c>
      <c r="F191" s="6" t="s">
        <v>72</v>
      </c>
      <c r="G191" s="6" t="s">
        <v>56</v>
      </c>
      <c r="H191" s="6">
        <v>0</v>
      </c>
      <c r="I191" s="6">
        <v>14</v>
      </c>
      <c r="J191" s="6">
        <v>0</v>
      </c>
      <c r="K191" s="6">
        <f t="shared" si="2"/>
        <v>0.7</v>
      </c>
    </row>
    <row r="192" spans="1:15" x14ac:dyDescent="0.2">
      <c r="A192" s="6" t="s">
        <v>84</v>
      </c>
      <c r="B192" s="6">
        <v>281</v>
      </c>
      <c r="C192" s="6" t="s">
        <v>149</v>
      </c>
      <c r="D192" s="6">
        <v>1908</v>
      </c>
      <c r="E192" s="6" t="s">
        <v>120</v>
      </c>
      <c r="F192" s="6" t="s">
        <v>72</v>
      </c>
      <c r="G192" s="6" t="s">
        <v>56</v>
      </c>
      <c r="H192" s="6">
        <v>0</v>
      </c>
      <c r="I192" s="6">
        <v>14</v>
      </c>
      <c r="J192" s="6">
        <v>0</v>
      </c>
      <c r="K192" s="6">
        <f t="shared" si="2"/>
        <v>0.7</v>
      </c>
    </row>
    <row r="193" spans="1:15" x14ac:dyDescent="0.2">
      <c r="A193" s="6" t="s">
        <v>71</v>
      </c>
      <c r="B193" s="6">
        <v>284</v>
      </c>
      <c r="C193" s="6" t="s">
        <v>149</v>
      </c>
      <c r="D193" s="6">
        <v>1909</v>
      </c>
      <c r="E193" s="6" t="s">
        <v>120</v>
      </c>
      <c r="F193" s="6" t="s">
        <v>72</v>
      </c>
      <c r="G193" s="6" t="s">
        <v>56</v>
      </c>
      <c r="H193" s="6">
        <v>0</v>
      </c>
      <c r="I193" s="6">
        <v>14</v>
      </c>
      <c r="J193" s="6">
        <v>0</v>
      </c>
      <c r="K193" s="6">
        <f t="shared" si="2"/>
        <v>0.7</v>
      </c>
    </row>
    <row r="194" spans="1:15" x14ac:dyDescent="0.2">
      <c r="A194" s="6" t="s">
        <v>9</v>
      </c>
      <c r="B194" s="6">
        <v>398</v>
      </c>
      <c r="C194" s="6" t="s">
        <v>149</v>
      </c>
      <c r="D194" s="6">
        <v>1852</v>
      </c>
      <c r="E194" s="6" t="s">
        <v>16</v>
      </c>
      <c r="F194" s="6" t="s">
        <v>55</v>
      </c>
      <c r="G194" s="6" t="s">
        <v>11</v>
      </c>
      <c r="H194" s="6">
        <v>25</v>
      </c>
      <c r="I194" s="6">
        <v>0</v>
      </c>
      <c r="J194" s="6">
        <v>0</v>
      </c>
      <c r="K194" s="6">
        <f t="shared" si="2"/>
        <v>25</v>
      </c>
    </row>
    <row r="195" spans="1:15" x14ac:dyDescent="0.2">
      <c r="A195" s="6" t="s">
        <v>9</v>
      </c>
      <c r="B195" s="6">
        <v>398</v>
      </c>
      <c r="C195" s="6" t="s">
        <v>149</v>
      </c>
      <c r="D195" s="6">
        <v>1853</v>
      </c>
      <c r="E195" s="6" t="s">
        <v>16</v>
      </c>
      <c r="F195" s="6" t="s">
        <v>55</v>
      </c>
      <c r="G195" s="6" t="s">
        <v>11</v>
      </c>
      <c r="H195" s="6">
        <v>25</v>
      </c>
      <c r="I195" s="6">
        <v>0</v>
      </c>
      <c r="J195" s="6">
        <v>0</v>
      </c>
      <c r="K195" s="6">
        <f t="shared" si="2"/>
        <v>25</v>
      </c>
    </row>
    <row r="196" spans="1:15" x14ac:dyDescent="0.2">
      <c r="A196" s="6" t="s">
        <v>9</v>
      </c>
      <c r="B196" s="6">
        <v>398</v>
      </c>
      <c r="C196" s="6" t="s">
        <v>149</v>
      </c>
      <c r="D196" s="6">
        <v>1854</v>
      </c>
      <c r="E196" s="6" t="s">
        <v>16</v>
      </c>
      <c r="F196" s="6" t="s">
        <v>55</v>
      </c>
      <c r="G196" s="6" t="s">
        <v>11</v>
      </c>
      <c r="H196" s="64">
        <v>15.811388300841893</v>
      </c>
      <c r="I196" s="64">
        <v>0</v>
      </c>
      <c r="J196" s="64">
        <v>0</v>
      </c>
      <c r="K196" s="64">
        <f t="shared" si="2"/>
        <v>15.811388300841893</v>
      </c>
      <c r="L196" s="64">
        <v>10</v>
      </c>
      <c r="M196" s="64">
        <f>EXP((LN(L196)+LN(N196))/2)</f>
        <v>15.811388300841893</v>
      </c>
      <c r="N196" s="64">
        <v>25</v>
      </c>
      <c r="O196" s="6" t="s">
        <v>45</v>
      </c>
    </row>
    <row r="197" spans="1:15" x14ac:dyDescent="0.2">
      <c r="A197" s="6" t="s">
        <v>61</v>
      </c>
      <c r="B197" s="6">
        <v>369</v>
      </c>
      <c r="C197" s="6" t="s">
        <v>149</v>
      </c>
      <c r="D197" s="6">
        <v>1855</v>
      </c>
      <c r="E197" s="6" t="s">
        <v>16</v>
      </c>
      <c r="F197" s="6" t="s">
        <v>55</v>
      </c>
      <c r="G197" s="6" t="s">
        <v>11</v>
      </c>
      <c r="H197" s="6">
        <v>70</v>
      </c>
      <c r="I197" s="6">
        <v>0</v>
      </c>
      <c r="J197" s="6">
        <v>0</v>
      </c>
      <c r="K197" s="6">
        <f t="shared" si="2"/>
        <v>70</v>
      </c>
    </row>
    <row r="198" spans="1:15" x14ac:dyDescent="0.2">
      <c r="A198" s="6" t="s">
        <v>61</v>
      </c>
      <c r="B198" s="6">
        <v>369</v>
      </c>
      <c r="C198" s="6" t="s">
        <v>149</v>
      </c>
      <c r="D198" s="6">
        <v>1856</v>
      </c>
      <c r="E198" s="6" t="s">
        <v>16</v>
      </c>
      <c r="F198" s="6" t="s">
        <v>55</v>
      </c>
      <c r="G198" s="6" t="s">
        <v>11</v>
      </c>
      <c r="H198" s="6">
        <v>45</v>
      </c>
      <c r="I198" s="6">
        <v>0</v>
      </c>
      <c r="J198" s="6">
        <v>0</v>
      </c>
      <c r="K198" s="6">
        <f t="shared" ref="K198:K261" si="4">H198+I198/20+J198/240</f>
        <v>45</v>
      </c>
    </row>
    <row r="199" spans="1:15" x14ac:dyDescent="0.2">
      <c r="A199" s="6" t="s">
        <v>61</v>
      </c>
      <c r="B199" s="6">
        <v>369</v>
      </c>
      <c r="C199" s="6" t="s">
        <v>149</v>
      </c>
      <c r="D199" s="6">
        <v>1857</v>
      </c>
      <c r="E199" s="6" t="s">
        <v>16</v>
      </c>
      <c r="F199" s="6" t="s">
        <v>55</v>
      </c>
      <c r="G199" s="6" t="s">
        <v>11</v>
      </c>
      <c r="H199" s="6">
        <v>36</v>
      </c>
      <c r="I199" s="6">
        <v>13</v>
      </c>
      <c r="J199" s="6">
        <v>0</v>
      </c>
      <c r="K199" s="6">
        <f t="shared" si="4"/>
        <v>36.65</v>
      </c>
    </row>
    <row r="200" spans="1:15" x14ac:dyDescent="0.2">
      <c r="A200" s="6" t="s">
        <v>62</v>
      </c>
      <c r="B200" s="6">
        <v>397</v>
      </c>
      <c r="C200" s="6" t="s">
        <v>149</v>
      </c>
      <c r="D200" s="6">
        <v>1859</v>
      </c>
      <c r="E200" s="6" t="s">
        <v>16</v>
      </c>
      <c r="F200" s="6" t="s">
        <v>55</v>
      </c>
      <c r="G200" s="6" t="s">
        <v>11</v>
      </c>
      <c r="H200" s="6">
        <v>36</v>
      </c>
      <c r="I200" s="6">
        <v>0</v>
      </c>
      <c r="J200" s="6">
        <v>0</v>
      </c>
      <c r="K200" s="6">
        <f t="shared" si="4"/>
        <v>36</v>
      </c>
    </row>
    <row r="201" spans="1:15" x14ac:dyDescent="0.2">
      <c r="A201" s="6" t="s">
        <v>62</v>
      </c>
      <c r="B201" s="6">
        <v>397</v>
      </c>
      <c r="C201" s="6" t="s">
        <v>149</v>
      </c>
      <c r="D201" s="6">
        <v>1860</v>
      </c>
      <c r="E201" s="6" t="s">
        <v>16</v>
      </c>
      <c r="F201" s="6" t="s">
        <v>55</v>
      </c>
      <c r="G201" s="6" t="s">
        <v>11</v>
      </c>
      <c r="H201" s="6">
        <v>60</v>
      </c>
      <c r="I201" s="6">
        <v>0</v>
      </c>
      <c r="J201" s="6">
        <v>0</v>
      </c>
      <c r="K201" s="6">
        <f t="shared" si="4"/>
        <v>60</v>
      </c>
    </row>
    <row r="202" spans="1:15" x14ac:dyDescent="0.2">
      <c r="A202" s="6" t="s">
        <v>63</v>
      </c>
      <c r="B202" s="6">
        <v>470</v>
      </c>
      <c r="C202" s="6" t="s">
        <v>149</v>
      </c>
      <c r="D202" s="6">
        <v>1861</v>
      </c>
      <c r="E202" s="6" t="s">
        <v>16</v>
      </c>
      <c r="F202" s="6" t="s">
        <v>55</v>
      </c>
      <c r="G202" s="6" t="s">
        <v>11</v>
      </c>
      <c r="H202" s="6">
        <v>60</v>
      </c>
      <c r="I202" s="6">
        <v>0</v>
      </c>
      <c r="J202" s="6">
        <v>0</v>
      </c>
      <c r="K202" s="6">
        <f t="shared" si="4"/>
        <v>60</v>
      </c>
    </row>
    <row r="203" spans="1:15" x14ac:dyDescent="0.2">
      <c r="A203" s="6" t="s">
        <v>63</v>
      </c>
      <c r="B203" s="6">
        <v>470</v>
      </c>
      <c r="C203" s="6" t="s">
        <v>149</v>
      </c>
      <c r="D203" s="6">
        <v>1862</v>
      </c>
      <c r="E203" s="6" t="s">
        <v>16</v>
      </c>
      <c r="F203" s="6" t="s">
        <v>55</v>
      </c>
      <c r="G203" s="6" t="s">
        <v>11</v>
      </c>
      <c r="H203" s="6">
        <v>60</v>
      </c>
      <c r="I203" s="6">
        <v>0</v>
      </c>
      <c r="J203" s="6">
        <v>0</v>
      </c>
      <c r="K203" s="6">
        <f t="shared" si="4"/>
        <v>60</v>
      </c>
    </row>
    <row r="204" spans="1:15" x14ac:dyDescent="0.2">
      <c r="A204" s="6" t="s">
        <v>63</v>
      </c>
      <c r="B204" s="6">
        <v>470</v>
      </c>
      <c r="C204" s="6" t="s">
        <v>149</v>
      </c>
      <c r="D204" s="6">
        <v>1863</v>
      </c>
      <c r="E204" s="6" t="s">
        <v>16</v>
      </c>
      <c r="F204" s="6" t="s">
        <v>55</v>
      </c>
      <c r="G204" s="6" t="s">
        <v>11</v>
      </c>
      <c r="H204" s="6">
        <v>65</v>
      </c>
      <c r="I204" s="6">
        <v>0</v>
      </c>
      <c r="J204" s="6">
        <v>0</v>
      </c>
      <c r="K204" s="6">
        <f t="shared" si="4"/>
        <v>65</v>
      </c>
    </row>
    <row r="205" spans="1:15" x14ac:dyDescent="0.2">
      <c r="A205" s="6" t="s">
        <v>64</v>
      </c>
      <c r="B205" s="6">
        <v>557</v>
      </c>
      <c r="C205" s="6" t="s">
        <v>149</v>
      </c>
      <c r="D205" s="6">
        <v>1864</v>
      </c>
      <c r="E205" s="6" t="s">
        <v>16</v>
      </c>
      <c r="F205" s="6" t="s">
        <v>55</v>
      </c>
      <c r="G205" s="6" t="s">
        <v>11</v>
      </c>
      <c r="H205" s="6">
        <v>48</v>
      </c>
      <c r="I205" s="6">
        <v>10</v>
      </c>
      <c r="J205" s="6">
        <v>0</v>
      </c>
      <c r="K205" s="6">
        <f t="shared" si="4"/>
        <v>48.5</v>
      </c>
    </row>
    <row r="206" spans="1:15" x14ac:dyDescent="0.2">
      <c r="A206" s="6" t="s">
        <v>64</v>
      </c>
      <c r="B206" s="6">
        <v>557</v>
      </c>
      <c r="C206" s="6" t="s">
        <v>149</v>
      </c>
      <c r="D206" s="6">
        <v>1865</v>
      </c>
      <c r="E206" s="6" t="s">
        <v>16</v>
      </c>
      <c r="F206" s="6" t="s">
        <v>55</v>
      </c>
      <c r="G206" s="6" t="s">
        <v>11</v>
      </c>
      <c r="H206" s="6">
        <v>44</v>
      </c>
      <c r="I206" s="6">
        <v>6</v>
      </c>
      <c r="J206" s="6">
        <v>8</v>
      </c>
      <c r="K206" s="6">
        <f t="shared" si="4"/>
        <v>44.333333333333329</v>
      </c>
    </row>
    <row r="207" spans="1:15" x14ac:dyDescent="0.2">
      <c r="A207" s="6" t="s">
        <v>65</v>
      </c>
      <c r="B207" s="6">
        <v>275</v>
      </c>
      <c r="C207" s="6" t="s">
        <v>149</v>
      </c>
      <c r="D207" s="6">
        <v>1866</v>
      </c>
      <c r="E207" s="6" t="s">
        <v>16</v>
      </c>
      <c r="F207" s="6" t="s">
        <v>55</v>
      </c>
      <c r="G207" s="6" t="s">
        <v>11</v>
      </c>
      <c r="H207" s="6">
        <v>45</v>
      </c>
      <c r="I207" s="6">
        <v>6</v>
      </c>
      <c r="J207" s="6">
        <v>8</v>
      </c>
      <c r="K207" s="6">
        <f t="shared" si="4"/>
        <v>45.333333333333329</v>
      </c>
    </row>
    <row r="208" spans="1:15" x14ac:dyDescent="0.2">
      <c r="A208" s="6" t="s">
        <v>65</v>
      </c>
      <c r="B208" s="6">
        <v>275</v>
      </c>
      <c r="C208" s="6" t="s">
        <v>149</v>
      </c>
      <c r="D208" s="6">
        <v>1867</v>
      </c>
      <c r="E208" s="6" t="s">
        <v>16</v>
      </c>
      <c r="F208" s="6" t="s">
        <v>55</v>
      </c>
      <c r="G208" s="6" t="s">
        <v>11</v>
      </c>
      <c r="H208" s="6">
        <v>48</v>
      </c>
      <c r="I208" s="6">
        <v>0</v>
      </c>
      <c r="J208" s="6">
        <v>0</v>
      </c>
      <c r="K208" s="6">
        <f t="shared" si="4"/>
        <v>48</v>
      </c>
    </row>
    <row r="209" spans="1:15" x14ac:dyDescent="0.2">
      <c r="A209" s="6" t="s">
        <v>66</v>
      </c>
      <c r="B209" s="6">
        <v>341</v>
      </c>
      <c r="C209" s="6" t="s">
        <v>149</v>
      </c>
      <c r="D209" s="6">
        <v>1868</v>
      </c>
      <c r="E209" s="6" t="s">
        <v>16</v>
      </c>
      <c r="F209" s="6" t="s">
        <v>55</v>
      </c>
      <c r="G209" s="6" t="s">
        <v>11</v>
      </c>
      <c r="H209" s="6">
        <v>49</v>
      </c>
      <c r="I209" s="6">
        <v>0</v>
      </c>
      <c r="J209" s="6">
        <v>0</v>
      </c>
      <c r="K209" s="6">
        <f t="shared" si="4"/>
        <v>49</v>
      </c>
    </row>
    <row r="210" spans="1:15" x14ac:dyDescent="0.2">
      <c r="A210" s="6" t="s">
        <v>66</v>
      </c>
      <c r="B210" s="6">
        <v>341</v>
      </c>
      <c r="C210" s="6" t="s">
        <v>149</v>
      </c>
      <c r="D210" s="6">
        <v>1869</v>
      </c>
      <c r="E210" s="6" t="s">
        <v>16</v>
      </c>
      <c r="F210" s="6" t="s">
        <v>55</v>
      </c>
      <c r="G210" s="6" t="s">
        <v>11</v>
      </c>
      <c r="H210" s="6">
        <v>45</v>
      </c>
      <c r="I210" s="6">
        <v>6</v>
      </c>
      <c r="J210" s="6">
        <v>8</v>
      </c>
      <c r="K210" s="6">
        <f t="shared" si="4"/>
        <v>45.333333333333329</v>
      </c>
    </row>
    <row r="211" spans="1:15" x14ac:dyDescent="0.2">
      <c r="A211" s="6" t="s">
        <v>66</v>
      </c>
      <c r="B211" s="6">
        <v>341</v>
      </c>
      <c r="C211" s="6" t="s">
        <v>149</v>
      </c>
      <c r="D211" s="6">
        <v>1870</v>
      </c>
      <c r="E211" s="6" t="s">
        <v>16</v>
      </c>
      <c r="F211" s="6" t="s">
        <v>55</v>
      </c>
      <c r="G211" s="6" t="s">
        <v>11</v>
      </c>
      <c r="H211" s="6">
        <v>37</v>
      </c>
      <c r="I211" s="6">
        <v>10</v>
      </c>
      <c r="J211" s="6">
        <v>0</v>
      </c>
      <c r="K211" s="6">
        <f t="shared" si="4"/>
        <v>37.5</v>
      </c>
    </row>
    <row r="212" spans="1:15" x14ac:dyDescent="0.2">
      <c r="A212" s="6" t="s">
        <v>67</v>
      </c>
      <c r="B212" s="6">
        <v>285</v>
      </c>
      <c r="C212" s="6" t="s">
        <v>149</v>
      </c>
      <c r="D212" s="6">
        <v>1871</v>
      </c>
      <c r="E212" s="6" t="s">
        <v>16</v>
      </c>
      <c r="F212" s="6" t="s">
        <v>55</v>
      </c>
      <c r="G212" s="6" t="s">
        <v>11</v>
      </c>
      <c r="H212" s="6">
        <v>14</v>
      </c>
      <c r="I212" s="6">
        <v>6</v>
      </c>
      <c r="J212" s="6">
        <v>8</v>
      </c>
      <c r="K212" s="6">
        <f t="shared" si="4"/>
        <v>14.333333333333334</v>
      </c>
    </row>
    <row r="213" spans="1:15" x14ac:dyDescent="0.2">
      <c r="A213" s="6" t="s">
        <v>67</v>
      </c>
      <c r="B213" s="6">
        <v>285</v>
      </c>
      <c r="C213" s="6" t="s">
        <v>149</v>
      </c>
      <c r="D213" s="6">
        <v>1872</v>
      </c>
      <c r="E213" s="6" t="s">
        <v>16</v>
      </c>
      <c r="F213" s="6" t="s">
        <v>55</v>
      </c>
      <c r="G213" s="6" t="s">
        <v>11</v>
      </c>
      <c r="H213" s="6">
        <v>32</v>
      </c>
      <c r="I213" s="6">
        <v>10</v>
      </c>
      <c r="J213" s="6">
        <v>0</v>
      </c>
      <c r="K213" s="6">
        <f t="shared" si="4"/>
        <v>32.5</v>
      </c>
    </row>
    <row r="214" spans="1:15" x14ac:dyDescent="0.2">
      <c r="A214" s="6" t="s">
        <v>67</v>
      </c>
      <c r="B214" s="6">
        <v>285</v>
      </c>
      <c r="C214" s="6" t="s">
        <v>149</v>
      </c>
      <c r="D214" s="6">
        <v>1873</v>
      </c>
      <c r="E214" s="6" t="s">
        <v>16</v>
      </c>
      <c r="F214" s="6" t="s">
        <v>55</v>
      </c>
      <c r="G214" s="6" t="s">
        <v>11</v>
      </c>
      <c r="H214" s="6">
        <v>30</v>
      </c>
      <c r="I214" s="6">
        <v>5</v>
      </c>
      <c r="J214" s="6">
        <v>0</v>
      </c>
      <c r="K214" s="6">
        <f t="shared" si="4"/>
        <v>30.25</v>
      </c>
    </row>
    <row r="215" spans="1:15" x14ac:dyDescent="0.2">
      <c r="A215" s="6" t="s">
        <v>67</v>
      </c>
      <c r="B215" s="6">
        <v>285</v>
      </c>
      <c r="C215" s="6" t="s">
        <v>149</v>
      </c>
      <c r="D215" s="6">
        <v>1874</v>
      </c>
      <c r="E215" s="6" t="s">
        <v>16</v>
      </c>
      <c r="F215" s="6" t="s">
        <v>55</v>
      </c>
      <c r="G215" s="6" t="s">
        <v>11</v>
      </c>
      <c r="H215" s="6">
        <v>40</v>
      </c>
      <c r="I215" s="6">
        <v>13</v>
      </c>
      <c r="J215" s="6">
        <v>4</v>
      </c>
      <c r="K215" s="6">
        <f t="shared" si="4"/>
        <v>40.666666666666664</v>
      </c>
    </row>
    <row r="216" spans="1:15" x14ac:dyDescent="0.2">
      <c r="A216" s="6" t="s">
        <v>67</v>
      </c>
      <c r="B216" s="6">
        <v>285</v>
      </c>
      <c r="C216" s="6" t="s">
        <v>149</v>
      </c>
      <c r="D216" s="6">
        <v>1875</v>
      </c>
      <c r="E216" s="6" t="s">
        <v>16</v>
      </c>
      <c r="F216" s="6" t="s">
        <v>55</v>
      </c>
      <c r="G216" s="6" t="s">
        <v>11</v>
      </c>
      <c r="H216" s="6">
        <v>46</v>
      </c>
      <c r="I216" s="6">
        <v>6</v>
      </c>
      <c r="J216" s="6">
        <v>8</v>
      </c>
      <c r="K216" s="6">
        <f t="shared" si="4"/>
        <v>46.333333333333329</v>
      </c>
    </row>
    <row r="217" spans="1:15" x14ac:dyDescent="0.2">
      <c r="A217" s="6" t="s">
        <v>68</v>
      </c>
      <c r="B217" s="6">
        <v>272</v>
      </c>
      <c r="C217" s="6" t="s">
        <v>149</v>
      </c>
      <c r="D217" s="6">
        <v>1876</v>
      </c>
      <c r="E217" s="6" t="s">
        <v>16</v>
      </c>
      <c r="F217" s="6" t="s">
        <v>55</v>
      </c>
      <c r="G217" s="6" t="s">
        <v>11</v>
      </c>
      <c r="H217" s="6">
        <v>36</v>
      </c>
      <c r="I217" s="6">
        <v>0</v>
      </c>
      <c r="J217" s="6">
        <v>0</v>
      </c>
      <c r="K217" s="6">
        <f t="shared" si="4"/>
        <v>36</v>
      </c>
    </row>
    <row r="218" spans="1:15" x14ac:dyDescent="0.2">
      <c r="A218" s="6" t="s">
        <v>68</v>
      </c>
      <c r="B218" s="6">
        <v>272</v>
      </c>
      <c r="C218" s="6" t="s">
        <v>149</v>
      </c>
      <c r="D218" s="6">
        <v>1877</v>
      </c>
      <c r="E218" s="6" t="s">
        <v>16</v>
      </c>
      <c r="F218" s="6" t="s">
        <v>55</v>
      </c>
      <c r="G218" s="6" t="s">
        <v>11</v>
      </c>
      <c r="H218" s="6">
        <v>52</v>
      </c>
      <c r="I218" s="6">
        <v>0</v>
      </c>
      <c r="J218" s="6">
        <v>0</v>
      </c>
      <c r="K218" s="6">
        <f t="shared" si="4"/>
        <v>52</v>
      </c>
    </row>
    <row r="219" spans="1:15" x14ac:dyDescent="0.2">
      <c r="A219" s="6" t="s">
        <v>68</v>
      </c>
      <c r="B219" s="6">
        <v>272</v>
      </c>
      <c r="C219" s="6" t="s">
        <v>149</v>
      </c>
      <c r="D219" s="6">
        <v>1878</v>
      </c>
      <c r="E219" s="6" t="s">
        <v>16</v>
      </c>
      <c r="F219" s="6" t="s">
        <v>55</v>
      </c>
      <c r="G219" s="6" t="s">
        <v>11</v>
      </c>
      <c r="H219" s="6">
        <v>45</v>
      </c>
      <c r="I219" s="6">
        <v>0</v>
      </c>
      <c r="J219" s="66">
        <v>0</v>
      </c>
      <c r="K219" s="6">
        <f t="shared" si="4"/>
        <v>45</v>
      </c>
    </row>
    <row r="220" spans="1:15" x14ac:dyDescent="0.2">
      <c r="A220" s="6" t="s">
        <v>69</v>
      </c>
      <c r="B220" s="6">
        <v>325</v>
      </c>
      <c r="C220" s="6" t="s">
        <v>149</v>
      </c>
      <c r="D220" s="6">
        <v>1879</v>
      </c>
      <c r="E220" s="6" t="s">
        <v>16</v>
      </c>
      <c r="F220" s="6" t="s">
        <v>55</v>
      </c>
      <c r="G220" s="6" t="s">
        <v>11</v>
      </c>
      <c r="H220" s="6">
        <v>57</v>
      </c>
      <c r="I220" s="6">
        <v>0</v>
      </c>
      <c r="J220" s="66">
        <v>0</v>
      </c>
      <c r="K220" s="6">
        <f t="shared" si="4"/>
        <v>57</v>
      </c>
    </row>
    <row r="221" spans="1:15" x14ac:dyDescent="0.2">
      <c r="A221" s="6" t="s">
        <v>69</v>
      </c>
      <c r="B221" s="6">
        <v>325</v>
      </c>
      <c r="C221" s="6" t="s">
        <v>149</v>
      </c>
      <c r="D221" s="6">
        <v>1880</v>
      </c>
      <c r="E221" s="6" t="s">
        <v>16</v>
      </c>
      <c r="F221" s="6" t="s">
        <v>55</v>
      </c>
      <c r="G221" s="6" t="s">
        <v>11</v>
      </c>
      <c r="H221" s="6">
        <v>46</v>
      </c>
      <c r="I221" s="6">
        <v>0</v>
      </c>
      <c r="J221" s="66">
        <v>0</v>
      </c>
      <c r="K221" s="6">
        <f t="shared" si="4"/>
        <v>46</v>
      </c>
    </row>
    <row r="222" spans="1:15" x14ac:dyDescent="0.2">
      <c r="A222" s="6" t="s">
        <v>69</v>
      </c>
      <c r="B222" s="6">
        <v>325</v>
      </c>
      <c r="C222" s="6" t="s">
        <v>149</v>
      </c>
      <c r="D222" s="6">
        <v>1881</v>
      </c>
      <c r="E222" s="6" t="s">
        <v>16</v>
      </c>
      <c r="F222" s="6" t="s">
        <v>55</v>
      </c>
      <c r="G222" s="6" t="s">
        <v>11</v>
      </c>
      <c r="H222" s="6">
        <v>47</v>
      </c>
      <c r="I222" s="6">
        <v>2</v>
      </c>
      <c r="J222" s="66">
        <v>0</v>
      </c>
      <c r="K222" s="6">
        <f t="shared" si="4"/>
        <v>47.1</v>
      </c>
    </row>
    <row r="223" spans="1:15" x14ac:dyDescent="0.2">
      <c r="A223" s="6" t="s">
        <v>70</v>
      </c>
      <c r="B223" s="6">
        <v>304</v>
      </c>
      <c r="C223" s="6" t="s">
        <v>149</v>
      </c>
      <c r="D223" s="6">
        <v>1882</v>
      </c>
      <c r="E223" s="6" t="s">
        <v>16</v>
      </c>
      <c r="F223" s="6" t="s">
        <v>55</v>
      </c>
      <c r="G223" s="6" t="s">
        <v>11</v>
      </c>
      <c r="H223" s="6">
        <v>45.055521304275238</v>
      </c>
      <c r="I223" s="6">
        <v>0</v>
      </c>
      <c r="J223" s="66">
        <v>0</v>
      </c>
      <c r="K223" s="6">
        <f t="shared" si="4"/>
        <v>45.055521304275238</v>
      </c>
      <c r="L223" s="6">
        <v>29</v>
      </c>
      <c r="M223" s="64">
        <f>EXP((LN(L223)+LN(N223))/2)</f>
        <v>45.055521304275238</v>
      </c>
      <c r="N223" s="6">
        <v>70</v>
      </c>
      <c r="O223" s="6" t="s">
        <v>45</v>
      </c>
    </row>
    <row r="224" spans="1:15" x14ac:dyDescent="0.2">
      <c r="A224" s="6" t="s">
        <v>70</v>
      </c>
      <c r="B224" s="6">
        <v>304</v>
      </c>
      <c r="C224" s="6" t="s">
        <v>149</v>
      </c>
      <c r="D224" s="6">
        <v>1883</v>
      </c>
      <c r="E224" s="6" t="s">
        <v>16</v>
      </c>
      <c r="F224" s="6" t="s">
        <v>55</v>
      </c>
      <c r="G224" s="6" t="s">
        <v>11</v>
      </c>
      <c r="H224" s="6">
        <v>42.426406871192839</v>
      </c>
      <c r="I224" s="6">
        <v>0</v>
      </c>
      <c r="J224" s="66">
        <v>0</v>
      </c>
      <c r="K224" s="6">
        <f t="shared" si="4"/>
        <v>42.426406871192839</v>
      </c>
      <c r="L224" s="6">
        <v>24</v>
      </c>
      <c r="M224" s="64">
        <f>EXP((LN(L224)+LN(N224))/2)</f>
        <v>42.426406871192839</v>
      </c>
      <c r="N224" s="6">
        <v>75</v>
      </c>
      <c r="O224" s="6" t="s">
        <v>45</v>
      </c>
    </row>
    <row r="225" spans="1:15" x14ac:dyDescent="0.2">
      <c r="A225" s="6" t="s">
        <v>70</v>
      </c>
      <c r="B225" s="6">
        <v>304</v>
      </c>
      <c r="C225" s="6" t="s">
        <v>149</v>
      </c>
      <c r="D225" s="6">
        <v>1884</v>
      </c>
      <c r="E225" s="6" t="s">
        <v>16</v>
      </c>
      <c r="F225" s="6" t="s">
        <v>55</v>
      </c>
      <c r="G225" s="6" t="s">
        <v>11</v>
      </c>
      <c r="H225" s="6">
        <v>28.460498941515411</v>
      </c>
      <c r="I225" s="6">
        <v>0</v>
      </c>
      <c r="J225" s="66">
        <v>0</v>
      </c>
      <c r="K225" s="6">
        <f t="shared" si="4"/>
        <v>28.460498941515411</v>
      </c>
      <c r="L225" s="6">
        <v>18</v>
      </c>
      <c r="M225" s="64">
        <f>EXP((LN(L225)+LN(N225))/2)</f>
        <v>28.460498941515411</v>
      </c>
      <c r="N225" s="6">
        <v>45</v>
      </c>
      <c r="O225" s="6" t="s">
        <v>45</v>
      </c>
    </row>
    <row r="226" spans="1:15" x14ac:dyDescent="0.2">
      <c r="A226" s="6" t="s">
        <v>74</v>
      </c>
      <c r="B226" s="6">
        <v>318</v>
      </c>
      <c r="C226" s="6" t="s">
        <v>149</v>
      </c>
      <c r="D226" s="6">
        <v>1885</v>
      </c>
      <c r="E226" s="6" t="s">
        <v>16</v>
      </c>
      <c r="F226" s="6" t="s">
        <v>55</v>
      </c>
      <c r="G226" s="6" t="s">
        <v>11</v>
      </c>
      <c r="H226" s="6">
        <v>42</v>
      </c>
      <c r="I226" s="6">
        <v>15</v>
      </c>
      <c r="J226" s="66">
        <v>0</v>
      </c>
      <c r="K226" s="6">
        <f t="shared" si="4"/>
        <v>42.75</v>
      </c>
    </row>
    <row r="227" spans="1:15" x14ac:dyDescent="0.2">
      <c r="A227" s="6" t="s">
        <v>74</v>
      </c>
      <c r="B227" s="6">
        <v>318</v>
      </c>
      <c r="C227" s="6" t="s">
        <v>149</v>
      </c>
      <c r="D227" s="6">
        <v>1886</v>
      </c>
      <c r="E227" s="6" t="s">
        <v>16</v>
      </c>
      <c r="F227" s="6" t="s">
        <v>55</v>
      </c>
      <c r="G227" s="6" t="s">
        <v>11</v>
      </c>
      <c r="H227" s="6">
        <v>39</v>
      </c>
      <c r="I227" s="6">
        <v>14</v>
      </c>
      <c r="J227" s="66">
        <v>0</v>
      </c>
      <c r="K227" s="6">
        <f t="shared" si="4"/>
        <v>39.700000000000003</v>
      </c>
    </row>
    <row r="228" spans="1:15" x14ac:dyDescent="0.2">
      <c r="A228" s="6" t="s">
        <v>74</v>
      </c>
      <c r="B228" s="6">
        <v>318</v>
      </c>
      <c r="C228" s="6" t="s">
        <v>149</v>
      </c>
      <c r="D228" s="6">
        <v>1887</v>
      </c>
      <c r="E228" s="6" t="s">
        <v>16</v>
      </c>
      <c r="F228" s="6" t="s">
        <v>55</v>
      </c>
      <c r="G228" s="6" t="s">
        <v>11</v>
      </c>
      <c r="H228" s="6">
        <v>34</v>
      </c>
      <c r="I228" s="6">
        <v>7</v>
      </c>
      <c r="J228" s="66">
        <v>0</v>
      </c>
      <c r="K228" s="6">
        <f t="shared" si="4"/>
        <v>34.35</v>
      </c>
    </row>
    <row r="229" spans="1:15" x14ac:dyDescent="0.2">
      <c r="A229" s="6" t="s">
        <v>75</v>
      </c>
      <c r="B229" s="6">
        <v>325</v>
      </c>
      <c r="C229" s="6" t="s">
        <v>149</v>
      </c>
      <c r="D229" s="6">
        <v>1888</v>
      </c>
      <c r="E229" s="6" t="s">
        <v>16</v>
      </c>
      <c r="F229" s="6" t="s">
        <v>55</v>
      </c>
      <c r="G229" s="6" t="s">
        <v>11</v>
      </c>
      <c r="H229" s="6">
        <v>39</v>
      </c>
      <c r="I229" s="6">
        <v>8</v>
      </c>
      <c r="J229" s="6">
        <v>0</v>
      </c>
      <c r="K229" s="6">
        <f t="shared" si="4"/>
        <v>39.4</v>
      </c>
    </row>
    <row r="230" spans="1:15" x14ac:dyDescent="0.2">
      <c r="A230" s="6" t="s">
        <v>75</v>
      </c>
      <c r="B230" s="6">
        <v>325</v>
      </c>
      <c r="C230" s="6" t="s">
        <v>149</v>
      </c>
      <c r="D230" s="6">
        <v>1889</v>
      </c>
      <c r="E230" s="6" t="s">
        <v>16</v>
      </c>
      <c r="F230" s="6" t="s">
        <v>55</v>
      </c>
      <c r="G230" s="6" t="s">
        <v>11</v>
      </c>
      <c r="H230" s="6">
        <v>40</v>
      </c>
      <c r="I230" s="6">
        <v>0</v>
      </c>
      <c r="J230" s="6">
        <v>0</v>
      </c>
      <c r="K230" s="6">
        <f t="shared" si="4"/>
        <v>40</v>
      </c>
    </row>
    <row r="231" spans="1:15" x14ac:dyDescent="0.2">
      <c r="A231" s="6" t="s">
        <v>75</v>
      </c>
      <c r="B231" s="6">
        <v>325</v>
      </c>
      <c r="C231" s="6" t="s">
        <v>149</v>
      </c>
      <c r="D231" s="6">
        <v>1890</v>
      </c>
      <c r="E231" s="6" t="s">
        <v>16</v>
      </c>
      <c r="F231" s="6" t="s">
        <v>55</v>
      </c>
      <c r="G231" s="6" t="s">
        <v>11</v>
      </c>
      <c r="H231" s="6">
        <v>37</v>
      </c>
      <c r="I231" s="6">
        <v>0</v>
      </c>
      <c r="J231" s="6">
        <v>0</v>
      </c>
      <c r="K231" s="6">
        <f t="shared" si="4"/>
        <v>37</v>
      </c>
    </row>
    <row r="232" spans="1:15" x14ac:dyDescent="0.2">
      <c r="A232" s="6" t="s">
        <v>76</v>
      </c>
      <c r="B232" s="6">
        <v>354</v>
      </c>
      <c r="C232" s="6" t="s">
        <v>149</v>
      </c>
      <c r="D232" s="6">
        <v>1891</v>
      </c>
      <c r="E232" s="6" t="s">
        <v>16</v>
      </c>
      <c r="F232" s="6" t="s">
        <v>55</v>
      </c>
      <c r="G232" s="6" t="s">
        <v>11</v>
      </c>
      <c r="H232" s="6">
        <v>39</v>
      </c>
      <c r="I232" s="6">
        <v>10</v>
      </c>
      <c r="J232" s="6">
        <v>0</v>
      </c>
      <c r="K232" s="6">
        <f t="shared" si="4"/>
        <v>39.5</v>
      </c>
    </row>
    <row r="233" spans="1:15" x14ac:dyDescent="0.2">
      <c r="A233" s="6" t="s">
        <v>76</v>
      </c>
      <c r="B233" s="6">
        <v>354</v>
      </c>
      <c r="C233" s="6" t="s">
        <v>149</v>
      </c>
      <c r="D233" s="6">
        <v>1892</v>
      </c>
      <c r="E233" s="6" t="s">
        <v>16</v>
      </c>
      <c r="F233" s="6" t="s">
        <v>55</v>
      </c>
      <c r="G233" s="6" t="s">
        <v>11</v>
      </c>
      <c r="H233" s="6">
        <v>38</v>
      </c>
      <c r="I233" s="6">
        <v>0</v>
      </c>
      <c r="J233" s="6">
        <v>0</v>
      </c>
      <c r="K233" s="6">
        <f t="shared" si="4"/>
        <v>38</v>
      </c>
    </row>
    <row r="234" spans="1:15" x14ac:dyDescent="0.2">
      <c r="A234" s="6" t="s">
        <v>76</v>
      </c>
      <c r="B234" s="6">
        <v>354</v>
      </c>
      <c r="C234" s="6" t="s">
        <v>149</v>
      </c>
      <c r="D234" s="6">
        <v>1893</v>
      </c>
      <c r="E234" s="6" t="s">
        <v>16</v>
      </c>
      <c r="F234" s="6" t="s">
        <v>55</v>
      </c>
      <c r="G234" s="6" t="s">
        <v>11</v>
      </c>
      <c r="H234" s="6">
        <v>34</v>
      </c>
      <c r="I234" s="6">
        <v>0</v>
      </c>
      <c r="J234" s="6">
        <v>0</v>
      </c>
      <c r="K234" s="6">
        <f t="shared" si="4"/>
        <v>34</v>
      </c>
    </row>
    <row r="235" spans="1:15" x14ac:dyDescent="0.2">
      <c r="A235" s="6" t="s">
        <v>77</v>
      </c>
      <c r="B235" s="6">
        <v>418</v>
      </c>
      <c r="C235" s="6" t="s">
        <v>149</v>
      </c>
      <c r="D235" s="6">
        <v>1894</v>
      </c>
      <c r="E235" s="6" t="s">
        <v>16</v>
      </c>
      <c r="F235" s="6" t="s">
        <v>55</v>
      </c>
      <c r="G235" s="6" t="s">
        <v>11</v>
      </c>
      <c r="H235" s="6">
        <v>34</v>
      </c>
      <c r="I235" s="6">
        <v>6</v>
      </c>
      <c r="J235" s="6">
        <v>0</v>
      </c>
      <c r="K235" s="6">
        <f t="shared" si="4"/>
        <v>34.299999999999997</v>
      </c>
    </row>
    <row r="236" spans="1:15" x14ac:dyDescent="0.2">
      <c r="A236" s="6" t="s">
        <v>77</v>
      </c>
      <c r="B236" s="6">
        <v>418</v>
      </c>
      <c r="C236" s="6" t="s">
        <v>149</v>
      </c>
      <c r="D236" s="6">
        <v>1895</v>
      </c>
      <c r="E236" s="6" t="s">
        <v>16</v>
      </c>
      <c r="F236" s="6" t="s">
        <v>55</v>
      </c>
      <c r="G236" s="6" t="s">
        <v>11</v>
      </c>
      <c r="H236" s="6">
        <v>34</v>
      </c>
      <c r="I236" s="6">
        <v>6</v>
      </c>
      <c r="J236" s="6">
        <v>0</v>
      </c>
      <c r="K236" s="6">
        <f t="shared" si="4"/>
        <v>34.299999999999997</v>
      </c>
    </row>
    <row r="237" spans="1:15" x14ac:dyDescent="0.2">
      <c r="A237" s="6" t="s">
        <v>77</v>
      </c>
      <c r="B237" s="6">
        <v>418</v>
      </c>
      <c r="C237" s="6" t="s">
        <v>149</v>
      </c>
      <c r="D237" s="6">
        <v>1896</v>
      </c>
      <c r="E237" s="6" t="s">
        <v>16</v>
      </c>
      <c r="F237" s="6" t="s">
        <v>55</v>
      </c>
      <c r="G237" s="6" t="s">
        <v>11</v>
      </c>
      <c r="H237" s="6">
        <v>28</v>
      </c>
      <c r="I237" s="6">
        <v>3</v>
      </c>
      <c r="J237" s="6">
        <v>0</v>
      </c>
      <c r="K237" s="6">
        <f t="shared" si="4"/>
        <v>28.15</v>
      </c>
    </row>
    <row r="238" spans="1:15" x14ac:dyDescent="0.2">
      <c r="A238" s="6" t="s">
        <v>77</v>
      </c>
      <c r="B238" s="6">
        <v>418</v>
      </c>
      <c r="C238" s="6" t="s">
        <v>149</v>
      </c>
      <c r="D238" s="6">
        <v>1897</v>
      </c>
      <c r="E238" s="6" t="s">
        <v>16</v>
      </c>
      <c r="F238" s="6" t="s">
        <v>55</v>
      </c>
      <c r="G238" s="6" t="s">
        <v>11</v>
      </c>
      <c r="H238" s="6">
        <v>36</v>
      </c>
      <c r="I238" s="6">
        <v>0</v>
      </c>
      <c r="J238" s="6">
        <v>0</v>
      </c>
      <c r="K238" s="6">
        <f t="shared" si="4"/>
        <v>36</v>
      </c>
    </row>
    <row r="239" spans="1:15" x14ac:dyDescent="0.2">
      <c r="A239" s="6" t="s">
        <v>78</v>
      </c>
      <c r="B239" s="6">
        <v>421</v>
      </c>
      <c r="C239" s="6" t="s">
        <v>149</v>
      </c>
      <c r="D239" s="6">
        <v>1898</v>
      </c>
      <c r="E239" s="6" t="s">
        <v>16</v>
      </c>
      <c r="F239" s="6" t="s">
        <v>55</v>
      </c>
      <c r="G239" s="6" t="s">
        <v>11</v>
      </c>
      <c r="H239" s="6">
        <v>22</v>
      </c>
      <c r="I239" s="6">
        <v>9</v>
      </c>
      <c r="J239" s="6">
        <v>0</v>
      </c>
      <c r="K239" s="6">
        <f t="shared" si="4"/>
        <v>22.45</v>
      </c>
    </row>
    <row r="240" spans="1:15" x14ac:dyDescent="0.2">
      <c r="A240" s="6" t="s">
        <v>82</v>
      </c>
      <c r="B240" s="6">
        <v>429</v>
      </c>
      <c r="C240" s="6" t="s">
        <v>149</v>
      </c>
      <c r="D240" s="6">
        <v>1902</v>
      </c>
      <c r="E240" s="6" t="s">
        <v>123</v>
      </c>
      <c r="F240" s="6" t="s">
        <v>72</v>
      </c>
      <c r="G240" s="6" t="s">
        <v>56</v>
      </c>
      <c r="H240" s="6">
        <v>0</v>
      </c>
      <c r="I240" s="6">
        <v>12</v>
      </c>
      <c r="J240" s="6">
        <v>0</v>
      </c>
      <c r="K240" s="6">
        <f t="shared" si="4"/>
        <v>0.6</v>
      </c>
    </row>
    <row r="241" spans="1:15" x14ac:dyDescent="0.2">
      <c r="A241" s="6" t="s">
        <v>83</v>
      </c>
      <c r="B241" s="6">
        <v>347</v>
      </c>
      <c r="C241" s="6" t="s">
        <v>149</v>
      </c>
      <c r="D241" s="6">
        <v>1903</v>
      </c>
      <c r="E241" s="6" t="s">
        <v>123</v>
      </c>
      <c r="F241" s="6" t="s">
        <v>72</v>
      </c>
      <c r="G241" s="6" t="s">
        <v>56</v>
      </c>
      <c r="H241" s="6">
        <v>0</v>
      </c>
      <c r="I241" s="6">
        <v>12</v>
      </c>
      <c r="J241" s="6">
        <v>6</v>
      </c>
      <c r="K241" s="6">
        <f t="shared" si="4"/>
        <v>0.625</v>
      </c>
    </row>
    <row r="242" spans="1:15" x14ac:dyDescent="0.2">
      <c r="A242" s="6" t="s">
        <v>83</v>
      </c>
      <c r="B242" s="6">
        <v>347</v>
      </c>
      <c r="C242" s="6" t="s">
        <v>149</v>
      </c>
      <c r="D242" s="6">
        <v>1904</v>
      </c>
      <c r="E242" s="6" t="s">
        <v>123</v>
      </c>
      <c r="F242" s="6" t="s">
        <v>72</v>
      </c>
      <c r="G242" s="6" t="s">
        <v>56</v>
      </c>
      <c r="H242" s="6">
        <v>0</v>
      </c>
      <c r="I242" s="6">
        <v>12</v>
      </c>
      <c r="J242" s="6">
        <v>6</v>
      </c>
      <c r="K242" s="6">
        <f t="shared" si="4"/>
        <v>0.625</v>
      </c>
    </row>
    <row r="243" spans="1:15" x14ac:dyDescent="0.2">
      <c r="A243" s="6" t="s">
        <v>83</v>
      </c>
      <c r="B243" s="6">
        <v>347</v>
      </c>
      <c r="C243" s="6" t="s">
        <v>149</v>
      </c>
      <c r="D243" s="6">
        <v>1905</v>
      </c>
      <c r="E243" s="6" t="s">
        <v>123</v>
      </c>
      <c r="F243" s="6" t="s">
        <v>72</v>
      </c>
      <c r="G243" s="6" t="s">
        <v>56</v>
      </c>
      <c r="H243" s="6">
        <v>0</v>
      </c>
      <c r="I243" s="6">
        <v>12</v>
      </c>
      <c r="J243" s="6">
        <v>0</v>
      </c>
      <c r="K243" s="6">
        <f t="shared" si="4"/>
        <v>0.6</v>
      </c>
    </row>
    <row r="244" spans="1:15" x14ac:dyDescent="0.2">
      <c r="A244" s="6" t="s">
        <v>84</v>
      </c>
      <c r="B244" s="6">
        <v>281</v>
      </c>
      <c r="C244" s="6" t="s">
        <v>149</v>
      </c>
      <c r="D244" s="6">
        <v>1906</v>
      </c>
      <c r="E244" s="6" t="s">
        <v>123</v>
      </c>
      <c r="F244" s="6" t="s">
        <v>72</v>
      </c>
      <c r="G244" s="6" t="s">
        <v>56</v>
      </c>
      <c r="H244" s="6">
        <v>0</v>
      </c>
      <c r="I244" s="6">
        <v>12</v>
      </c>
      <c r="J244" s="6">
        <v>0</v>
      </c>
      <c r="K244" s="6">
        <f t="shared" si="4"/>
        <v>0.6</v>
      </c>
    </row>
    <row r="245" spans="1:15" x14ac:dyDescent="0.2">
      <c r="A245" s="6" t="s">
        <v>84</v>
      </c>
      <c r="B245" s="6">
        <v>281</v>
      </c>
      <c r="C245" s="6" t="s">
        <v>149</v>
      </c>
      <c r="D245" s="6">
        <v>1907</v>
      </c>
      <c r="E245" s="6" t="s">
        <v>123</v>
      </c>
      <c r="F245" s="6" t="s">
        <v>72</v>
      </c>
      <c r="G245" s="6" t="s">
        <v>56</v>
      </c>
      <c r="H245" s="6">
        <v>0</v>
      </c>
      <c r="I245" s="6">
        <v>12</v>
      </c>
      <c r="J245" s="6">
        <v>0</v>
      </c>
      <c r="K245" s="6">
        <f t="shared" si="4"/>
        <v>0.6</v>
      </c>
    </row>
    <row r="246" spans="1:15" x14ac:dyDescent="0.2">
      <c r="A246" s="6" t="s">
        <v>84</v>
      </c>
      <c r="B246" s="6">
        <v>281</v>
      </c>
      <c r="C246" s="6" t="s">
        <v>149</v>
      </c>
      <c r="D246" s="6">
        <v>1908</v>
      </c>
      <c r="E246" s="6" t="s">
        <v>123</v>
      </c>
      <c r="F246" s="6" t="s">
        <v>72</v>
      </c>
      <c r="G246" s="6" t="s">
        <v>56</v>
      </c>
      <c r="H246" s="6">
        <v>0</v>
      </c>
      <c r="I246" s="6">
        <v>11</v>
      </c>
      <c r="J246" s="6">
        <v>0</v>
      </c>
      <c r="K246" s="6">
        <f t="shared" si="4"/>
        <v>0.55000000000000004</v>
      </c>
    </row>
    <row r="247" spans="1:15" x14ac:dyDescent="0.2">
      <c r="A247" s="6" t="s">
        <v>71</v>
      </c>
      <c r="B247" s="6">
        <v>284</v>
      </c>
      <c r="C247" s="6" t="s">
        <v>149</v>
      </c>
      <c r="D247" s="6">
        <v>1909</v>
      </c>
      <c r="E247" s="6" t="s">
        <v>123</v>
      </c>
      <c r="F247" s="6" t="s">
        <v>72</v>
      </c>
      <c r="G247" s="6" t="s">
        <v>56</v>
      </c>
      <c r="H247" s="6">
        <v>0</v>
      </c>
      <c r="I247" s="6">
        <v>11</v>
      </c>
      <c r="J247" s="6">
        <v>0</v>
      </c>
      <c r="K247" s="6">
        <f t="shared" si="4"/>
        <v>0.55000000000000004</v>
      </c>
    </row>
    <row r="248" spans="1:15" x14ac:dyDescent="0.2">
      <c r="A248" s="6" t="s">
        <v>9</v>
      </c>
      <c r="B248" s="6">
        <v>398</v>
      </c>
      <c r="C248" s="6" t="s">
        <v>149</v>
      </c>
      <c r="D248" s="6">
        <v>1852</v>
      </c>
      <c r="E248" s="6" t="s">
        <v>125</v>
      </c>
      <c r="F248" s="6" t="s">
        <v>55</v>
      </c>
      <c r="G248" s="6" t="s">
        <v>11</v>
      </c>
      <c r="H248" s="6">
        <v>80</v>
      </c>
      <c r="I248" s="6">
        <v>0</v>
      </c>
      <c r="J248" s="6">
        <v>0</v>
      </c>
      <c r="K248" s="6">
        <f t="shared" si="4"/>
        <v>80</v>
      </c>
    </row>
    <row r="249" spans="1:15" x14ac:dyDescent="0.2">
      <c r="A249" s="6" t="s">
        <v>9</v>
      </c>
      <c r="B249" s="6">
        <v>398</v>
      </c>
      <c r="C249" s="6" t="s">
        <v>149</v>
      </c>
      <c r="D249" s="6">
        <v>1853</v>
      </c>
      <c r="E249" s="6" t="s">
        <v>125</v>
      </c>
      <c r="F249" s="6" t="s">
        <v>55</v>
      </c>
      <c r="G249" s="6" t="s">
        <v>56</v>
      </c>
      <c r="H249" s="6">
        <v>0</v>
      </c>
      <c r="I249" s="6">
        <v>7</v>
      </c>
      <c r="J249" s="6">
        <v>6</v>
      </c>
      <c r="K249" s="6">
        <f t="shared" si="4"/>
        <v>0.375</v>
      </c>
    </row>
    <row r="250" spans="1:15" x14ac:dyDescent="0.2">
      <c r="A250" s="6" t="s">
        <v>9</v>
      </c>
      <c r="B250" s="6">
        <v>398</v>
      </c>
      <c r="C250" s="6" t="s">
        <v>149</v>
      </c>
      <c r="D250" s="6">
        <v>1854</v>
      </c>
      <c r="E250" s="6" t="s">
        <v>125</v>
      </c>
      <c r="F250" s="6" t="s">
        <v>55</v>
      </c>
      <c r="G250" s="6" t="s">
        <v>56</v>
      </c>
      <c r="H250" s="64">
        <v>0</v>
      </c>
      <c r="I250" s="64">
        <v>7.0710678118654764</v>
      </c>
      <c r="J250" s="64">
        <v>0</v>
      </c>
      <c r="K250" s="64">
        <f t="shared" si="4"/>
        <v>0.35355339059327384</v>
      </c>
      <c r="L250" s="64">
        <v>5</v>
      </c>
      <c r="M250" s="64">
        <f>EXP((LN(L250)+LN(N250))/2)</f>
        <v>7.0710678118654764</v>
      </c>
      <c r="N250" s="64">
        <v>10</v>
      </c>
      <c r="O250" s="64" t="s">
        <v>73</v>
      </c>
    </row>
    <row r="251" spans="1:15" x14ac:dyDescent="0.2">
      <c r="A251" s="6" t="s">
        <v>61</v>
      </c>
      <c r="B251" s="6">
        <v>369</v>
      </c>
      <c r="C251" s="6" t="s">
        <v>149</v>
      </c>
      <c r="D251" s="6">
        <v>1855</v>
      </c>
      <c r="E251" s="6" t="s">
        <v>125</v>
      </c>
      <c r="F251" s="6" t="s">
        <v>55</v>
      </c>
      <c r="G251" s="6" t="s">
        <v>56</v>
      </c>
      <c r="H251" s="6">
        <v>0</v>
      </c>
      <c r="I251" s="6">
        <v>7</v>
      </c>
      <c r="J251" s="6">
        <v>0</v>
      </c>
      <c r="K251" s="6">
        <f t="shared" si="4"/>
        <v>0.35</v>
      </c>
    </row>
    <row r="252" spans="1:15" x14ac:dyDescent="0.2">
      <c r="A252" s="6" t="s">
        <v>61</v>
      </c>
      <c r="B252" s="6">
        <v>369</v>
      </c>
      <c r="C252" s="6" t="s">
        <v>149</v>
      </c>
      <c r="D252" s="6">
        <v>1856</v>
      </c>
      <c r="E252" s="6" t="s">
        <v>125</v>
      </c>
      <c r="F252" s="6" t="s">
        <v>55</v>
      </c>
      <c r="G252" s="6" t="s">
        <v>56</v>
      </c>
      <c r="H252" s="6">
        <v>0</v>
      </c>
      <c r="I252" s="6">
        <v>7</v>
      </c>
      <c r="J252" s="6">
        <v>3</v>
      </c>
      <c r="K252" s="6">
        <f t="shared" si="4"/>
        <v>0.36249999999999999</v>
      </c>
    </row>
    <row r="253" spans="1:15" x14ac:dyDescent="0.2">
      <c r="A253" s="6" t="s">
        <v>61</v>
      </c>
      <c r="B253" s="6">
        <v>369</v>
      </c>
      <c r="C253" s="6" t="s">
        <v>149</v>
      </c>
      <c r="D253" s="6">
        <v>1857</v>
      </c>
      <c r="E253" s="6" t="s">
        <v>125</v>
      </c>
      <c r="F253" s="6" t="s">
        <v>55</v>
      </c>
      <c r="G253" s="6" t="s">
        <v>56</v>
      </c>
      <c r="H253" s="6">
        <v>0</v>
      </c>
      <c r="I253" s="6">
        <v>7</v>
      </c>
      <c r="J253" s="6">
        <v>1</v>
      </c>
      <c r="K253" s="6">
        <f t="shared" si="4"/>
        <v>0.35416666666666663</v>
      </c>
    </row>
    <row r="254" spans="1:15" x14ac:dyDescent="0.2">
      <c r="A254" s="6" t="s">
        <v>62</v>
      </c>
      <c r="B254" s="6">
        <v>397</v>
      </c>
      <c r="C254" s="6" t="s">
        <v>149</v>
      </c>
      <c r="D254" s="6">
        <v>1859</v>
      </c>
      <c r="E254" s="6" t="s">
        <v>125</v>
      </c>
      <c r="F254" s="6" t="s">
        <v>55</v>
      </c>
      <c r="G254" s="6" t="s">
        <v>56</v>
      </c>
      <c r="H254" s="6">
        <v>0</v>
      </c>
      <c r="I254" s="6">
        <v>8</v>
      </c>
      <c r="J254" s="6">
        <v>6</v>
      </c>
      <c r="K254" s="6">
        <f t="shared" si="4"/>
        <v>0.42500000000000004</v>
      </c>
    </row>
    <row r="255" spans="1:15" x14ac:dyDescent="0.2">
      <c r="A255" s="6" t="s">
        <v>62</v>
      </c>
      <c r="B255" s="6">
        <v>397</v>
      </c>
      <c r="C255" s="6" t="s">
        <v>149</v>
      </c>
      <c r="D255" s="6">
        <v>1860</v>
      </c>
      <c r="E255" s="6" t="s">
        <v>125</v>
      </c>
      <c r="F255" s="6" t="s">
        <v>55</v>
      </c>
      <c r="G255" s="6" t="s">
        <v>56</v>
      </c>
      <c r="H255" s="6">
        <v>0</v>
      </c>
      <c r="I255" s="6">
        <v>8</v>
      </c>
      <c r="J255" s="6">
        <v>0</v>
      </c>
      <c r="K255" s="6">
        <f t="shared" si="4"/>
        <v>0.4</v>
      </c>
    </row>
    <row r="256" spans="1:15" x14ac:dyDescent="0.2">
      <c r="A256" s="6" t="s">
        <v>63</v>
      </c>
      <c r="B256" s="6">
        <v>470</v>
      </c>
      <c r="C256" s="6" t="s">
        <v>149</v>
      </c>
      <c r="D256" s="6">
        <v>1861</v>
      </c>
      <c r="E256" s="6" t="s">
        <v>125</v>
      </c>
      <c r="F256" s="6" t="s">
        <v>55</v>
      </c>
      <c r="G256" s="6" t="s">
        <v>56</v>
      </c>
      <c r="H256" s="6">
        <v>0</v>
      </c>
      <c r="I256" s="6">
        <v>8</v>
      </c>
      <c r="J256" s="6">
        <v>6</v>
      </c>
      <c r="K256" s="6">
        <f t="shared" si="4"/>
        <v>0.42500000000000004</v>
      </c>
    </row>
    <row r="257" spans="1:11" x14ac:dyDescent="0.2">
      <c r="A257" s="6" t="s">
        <v>63</v>
      </c>
      <c r="B257" s="6">
        <v>470</v>
      </c>
      <c r="C257" s="6" t="s">
        <v>149</v>
      </c>
      <c r="D257" s="6">
        <v>1862</v>
      </c>
      <c r="E257" s="6" t="s">
        <v>125</v>
      </c>
      <c r="F257" s="6" t="s">
        <v>55</v>
      </c>
      <c r="G257" s="6" t="s">
        <v>56</v>
      </c>
      <c r="H257" s="6">
        <v>0</v>
      </c>
      <c r="I257" s="6">
        <v>8</v>
      </c>
      <c r="J257" s="6">
        <v>6</v>
      </c>
      <c r="K257" s="6">
        <f t="shared" si="4"/>
        <v>0.42500000000000004</v>
      </c>
    </row>
    <row r="258" spans="1:11" x14ac:dyDescent="0.2">
      <c r="A258" s="6" t="s">
        <v>63</v>
      </c>
      <c r="B258" s="6">
        <v>470</v>
      </c>
      <c r="C258" s="6" t="s">
        <v>149</v>
      </c>
      <c r="D258" s="6">
        <v>1863</v>
      </c>
      <c r="E258" s="6" t="s">
        <v>125</v>
      </c>
      <c r="F258" s="6" t="s">
        <v>55</v>
      </c>
      <c r="G258" s="6" t="s">
        <v>56</v>
      </c>
      <c r="H258" s="6">
        <v>0</v>
      </c>
      <c r="I258" s="6">
        <v>8</v>
      </c>
      <c r="J258" s="6">
        <v>4</v>
      </c>
      <c r="K258" s="6">
        <f t="shared" si="4"/>
        <v>0.41666666666666669</v>
      </c>
    </row>
    <row r="259" spans="1:11" x14ac:dyDescent="0.2">
      <c r="A259" s="6" t="s">
        <v>64</v>
      </c>
      <c r="B259" s="6">
        <v>557</v>
      </c>
      <c r="C259" s="6" t="s">
        <v>149</v>
      </c>
      <c r="D259" s="6">
        <v>1864</v>
      </c>
      <c r="E259" s="6" t="s">
        <v>125</v>
      </c>
      <c r="F259" s="6" t="s">
        <v>55</v>
      </c>
      <c r="G259" s="6" t="s">
        <v>56</v>
      </c>
      <c r="H259" s="6">
        <v>0</v>
      </c>
      <c r="I259" s="6">
        <v>8</v>
      </c>
      <c r="J259" s="6">
        <v>2</v>
      </c>
      <c r="K259" s="6">
        <f t="shared" si="4"/>
        <v>0.40833333333333338</v>
      </c>
    </row>
    <row r="260" spans="1:11" x14ac:dyDescent="0.2">
      <c r="A260" s="6" t="s">
        <v>64</v>
      </c>
      <c r="B260" s="6">
        <v>557</v>
      </c>
      <c r="C260" s="6" t="s">
        <v>149</v>
      </c>
      <c r="D260" s="6">
        <v>1865</v>
      </c>
      <c r="E260" s="6" t="s">
        <v>125</v>
      </c>
      <c r="F260" s="6" t="s">
        <v>55</v>
      </c>
      <c r="G260" s="6" t="s">
        <v>56</v>
      </c>
      <c r="H260" s="6">
        <v>0</v>
      </c>
      <c r="I260" s="6">
        <v>7</v>
      </c>
      <c r="J260" s="6">
        <v>4</v>
      </c>
      <c r="K260" s="6">
        <f t="shared" si="4"/>
        <v>0.36666666666666664</v>
      </c>
    </row>
    <row r="261" spans="1:11" x14ac:dyDescent="0.2">
      <c r="A261" s="6" t="s">
        <v>65</v>
      </c>
      <c r="B261" s="6">
        <v>275</v>
      </c>
      <c r="C261" s="6" t="s">
        <v>149</v>
      </c>
      <c r="D261" s="6">
        <v>1866</v>
      </c>
      <c r="E261" s="6" t="s">
        <v>125</v>
      </c>
      <c r="F261" s="6" t="s">
        <v>55</v>
      </c>
      <c r="G261" s="6" t="s">
        <v>56</v>
      </c>
      <c r="H261" s="6">
        <v>0</v>
      </c>
      <c r="I261" s="6">
        <v>7</v>
      </c>
      <c r="J261" s="6">
        <v>6</v>
      </c>
      <c r="K261" s="6">
        <f t="shared" si="4"/>
        <v>0.375</v>
      </c>
    </row>
    <row r="262" spans="1:11" x14ac:dyDescent="0.2">
      <c r="A262" s="6" t="s">
        <v>65</v>
      </c>
      <c r="B262" s="6">
        <v>275</v>
      </c>
      <c r="C262" s="6" t="s">
        <v>149</v>
      </c>
      <c r="D262" s="6">
        <v>1867</v>
      </c>
      <c r="E262" s="6" t="s">
        <v>125</v>
      </c>
      <c r="F262" s="6" t="s">
        <v>55</v>
      </c>
      <c r="G262" s="6" t="s">
        <v>56</v>
      </c>
      <c r="H262" s="6">
        <v>0</v>
      </c>
      <c r="I262" s="6">
        <v>6</v>
      </c>
      <c r="J262" s="6">
        <v>8</v>
      </c>
      <c r="K262" s="6">
        <f t="shared" ref="K262:K325" si="5">H262+I262/20+J262/240</f>
        <v>0.33333333333333331</v>
      </c>
    </row>
    <row r="263" spans="1:11" x14ac:dyDescent="0.2">
      <c r="A263" s="6" t="s">
        <v>66</v>
      </c>
      <c r="B263" s="6">
        <v>341</v>
      </c>
      <c r="C263" s="6" t="s">
        <v>149</v>
      </c>
      <c r="D263" s="6">
        <v>1868</v>
      </c>
      <c r="E263" s="6" t="s">
        <v>125</v>
      </c>
      <c r="F263" s="6" t="s">
        <v>55</v>
      </c>
      <c r="G263" s="6" t="s">
        <v>56</v>
      </c>
      <c r="H263" s="6">
        <v>0</v>
      </c>
      <c r="I263" s="6">
        <v>6</v>
      </c>
      <c r="J263" s="6">
        <v>6</v>
      </c>
      <c r="K263" s="6">
        <f t="shared" si="5"/>
        <v>0.32500000000000001</v>
      </c>
    </row>
    <row r="264" spans="1:11" x14ac:dyDescent="0.2">
      <c r="A264" s="6" t="s">
        <v>66</v>
      </c>
      <c r="B264" s="6">
        <v>341</v>
      </c>
      <c r="C264" s="6" t="s">
        <v>149</v>
      </c>
      <c r="D264" s="6">
        <v>1869</v>
      </c>
      <c r="E264" s="6" t="s">
        <v>125</v>
      </c>
      <c r="F264" s="6" t="s">
        <v>55</v>
      </c>
      <c r="G264" s="6" t="s">
        <v>56</v>
      </c>
      <c r="H264" s="6">
        <v>0</v>
      </c>
      <c r="I264" s="6">
        <v>7</v>
      </c>
      <c r="J264" s="6">
        <v>0</v>
      </c>
      <c r="K264" s="6">
        <f t="shared" si="5"/>
        <v>0.35</v>
      </c>
    </row>
    <row r="265" spans="1:11" x14ac:dyDescent="0.2">
      <c r="A265" s="6" t="s">
        <v>66</v>
      </c>
      <c r="B265" s="6">
        <v>341</v>
      </c>
      <c r="C265" s="6" t="s">
        <v>149</v>
      </c>
      <c r="D265" s="6">
        <v>1870</v>
      </c>
      <c r="E265" s="6" t="s">
        <v>125</v>
      </c>
      <c r="F265" s="6" t="s">
        <v>55</v>
      </c>
      <c r="G265" s="6" t="s">
        <v>56</v>
      </c>
      <c r="H265" s="6">
        <v>0</v>
      </c>
      <c r="I265" s="6">
        <v>7</v>
      </c>
      <c r="J265" s="6">
        <v>2.5</v>
      </c>
      <c r="K265" s="6">
        <f t="shared" si="5"/>
        <v>0.36041666666666666</v>
      </c>
    </row>
    <row r="266" spans="1:11" x14ac:dyDescent="0.2">
      <c r="A266" s="6" t="s">
        <v>67</v>
      </c>
      <c r="B266" s="6">
        <v>285</v>
      </c>
      <c r="C266" s="6" t="s">
        <v>149</v>
      </c>
      <c r="D266" s="6">
        <v>1871</v>
      </c>
      <c r="E266" s="6" t="s">
        <v>125</v>
      </c>
      <c r="F266" s="6" t="s">
        <v>55</v>
      </c>
      <c r="G266" s="6" t="s">
        <v>56</v>
      </c>
      <c r="H266" s="6">
        <v>0</v>
      </c>
      <c r="I266" s="6">
        <v>6</v>
      </c>
      <c r="J266" s="6">
        <v>10.75</v>
      </c>
      <c r="K266" s="6">
        <f t="shared" si="5"/>
        <v>0.34479166666666666</v>
      </c>
    </row>
    <row r="267" spans="1:11" x14ac:dyDescent="0.2">
      <c r="A267" s="6" t="s">
        <v>67</v>
      </c>
      <c r="B267" s="6">
        <v>285</v>
      </c>
      <c r="C267" s="6" t="s">
        <v>149</v>
      </c>
      <c r="D267" s="6">
        <v>1872</v>
      </c>
      <c r="E267" s="6" t="s">
        <v>125</v>
      </c>
      <c r="F267" s="6" t="s">
        <v>55</v>
      </c>
      <c r="G267" s="6" t="s">
        <v>56</v>
      </c>
      <c r="H267" s="6">
        <v>0</v>
      </c>
      <c r="I267" s="6">
        <v>8</v>
      </c>
      <c r="J267" s="6">
        <v>0</v>
      </c>
      <c r="K267" s="6">
        <f t="shared" si="5"/>
        <v>0.4</v>
      </c>
    </row>
    <row r="268" spans="1:11" x14ac:dyDescent="0.2">
      <c r="A268" s="6" t="s">
        <v>67</v>
      </c>
      <c r="B268" s="6">
        <v>285</v>
      </c>
      <c r="C268" s="6" t="s">
        <v>149</v>
      </c>
      <c r="D268" s="6">
        <v>1873</v>
      </c>
      <c r="E268" s="6" t="s">
        <v>125</v>
      </c>
      <c r="F268" s="6" t="s">
        <v>55</v>
      </c>
      <c r="G268" s="6" t="s">
        <v>56</v>
      </c>
      <c r="H268" s="6">
        <v>0</v>
      </c>
      <c r="I268" s="6">
        <v>9</v>
      </c>
      <c r="J268" s="6">
        <v>1</v>
      </c>
      <c r="K268" s="6">
        <f t="shared" si="5"/>
        <v>0.45416666666666666</v>
      </c>
    </row>
    <row r="269" spans="1:11" x14ac:dyDescent="0.2">
      <c r="A269" s="6" t="s">
        <v>67</v>
      </c>
      <c r="B269" s="6">
        <v>285</v>
      </c>
      <c r="C269" s="6" t="s">
        <v>149</v>
      </c>
      <c r="D269" s="6">
        <v>1874</v>
      </c>
      <c r="E269" s="6" t="s">
        <v>125</v>
      </c>
      <c r="F269" s="6" t="s">
        <v>55</v>
      </c>
      <c r="G269" s="6" t="s">
        <v>56</v>
      </c>
      <c r="H269" s="6">
        <v>0</v>
      </c>
      <c r="I269" s="6">
        <v>10</v>
      </c>
      <c r="J269" s="6">
        <v>4.5</v>
      </c>
      <c r="K269" s="6">
        <f t="shared" si="5"/>
        <v>0.51875000000000004</v>
      </c>
    </row>
    <row r="270" spans="1:11" x14ac:dyDescent="0.2">
      <c r="A270" s="6" t="s">
        <v>67</v>
      </c>
      <c r="B270" s="6">
        <v>285</v>
      </c>
      <c r="C270" s="6" t="s">
        <v>149</v>
      </c>
      <c r="D270" s="6">
        <v>1875</v>
      </c>
      <c r="E270" s="6" t="s">
        <v>125</v>
      </c>
      <c r="F270" s="6" t="s">
        <v>55</v>
      </c>
      <c r="G270" s="6" t="s">
        <v>56</v>
      </c>
      <c r="H270" s="6">
        <v>0</v>
      </c>
      <c r="I270" s="6">
        <v>11</v>
      </c>
      <c r="J270" s="6">
        <v>10</v>
      </c>
      <c r="K270" s="6">
        <f t="shared" si="5"/>
        <v>0.59166666666666667</v>
      </c>
    </row>
    <row r="271" spans="1:11" x14ac:dyDescent="0.2">
      <c r="A271" s="6" t="s">
        <v>68</v>
      </c>
      <c r="B271" s="6">
        <v>272</v>
      </c>
      <c r="C271" s="6" t="s">
        <v>149</v>
      </c>
      <c r="D271" s="6">
        <v>1876</v>
      </c>
      <c r="E271" s="6" t="s">
        <v>125</v>
      </c>
      <c r="F271" s="6" t="s">
        <v>55</v>
      </c>
      <c r="G271" s="6" t="s">
        <v>56</v>
      </c>
      <c r="H271" s="6">
        <v>0</v>
      </c>
      <c r="I271" s="6">
        <v>10</v>
      </c>
      <c r="J271" s="6">
        <v>2</v>
      </c>
      <c r="K271" s="6">
        <f t="shared" si="5"/>
        <v>0.5083333333333333</v>
      </c>
    </row>
    <row r="272" spans="1:11" x14ac:dyDescent="0.2">
      <c r="A272" s="6" t="s">
        <v>68</v>
      </c>
      <c r="B272" s="6">
        <v>272</v>
      </c>
      <c r="C272" s="6" t="s">
        <v>149</v>
      </c>
      <c r="D272" s="6">
        <v>1877</v>
      </c>
      <c r="E272" s="6" t="s">
        <v>125</v>
      </c>
      <c r="F272" s="6" t="s">
        <v>55</v>
      </c>
      <c r="G272" s="6" t="s">
        <v>56</v>
      </c>
      <c r="H272" s="6">
        <v>0</v>
      </c>
      <c r="I272" s="6">
        <v>10</v>
      </c>
      <c r="J272" s="66">
        <v>6.9230769230769234</v>
      </c>
      <c r="K272" s="6">
        <f t="shared" si="5"/>
        <v>0.52884615384615385</v>
      </c>
    </row>
    <row r="273" spans="1:13" x14ac:dyDescent="0.2">
      <c r="A273" s="6" t="s">
        <v>68</v>
      </c>
      <c r="B273" s="6">
        <v>272</v>
      </c>
      <c r="C273" s="6" t="s">
        <v>149</v>
      </c>
      <c r="D273" s="6">
        <v>1878</v>
      </c>
      <c r="E273" s="6" t="s">
        <v>125</v>
      </c>
      <c r="F273" s="6" t="s">
        <v>55</v>
      </c>
      <c r="G273" s="6" t="s">
        <v>56</v>
      </c>
      <c r="H273" s="6">
        <v>0</v>
      </c>
      <c r="I273" s="6">
        <v>10</v>
      </c>
      <c r="J273" s="66">
        <v>11.5</v>
      </c>
      <c r="K273" s="6">
        <f t="shared" si="5"/>
        <v>0.54791666666666672</v>
      </c>
    </row>
    <row r="274" spans="1:13" x14ac:dyDescent="0.2">
      <c r="A274" s="6" t="s">
        <v>69</v>
      </c>
      <c r="B274" s="6">
        <v>325</v>
      </c>
      <c r="C274" s="6" t="s">
        <v>149</v>
      </c>
      <c r="D274" s="6">
        <v>1879</v>
      </c>
      <c r="E274" s="6" t="s">
        <v>125</v>
      </c>
      <c r="F274" s="6" t="s">
        <v>55</v>
      </c>
      <c r="G274" s="6" t="s">
        <v>56</v>
      </c>
      <c r="H274" s="6">
        <v>0</v>
      </c>
      <c r="I274" s="6">
        <v>10</v>
      </c>
      <c r="J274" s="66">
        <v>10.363636363636363</v>
      </c>
      <c r="K274" s="6">
        <f t="shared" si="5"/>
        <v>0.54318181818181821</v>
      </c>
    </row>
    <row r="275" spans="1:13" x14ac:dyDescent="0.2">
      <c r="A275" s="6" t="s">
        <v>69</v>
      </c>
      <c r="B275" s="6">
        <v>325</v>
      </c>
      <c r="C275" s="6" t="s">
        <v>149</v>
      </c>
      <c r="D275" s="6">
        <v>1880</v>
      </c>
      <c r="E275" s="6" t="s">
        <v>125</v>
      </c>
      <c r="F275" s="6" t="s">
        <v>55</v>
      </c>
      <c r="G275" s="6" t="s">
        <v>56</v>
      </c>
      <c r="H275" s="6">
        <v>0</v>
      </c>
      <c r="I275" s="6">
        <v>11</v>
      </c>
      <c r="J275" s="66">
        <v>0</v>
      </c>
      <c r="K275" s="6">
        <f t="shared" si="5"/>
        <v>0.55000000000000004</v>
      </c>
    </row>
    <row r="276" spans="1:13" x14ac:dyDescent="0.2">
      <c r="A276" s="6" t="s">
        <v>69</v>
      </c>
      <c r="B276" s="6">
        <v>325</v>
      </c>
      <c r="C276" s="6" t="s">
        <v>149</v>
      </c>
      <c r="D276" s="6">
        <v>1881</v>
      </c>
      <c r="E276" s="6" t="s">
        <v>125</v>
      </c>
      <c r="F276" s="6" t="s">
        <v>55</v>
      </c>
      <c r="G276" s="6" t="s">
        <v>56</v>
      </c>
      <c r="H276" s="6">
        <v>0</v>
      </c>
      <c r="I276" s="6">
        <v>12</v>
      </c>
      <c r="J276" s="66">
        <v>0</v>
      </c>
      <c r="K276" s="6">
        <f t="shared" si="5"/>
        <v>0.6</v>
      </c>
    </row>
    <row r="277" spans="1:13" x14ac:dyDescent="0.2">
      <c r="A277" s="6" t="s">
        <v>70</v>
      </c>
      <c r="B277" s="6">
        <v>304</v>
      </c>
      <c r="C277" s="6" t="s">
        <v>149</v>
      </c>
      <c r="D277" s="6">
        <v>1882</v>
      </c>
      <c r="E277" s="6" t="s">
        <v>125</v>
      </c>
      <c r="F277" s="6" t="s">
        <v>55</v>
      </c>
      <c r="G277" s="6" t="s">
        <v>56</v>
      </c>
      <c r="H277" s="6">
        <v>0</v>
      </c>
      <c r="I277" s="6">
        <v>10</v>
      </c>
      <c r="J277" s="66">
        <v>6</v>
      </c>
      <c r="K277" s="6">
        <f t="shared" si="5"/>
        <v>0.52500000000000002</v>
      </c>
      <c r="M277" s="64"/>
    </row>
    <row r="278" spans="1:13" x14ac:dyDescent="0.2">
      <c r="A278" s="6" t="s">
        <v>70</v>
      </c>
      <c r="B278" s="6">
        <v>304</v>
      </c>
      <c r="C278" s="6" t="s">
        <v>149</v>
      </c>
      <c r="D278" s="6">
        <v>1883</v>
      </c>
      <c r="E278" s="6" t="s">
        <v>125</v>
      </c>
      <c r="F278" s="6" t="s">
        <v>55</v>
      </c>
      <c r="G278" s="6" t="s">
        <v>56</v>
      </c>
      <c r="H278" s="6">
        <v>0</v>
      </c>
      <c r="I278" s="6">
        <v>10</v>
      </c>
      <c r="J278" s="66">
        <v>8</v>
      </c>
      <c r="K278" s="6">
        <f t="shared" si="5"/>
        <v>0.53333333333333333</v>
      </c>
      <c r="M278" s="64"/>
    </row>
    <row r="279" spans="1:13" x14ac:dyDescent="0.2">
      <c r="A279" s="6" t="s">
        <v>70</v>
      </c>
      <c r="B279" s="6">
        <v>304</v>
      </c>
      <c r="C279" s="6" t="s">
        <v>149</v>
      </c>
      <c r="D279" s="6">
        <v>1884</v>
      </c>
      <c r="E279" s="6" t="s">
        <v>125</v>
      </c>
      <c r="F279" s="6" t="s">
        <v>55</v>
      </c>
      <c r="G279" s="6" t="s">
        <v>56</v>
      </c>
      <c r="H279" s="6">
        <v>0</v>
      </c>
      <c r="I279" s="6">
        <v>9</v>
      </c>
      <c r="J279" s="66">
        <v>11</v>
      </c>
      <c r="K279" s="6">
        <f t="shared" si="5"/>
        <v>0.49583333333333335</v>
      </c>
    </row>
    <row r="280" spans="1:13" x14ac:dyDescent="0.2">
      <c r="A280" s="6" t="s">
        <v>74</v>
      </c>
      <c r="B280" s="6">
        <v>318</v>
      </c>
      <c r="C280" s="6" t="s">
        <v>149</v>
      </c>
      <c r="D280" s="6">
        <v>1885</v>
      </c>
      <c r="E280" s="6" t="s">
        <v>125</v>
      </c>
      <c r="F280" s="6" t="s">
        <v>55</v>
      </c>
      <c r="G280" s="6" t="s">
        <v>56</v>
      </c>
      <c r="H280" s="6">
        <v>0</v>
      </c>
      <c r="I280" s="6">
        <v>9</v>
      </c>
      <c r="J280" s="66">
        <v>3</v>
      </c>
      <c r="K280" s="6">
        <f t="shared" si="5"/>
        <v>0.46250000000000002</v>
      </c>
    </row>
    <row r="281" spans="1:13" x14ac:dyDescent="0.2">
      <c r="A281" s="6" t="s">
        <v>74</v>
      </c>
      <c r="B281" s="6">
        <v>318</v>
      </c>
      <c r="C281" s="6" t="s">
        <v>149</v>
      </c>
      <c r="D281" s="6">
        <v>1886</v>
      </c>
      <c r="E281" s="6" t="s">
        <v>125</v>
      </c>
      <c r="F281" s="6" t="s">
        <v>55</v>
      </c>
      <c r="G281" s="6" t="s">
        <v>56</v>
      </c>
      <c r="H281" s="6">
        <v>0</v>
      </c>
      <c r="I281" s="6">
        <v>8</v>
      </c>
      <c r="J281" s="66">
        <v>10</v>
      </c>
      <c r="K281" s="6">
        <f t="shared" si="5"/>
        <v>0.44166666666666671</v>
      </c>
    </row>
    <row r="282" spans="1:13" x14ac:dyDescent="0.2">
      <c r="A282" s="6" t="s">
        <v>74</v>
      </c>
      <c r="B282" s="6">
        <v>318</v>
      </c>
      <c r="C282" s="6" t="s">
        <v>149</v>
      </c>
      <c r="D282" s="6">
        <v>1887</v>
      </c>
      <c r="E282" s="6" t="s">
        <v>125</v>
      </c>
      <c r="F282" s="6" t="s">
        <v>55</v>
      </c>
      <c r="G282" s="6" t="s">
        <v>56</v>
      </c>
      <c r="H282" s="6">
        <v>0</v>
      </c>
      <c r="I282" s="6">
        <v>9</v>
      </c>
      <c r="J282" s="6">
        <v>0</v>
      </c>
      <c r="K282" s="6">
        <f t="shared" si="5"/>
        <v>0.45</v>
      </c>
    </row>
    <row r="283" spans="1:13" x14ac:dyDescent="0.2">
      <c r="A283" s="6" t="s">
        <v>75</v>
      </c>
      <c r="B283" s="6">
        <v>325</v>
      </c>
      <c r="C283" s="6" t="s">
        <v>149</v>
      </c>
      <c r="D283" s="6">
        <v>1888</v>
      </c>
      <c r="E283" s="6" t="s">
        <v>125</v>
      </c>
      <c r="F283" s="6" t="s">
        <v>55</v>
      </c>
      <c r="G283" s="6" t="s">
        <v>56</v>
      </c>
      <c r="H283" s="6">
        <v>0</v>
      </c>
      <c r="I283" s="6">
        <v>10</v>
      </c>
      <c r="J283" s="6">
        <v>0</v>
      </c>
      <c r="K283" s="6">
        <f t="shared" si="5"/>
        <v>0.5</v>
      </c>
    </row>
    <row r="284" spans="1:13" x14ac:dyDescent="0.2">
      <c r="A284" s="6" t="s">
        <v>75</v>
      </c>
      <c r="B284" s="6">
        <v>325</v>
      </c>
      <c r="C284" s="6" t="s">
        <v>149</v>
      </c>
      <c r="D284" s="6">
        <v>1889</v>
      </c>
      <c r="E284" s="6" t="s">
        <v>125</v>
      </c>
      <c r="F284" s="6" t="s">
        <v>55</v>
      </c>
      <c r="G284" s="6" t="s">
        <v>56</v>
      </c>
      <c r="H284" s="6">
        <v>0</v>
      </c>
      <c r="I284" s="6">
        <v>11</v>
      </c>
      <c r="J284" s="6">
        <v>0</v>
      </c>
      <c r="K284" s="6">
        <f t="shared" si="5"/>
        <v>0.55000000000000004</v>
      </c>
    </row>
    <row r="285" spans="1:13" x14ac:dyDescent="0.2">
      <c r="A285" s="6" t="s">
        <v>75</v>
      </c>
      <c r="B285" s="6">
        <v>325</v>
      </c>
      <c r="C285" s="6" t="s">
        <v>149</v>
      </c>
      <c r="D285" s="6">
        <v>1890</v>
      </c>
      <c r="E285" s="6" t="s">
        <v>125</v>
      </c>
      <c r="F285" s="6" t="s">
        <v>55</v>
      </c>
      <c r="G285" s="6" t="s">
        <v>56</v>
      </c>
      <c r="H285" s="6">
        <v>0</v>
      </c>
      <c r="I285" s="6">
        <v>11</v>
      </c>
      <c r="J285" s="6">
        <v>7</v>
      </c>
      <c r="K285" s="6">
        <f t="shared" si="5"/>
        <v>0.57916666666666672</v>
      </c>
    </row>
    <row r="286" spans="1:13" x14ac:dyDescent="0.2">
      <c r="A286" s="6" t="s">
        <v>76</v>
      </c>
      <c r="B286" s="6">
        <v>354</v>
      </c>
      <c r="C286" s="6" t="s">
        <v>149</v>
      </c>
      <c r="D286" s="6">
        <v>1891</v>
      </c>
      <c r="E286" s="6" t="s">
        <v>125</v>
      </c>
      <c r="F286" s="6" t="s">
        <v>55</v>
      </c>
      <c r="G286" s="6" t="s">
        <v>56</v>
      </c>
      <c r="H286" s="6">
        <v>0</v>
      </c>
      <c r="I286" s="6">
        <v>11</v>
      </c>
      <c r="J286" s="6">
        <v>6</v>
      </c>
      <c r="K286" s="6">
        <f t="shared" si="5"/>
        <v>0.57500000000000007</v>
      </c>
    </row>
    <row r="287" spans="1:13" x14ac:dyDescent="0.2">
      <c r="A287" s="6" t="s">
        <v>76</v>
      </c>
      <c r="B287" s="6">
        <v>354</v>
      </c>
      <c r="C287" s="6" t="s">
        <v>149</v>
      </c>
      <c r="D287" s="6">
        <v>1892</v>
      </c>
      <c r="E287" s="6" t="s">
        <v>125</v>
      </c>
      <c r="F287" s="6" t="s">
        <v>55</v>
      </c>
      <c r="G287" s="6" t="s">
        <v>56</v>
      </c>
      <c r="H287" s="6">
        <v>0</v>
      </c>
      <c r="I287" s="6">
        <v>11</v>
      </c>
      <c r="J287" s="6">
        <v>0</v>
      </c>
      <c r="K287" s="6">
        <f t="shared" si="5"/>
        <v>0.55000000000000004</v>
      </c>
    </row>
    <row r="288" spans="1:13" x14ac:dyDescent="0.2">
      <c r="A288" s="6" t="s">
        <v>76</v>
      </c>
      <c r="B288" s="6">
        <v>354</v>
      </c>
      <c r="C288" s="6" t="s">
        <v>149</v>
      </c>
      <c r="D288" s="6">
        <v>1893</v>
      </c>
      <c r="E288" s="6" t="s">
        <v>125</v>
      </c>
      <c r="F288" s="6" t="s">
        <v>55</v>
      </c>
      <c r="G288" s="6" t="s">
        <v>56</v>
      </c>
      <c r="H288" s="6">
        <v>0</v>
      </c>
      <c r="I288" s="6">
        <v>10</v>
      </c>
      <c r="J288" s="6">
        <v>6</v>
      </c>
      <c r="K288" s="6">
        <f t="shared" si="5"/>
        <v>0.52500000000000002</v>
      </c>
    </row>
    <row r="289" spans="1:15" x14ac:dyDescent="0.2">
      <c r="A289" s="6" t="s">
        <v>77</v>
      </c>
      <c r="B289" s="6">
        <v>418</v>
      </c>
      <c r="C289" s="6" t="s">
        <v>149</v>
      </c>
      <c r="D289" s="6">
        <v>1894</v>
      </c>
      <c r="E289" s="6" t="s">
        <v>125</v>
      </c>
      <c r="F289" s="6" t="s">
        <v>55</v>
      </c>
      <c r="G289" s="6" t="s">
        <v>56</v>
      </c>
      <c r="H289" s="6">
        <v>0</v>
      </c>
      <c r="I289" s="6">
        <v>11</v>
      </c>
      <c r="J289" s="6">
        <v>3</v>
      </c>
      <c r="K289" s="6">
        <f t="shared" si="5"/>
        <v>0.5625</v>
      </c>
    </row>
    <row r="290" spans="1:15" x14ac:dyDescent="0.2">
      <c r="A290" s="6" t="s">
        <v>77</v>
      </c>
      <c r="B290" s="6">
        <v>418</v>
      </c>
      <c r="C290" s="6" t="s">
        <v>149</v>
      </c>
      <c r="D290" s="6">
        <v>1895</v>
      </c>
      <c r="E290" s="6" t="s">
        <v>125</v>
      </c>
      <c r="F290" s="6" t="s">
        <v>55</v>
      </c>
      <c r="G290" s="6" t="s">
        <v>56</v>
      </c>
      <c r="H290" s="6">
        <v>0</v>
      </c>
      <c r="I290" s="6">
        <v>11</v>
      </c>
      <c r="J290" s="6">
        <v>3</v>
      </c>
      <c r="K290" s="6">
        <f t="shared" si="5"/>
        <v>0.5625</v>
      </c>
    </row>
    <row r="291" spans="1:15" x14ac:dyDescent="0.2">
      <c r="A291" s="6" t="s">
        <v>77</v>
      </c>
      <c r="B291" s="6">
        <v>418</v>
      </c>
      <c r="C291" s="6" t="s">
        <v>149</v>
      </c>
      <c r="D291" s="6">
        <v>1896</v>
      </c>
      <c r="E291" s="6" t="s">
        <v>125</v>
      </c>
      <c r="F291" s="6" t="s">
        <v>55</v>
      </c>
      <c r="G291" s="6" t="s">
        <v>56</v>
      </c>
      <c r="H291" s="6">
        <v>0</v>
      </c>
      <c r="I291" s="6">
        <v>11</v>
      </c>
      <c r="J291" s="6">
        <v>0</v>
      </c>
      <c r="K291" s="6">
        <f t="shared" si="5"/>
        <v>0.55000000000000004</v>
      </c>
    </row>
    <row r="292" spans="1:15" x14ac:dyDescent="0.2">
      <c r="A292" s="6" t="s">
        <v>77</v>
      </c>
      <c r="B292" s="6">
        <v>418</v>
      </c>
      <c r="C292" s="6" t="s">
        <v>149</v>
      </c>
      <c r="D292" s="6">
        <v>1897</v>
      </c>
      <c r="E292" s="6" t="s">
        <v>125</v>
      </c>
      <c r="F292" s="6" t="s">
        <v>55</v>
      </c>
      <c r="G292" s="6" t="s">
        <v>56</v>
      </c>
      <c r="H292" s="6">
        <v>0</v>
      </c>
      <c r="I292" s="6">
        <v>11</v>
      </c>
      <c r="J292" s="6">
        <v>3</v>
      </c>
      <c r="K292" s="6">
        <f t="shared" si="5"/>
        <v>0.5625</v>
      </c>
    </row>
    <row r="293" spans="1:15" x14ac:dyDescent="0.2">
      <c r="A293" s="6" t="s">
        <v>78</v>
      </c>
      <c r="B293" s="6">
        <v>421</v>
      </c>
      <c r="C293" s="6" t="s">
        <v>149</v>
      </c>
      <c r="D293" s="6">
        <v>1898</v>
      </c>
      <c r="E293" s="6" t="s">
        <v>125</v>
      </c>
      <c r="F293" s="6" t="s">
        <v>55</v>
      </c>
      <c r="G293" s="6" t="s">
        <v>56</v>
      </c>
      <c r="H293" s="6">
        <v>0</v>
      </c>
      <c r="I293" s="6">
        <v>12</v>
      </c>
      <c r="J293" s="6">
        <v>2</v>
      </c>
      <c r="K293" s="6">
        <f t="shared" si="5"/>
        <v>0.60833333333333328</v>
      </c>
    </row>
    <row r="294" spans="1:15" x14ac:dyDescent="0.2">
      <c r="A294" s="6" t="s">
        <v>80</v>
      </c>
      <c r="B294" s="6">
        <v>357</v>
      </c>
      <c r="C294" s="6" t="s">
        <v>149</v>
      </c>
      <c r="D294" s="6">
        <v>1900</v>
      </c>
      <c r="E294" s="6" t="s">
        <v>125</v>
      </c>
      <c r="F294" s="6" t="s">
        <v>55</v>
      </c>
      <c r="G294" s="6" t="s">
        <v>56</v>
      </c>
      <c r="H294" s="6">
        <v>0</v>
      </c>
      <c r="I294" s="6">
        <v>12.409673645990859</v>
      </c>
      <c r="J294" s="6">
        <v>0</v>
      </c>
      <c r="K294" s="6">
        <f t="shared" si="5"/>
        <v>0.62048368229954298</v>
      </c>
      <c r="L294" s="6">
        <v>11</v>
      </c>
      <c r="M294" s="64">
        <f>EXP((LN(L294)+LN(N294))/2)</f>
        <v>12.409673645990859</v>
      </c>
      <c r="N294" s="6">
        <v>14</v>
      </c>
      <c r="O294" s="6" t="s">
        <v>73</v>
      </c>
    </row>
    <row r="295" spans="1:15" x14ac:dyDescent="0.2">
      <c r="A295" s="6" t="s">
        <v>81</v>
      </c>
      <c r="B295" s="6">
        <v>388</v>
      </c>
      <c r="C295" s="6" t="s">
        <v>149</v>
      </c>
      <c r="D295" s="6">
        <v>1901</v>
      </c>
      <c r="E295" s="6" t="s">
        <v>125</v>
      </c>
      <c r="F295" s="6" t="s">
        <v>55</v>
      </c>
      <c r="G295" s="6" t="s">
        <v>56</v>
      </c>
      <c r="H295" s="6">
        <v>0</v>
      </c>
      <c r="I295" s="6">
        <v>12.629330940315093</v>
      </c>
      <c r="J295" s="6">
        <v>0</v>
      </c>
      <c r="K295" s="6">
        <f t="shared" si="5"/>
        <v>0.63146654701575466</v>
      </c>
      <c r="L295" s="6">
        <v>11</v>
      </c>
      <c r="M295" s="64">
        <f>EXP((LN(L295)+LN(N295))/2)</f>
        <v>12.629330940315093</v>
      </c>
      <c r="N295" s="6">
        <v>14.5</v>
      </c>
      <c r="O295" s="6" t="s">
        <v>73</v>
      </c>
    </row>
    <row r="296" spans="1:15" x14ac:dyDescent="0.2">
      <c r="A296" s="6" t="s">
        <v>61</v>
      </c>
      <c r="B296" s="6">
        <v>369</v>
      </c>
      <c r="C296" s="6" t="s">
        <v>149</v>
      </c>
      <c r="D296" s="6">
        <v>1855</v>
      </c>
      <c r="E296" s="6" t="s">
        <v>17</v>
      </c>
      <c r="F296" s="6" t="s">
        <v>60</v>
      </c>
      <c r="G296" s="6" t="s">
        <v>86</v>
      </c>
      <c r="H296" s="6">
        <v>1</v>
      </c>
      <c r="I296" s="6">
        <v>10</v>
      </c>
      <c r="J296" s="6">
        <v>0</v>
      </c>
      <c r="K296" s="6">
        <f t="shared" si="5"/>
        <v>1.5</v>
      </c>
    </row>
    <row r="297" spans="1:15" x14ac:dyDescent="0.2">
      <c r="A297" s="6" t="s">
        <v>61</v>
      </c>
      <c r="B297" s="6">
        <v>369</v>
      </c>
      <c r="C297" s="6" t="s">
        <v>149</v>
      </c>
      <c r="D297" s="6">
        <v>1856</v>
      </c>
      <c r="E297" s="6" t="s">
        <v>17</v>
      </c>
      <c r="F297" s="6" t="s">
        <v>60</v>
      </c>
      <c r="G297" s="6" t="s">
        <v>86</v>
      </c>
      <c r="H297" s="6">
        <v>1</v>
      </c>
      <c r="I297" s="6">
        <v>12</v>
      </c>
      <c r="J297" s="6">
        <v>0</v>
      </c>
      <c r="K297" s="6">
        <f t="shared" si="5"/>
        <v>1.6</v>
      </c>
    </row>
    <row r="298" spans="1:15" x14ac:dyDescent="0.2">
      <c r="A298" s="6" t="s">
        <v>61</v>
      </c>
      <c r="B298" s="6">
        <v>369</v>
      </c>
      <c r="C298" s="6" t="s">
        <v>149</v>
      </c>
      <c r="D298" s="6">
        <v>1857</v>
      </c>
      <c r="E298" s="6" t="s">
        <v>17</v>
      </c>
      <c r="F298" s="6" t="s">
        <v>60</v>
      </c>
      <c r="G298" s="6" t="s">
        <v>86</v>
      </c>
      <c r="H298" s="6">
        <v>1</v>
      </c>
      <c r="I298" s="6">
        <v>3</v>
      </c>
      <c r="J298" s="6">
        <v>6</v>
      </c>
      <c r="K298" s="6">
        <f t="shared" si="5"/>
        <v>1.1749999999999998</v>
      </c>
    </row>
    <row r="299" spans="1:15" x14ac:dyDescent="0.2">
      <c r="A299" s="6" t="s">
        <v>62</v>
      </c>
      <c r="B299" s="6">
        <v>397</v>
      </c>
      <c r="C299" s="6" t="s">
        <v>149</v>
      </c>
      <c r="D299" s="6">
        <v>1859</v>
      </c>
      <c r="E299" s="6" t="s">
        <v>17</v>
      </c>
      <c r="F299" s="6" t="s">
        <v>60</v>
      </c>
      <c r="G299" s="6" t="s">
        <v>86</v>
      </c>
      <c r="H299" s="6">
        <v>1</v>
      </c>
      <c r="I299" s="6">
        <v>5</v>
      </c>
      <c r="J299" s="6">
        <v>0</v>
      </c>
      <c r="K299" s="6">
        <f t="shared" si="5"/>
        <v>1.25</v>
      </c>
    </row>
    <row r="300" spans="1:15" x14ac:dyDescent="0.2">
      <c r="A300" s="6" t="s">
        <v>62</v>
      </c>
      <c r="B300" s="6">
        <v>397</v>
      </c>
      <c r="C300" s="6" t="s">
        <v>149</v>
      </c>
      <c r="D300" s="6">
        <v>1860</v>
      </c>
      <c r="E300" s="6" t="s">
        <v>17</v>
      </c>
      <c r="F300" s="6" t="s">
        <v>60</v>
      </c>
      <c r="G300" s="6" t="s">
        <v>86</v>
      </c>
      <c r="H300" s="6">
        <v>2</v>
      </c>
      <c r="I300" s="6">
        <v>0</v>
      </c>
      <c r="J300" s="6">
        <v>0</v>
      </c>
      <c r="K300" s="6">
        <f t="shared" si="5"/>
        <v>2</v>
      </c>
    </row>
    <row r="301" spans="1:15" x14ac:dyDescent="0.2">
      <c r="A301" s="6" t="s">
        <v>63</v>
      </c>
      <c r="B301" s="6">
        <v>470</v>
      </c>
      <c r="C301" s="6" t="s">
        <v>149</v>
      </c>
      <c r="D301" s="6">
        <v>1861</v>
      </c>
      <c r="E301" s="6" t="s">
        <v>17</v>
      </c>
      <c r="F301" s="6" t="s">
        <v>60</v>
      </c>
      <c r="G301" s="6" t="s">
        <v>86</v>
      </c>
      <c r="H301" s="6">
        <v>1</v>
      </c>
      <c r="I301" s="6">
        <v>10</v>
      </c>
      <c r="J301" s="6">
        <v>0</v>
      </c>
      <c r="K301" s="6">
        <f t="shared" si="5"/>
        <v>1.5</v>
      </c>
    </row>
    <row r="302" spans="1:15" x14ac:dyDescent="0.2">
      <c r="A302" s="6" t="s">
        <v>63</v>
      </c>
      <c r="B302" s="6">
        <v>470</v>
      </c>
      <c r="C302" s="6" t="s">
        <v>149</v>
      </c>
      <c r="D302" s="6">
        <v>1862</v>
      </c>
      <c r="E302" s="6" t="s">
        <v>17</v>
      </c>
      <c r="F302" s="6" t="s">
        <v>60</v>
      </c>
      <c r="G302" s="6" t="s">
        <v>86</v>
      </c>
      <c r="H302" s="6">
        <v>1</v>
      </c>
      <c r="I302" s="6">
        <v>10</v>
      </c>
      <c r="J302" s="6">
        <v>0</v>
      </c>
      <c r="K302" s="6">
        <f t="shared" si="5"/>
        <v>1.5</v>
      </c>
    </row>
    <row r="303" spans="1:15" x14ac:dyDescent="0.2">
      <c r="A303" s="6" t="s">
        <v>63</v>
      </c>
      <c r="B303" s="6">
        <v>470</v>
      </c>
      <c r="C303" s="6" t="s">
        <v>149</v>
      </c>
      <c r="D303" s="6">
        <v>1863</v>
      </c>
      <c r="E303" s="6" t="s">
        <v>17</v>
      </c>
      <c r="F303" s="6" t="s">
        <v>60</v>
      </c>
      <c r="G303" s="6" t="s">
        <v>86</v>
      </c>
      <c r="H303" s="6">
        <v>1</v>
      </c>
      <c r="I303" s="6">
        <v>10</v>
      </c>
      <c r="J303" s="6">
        <v>0</v>
      </c>
      <c r="K303" s="6">
        <f t="shared" si="5"/>
        <v>1.5</v>
      </c>
    </row>
    <row r="304" spans="1:15" x14ac:dyDescent="0.2">
      <c r="A304" s="6" t="s">
        <v>64</v>
      </c>
      <c r="B304" s="6">
        <v>557</v>
      </c>
      <c r="C304" s="6" t="s">
        <v>149</v>
      </c>
      <c r="D304" s="6">
        <v>1864</v>
      </c>
      <c r="E304" s="6" t="s">
        <v>17</v>
      </c>
      <c r="F304" s="6" t="s">
        <v>60</v>
      </c>
      <c r="G304" s="6" t="s">
        <v>86</v>
      </c>
      <c r="H304" s="6">
        <v>1</v>
      </c>
      <c r="I304" s="6">
        <v>19</v>
      </c>
      <c r="J304" s="6">
        <v>0</v>
      </c>
      <c r="K304" s="6">
        <f t="shared" si="5"/>
        <v>1.95</v>
      </c>
    </row>
    <row r="305" spans="1:11" x14ac:dyDescent="0.2">
      <c r="A305" s="6" t="s">
        <v>64</v>
      </c>
      <c r="B305" s="6">
        <v>557</v>
      </c>
      <c r="C305" s="6" t="s">
        <v>149</v>
      </c>
      <c r="D305" s="6">
        <v>1865</v>
      </c>
      <c r="E305" s="6" t="s">
        <v>17</v>
      </c>
      <c r="F305" s="6" t="s">
        <v>60</v>
      </c>
      <c r="G305" s="6" t="s">
        <v>86</v>
      </c>
      <c r="H305" s="6">
        <v>1</v>
      </c>
      <c r="I305" s="6">
        <v>9</v>
      </c>
      <c r="J305" s="6">
        <v>0</v>
      </c>
      <c r="K305" s="6">
        <f t="shared" si="5"/>
        <v>1.45</v>
      </c>
    </row>
    <row r="306" spans="1:11" x14ac:dyDescent="0.2">
      <c r="A306" s="6" t="s">
        <v>65</v>
      </c>
      <c r="B306" s="6">
        <v>275</v>
      </c>
      <c r="C306" s="6" t="s">
        <v>149</v>
      </c>
      <c r="D306" s="6">
        <v>1866</v>
      </c>
      <c r="E306" s="6" t="s">
        <v>17</v>
      </c>
      <c r="F306" s="6" t="s">
        <v>60</v>
      </c>
      <c r="G306" s="6" t="s">
        <v>86</v>
      </c>
      <c r="H306" s="6">
        <v>1</v>
      </c>
      <c r="I306" s="6">
        <v>5</v>
      </c>
      <c r="J306" s="6">
        <v>2</v>
      </c>
      <c r="K306" s="6">
        <f t="shared" si="5"/>
        <v>1.2583333333333333</v>
      </c>
    </row>
    <row r="307" spans="1:11" x14ac:dyDescent="0.2">
      <c r="A307" s="6" t="s">
        <v>65</v>
      </c>
      <c r="B307" s="6">
        <v>275</v>
      </c>
      <c r="C307" s="6" t="s">
        <v>149</v>
      </c>
      <c r="D307" s="6">
        <v>1867</v>
      </c>
      <c r="E307" s="6" t="s">
        <v>17</v>
      </c>
      <c r="F307" s="6" t="s">
        <v>60</v>
      </c>
      <c r="G307" s="6" t="s">
        <v>86</v>
      </c>
      <c r="H307" s="6">
        <v>1</v>
      </c>
      <c r="I307" s="6">
        <v>1</v>
      </c>
      <c r="J307" s="6">
        <v>0</v>
      </c>
      <c r="K307" s="6">
        <f t="shared" si="5"/>
        <v>1.05</v>
      </c>
    </row>
    <row r="308" spans="1:11" x14ac:dyDescent="0.2">
      <c r="A308" s="6" t="s">
        <v>66</v>
      </c>
      <c r="B308" s="6">
        <v>341</v>
      </c>
      <c r="C308" s="6" t="s">
        <v>149</v>
      </c>
      <c r="D308" s="6">
        <v>1868</v>
      </c>
      <c r="E308" s="6" t="s">
        <v>17</v>
      </c>
      <c r="F308" s="6" t="s">
        <v>60</v>
      </c>
      <c r="G308" s="6" t="s">
        <v>86</v>
      </c>
      <c r="H308" s="6">
        <v>1</v>
      </c>
      <c r="I308" s="6">
        <v>10</v>
      </c>
      <c r="J308" s="6">
        <v>0</v>
      </c>
      <c r="K308" s="6">
        <f t="shared" si="5"/>
        <v>1.5</v>
      </c>
    </row>
    <row r="309" spans="1:11" x14ac:dyDescent="0.2">
      <c r="A309" s="6" t="s">
        <v>66</v>
      </c>
      <c r="B309" s="6">
        <v>341</v>
      </c>
      <c r="C309" s="6" t="s">
        <v>149</v>
      </c>
      <c r="D309" s="6">
        <v>1869</v>
      </c>
      <c r="E309" s="6" t="s">
        <v>17</v>
      </c>
      <c r="F309" s="6" t="s">
        <v>60</v>
      </c>
      <c r="G309" s="6" t="s">
        <v>86</v>
      </c>
      <c r="H309" s="6">
        <v>1</v>
      </c>
      <c r="I309" s="6">
        <v>0</v>
      </c>
      <c r="J309" s="6">
        <v>8</v>
      </c>
      <c r="K309" s="6">
        <f t="shared" si="5"/>
        <v>1.0333333333333334</v>
      </c>
    </row>
    <row r="310" spans="1:11" x14ac:dyDescent="0.2">
      <c r="A310" s="6" t="s">
        <v>66</v>
      </c>
      <c r="B310" s="6">
        <v>341</v>
      </c>
      <c r="C310" s="6" t="s">
        <v>149</v>
      </c>
      <c r="D310" s="6">
        <v>1870</v>
      </c>
      <c r="E310" s="6" t="s">
        <v>17</v>
      </c>
      <c r="F310" s="6" t="s">
        <v>60</v>
      </c>
      <c r="G310" s="6" t="s">
        <v>86</v>
      </c>
      <c r="H310" s="6">
        <v>1</v>
      </c>
      <c r="I310" s="6">
        <v>2</v>
      </c>
      <c r="J310" s="6">
        <v>5</v>
      </c>
      <c r="K310" s="6">
        <f t="shared" si="5"/>
        <v>1.1208333333333333</v>
      </c>
    </row>
    <row r="311" spans="1:11" x14ac:dyDescent="0.2">
      <c r="A311" s="6" t="s">
        <v>67</v>
      </c>
      <c r="B311" s="6">
        <v>285</v>
      </c>
      <c r="C311" s="6" t="s">
        <v>149</v>
      </c>
      <c r="D311" s="6">
        <v>1871</v>
      </c>
      <c r="E311" s="6" t="s">
        <v>17</v>
      </c>
      <c r="F311" s="6" t="s">
        <v>60</v>
      </c>
      <c r="G311" s="6" t="s">
        <v>86</v>
      </c>
      <c r="H311" s="6">
        <v>1</v>
      </c>
      <c r="I311" s="6">
        <v>5</v>
      </c>
      <c r="J311" s="6">
        <v>2</v>
      </c>
      <c r="K311" s="6">
        <f t="shared" si="5"/>
        <v>1.2583333333333333</v>
      </c>
    </row>
    <row r="312" spans="1:11" x14ac:dyDescent="0.2">
      <c r="A312" s="6" t="s">
        <v>67</v>
      </c>
      <c r="B312" s="6">
        <v>285</v>
      </c>
      <c r="C312" s="6" t="s">
        <v>149</v>
      </c>
      <c r="D312" s="6">
        <v>1872</v>
      </c>
      <c r="E312" s="6" t="s">
        <v>17</v>
      </c>
      <c r="F312" s="6" t="s">
        <v>60</v>
      </c>
      <c r="G312" s="6" t="s">
        <v>86</v>
      </c>
      <c r="H312" s="6">
        <v>1</v>
      </c>
      <c r="I312" s="6">
        <v>10</v>
      </c>
      <c r="J312" s="6">
        <v>0</v>
      </c>
      <c r="K312" s="6">
        <f t="shared" si="5"/>
        <v>1.5</v>
      </c>
    </row>
    <row r="313" spans="1:11" x14ac:dyDescent="0.2">
      <c r="A313" s="6" t="s">
        <v>67</v>
      </c>
      <c r="B313" s="6">
        <v>285</v>
      </c>
      <c r="C313" s="6" t="s">
        <v>149</v>
      </c>
      <c r="D313" s="6">
        <v>1873</v>
      </c>
      <c r="E313" s="6" t="s">
        <v>17</v>
      </c>
      <c r="F313" s="6" t="s">
        <v>60</v>
      </c>
      <c r="G313" s="6" t="s">
        <v>86</v>
      </c>
      <c r="H313" s="6">
        <v>1</v>
      </c>
      <c r="I313" s="6">
        <v>16</v>
      </c>
      <c r="J313" s="6">
        <v>2</v>
      </c>
      <c r="K313" s="6">
        <f t="shared" si="5"/>
        <v>1.8083333333333333</v>
      </c>
    </row>
    <row r="314" spans="1:11" x14ac:dyDescent="0.2">
      <c r="A314" s="6" t="s">
        <v>67</v>
      </c>
      <c r="B314" s="6">
        <v>285</v>
      </c>
      <c r="C314" s="6" t="s">
        <v>149</v>
      </c>
      <c r="D314" s="6">
        <v>1874</v>
      </c>
      <c r="E314" s="6" t="s">
        <v>17</v>
      </c>
      <c r="F314" s="6" t="s">
        <v>60</v>
      </c>
      <c r="G314" s="6" t="s">
        <v>86</v>
      </c>
      <c r="H314" s="6">
        <v>2</v>
      </c>
      <c r="I314" s="6">
        <v>3</v>
      </c>
      <c r="J314" s="6">
        <v>2</v>
      </c>
      <c r="K314" s="6">
        <f t="shared" si="5"/>
        <v>2.1583333333333332</v>
      </c>
    </row>
    <row r="315" spans="1:11" x14ac:dyDescent="0.2">
      <c r="A315" s="6" t="s">
        <v>67</v>
      </c>
      <c r="B315" s="6">
        <v>285</v>
      </c>
      <c r="C315" s="6" t="s">
        <v>149</v>
      </c>
      <c r="D315" s="6">
        <v>1875</v>
      </c>
      <c r="E315" s="6" t="s">
        <v>17</v>
      </c>
      <c r="F315" s="6" t="s">
        <v>60</v>
      </c>
      <c r="G315" s="6" t="s">
        <v>86</v>
      </c>
      <c r="H315" s="6">
        <v>2</v>
      </c>
      <c r="I315" s="6">
        <v>9</v>
      </c>
      <c r="J315" s="6">
        <v>4.5</v>
      </c>
      <c r="K315" s="6">
        <f t="shared" si="5"/>
        <v>2.46875</v>
      </c>
    </row>
    <row r="316" spans="1:11" x14ac:dyDescent="0.2">
      <c r="A316" s="6" t="s">
        <v>68</v>
      </c>
      <c r="B316" s="6">
        <v>272</v>
      </c>
      <c r="C316" s="6" t="s">
        <v>149</v>
      </c>
      <c r="D316" s="6">
        <v>1876</v>
      </c>
      <c r="E316" s="6" t="s">
        <v>17</v>
      </c>
      <c r="F316" s="6" t="s">
        <v>60</v>
      </c>
      <c r="G316" s="6" t="s">
        <v>86</v>
      </c>
      <c r="H316" s="6">
        <v>2</v>
      </c>
      <c r="I316" s="6">
        <v>5</v>
      </c>
      <c r="J316" s="6">
        <v>5</v>
      </c>
      <c r="K316" s="6">
        <f t="shared" si="5"/>
        <v>2.2708333333333335</v>
      </c>
    </row>
    <row r="317" spans="1:11" x14ac:dyDescent="0.2">
      <c r="A317" s="6" t="s">
        <v>68</v>
      </c>
      <c r="B317" s="6">
        <v>272</v>
      </c>
      <c r="C317" s="6" t="s">
        <v>149</v>
      </c>
      <c r="D317" s="6">
        <v>1877</v>
      </c>
      <c r="E317" s="6" t="s">
        <v>17</v>
      </c>
      <c r="F317" s="6" t="s">
        <v>60</v>
      </c>
      <c r="G317" s="6" t="s">
        <v>86</v>
      </c>
      <c r="H317" s="6">
        <v>1</v>
      </c>
      <c r="I317" s="6">
        <v>18</v>
      </c>
      <c r="J317" s="66">
        <v>7.916666666666667</v>
      </c>
      <c r="K317" s="6">
        <f t="shared" si="5"/>
        <v>1.9329861111111111</v>
      </c>
    </row>
    <row r="318" spans="1:11" x14ac:dyDescent="0.2">
      <c r="A318" s="6" t="s">
        <v>68</v>
      </c>
      <c r="B318" s="6">
        <v>272</v>
      </c>
      <c r="C318" s="6" t="s">
        <v>149</v>
      </c>
      <c r="D318" s="6">
        <v>1878</v>
      </c>
      <c r="E318" s="6" t="s">
        <v>17</v>
      </c>
      <c r="F318" s="6" t="s">
        <v>60</v>
      </c>
      <c r="G318" s="6" t="s">
        <v>86</v>
      </c>
      <c r="H318" s="6">
        <v>2</v>
      </c>
      <c r="I318" s="6">
        <v>8</v>
      </c>
      <c r="J318" s="66">
        <v>10.166666666666666</v>
      </c>
      <c r="K318" s="6">
        <f t="shared" si="5"/>
        <v>2.442361111111111</v>
      </c>
    </row>
    <row r="319" spans="1:11" x14ac:dyDescent="0.2">
      <c r="A319" s="6" t="s">
        <v>69</v>
      </c>
      <c r="B319" s="6">
        <v>325</v>
      </c>
      <c r="C319" s="6" t="s">
        <v>149</v>
      </c>
      <c r="D319" s="6">
        <v>1879</v>
      </c>
      <c r="E319" s="6" t="s">
        <v>17</v>
      </c>
      <c r="F319" s="6" t="s">
        <v>60</v>
      </c>
      <c r="G319" s="6" t="s">
        <v>86</v>
      </c>
      <c r="H319" s="6">
        <v>2</v>
      </c>
      <c r="I319" s="6">
        <v>4</v>
      </c>
      <c r="J319" s="66">
        <v>7</v>
      </c>
      <c r="K319" s="6">
        <f t="shared" si="5"/>
        <v>2.229166666666667</v>
      </c>
    </row>
    <row r="320" spans="1:11" x14ac:dyDescent="0.2">
      <c r="A320" s="6" t="s">
        <v>69</v>
      </c>
      <c r="B320" s="6">
        <v>325</v>
      </c>
      <c r="C320" s="6" t="s">
        <v>149</v>
      </c>
      <c r="D320" s="6">
        <v>1880</v>
      </c>
      <c r="E320" s="6" t="s">
        <v>17</v>
      </c>
      <c r="F320" s="6" t="s">
        <v>60</v>
      </c>
      <c r="G320" s="6" t="s">
        <v>86</v>
      </c>
      <c r="H320" s="6">
        <v>2</v>
      </c>
      <c r="I320" s="6">
        <v>10</v>
      </c>
      <c r="J320" s="66">
        <v>0</v>
      </c>
      <c r="K320" s="6">
        <f t="shared" si="5"/>
        <v>2.5</v>
      </c>
    </row>
    <row r="321" spans="1:13" x14ac:dyDescent="0.2">
      <c r="A321" s="6" t="s">
        <v>69</v>
      </c>
      <c r="B321" s="6">
        <v>325</v>
      </c>
      <c r="C321" s="6" t="s">
        <v>149</v>
      </c>
      <c r="D321" s="6">
        <v>1881</v>
      </c>
      <c r="E321" s="6" t="s">
        <v>17</v>
      </c>
      <c r="F321" s="6" t="s">
        <v>60</v>
      </c>
      <c r="G321" s="6" t="s">
        <v>86</v>
      </c>
      <c r="H321" s="6">
        <v>2</v>
      </c>
      <c r="I321" s="6">
        <v>10</v>
      </c>
      <c r="J321" s="66">
        <v>6</v>
      </c>
      <c r="K321" s="6">
        <f t="shared" si="5"/>
        <v>2.5249999999999999</v>
      </c>
    </row>
    <row r="322" spans="1:13" x14ac:dyDescent="0.2">
      <c r="A322" s="6" t="s">
        <v>70</v>
      </c>
      <c r="B322" s="6">
        <v>304</v>
      </c>
      <c r="C322" s="6" t="s">
        <v>149</v>
      </c>
      <c r="D322" s="6">
        <v>1882</v>
      </c>
      <c r="E322" s="6" t="s">
        <v>17</v>
      </c>
      <c r="F322" s="6" t="s">
        <v>60</v>
      </c>
      <c r="G322" s="6" t="s">
        <v>86</v>
      </c>
      <c r="H322" s="6">
        <v>2</v>
      </c>
      <c r="I322" s="6">
        <v>9</v>
      </c>
      <c r="J322" s="66">
        <v>0</v>
      </c>
      <c r="K322" s="6">
        <f t="shared" si="5"/>
        <v>2.4500000000000002</v>
      </c>
      <c r="M322" s="64"/>
    </row>
    <row r="323" spans="1:13" x14ac:dyDescent="0.2">
      <c r="A323" s="6" t="s">
        <v>70</v>
      </c>
      <c r="B323" s="6">
        <v>304</v>
      </c>
      <c r="C323" s="6" t="s">
        <v>149</v>
      </c>
      <c r="D323" s="6">
        <v>1883</v>
      </c>
      <c r="E323" s="6" t="s">
        <v>17</v>
      </c>
      <c r="F323" s="6" t="s">
        <v>60</v>
      </c>
      <c r="G323" s="6" t="s">
        <v>86</v>
      </c>
      <c r="H323" s="6">
        <v>2</v>
      </c>
      <c r="I323" s="6">
        <v>7</v>
      </c>
      <c r="J323" s="66">
        <v>0</v>
      </c>
      <c r="K323" s="6">
        <f t="shared" si="5"/>
        <v>2.35</v>
      </c>
      <c r="M323" s="64"/>
    </row>
    <row r="324" spans="1:13" x14ac:dyDescent="0.2">
      <c r="A324" s="6" t="s">
        <v>70</v>
      </c>
      <c r="B324" s="6">
        <v>304</v>
      </c>
      <c r="C324" s="6" t="s">
        <v>149</v>
      </c>
      <c r="D324" s="6">
        <v>1884</v>
      </c>
      <c r="E324" s="6" t="s">
        <v>17</v>
      </c>
      <c r="F324" s="6" t="s">
        <v>60</v>
      </c>
      <c r="G324" s="6" t="s">
        <v>86</v>
      </c>
      <c r="H324" s="6">
        <v>2</v>
      </c>
      <c r="I324" s="6">
        <v>9</v>
      </c>
      <c r="J324" s="66">
        <v>0</v>
      </c>
      <c r="K324" s="6">
        <f t="shared" si="5"/>
        <v>2.4500000000000002</v>
      </c>
    </row>
    <row r="325" spans="1:13" x14ac:dyDescent="0.2">
      <c r="A325" s="6" t="s">
        <v>74</v>
      </c>
      <c r="B325" s="6">
        <v>318</v>
      </c>
      <c r="C325" s="6" t="s">
        <v>149</v>
      </c>
      <c r="D325" s="6">
        <v>1885</v>
      </c>
      <c r="E325" s="6" t="s">
        <v>17</v>
      </c>
      <c r="F325" s="6" t="s">
        <v>60</v>
      </c>
      <c r="G325" s="6" t="s">
        <v>86</v>
      </c>
      <c r="H325" s="6">
        <v>1</v>
      </c>
      <c r="I325" s="6">
        <v>16</v>
      </c>
      <c r="J325" s="66">
        <v>0</v>
      </c>
      <c r="K325" s="6">
        <f t="shared" si="5"/>
        <v>1.8</v>
      </c>
    </row>
    <row r="326" spans="1:13" x14ac:dyDescent="0.2">
      <c r="A326" s="6" t="s">
        <v>74</v>
      </c>
      <c r="B326" s="6">
        <v>318</v>
      </c>
      <c r="C326" s="6" t="s">
        <v>149</v>
      </c>
      <c r="D326" s="6">
        <v>1886</v>
      </c>
      <c r="E326" s="6" t="s">
        <v>17</v>
      </c>
      <c r="F326" s="6" t="s">
        <v>60</v>
      </c>
      <c r="G326" s="6" t="s">
        <v>86</v>
      </c>
      <c r="H326" s="6">
        <v>1</v>
      </c>
      <c r="I326" s="6">
        <v>14</v>
      </c>
      <c r="J326" s="66">
        <v>0</v>
      </c>
      <c r="K326" s="6">
        <f t="shared" ref="K326:K389" si="6">H326+I326/20+J326/240</f>
        <v>1.7</v>
      </c>
    </row>
    <row r="327" spans="1:13" x14ac:dyDescent="0.2">
      <c r="A327" s="6" t="s">
        <v>74</v>
      </c>
      <c r="B327" s="6">
        <v>318</v>
      </c>
      <c r="C327" s="6" t="s">
        <v>149</v>
      </c>
      <c r="D327" s="6">
        <v>1887</v>
      </c>
      <c r="E327" s="6" t="s">
        <v>17</v>
      </c>
      <c r="F327" s="6" t="s">
        <v>60</v>
      </c>
      <c r="G327" s="6" t="s">
        <v>86</v>
      </c>
      <c r="H327" s="6">
        <v>1</v>
      </c>
      <c r="I327" s="6">
        <v>12</v>
      </c>
      <c r="J327" s="6">
        <v>0</v>
      </c>
      <c r="K327" s="6">
        <f t="shared" si="6"/>
        <v>1.6</v>
      </c>
    </row>
    <row r="328" spans="1:13" x14ac:dyDescent="0.2">
      <c r="A328" s="6" t="s">
        <v>75</v>
      </c>
      <c r="B328" s="6">
        <v>325</v>
      </c>
      <c r="C328" s="6" t="s">
        <v>149</v>
      </c>
      <c r="D328" s="6">
        <v>1888</v>
      </c>
      <c r="E328" s="6" t="s">
        <v>17</v>
      </c>
      <c r="F328" s="6" t="s">
        <v>60</v>
      </c>
      <c r="G328" s="6" t="s">
        <v>86</v>
      </c>
      <c r="H328" s="6">
        <v>1</v>
      </c>
      <c r="I328" s="6">
        <v>10</v>
      </c>
      <c r="J328" s="6">
        <v>0</v>
      </c>
      <c r="K328" s="6">
        <f t="shared" si="6"/>
        <v>1.5</v>
      </c>
    </row>
    <row r="329" spans="1:13" x14ac:dyDescent="0.2">
      <c r="A329" s="6" t="s">
        <v>75</v>
      </c>
      <c r="B329" s="6">
        <v>325</v>
      </c>
      <c r="C329" s="6" t="s">
        <v>149</v>
      </c>
      <c r="D329" s="6">
        <v>1889</v>
      </c>
      <c r="E329" s="6" t="s">
        <v>17</v>
      </c>
      <c r="F329" s="6" t="s">
        <v>60</v>
      </c>
      <c r="G329" s="6" t="s">
        <v>86</v>
      </c>
      <c r="H329" s="6">
        <v>2</v>
      </c>
      <c r="I329" s="6">
        <v>1</v>
      </c>
      <c r="J329" s="6">
        <v>0</v>
      </c>
      <c r="K329" s="6">
        <f t="shared" si="6"/>
        <v>2.0499999999999998</v>
      </c>
    </row>
    <row r="330" spans="1:13" x14ac:dyDescent="0.2">
      <c r="A330" s="6" t="s">
        <v>75</v>
      </c>
      <c r="B330" s="6">
        <v>325</v>
      </c>
      <c r="C330" s="6" t="s">
        <v>149</v>
      </c>
      <c r="D330" s="6">
        <v>1890</v>
      </c>
      <c r="E330" s="6" t="s">
        <v>17</v>
      </c>
      <c r="F330" s="6" t="s">
        <v>60</v>
      </c>
      <c r="G330" s="6" t="s">
        <v>86</v>
      </c>
      <c r="H330" s="6">
        <v>2</v>
      </c>
      <c r="I330" s="6">
        <v>2</v>
      </c>
      <c r="J330" s="6">
        <v>0</v>
      </c>
      <c r="K330" s="6">
        <f t="shared" si="6"/>
        <v>2.1</v>
      </c>
    </row>
    <row r="331" spans="1:13" x14ac:dyDescent="0.2">
      <c r="A331" s="6" t="s">
        <v>76</v>
      </c>
      <c r="B331" s="6">
        <v>354</v>
      </c>
      <c r="C331" s="6" t="s">
        <v>149</v>
      </c>
      <c r="D331" s="6">
        <v>1891</v>
      </c>
      <c r="E331" s="6" t="s">
        <v>17</v>
      </c>
      <c r="F331" s="6" t="s">
        <v>60</v>
      </c>
      <c r="G331" s="6" t="s">
        <v>86</v>
      </c>
      <c r="H331" s="6">
        <v>2</v>
      </c>
      <c r="I331" s="6">
        <v>3</v>
      </c>
      <c r="J331" s="6">
        <v>0</v>
      </c>
      <c r="K331" s="6">
        <f t="shared" si="6"/>
        <v>2.15</v>
      </c>
    </row>
    <row r="332" spans="1:13" x14ac:dyDescent="0.2">
      <c r="A332" s="6" t="s">
        <v>76</v>
      </c>
      <c r="B332" s="6">
        <v>354</v>
      </c>
      <c r="C332" s="6" t="s">
        <v>149</v>
      </c>
      <c r="D332" s="6">
        <v>1892</v>
      </c>
      <c r="E332" s="6" t="s">
        <v>17</v>
      </c>
      <c r="F332" s="6" t="s">
        <v>60</v>
      </c>
      <c r="G332" s="6" t="s">
        <v>86</v>
      </c>
      <c r="H332" s="6">
        <v>2</v>
      </c>
      <c r="I332" s="6">
        <v>0</v>
      </c>
      <c r="J332" s="6">
        <v>0</v>
      </c>
      <c r="K332" s="6">
        <f t="shared" si="6"/>
        <v>2</v>
      </c>
    </row>
    <row r="333" spans="1:13" x14ac:dyDescent="0.2">
      <c r="A333" s="6" t="s">
        <v>76</v>
      </c>
      <c r="B333" s="6">
        <v>354</v>
      </c>
      <c r="C333" s="6" t="s">
        <v>149</v>
      </c>
      <c r="D333" s="6">
        <v>1893</v>
      </c>
      <c r="E333" s="6" t="s">
        <v>17</v>
      </c>
      <c r="F333" s="6" t="s">
        <v>60</v>
      </c>
      <c r="G333" s="6" t="s">
        <v>86</v>
      </c>
      <c r="H333" s="6">
        <v>1</v>
      </c>
      <c r="I333" s="6">
        <v>15</v>
      </c>
      <c r="J333" s="6">
        <v>0</v>
      </c>
      <c r="K333" s="6">
        <f t="shared" si="6"/>
        <v>1.75</v>
      </c>
    </row>
    <row r="334" spans="1:13" x14ac:dyDescent="0.2">
      <c r="A334" s="6" t="s">
        <v>77</v>
      </c>
      <c r="B334" s="6">
        <v>418</v>
      </c>
      <c r="C334" s="6" t="s">
        <v>149</v>
      </c>
      <c r="D334" s="6">
        <v>1894</v>
      </c>
      <c r="E334" s="6" t="s">
        <v>17</v>
      </c>
      <c r="F334" s="6" t="s">
        <v>60</v>
      </c>
      <c r="G334" s="6" t="s">
        <v>86</v>
      </c>
      <c r="H334" s="6">
        <v>1</v>
      </c>
      <c r="I334" s="6">
        <v>16</v>
      </c>
      <c r="J334" s="6">
        <v>0</v>
      </c>
      <c r="K334" s="6">
        <f t="shared" si="6"/>
        <v>1.8</v>
      </c>
    </row>
    <row r="335" spans="1:13" x14ac:dyDescent="0.2">
      <c r="A335" s="6" t="s">
        <v>77</v>
      </c>
      <c r="B335" s="6">
        <v>418</v>
      </c>
      <c r="C335" s="6" t="s">
        <v>149</v>
      </c>
      <c r="D335" s="6">
        <v>1895</v>
      </c>
      <c r="E335" s="6" t="s">
        <v>17</v>
      </c>
      <c r="F335" s="6" t="s">
        <v>60</v>
      </c>
      <c r="G335" s="6" t="s">
        <v>86</v>
      </c>
      <c r="H335" s="6">
        <v>1</v>
      </c>
      <c r="I335" s="6">
        <v>16</v>
      </c>
      <c r="J335" s="6">
        <v>0</v>
      </c>
      <c r="K335" s="6">
        <f t="shared" si="6"/>
        <v>1.8</v>
      </c>
    </row>
    <row r="336" spans="1:13" x14ac:dyDescent="0.2">
      <c r="A336" s="6" t="s">
        <v>77</v>
      </c>
      <c r="B336" s="6">
        <v>418</v>
      </c>
      <c r="C336" s="6" t="s">
        <v>149</v>
      </c>
      <c r="D336" s="6">
        <v>1896</v>
      </c>
      <c r="E336" s="6" t="s">
        <v>17</v>
      </c>
      <c r="F336" s="6" t="s">
        <v>60</v>
      </c>
      <c r="G336" s="6" t="s">
        <v>86</v>
      </c>
      <c r="H336" s="6">
        <v>1</v>
      </c>
      <c r="I336" s="6">
        <v>16</v>
      </c>
      <c r="J336" s="6">
        <v>0</v>
      </c>
      <c r="K336" s="6">
        <f t="shared" si="6"/>
        <v>1.8</v>
      </c>
    </row>
    <row r="337" spans="1:11" x14ac:dyDescent="0.2">
      <c r="A337" s="6" t="s">
        <v>77</v>
      </c>
      <c r="B337" s="6">
        <v>418</v>
      </c>
      <c r="C337" s="6" t="s">
        <v>149</v>
      </c>
      <c r="D337" s="6">
        <v>1897</v>
      </c>
      <c r="E337" s="6" t="s">
        <v>17</v>
      </c>
      <c r="F337" s="6" t="s">
        <v>60</v>
      </c>
      <c r="G337" s="6" t="s">
        <v>86</v>
      </c>
      <c r="H337" s="6">
        <v>1</v>
      </c>
      <c r="I337" s="6">
        <v>17</v>
      </c>
      <c r="J337" s="6">
        <v>0</v>
      </c>
      <c r="K337" s="6">
        <f t="shared" si="6"/>
        <v>1.85</v>
      </c>
    </row>
    <row r="338" spans="1:11" x14ac:dyDescent="0.2">
      <c r="A338" s="6" t="s">
        <v>78</v>
      </c>
      <c r="B338" s="6">
        <v>421</v>
      </c>
      <c r="C338" s="6" t="s">
        <v>149</v>
      </c>
      <c r="D338" s="6">
        <v>1898</v>
      </c>
      <c r="E338" s="6" t="s">
        <v>17</v>
      </c>
      <c r="F338" s="6" t="s">
        <v>60</v>
      </c>
      <c r="G338" s="6" t="s">
        <v>86</v>
      </c>
      <c r="H338" s="6">
        <v>1</v>
      </c>
      <c r="I338" s="6">
        <v>17</v>
      </c>
      <c r="J338" s="6">
        <v>0</v>
      </c>
      <c r="K338" s="6">
        <f t="shared" si="6"/>
        <v>1.85</v>
      </c>
    </row>
    <row r="339" spans="1:11" x14ac:dyDescent="0.2">
      <c r="A339" s="6" t="s">
        <v>80</v>
      </c>
      <c r="B339" s="6">
        <v>357</v>
      </c>
      <c r="C339" s="6" t="s">
        <v>149</v>
      </c>
      <c r="D339" s="6">
        <v>1900</v>
      </c>
      <c r="E339" s="6" t="s">
        <v>17</v>
      </c>
      <c r="F339" s="6" t="s">
        <v>60</v>
      </c>
      <c r="G339" s="6" t="s">
        <v>86</v>
      </c>
      <c r="H339" s="6">
        <v>0</v>
      </c>
      <c r="I339" s="6">
        <v>55</v>
      </c>
      <c r="J339" s="6">
        <v>0</v>
      </c>
      <c r="K339" s="6">
        <f t="shared" si="6"/>
        <v>2.75</v>
      </c>
    </row>
    <row r="340" spans="1:11" x14ac:dyDescent="0.2">
      <c r="A340" s="6" t="s">
        <v>81</v>
      </c>
      <c r="B340" s="6">
        <v>388</v>
      </c>
      <c r="C340" s="6" t="s">
        <v>149</v>
      </c>
      <c r="D340" s="6">
        <v>1901</v>
      </c>
      <c r="E340" s="6" t="s">
        <v>17</v>
      </c>
      <c r="F340" s="6" t="s">
        <v>60</v>
      </c>
      <c r="G340" s="6" t="s">
        <v>86</v>
      </c>
      <c r="H340" s="6">
        <v>0</v>
      </c>
      <c r="I340" s="6">
        <v>45</v>
      </c>
      <c r="J340" s="6">
        <v>0</v>
      </c>
      <c r="K340" s="6">
        <f t="shared" si="6"/>
        <v>2.25</v>
      </c>
    </row>
    <row r="341" spans="1:11" x14ac:dyDescent="0.2">
      <c r="A341" s="6" t="s">
        <v>61</v>
      </c>
      <c r="B341" s="6">
        <v>369</v>
      </c>
      <c r="C341" s="6" t="s">
        <v>149</v>
      </c>
      <c r="D341" s="6">
        <v>1855</v>
      </c>
      <c r="E341" s="6" t="s">
        <v>17</v>
      </c>
      <c r="F341" s="6" t="s">
        <v>72</v>
      </c>
      <c r="G341" s="6" t="s">
        <v>86</v>
      </c>
      <c r="H341" s="6">
        <v>3</v>
      </c>
      <c r="I341" s="6">
        <v>0</v>
      </c>
      <c r="J341" s="6">
        <v>0</v>
      </c>
      <c r="K341" s="6">
        <f t="shared" si="6"/>
        <v>3</v>
      </c>
    </row>
    <row r="342" spans="1:11" x14ac:dyDescent="0.2">
      <c r="A342" s="6" t="s">
        <v>61</v>
      </c>
      <c r="B342" s="6">
        <v>369</v>
      </c>
      <c r="C342" s="6" t="s">
        <v>149</v>
      </c>
      <c r="D342" s="6">
        <v>1856</v>
      </c>
      <c r="E342" s="6" t="s">
        <v>17</v>
      </c>
      <c r="F342" s="6" t="s">
        <v>72</v>
      </c>
      <c r="G342" s="6" t="s">
        <v>86</v>
      </c>
      <c r="H342" s="6">
        <v>2</v>
      </c>
      <c r="I342" s="6">
        <v>19</v>
      </c>
      <c r="J342" s="6">
        <v>0</v>
      </c>
      <c r="K342" s="6">
        <f t="shared" si="6"/>
        <v>2.95</v>
      </c>
    </row>
    <row r="343" spans="1:11" x14ac:dyDescent="0.2">
      <c r="A343" s="6" t="s">
        <v>61</v>
      </c>
      <c r="B343" s="6">
        <v>369</v>
      </c>
      <c r="C343" s="6" t="s">
        <v>149</v>
      </c>
      <c r="D343" s="6">
        <v>1857</v>
      </c>
      <c r="E343" s="6" t="s">
        <v>17</v>
      </c>
      <c r="F343" s="6" t="s">
        <v>72</v>
      </c>
      <c r="G343" s="6" t="s">
        <v>86</v>
      </c>
      <c r="H343" s="6">
        <v>3</v>
      </c>
      <c r="I343" s="6">
        <v>12</v>
      </c>
      <c r="J343" s="6">
        <v>0</v>
      </c>
      <c r="K343" s="6">
        <f t="shared" si="6"/>
        <v>3.6</v>
      </c>
    </row>
    <row r="344" spans="1:11" x14ac:dyDescent="0.2">
      <c r="A344" s="6" t="s">
        <v>62</v>
      </c>
      <c r="B344" s="6">
        <v>397</v>
      </c>
      <c r="C344" s="6" t="s">
        <v>149</v>
      </c>
      <c r="D344" s="6">
        <v>1859</v>
      </c>
      <c r="E344" s="6" t="s">
        <v>17</v>
      </c>
      <c r="F344" s="6" t="s">
        <v>72</v>
      </c>
      <c r="G344" s="6" t="s">
        <v>86</v>
      </c>
      <c r="H344" s="6">
        <v>3</v>
      </c>
      <c r="I344" s="6">
        <v>12</v>
      </c>
      <c r="J344" s="6">
        <v>0</v>
      </c>
      <c r="K344" s="6">
        <f t="shared" si="6"/>
        <v>3.6</v>
      </c>
    </row>
    <row r="345" spans="1:11" x14ac:dyDescent="0.2">
      <c r="A345" s="6" t="s">
        <v>62</v>
      </c>
      <c r="B345" s="6">
        <v>397</v>
      </c>
      <c r="C345" s="6" t="s">
        <v>149</v>
      </c>
      <c r="D345" s="6">
        <v>1860</v>
      </c>
      <c r="E345" s="6" t="s">
        <v>17</v>
      </c>
      <c r="F345" s="6" t="s">
        <v>72</v>
      </c>
      <c r="G345" s="6" t="s">
        <v>86</v>
      </c>
      <c r="H345" s="6">
        <v>5</v>
      </c>
      <c r="I345" s="6">
        <v>10</v>
      </c>
      <c r="J345" s="6">
        <v>0</v>
      </c>
      <c r="K345" s="6">
        <f t="shared" si="6"/>
        <v>5.5</v>
      </c>
    </row>
    <row r="346" spans="1:11" x14ac:dyDescent="0.2">
      <c r="A346" s="6" t="s">
        <v>63</v>
      </c>
      <c r="B346" s="6">
        <v>470</v>
      </c>
      <c r="C346" s="6" t="s">
        <v>149</v>
      </c>
      <c r="D346" s="6">
        <v>1861</v>
      </c>
      <c r="E346" s="6" t="s">
        <v>17</v>
      </c>
      <c r="F346" s="6" t="s">
        <v>72</v>
      </c>
      <c r="G346" s="6" t="s">
        <v>86</v>
      </c>
      <c r="H346" s="6">
        <v>6</v>
      </c>
      <c r="I346" s="6">
        <v>0</v>
      </c>
      <c r="J346" s="6">
        <v>0</v>
      </c>
      <c r="K346" s="6">
        <f t="shared" si="6"/>
        <v>6</v>
      </c>
    </row>
    <row r="347" spans="1:11" x14ac:dyDescent="0.2">
      <c r="A347" s="6" t="s">
        <v>63</v>
      </c>
      <c r="B347" s="6">
        <v>470</v>
      </c>
      <c r="C347" s="6" t="s">
        <v>149</v>
      </c>
      <c r="D347" s="6">
        <v>1862</v>
      </c>
      <c r="E347" s="6" t="s">
        <v>17</v>
      </c>
      <c r="F347" s="6" t="s">
        <v>72</v>
      </c>
      <c r="G347" s="6" t="s">
        <v>86</v>
      </c>
      <c r="H347" s="6">
        <v>5</v>
      </c>
      <c r="I347" s="6">
        <v>10</v>
      </c>
      <c r="J347" s="6">
        <v>0</v>
      </c>
      <c r="K347" s="6">
        <f t="shared" si="6"/>
        <v>5.5</v>
      </c>
    </row>
    <row r="348" spans="1:11" x14ac:dyDescent="0.2">
      <c r="A348" s="6" t="s">
        <v>63</v>
      </c>
      <c r="B348" s="6">
        <v>470</v>
      </c>
      <c r="C348" s="6" t="s">
        <v>149</v>
      </c>
      <c r="D348" s="6">
        <v>1863</v>
      </c>
      <c r="E348" s="6" t="s">
        <v>17</v>
      </c>
      <c r="F348" s="6" t="s">
        <v>72</v>
      </c>
      <c r="G348" s="6" t="s">
        <v>86</v>
      </c>
      <c r="H348" s="6">
        <v>4</v>
      </c>
      <c r="I348" s="6">
        <v>0</v>
      </c>
      <c r="J348" s="6">
        <v>0</v>
      </c>
      <c r="K348" s="6">
        <f t="shared" si="6"/>
        <v>4</v>
      </c>
    </row>
    <row r="349" spans="1:11" x14ac:dyDescent="0.2">
      <c r="A349" s="6" t="s">
        <v>64</v>
      </c>
      <c r="B349" s="6">
        <v>557</v>
      </c>
      <c r="C349" s="6" t="s">
        <v>149</v>
      </c>
      <c r="D349" s="6">
        <v>1864</v>
      </c>
      <c r="E349" s="6" t="s">
        <v>17</v>
      </c>
      <c r="F349" s="6" t="s">
        <v>72</v>
      </c>
      <c r="G349" s="6" t="s">
        <v>86</v>
      </c>
      <c r="H349" s="6">
        <v>4</v>
      </c>
      <c r="I349" s="6">
        <v>10</v>
      </c>
      <c r="J349" s="6">
        <v>0</v>
      </c>
      <c r="K349" s="6">
        <f t="shared" si="6"/>
        <v>4.5</v>
      </c>
    </row>
    <row r="350" spans="1:11" x14ac:dyDescent="0.2">
      <c r="A350" s="6" t="s">
        <v>64</v>
      </c>
      <c r="B350" s="6">
        <v>557</v>
      </c>
      <c r="C350" s="6" t="s">
        <v>149</v>
      </c>
      <c r="D350" s="6">
        <v>1865</v>
      </c>
      <c r="E350" s="6" t="s">
        <v>17</v>
      </c>
      <c r="F350" s="6" t="s">
        <v>72</v>
      </c>
      <c r="G350" s="6" t="s">
        <v>86</v>
      </c>
      <c r="H350" s="6">
        <v>3</v>
      </c>
      <c r="I350" s="6">
        <v>5</v>
      </c>
      <c r="J350" s="6">
        <v>0</v>
      </c>
      <c r="K350" s="6">
        <f t="shared" si="6"/>
        <v>3.25</v>
      </c>
    </row>
    <row r="351" spans="1:11" x14ac:dyDescent="0.2">
      <c r="A351" s="6" t="s">
        <v>65</v>
      </c>
      <c r="B351" s="6">
        <v>275</v>
      </c>
      <c r="C351" s="6" t="s">
        <v>149</v>
      </c>
      <c r="D351" s="6">
        <v>1866</v>
      </c>
      <c r="E351" s="6" t="s">
        <v>17</v>
      </c>
      <c r="F351" s="6" t="s">
        <v>72</v>
      </c>
      <c r="G351" s="6" t="s">
        <v>86</v>
      </c>
      <c r="H351" s="6">
        <v>3</v>
      </c>
      <c r="I351" s="6">
        <v>13</v>
      </c>
      <c r="J351" s="6">
        <v>0</v>
      </c>
      <c r="K351" s="6">
        <f t="shared" si="6"/>
        <v>3.65</v>
      </c>
    </row>
    <row r="352" spans="1:11" x14ac:dyDescent="0.2">
      <c r="A352" s="6" t="s">
        <v>65</v>
      </c>
      <c r="B352" s="6">
        <v>275</v>
      </c>
      <c r="C352" s="6" t="s">
        <v>149</v>
      </c>
      <c r="D352" s="6">
        <v>1867</v>
      </c>
      <c r="E352" s="6" t="s">
        <v>17</v>
      </c>
      <c r="F352" s="6" t="s">
        <v>72</v>
      </c>
      <c r="G352" s="6" t="s">
        <v>86</v>
      </c>
      <c r="H352" s="6">
        <v>3</v>
      </c>
      <c r="I352" s="6">
        <v>5</v>
      </c>
      <c r="J352" s="6">
        <v>8</v>
      </c>
      <c r="K352" s="6">
        <f t="shared" si="6"/>
        <v>3.2833333333333332</v>
      </c>
    </row>
    <row r="353" spans="1:13" x14ac:dyDescent="0.2">
      <c r="A353" s="6" t="s">
        <v>66</v>
      </c>
      <c r="B353" s="6">
        <v>341</v>
      </c>
      <c r="C353" s="6" t="s">
        <v>149</v>
      </c>
      <c r="D353" s="6">
        <v>1868</v>
      </c>
      <c r="E353" s="6" t="s">
        <v>17</v>
      </c>
      <c r="F353" s="6" t="s">
        <v>72</v>
      </c>
      <c r="G353" s="6" t="s">
        <v>86</v>
      </c>
      <c r="H353" s="6">
        <v>3</v>
      </c>
      <c r="I353" s="6">
        <v>5</v>
      </c>
      <c r="J353" s="6">
        <v>10</v>
      </c>
      <c r="K353" s="6">
        <f t="shared" si="6"/>
        <v>3.2916666666666665</v>
      </c>
    </row>
    <row r="354" spans="1:13" x14ac:dyDescent="0.2">
      <c r="A354" s="6" t="s">
        <v>66</v>
      </c>
      <c r="B354" s="6">
        <v>341</v>
      </c>
      <c r="C354" s="6" t="s">
        <v>149</v>
      </c>
      <c r="D354" s="6">
        <v>1869</v>
      </c>
      <c r="E354" s="6" t="s">
        <v>17</v>
      </c>
      <c r="F354" s="6" t="s">
        <v>72</v>
      </c>
      <c r="G354" s="6" t="s">
        <v>86</v>
      </c>
      <c r="H354" s="6">
        <v>2</v>
      </c>
      <c r="I354" s="6">
        <v>18</v>
      </c>
      <c r="J354" s="6">
        <v>1</v>
      </c>
      <c r="K354" s="6">
        <f t="shared" si="6"/>
        <v>2.9041666666666668</v>
      </c>
    </row>
    <row r="355" spans="1:13" x14ac:dyDescent="0.2">
      <c r="A355" s="6" t="s">
        <v>66</v>
      </c>
      <c r="B355" s="6">
        <v>341</v>
      </c>
      <c r="C355" s="6" t="s">
        <v>149</v>
      </c>
      <c r="D355" s="6">
        <v>1870</v>
      </c>
      <c r="E355" s="6" t="s">
        <v>17</v>
      </c>
      <c r="F355" s="6" t="s">
        <v>72</v>
      </c>
      <c r="G355" s="6" t="s">
        <v>86</v>
      </c>
      <c r="H355" s="6">
        <v>3</v>
      </c>
      <c r="I355" s="6">
        <v>0</v>
      </c>
      <c r="J355" s="6">
        <v>10.25</v>
      </c>
      <c r="K355" s="6">
        <f t="shared" si="6"/>
        <v>3.0427083333333331</v>
      </c>
    </row>
    <row r="356" spans="1:13" x14ac:dyDescent="0.2">
      <c r="A356" s="6" t="s">
        <v>67</v>
      </c>
      <c r="B356" s="6">
        <v>285</v>
      </c>
      <c r="C356" s="6" t="s">
        <v>149</v>
      </c>
      <c r="D356" s="6">
        <v>1871</v>
      </c>
      <c r="E356" s="6" t="s">
        <v>17</v>
      </c>
      <c r="F356" s="6" t="s">
        <v>72</v>
      </c>
      <c r="G356" s="6" t="s">
        <v>86</v>
      </c>
      <c r="H356" s="6">
        <v>3</v>
      </c>
      <c r="I356" s="6">
        <v>10</v>
      </c>
      <c r="J356" s="6">
        <v>0</v>
      </c>
      <c r="K356" s="6">
        <f t="shared" si="6"/>
        <v>3.5</v>
      </c>
    </row>
    <row r="357" spans="1:13" x14ac:dyDescent="0.2">
      <c r="A357" s="6" t="s">
        <v>67</v>
      </c>
      <c r="B357" s="6">
        <v>285</v>
      </c>
      <c r="C357" s="6" t="s">
        <v>149</v>
      </c>
      <c r="D357" s="6">
        <v>1872</v>
      </c>
      <c r="E357" s="6" t="s">
        <v>17</v>
      </c>
      <c r="F357" s="6" t="s">
        <v>72</v>
      </c>
      <c r="G357" s="6" t="s">
        <v>86</v>
      </c>
      <c r="H357" s="6">
        <v>4</v>
      </c>
      <c r="I357" s="6">
        <v>0</v>
      </c>
      <c r="J357" s="6">
        <v>0</v>
      </c>
      <c r="K357" s="6">
        <f t="shared" si="6"/>
        <v>4</v>
      </c>
    </row>
    <row r="358" spans="1:13" x14ac:dyDescent="0.2">
      <c r="A358" s="6" t="s">
        <v>67</v>
      </c>
      <c r="B358" s="6">
        <v>285</v>
      </c>
      <c r="C358" s="6" t="s">
        <v>149</v>
      </c>
      <c r="D358" s="6">
        <v>1873</v>
      </c>
      <c r="E358" s="6" t="s">
        <v>17</v>
      </c>
      <c r="F358" s="6" t="s">
        <v>72</v>
      </c>
      <c r="G358" s="6" t="s">
        <v>86</v>
      </c>
      <c r="H358" s="6">
        <v>3</v>
      </c>
      <c r="I358" s="6">
        <v>15</v>
      </c>
      <c r="J358" s="6">
        <v>0</v>
      </c>
      <c r="K358" s="6">
        <f t="shared" si="6"/>
        <v>3.75</v>
      </c>
    </row>
    <row r="359" spans="1:13" x14ac:dyDescent="0.2">
      <c r="A359" s="6" t="s">
        <v>67</v>
      </c>
      <c r="B359" s="6">
        <v>285</v>
      </c>
      <c r="C359" s="6" t="s">
        <v>149</v>
      </c>
      <c r="D359" s="6">
        <v>1874</v>
      </c>
      <c r="E359" s="6" t="s">
        <v>17</v>
      </c>
      <c r="F359" s="6" t="s">
        <v>72</v>
      </c>
      <c r="G359" s="6" t="s">
        <v>86</v>
      </c>
      <c r="H359" s="6">
        <v>5</v>
      </c>
      <c r="I359" s="6">
        <v>8</v>
      </c>
      <c r="J359" s="6">
        <v>0</v>
      </c>
      <c r="K359" s="6">
        <f t="shared" si="6"/>
        <v>5.4</v>
      </c>
    </row>
    <row r="360" spans="1:13" x14ac:dyDescent="0.2">
      <c r="A360" s="6" t="s">
        <v>67</v>
      </c>
      <c r="B360" s="6">
        <v>285</v>
      </c>
      <c r="C360" s="6" t="s">
        <v>149</v>
      </c>
      <c r="D360" s="6">
        <v>1875</v>
      </c>
      <c r="E360" s="6" t="s">
        <v>17</v>
      </c>
      <c r="F360" s="6" t="s">
        <v>72</v>
      </c>
      <c r="G360" s="6" t="s">
        <v>86</v>
      </c>
      <c r="H360" s="6">
        <v>6</v>
      </c>
      <c r="I360" s="6">
        <v>3</v>
      </c>
      <c r="J360" s="6">
        <v>4</v>
      </c>
      <c r="K360" s="6">
        <f t="shared" si="6"/>
        <v>6.166666666666667</v>
      </c>
    </row>
    <row r="361" spans="1:13" x14ac:dyDescent="0.2">
      <c r="A361" s="6" t="s">
        <v>68</v>
      </c>
      <c r="B361" s="6">
        <v>272</v>
      </c>
      <c r="C361" s="6" t="s">
        <v>149</v>
      </c>
      <c r="D361" s="6">
        <v>1876</v>
      </c>
      <c r="E361" s="6" t="s">
        <v>17</v>
      </c>
      <c r="F361" s="6" t="s">
        <v>72</v>
      </c>
      <c r="G361" s="6" t="s">
        <v>86</v>
      </c>
      <c r="H361" s="6">
        <v>4</v>
      </c>
      <c r="I361" s="6">
        <v>8</v>
      </c>
      <c r="J361" s="6">
        <v>9</v>
      </c>
      <c r="K361" s="6">
        <f t="shared" si="6"/>
        <v>4.4375</v>
      </c>
    </row>
    <row r="362" spans="1:13" x14ac:dyDescent="0.2">
      <c r="A362" s="6" t="s">
        <v>68</v>
      </c>
      <c r="B362" s="6">
        <v>272</v>
      </c>
      <c r="C362" s="6" t="s">
        <v>149</v>
      </c>
      <c r="D362" s="6">
        <v>1877</v>
      </c>
      <c r="E362" s="6" t="s">
        <v>17</v>
      </c>
      <c r="F362" s="6" t="s">
        <v>72</v>
      </c>
      <c r="G362" s="6" t="s">
        <v>86</v>
      </c>
      <c r="H362" s="6">
        <v>4</v>
      </c>
      <c r="I362" s="6">
        <v>10</v>
      </c>
      <c r="J362" s="66">
        <v>0</v>
      </c>
      <c r="K362" s="6">
        <f t="shared" si="6"/>
        <v>4.5</v>
      </c>
    </row>
    <row r="363" spans="1:13" x14ac:dyDescent="0.2">
      <c r="A363" s="6" t="s">
        <v>68</v>
      </c>
      <c r="B363" s="6">
        <v>272</v>
      </c>
      <c r="C363" s="6" t="s">
        <v>149</v>
      </c>
      <c r="D363" s="6">
        <v>1878</v>
      </c>
      <c r="E363" s="6" t="s">
        <v>17</v>
      </c>
      <c r="F363" s="6" t="s">
        <v>72</v>
      </c>
      <c r="G363" s="6" t="s">
        <v>86</v>
      </c>
      <c r="H363" s="6">
        <v>5</v>
      </c>
      <c r="I363" s="6">
        <v>11</v>
      </c>
      <c r="J363" s="66">
        <v>0</v>
      </c>
      <c r="K363" s="6">
        <f t="shared" si="6"/>
        <v>5.55</v>
      </c>
    </row>
    <row r="364" spans="1:13" x14ac:dyDescent="0.2">
      <c r="A364" s="6" t="s">
        <v>69</v>
      </c>
      <c r="B364" s="6">
        <v>325</v>
      </c>
      <c r="C364" s="6" t="s">
        <v>149</v>
      </c>
      <c r="D364" s="6">
        <v>1879</v>
      </c>
      <c r="E364" s="6" t="s">
        <v>17</v>
      </c>
      <c r="F364" s="6" t="s">
        <v>72</v>
      </c>
      <c r="G364" s="6" t="s">
        <v>86</v>
      </c>
      <c r="H364" s="6">
        <v>6</v>
      </c>
      <c r="I364" s="6">
        <v>0</v>
      </c>
      <c r="J364" s="66">
        <v>0</v>
      </c>
      <c r="K364" s="6">
        <f t="shared" si="6"/>
        <v>6</v>
      </c>
    </row>
    <row r="365" spans="1:13" x14ac:dyDescent="0.2">
      <c r="A365" s="6" t="s">
        <v>69</v>
      </c>
      <c r="B365" s="6">
        <v>325</v>
      </c>
      <c r="C365" s="6" t="s">
        <v>149</v>
      </c>
      <c r="D365" s="6">
        <v>1880</v>
      </c>
      <c r="E365" s="6" t="s">
        <v>17</v>
      </c>
      <c r="F365" s="6" t="s">
        <v>72</v>
      </c>
      <c r="G365" s="6" t="s">
        <v>86</v>
      </c>
      <c r="H365" s="6">
        <v>5</v>
      </c>
      <c r="I365" s="6">
        <v>17</v>
      </c>
      <c r="J365" s="66">
        <v>0</v>
      </c>
      <c r="K365" s="6">
        <f t="shared" si="6"/>
        <v>5.85</v>
      </c>
    </row>
    <row r="366" spans="1:13" x14ac:dyDescent="0.2">
      <c r="A366" s="6" t="s">
        <v>69</v>
      </c>
      <c r="B366" s="6">
        <v>325</v>
      </c>
      <c r="C366" s="6" t="s">
        <v>149</v>
      </c>
      <c r="D366" s="6">
        <v>1881</v>
      </c>
      <c r="E366" s="6" t="s">
        <v>17</v>
      </c>
      <c r="F366" s="6" t="s">
        <v>72</v>
      </c>
      <c r="G366" s="6" t="s">
        <v>86</v>
      </c>
      <c r="H366" s="6">
        <v>5</v>
      </c>
      <c r="I366" s="6">
        <v>14</v>
      </c>
      <c r="J366" s="66">
        <v>5</v>
      </c>
      <c r="K366" s="6">
        <f t="shared" si="6"/>
        <v>5.7208333333333332</v>
      </c>
    </row>
    <row r="367" spans="1:13" x14ac:dyDescent="0.2">
      <c r="A367" s="6" t="s">
        <v>70</v>
      </c>
      <c r="B367" s="6">
        <v>304</v>
      </c>
      <c r="C367" s="6" t="s">
        <v>149</v>
      </c>
      <c r="D367" s="6">
        <v>1882</v>
      </c>
      <c r="E367" s="6" t="s">
        <v>17</v>
      </c>
      <c r="F367" s="6" t="s">
        <v>72</v>
      </c>
      <c r="G367" s="6" t="s">
        <v>86</v>
      </c>
      <c r="H367" s="6">
        <v>5</v>
      </c>
      <c r="I367" s="6">
        <v>18</v>
      </c>
      <c r="J367" s="66">
        <v>6</v>
      </c>
      <c r="K367" s="6">
        <f t="shared" si="6"/>
        <v>5.9250000000000007</v>
      </c>
      <c r="M367" s="64"/>
    </row>
    <row r="368" spans="1:13" x14ac:dyDescent="0.2">
      <c r="A368" s="6" t="s">
        <v>70</v>
      </c>
      <c r="B368" s="6">
        <v>304</v>
      </c>
      <c r="C368" s="6" t="s">
        <v>149</v>
      </c>
      <c r="D368" s="6">
        <v>1883</v>
      </c>
      <c r="E368" s="6" t="s">
        <v>17</v>
      </c>
      <c r="F368" s="6" t="s">
        <v>72</v>
      </c>
      <c r="G368" s="6" t="s">
        <v>86</v>
      </c>
      <c r="H368" s="6">
        <v>4</v>
      </c>
      <c r="I368" s="6">
        <v>17</v>
      </c>
      <c r="J368" s="66">
        <v>0</v>
      </c>
      <c r="K368" s="6">
        <f t="shared" si="6"/>
        <v>4.8499999999999996</v>
      </c>
      <c r="M368" s="64"/>
    </row>
    <row r="369" spans="1:11" x14ac:dyDescent="0.2">
      <c r="A369" s="6" t="s">
        <v>70</v>
      </c>
      <c r="B369" s="6">
        <v>304</v>
      </c>
      <c r="C369" s="6" t="s">
        <v>149</v>
      </c>
      <c r="D369" s="6">
        <v>1884</v>
      </c>
      <c r="E369" s="6" t="s">
        <v>17</v>
      </c>
      <c r="F369" s="6" t="s">
        <v>72</v>
      </c>
      <c r="G369" s="6" t="s">
        <v>86</v>
      </c>
      <c r="H369" s="6">
        <v>4</v>
      </c>
      <c r="I369" s="6">
        <v>6</v>
      </c>
      <c r="J369" s="66">
        <v>6</v>
      </c>
      <c r="K369" s="6">
        <f t="shared" si="6"/>
        <v>4.3250000000000002</v>
      </c>
    </row>
    <row r="370" spans="1:11" x14ac:dyDescent="0.2">
      <c r="A370" s="6" t="s">
        <v>74</v>
      </c>
      <c r="B370" s="6">
        <v>318</v>
      </c>
      <c r="C370" s="6" t="s">
        <v>149</v>
      </c>
      <c r="D370" s="6">
        <v>1885</v>
      </c>
      <c r="E370" s="6" t="s">
        <v>17</v>
      </c>
      <c r="F370" s="6" t="s">
        <v>72</v>
      </c>
      <c r="G370" s="6" t="s">
        <v>86</v>
      </c>
      <c r="H370" s="6">
        <v>3</v>
      </c>
      <c r="I370" s="6">
        <v>8</v>
      </c>
      <c r="J370" s="66">
        <v>4</v>
      </c>
      <c r="K370" s="6">
        <f t="shared" si="6"/>
        <v>3.4166666666666665</v>
      </c>
    </row>
    <row r="371" spans="1:11" x14ac:dyDescent="0.2">
      <c r="A371" s="6" t="s">
        <v>74</v>
      </c>
      <c r="B371" s="6">
        <v>318</v>
      </c>
      <c r="C371" s="6" t="s">
        <v>149</v>
      </c>
      <c r="D371" s="6">
        <v>1886</v>
      </c>
      <c r="E371" s="6" t="s">
        <v>17</v>
      </c>
      <c r="F371" s="6" t="s">
        <v>72</v>
      </c>
      <c r="G371" s="6" t="s">
        <v>86</v>
      </c>
      <c r="H371" s="6">
        <v>3</v>
      </c>
      <c r="I371" s="6">
        <v>9</v>
      </c>
      <c r="J371" s="66">
        <v>3</v>
      </c>
      <c r="K371" s="6">
        <f t="shared" si="6"/>
        <v>3.4625000000000004</v>
      </c>
    </row>
    <row r="372" spans="1:11" x14ac:dyDescent="0.2">
      <c r="A372" s="6" t="s">
        <v>74</v>
      </c>
      <c r="B372" s="6">
        <v>318</v>
      </c>
      <c r="C372" s="6" t="s">
        <v>149</v>
      </c>
      <c r="D372" s="6">
        <v>1887</v>
      </c>
      <c r="E372" s="6" t="s">
        <v>17</v>
      </c>
      <c r="F372" s="6" t="s">
        <v>72</v>
      </c>
      <c r="G372" s="6" t="s">
        <v>86</v>
      </c>
      <c r="H372" s="6">
        <v>3</v>
      </c>
      <c r="I372" s="6">
        <v>12</v>
      </c>
      <c r="J372" s="6">
        <v>0</v>
      </c>
      <c r="K372" s="6">
        <f t="shared" si="6"/>
        <v>3.6</v>
      </c>
    </row>
    <row r="373" spans="1:11" x14ac:dyDescent="0.2">
      <c r="A373" s="6" t="s">
        <v>75</v>
      </c>
      <c r="B373" s="6">
        <v>325</v>
      </c>
      <c r="C373" s="6" t="s">
        <v>149</v>
      </c>
      <c r="D373" s="6">
        <v>1888</v>
      </c>
      <c r="E373" s="6" t="s">
        <v>17</v>
      </c>
      <c r="F373" s="6" t="s">
        <v>72</v>
      </c>
      <c r="G373" s="6" t="s">
        <v>86</v>
      </c>
      <c r="H373" s="6">
        <v>3</v>
      </c>
      <c r="I373" s="6">
        <v>19</v>
      </c>
      <c r="J373" s="6">
        <v>0</v>
      </c>
      <c r="K373" s="6">
        <f t="shared" si="6"/>
        <v>3.95</v>
      </c>
    </row>
    <row r="374" spans="1:11" x14ac:dyDescent="0.2">
      <c r="A374" s="6" t="s">
        <v>75</v>
      </c>
      <c r="B374" s="6">
        <v>325</v>
      </c>
      <c r="C374" s="6" t="s">
        <v>149</v>
      </c>
      <c r="D374" s="6">
        <v>1889</v>
      </c>
      <c r="E374" s="6" t="s">
        <v>17</v>
      </c>
      <c r="F374" s="6" t="s">
        <v>72</v>
      </c>
      <c r="G374" s="6" t="s">
        <v>86</v>
      </c>
      <c r="H374" s="6">
        <v>5</v>
      </c>
      <c r="I374" s="6">
        <v>0</v>
      </c>
      <c r="J374" s="6">
        <v>0</v>
      </c>
      <c r="K374" s="6">
        <f t="shared" si="6"/>
        <v>5</v>
      </c>
    </row>
    <row r="375" spans="1:11" x14ac:dyDescent="0.2">
      <c r="A375" s="6" t="s">
        <v>75</v>
      </c>
      <c r="B375" s="6">
        <v>325</v>
      </c>
      <c r="C375" s="6" t="s">
        <v>149</v>
      </c>
      <c r="D375" s="6">
        <v>1890</v>
      </c>
      <c r="E375" s="6" t="s">
        <v>17</v>
      </c>
      <c r="F375" s="6" t="s">
        <v>72</v>
      </c>
      <c r="G375" s="6" t="s">
        <v>86</v>
      </c>
      <c r="H375" s="6">
        <v>5</v>
      </c>
      <c r="I375" s="6">
        <v>13</v>
      </c>
      <c r="J375" s="6">
        <v>0</v>
      </c>
      <c r="K375" s="6">
        <f t="shared" si="6"/>
        <v>5.65</v>
      </c>
    </row>
    <row r="376" spans="1:11" x14ac:dyDescent="0.2">
      <c r="A376" s="6" t="s">
        <v>76</v>
      </c>
      <c r="B376" s="6">
        <v>354</v>
      </c>
      <c r="C376" s="6" t="s">
        <v>149</v>
      </c>
      <c r="D376" s="6">
        <v>1891</v>
      </c>
      <c r="E376" s="6" t="s">
        <v>17</v>
      </c>
      <c r="F376" s="6" t="s">
        <v>72</v>
      </c>
      <c r="G376" s="6" t="s">
        <v>86</v>
      </c>
      <c r="H376" s="6">
        <v>4</v>
      </c>
      <c r="I376" s="6">
        <v>13</v>
      </c>
      <c r="J376" s="6">
        <v>0</v>
      </c>
      <c r="K376" s="6">
        <f t="shared" si="6"/>
        <v>4.6500000000000004</v>
      </c>
    </row>
    <row r="377" spans="1:11" x14ac:dyDescent="0.2">
      <c r="A377" s="6" t="s">
        <v>76</v>
      </c>
      <c r="B377" s="6">
        <v>354</v>
      </c>
      <c r="C377" s="6" t="s">
        <v>149</v>
      </c>
      <c r="D377" s="6">
        <v>1892</v>
      </c>
      <c r="E377" s="6" t="s">
        <v>17</v>
      </c>
      <c r="F377" s="6" t="s">
        <v>72</v>
      </c>
      <c r="G377" s="6" t="s">
        <v>86</v>
      </c>
      <c r="H377" s="6">
        <v>4</v>
      </c>
      <c r="I377" s="6">
        <v>16</v>
      </c>
      <c r="J377" s="6">
        <v>0</v>
      </c>
      <c r="K377" s="6">
        <f t="shared" si="6"/>
        <v>4.8</v>
      </c>
    </row>
    <row r="378" spans="1:11" x14ac:dyDescent="0.2">
      <c r="A378" s="6" t="s">
        <v>76</v>
      </c>
      <c r="B378" s="6">
        <v>354</v>
      </c>
      <c r="C378" s="6" t="s">
        <v>149</v>
      </c>
      <c r="D378" s="6">
        <v>1893</v>
      </c>
      <c r="E378" s="6" t="s">
        <v>17</v>
      </c>
      <c r="F378" s="6" t="s">
        <v>72</v>
      </c>
      <c r="G378" s="6" t="s">
        <v>86</v>
      </c>
      <c r="H378" s="6">
        <v>3</v>
      </c>
      <c r="I378" s="6">
        <v>16</v>
      </c>
      <c r="J378" s="6">
        <v>0</v>
      </c>
      <c r="K378" s="6">
        <f t="shared" si="6"/>
        <v>3.8</v>
      </c>
    </row>
    <row r="379" spans="1:11" x14ac:dyDescent="0.2">
      <c r="A379" s="6" t="s">
        <v>77</v>
      </c>
      <c r="B379" s="6">
        <v>418</v>
      </c>
      <c r="C379" s="6" t="s">
        <v>149</v>
      </c>
      <c r="D379" s="6">
        <v>1894</v>
      </c>
      <c r="E379" s="6" t="s">
        <v>17</v>
      </c>
      <c r="F379" s="6" t="s">
        <v>72</v>
      </c>
      <c r="G379" s="6" t="s">
        <v>86</v>
      </c>
      <c r="H379" s="6">
        <v>4</v>
      </c>
      <c r="I379" s="6">
        <v>6</v>
      </c>
      <c r="J379" s="6">
        <v>0</v>
      </c>
      <c r="K379" s="6">
        <f t="shared" si="6"/>
        <v>4.3</v>
      </c>
    </row>
    <row r="380" spans="1:11" x14ac:dyDescent="0.2">
      <c r="A380" s="6" t="s">
        <v>77</v>
      </c>
      <c r="B380" s="6">
        <v>418</v>
      </c>
      <c r="C380" s="6" t="s">
        <v>149</v>
      </c>
      <c r="D380" s="6">
        <v>1895</v>
      </c>
      <c r="E380" s="6" t="s">
        <v>17</v>
      </c>
      <c r="F380" s="6" t="s">
        <v>72</v>
      </c>
      <c r="G380" s="6" t="s">
        <v>86</v>
      </c>
      <c r="H380" s="6">
        <v>4</v>
      </c>
      <c r="I380" s="6">
        <v>6</v>
      </c>
      <c r="J380" s="6">
        <v>0</v>
      </c>
      <c r="K380" s="6">
        <f t="shared" si="6"/>
        <v>4.3</v>
      </c>
    </row>
    <row r="381" spans="1:11" x14ac:dyDescent="0.2">
      <c r="A381" s="6" t="s">
        <v>77</v>
      </c>
      <c r="B381" s="6">
        <v>418</v>
      </c>
      <c r="C381" s="6" t="s">
        <v>149</v>
      </c>
      <c r="D381" s="6">
        <v>1896</v>
      </c>
      <c r="E381" s="6" t="s">
        <v>17</v>
      </c>
      <c r="F381" s="6" t="s">
        <v>72</v>
      </c>
      <c r="G381" s="6" t="s">
        <v>86</v>
      </c>
      <c r="H381" s="6">
        <v>5</v>
      </c>
      <c r="I381" s="6">
        <v>0</v>
      </c>
      <c r="J381" s="6">
        <v>0</v>
      </c>
      <c r="K381" s="6">
        <f t="shared" si="6"/>
        <v>5</v>
      </c>
    </row>
    <row r="382" spans="1:11" x14ac:dyDescent="0.2">
      <c r="A382" s="6" t="s">
        <v>77</v>
      </c>
      <c r="B382" s="6">
        <v>418</v>
      </c>
      <c r="C382" s="6" t="s">
        <v>149</v>
      </c>
      <c r="D382" s="6">
        <v>1897</v>
      </c>
      <c r="E382" s="6" t="s">
        <v>17</v>
      </c>
      <c r="F382" s="6" t="s">
        <v>72</v>
      </c>
      <c r="G382" s="6" t="s">
        <v>86</v>
      </c>
      <c r="H382" s="6">
        <v>5</v>
      </c>
      <c r="I382" s="6">
        <v>15</v>
      </c>
      <c r="J382" s="6">
        <v>0</v>
      </c>
      <c r="K382" s="6">
        <f t="shared" si="6"/>
        <v>5.75</v>
      </c>
    </row>
    <row r="383" spans="1:11" x14ac:dyDescent="0.2">
      <c r="A383" s="6" t="s">
        <v>78</v>
      </c>
      <c r="B383" s="6">
        <v>421</v>
      </c>
      <c r="C383" s="6" t="s">
        <v>149</v>
      </c>
      <c r="D383" s="6">
        <v>1898</v>
      </c>
      <c r="E383" s="6" t="s">
        <v>17</v>
      </c>
      <c r="F383" s="6" t="s">
        <v>72</v>
      </c>
      <c r="G383" s="6" t="s">
        <v>86</v>
      </c>
      <c r="H383" s="6">
        <v>6</v>
      </c>
      <c r="I383" s="6">
        <v>5</v>
      </c>
      <c r="J383" s="6">
        <v>0</v>
      </c>
      <c r="K383" s="6">
        <f t="shared" si="6"/>
        <v>6.25</v>
      </c>
    </row>
    <row r="384" spans="1:11" x14ac:dyDescent="0.2">
      <c r="A384" s="6" t="s">
        <v>80</v>
      </c>
      <c r="B384" s="6">
        <v>357</v>
      </c>
      <c r="C384" s="6" t="s">
        <v>149</v>
      </c>
      <c r="D384" s="6">
        <v>1900</v>
      </c>
      <c r="E384" s="6" t="s">
        <v>17</v>
      </c>
      <c r="F384" s="6" t="s">
        <v>72</v>
      </c>
      <c r="G384" s="6" t="s">
        <v>86</v>
      </c>
      <c r="H384" s="6">
        <v>0</v>
      </c>
      <c r="I384" s="6">
        <v>100</v>
      </c>
      <c r="J384" s="6">
        <v>0</v>
      </c>
      <c r="K384" s="6">
        <f t="shared" si="6"/>
        <v>5</v>
      </c>
    </row>
    <row r="385" spans="1:11" x14ac:dyDescent="0.2">
      <c r="A385" s="6" t="s">
        <v>61</v>
      </c>
      <c r="B385" s="6">
        <v>369</v>
      </c>
      <c r="C385" s="6" t="s">
        <v>149</v>
      </c>
      <c r="D385" s="6">
        <v>1855</v>
      </c>
      <c r="E385" s="6" t="s">
        <v>18</v>
      </c>
      <c r="F385" s="6" t="s">
        <v>55</v>
      </c>
      <c r="G385" s="6" t="s">
        <v>86</v>
      </c>
      <c r="H385" s="6">
        <v>0</v>
      </c>
      <c r="I385" s="6">
        <v>6</v>
      </c>
      <c r="J385" s="6">
        <v>0</v>
      </c>
      <c r="K385" s="6">
        <f t="shared" si="6"/>
        <v>0.3</v>
      </c>
    </row>
    <row r="386" spans="1:11" x14ac:dyDescent="0.2">
      <c r="A386" s="6" t="s">
        <v>61</v>
      </c>
      <c r="B386" s="6">
        <v>369</v>
      </c>
      <c r="C386" s="6" t="s">
        <v>149</v>
      </c>
      <c r="D386" s="6">
        <v>1856</v>
      </c>
      <c r="E386" s="6" t="s">
        <v>18</v>
      </c>
      <c r="F386" s="6" t="s">
        <v>55</v>
      </c>
      <c r="G386" s="6" t="s">
        <v>86</v>
      </c>
      <c r="H386" s="6">
        <v>0</v>
      </c>
      <c r="I386" s="6">
        <v>6</v>
      </c>
      <c r="J386" s="6">
        <v>6</v>
      </c>
      <c r="K386" s="6">
        <f t="shared" si="6"/>
        <v>0.32500000000000001</v>
      </c>
    </row>
    <row r="387" spans="1:11" x14ac:dyDescent="0.2">
      <c r="A387" s="6" t="s">
        <v>61</v>
      </c>
      <c r="B387" s="6">
        <v>369</v>
      </c>
      <c r="C387" s="6" t="s">
        <v>149</v>
      </c>
      <c r="D387" s="6">
        <v>1857</v>
      </c>
      <c r="E387" s="6" t="s">
        <v>18</v>
      </c>
      <c r="F387" s="6" t="s">
        <v>55</v>
      </c>
      <c r="G387" s="6" t="s">
        <v>86</v>
      </c>
      <c r="H387" s="6">
        <v>0</v>
      </c>
      <c r="I387" s="6">
        <v>6</v>
      </c>
      <c r="J387" s="6">
        <v>2</v>
      </c>
      <c r="K387" s="6">
        <f t="shared" si="6"/>
        <v>0.30833333333333335</v>
      </c>
    </row>
    <row r="388" spans="1:11" x14ac:dyDescent="0.2">
      <c r="A388" s="6" t="s">
        <v>62</v>
      </c>
      <c r="B388" s="6">
        <v>397</v>
      </c>
      <c r="C388" s="6" t="s">
        <v>149</v>
      </c>
      <c r="D388" s="6">
        <v>1859</v>
      </c>
      <c r="E388" s="6" t="s">
        <v>18</v>
      </c>
      <c r="F388" s="6" t="s">
        <v>55</v>
      </c>
      <c r="G388" s="6" t="s">
        <v>86</v>
      </c>
      <c r="H388" s="6">
        <v>0</v>
      </c>
      <c r="I388" s="6">
        <v>8</v>
      </c>
      <c r="J388" s="6">
        <v>0</v>
      </c>
      <c r="K388" s="6">
        <f t="shared" si="6"/>
        <v>0.4</v>
      </c>
    </row>
    <row r="389" spans="1:11" x14ac:dyDescent="0.2">
      <c r="A389" s="6" t="s">
        <v>62</v>
      </c>
      <c r="B389" s="6">
        <v>397</v>
      </c>
      <c r="C389" s="6" t="s">
        <v>149</v>
      </c>
      <c r="D389" s="6">
        <v>1860</v>
      </c>
      <c r="E389" s="6" t="s">
        <v>18</v>
      </c>
      <c r="F389" s="6" t="s">
        <v>55</v>
      </c>
      <c r="G389" s="6" t="s">
        <v>86</v>
      </c>
      <c r="H389" s="6">
        <v>0</v>
      </c>
      <c r="I389" s="6">
        <v>15</v>
      </c>
      <c r="J389" s="6">
        <v>0</v>
      </c>
      <c r="K389" s="6">
        <f t="shared" si="6"/>
        <v>0.75</v>
      </c>
    </row>
    <row r="390" spans="1:11" x14ac:dyDescent="0.2">
      <c r="A390" s="6" t="s">
        <v>63</v>
      </c>
      <c r="B390" s="6">
        <v>470</v>
      </c>
      <c r="C390" s="6" t="s">
        <v>149</v>
      </c>
      <c r="D390" s="6">
        <v>1861</v>
      </c>
      <c r="E390" s="6" t="s">
        <v>18</v>
      </c>
      <c r="F390" s="6" t="s">
        <v>55</v>
      </c>
      <c r="G390" s="6" t="s">
        <v>86</v>
      </c>
      <c r="H390" s="6">
        <v>0</v>
      </c>
      <c r="I390" s="6">
        <v>10</v>
      </c>
      <c r="J390" s="6">
        <v>0</v>
      </c>
      <c r="K390" s="6">
        <f t="shared" ref="K390:K436" si="7">H390+I390/20+J390/240</f>
        <v>0.5</v>
      </c>
    </row>
    <row r="391" spans="1:11" x14ac:dyDescent="0.2">
      <c r="A391" s="6" t="s">
        <v>63</v>
      </c>
      <c r="B391" s="6">
        <v>470</v>
      </c>
      <c r="C391" s="6" t="s">
        <v>149</v>
      </c>
      <c r="D391" s="6">
        <v>1862</v>
      </c>
      <c r="E391" s="6" t="s">
        <v>18</v>
      </c>
      <c r="F391" s="6" t="s">
        <v>55</v>
      </c>
      <c r="G391" s="6" t="s">
        <v>86</v>
      </c>
      <c r="H391" s="6">
        <v>0</v>
      </c>
      <c r="I391" s="6">
        <v>10</v>
      </c>
      <c r="J391" s="6">
        <v>0</v>
      </c>
      <c r="K391" s="6">
        <f t="shared" si="7"/>
        <v>0.5</v>
      </c>
    </row>
    <row r="392" spans="1:11" x14ac:dyDescent="0.2">
      <c r="A392" s="6" t="s">
        <v>63</v>
      </c>
      <c r="B392" s="6">
        <v>470</v>
      </c>
      <c r="C392" s="6" t="s">
        <v>149</v>
      </c>
      <c r="D392" s="6">
        <v>1863</v>
      </c>
      <c r="E392" s="6" t="s">
        <v>18</v>
      </c>
      <c r="F392" s="6" t="s">
        <v>55</v>
      </c>
      <c r="G392" s="6" t="s">
        <v>86</v>
      </c>
      <c r="H392" s="6">
        <v>0</v>
      </c>
      <c r="I392" s="6">
        <v>10</v>
      </c>
      <c r="J392" s="6">
        <v>0</v>
      </c>
      <c r="K392" s="6">
        <f t="shared" si="7"/>
        <v>0.5</v>
      </c>
    </row>
    <row r="393" spans="1:11" x14ac:dyDescent="0.2">
      <c r="A393" s="6" t="s">
        <v>64</v>
      </c>
      <c r="B393" s="6">
        <v>557</v>
      </c>
      <c r="C393" s="6" t="s">
        <v>149</v>
      </c>
      <c r="D393" s="6">
        <v>1864</v>
      </c>
      <c r="E393" s="6" t="s">
        <v>18</v>
      </c>
      <c r="F393" s="6" t="s">
        <v>55</v>
      </c>
      <c r="G393" s="6" t="s">
        <v>86</v>
      </c>
      <c r="H393" s="6">
        <v>0</v>
      </c>
      <c r="I393" s="6">
        <v>10</v>
      </c>
      <c r="J393" s="6">
        <v>3</v>
      </c>
      <c r="K393" s="6">
        <f t="shared" si="7"/>
        <v>0.51249999999999996</v>
      </c>
    </row>
    <row r="394" spans="1:11" x14ac:dyDescent="0.2">
      <c r="A394" s="6" t="s">
        <v>64</v>
      </c>
      <c r="B394" s="6">
        <v>557</v>
      </c>
      <c r="C394" s="6" t="s">
        <v>149</v>
      </c>
      <c r="D394" s="6">
        <v>1865</v>
      </c>
      <c r="E394" s="6" t="s">
        <v>18</v>
      </c>
      <c r="F394" s="6" t="s">
        <v>55</v>
      </c>
      <c r="G394" s="6" t="s">
        <v>86</v>
      </c>
      <c r="H394" s="6">
        <v>0</v>
      </c>
      <c r="I394" s="6">
        <v>10</v>
      </c>
      <c r="J394" s="6">
        <v>3</v>
      </c>
      <c r="K394" s="6">
        <f t="shared" si="7"/>
        <v>0.51249999999999996</v>
      </c>
    </row>
    <row r="395" spans="1:11" x14ac:dyDescent="0.2">
      <c r="A395" s="6" t="s">
        <v>65</v>
      </c>
      <c r="B395" s="6">
        <v>275</v>
      </c>
      <c r="C395" s="6" t="s">
        <v>149</v>
      </c>
      <c r="D395" s="6">
        <v>1866</v>
      </c>
      <c r="E395" s="6" t="s">
        <v>18</v>
      </c>
      <c r="F395" s="6" t="s">
        <v>55</v>
      </c>
      <c r="G395" s="6" t="s">
        <v>86</v>
      </c>
      <c r="H395" s="6">
        <v>0</v>
      </c>
      <c r="I395" s="6">
        <v>8</v>
      </c>
      <c r="J395" s="6">
        <v>2</v>
      </c>
      <c r="K395" s="6">
        <f t="shared" si="7"/>
        <v>0.40833333333333338</v>
      </c>
    </row>
    <row r="396" spans="1:11" x14ac:dyDescent="0.2">
      <c r="A396" s="6" t="s">
        <v>65</v>
      </c>
      <c r="B396" s="6">
        <v>275</v>
      </c>
      <c r="C396" s="6" t="s">
        <v>149</v>
      </c>
      <c r="D396" s="6">
        <v>1867</v>
      </c>
      <c r="E396" s="6" t="s">
        <v>18</v>
      </c>
      <c r="F396" s="6" t="s">
        <v>55</v>
      </c>
      <c r="G396" s="6" t="s">
        <v>86</v>
      </c>
      <c r="H396" s="6">
        <v>0</v>
      </c>
      <c r="I396" s="6">
        <v>6</v>
      </c>
      <c r="J396" s="6">
        <v>8</v>
      </c>
      <c r="K396" s="6">
        <f t="shared" si="7"/>
        <v>0.33333333333333331</v>
      </c>
    </row>
    <row r="397" spans="1:11" x14ac:dyDescent="0.2">
      <c r="A397" s="6" t="s">
        <v>66</v>
      </c>
      <c r="B397" s="6">
        <v>341</v>
      </c>
      <c r="C397" s="6" t="s">
        <v>149</v>
      </c>
      <c r="D397" s="6">
        <v>1868</v>
      </c>
      <c r="E397" s="6" t="s">
        <v>18</v>
      </c>
      <c r="F397" s="6" t="s">
        <v>55</v>
      </c>
      <c r="G397" s="6" t="s">
        <v>86</v>
      </c>
      <c r="H397" s="6">
        <v>0</v>
      </c>
      <c r="I397" s="6">
        <v>6</v>
      </c>
      <c r="J397" s="6">
        <v>9</v>
      </c>
      <c r="K397" s="6">
        <f t="shared" si="7"/>
        <v>0.33749999999999997</v>
      </c>
    </row>
    <row r="398" spans="1:11" x14ac:dyDescent="0.2">
      <c r="A398" s="6" t="s">
        <v>66</v>
      </c>
      <c r="B398" s="6">
        <v>341</v>
      </c>
      <c r="C398" s="6" t="s">
        <v>149</v>
      </c>
      <c r="D398" s="6">
        <v>1869</v>
      </c>
      <c r="E398" s="6" t="s">
        <v>18</v>
      </c>
      <c r="F398" s="6" t="s">
        <v>55</v>
      </c>
      <c r="G398" s="6" t="s">
        <v>86</v>
      </c>
      <c r="H398" s="6">
        <v>0</v>
      </c>
      <c r="I398" s="6">
        <v>6</v>
      </c>
      <c r="J398" s="6">
        <v>9</v>
      </c>
      <c r="K398" s="6">
        <f t="shared" si="7"/>
        <v>0.33749999999999997</v>
      </c>
    </row>
    <row r="399" spans="1:11" x14ac:dyDescent="0.2">
      <c r="A399" s="6" t="s">
        <v>66</v>
      </c>
      <c r="B399" s="6">
        <v>341</v>
      </c>
      <c r="C399" s="6" t="s">
        <v>149</v>
      </c>
      <c r="D399" s="6">
        <v>1870</v>
      </c>
      <c r="E399" s="6" t="s">
        <v>18</v>
      </c>
      <c r="F399" s="6" t="s">
        <v>55</v>
      </c>
      <c r="G399" s="6" t="s">
        <v>86</v>
      </c>
      <c r="H399" s="6">
        <v>0</v>
      </c>
      <c r="I399" s="6">
        <v>7</v>
      </c>
      <c r="J399" s="6">
        <v>0.5</v>
      </c>
      <c r="K399" s="6">
        <f t="shared" si="7"/>
        <v>0.3520833333333333</v>
      </c>
    </row>
    <row r="400" spans="1:11" x14ac:dyDescent="0.2">
      <c r="A400" s="6" t="s">
        <v>67</v>
      </c>
      <c r="B400" s="6">
        <v>285</v>
      </c>
      <c r="C400" s="6" t="s">
        <v>149</v>
      </c>
      <c r="D400" s="6">
        <v>1871</v>
      </c>
      <c r="E400" s="6" t="s">
        <v>18</v>
      </c>
      <c r="F400" s="6" t="s">
        <v>55</v>
      </c>
      <c r="G400" s="6" t="s">
        <v>86</v>
      </c>
      <c r="H400" s="6">
        <v>0</v>
      </c>
      <c r="I400" s="6">
        <v>7</v>
      </c>
      <c r="J400" s="6">
        <v>10.25</v>
      </c>
      <c r="K400" s="6">
        <f t="shared" si="7"/>
        <v>0.39270833333333333</v>
      </c>
    </row>
    <row r="401" spans="1:13" x14ac:dyDescent="0.2">
      <c r="A401" s="6" t="s">
        <v>67</v>
      </c>
      <c r="B401" s="6">
        <v>285</v>
      </c>
      <c r="C401" s="6" t="s">
        <v>149</v>
      </c>
      <c r="D401" s="6">
        <v>1872</v>
      </c>
      <c r="E401" s="6" t="s">
        <v>18</v>
      </c>
      <c r="F401" s="6" t="s">
        <v>55</v>
      </c>
      <c r="G401" s="6" t="s">
        <v>86</v>
      </c>
      <c r="H401" s="6">
        <v>0</v>
      </c>
      <c r="I401" s="6">
        <v>9</v>
      </c>
      <c r="J401" s="6">
        <v>3.25</v>
      </c>
      <c r="K401" s="6">
        <f t="shared" si="7"/>
        <v>0.46354166666666669</v>
      </c>
    </row>
    <row r="402" spans="1:13" x14ac:dyDescent="0.2">
      <c r="A402" s="6" t="s">
        <v>67</v>
      </c>
      <c r="B402" s="6">
        <v>285</v>
      </c>
      <c r="C402" s="6" t="s">
        <v>149</v>
      </c>
      <c r="D402" s="6">
        <v>1873</v>
      </c>
      <c r="E402" s="6" t="s">
        <v>18</v>
      </c>
      <c r="F402" s="6" t="s">
        <v>55</v>
      </c>
      <c r="G402" s="6" t="s">
        <v>86</v>
      </c>
      <c r="H402" s="6">
        <v>0</v>
      </c>
      <c r="I402" s="6">
        <v>12</v>
      </c>
      <c r="J402" s="6">
        <v>5</v>
      </c>
      <c r="K402" s="6">
        <f t="shared" si="7"/>
        <v>0.62083333333333335</v>
      </c>
    </row>
    <row r="403" spans="1:13" x14ac:dyDescent="0.2">
      <c r="A403" s="6" t="s">
        <v>67</v>
      </c>
      <c r="B403" s="6">
        <v>285</v>
      </c>
      <c r="C403" s="6" t="s">
        <v>149</v>
      </c>
      <c r="D403" s="6">
        <v>1874</v>
      </c>
      <c r="E403" s="6" t="s">
        <v>18</v>
      </c>
      <c r="F403" s="6" t="s">
        <v>55</v>
      </c>
      <c r="G403" s="6" t="s">
        <v>86</v>
      </c>
      <c r="H403" s="6">
        <v>0</v>
      </c>
      <c r="I403" s="6">
        <v>14</v>
      </c>
      <c r="J403" s="6">
        <v>6</v>
      </c>
      <c r="K403" s="6">
        <f t="shared" si="7"/>
        <v>0.72499999999999998</v>
      </c>
    </row>
    <row r="404" spans="1:13" x14ac:dyDescent="0.2">
      <c r="A404" s="6" t="s">
        <v>67</v>
      </c>
      <c r="B404" s="6">
        <v>285</v>
      </c>
      <c r="C404" s="6" t="s">
        <v>149</v>
      </c>
      <c r="D404" s="6">
        <v>1875</v>
      </c>
      <c r="E404" s="6" t="s">
        <v>18</v>
      </c>
      <c r="F404" s="6" t="s">
        <v>55</v>
      </c>
      <c r="G404" s="6" t="s">
        <v>86</v>
      </c>
      <c r="H404" s="6">
        <v>0</v>
      </c>
      <c r="I404" s="6">
        <v>16</v>
      </c>
      <c r="J404" s="6">
        <v>4.5</v>
      </c>
      <c r="K404" s="6">
        <f t="shared" si="7"/>
        <v>0.81875000000000009</v>
      </c>
    </row>
    <row r="405" spans="1:13" x14ac:dyDescent="0.2">
      <c r="A405" s="6" t="s">
        <v>68</v>
      </c>
      <c r="B405" s="6">
        <v>272</v>
      </c>
      <c r="C405" s="6" t="s">
        <v>149</v>
      </c>
      <c r="D405" s="6">
        <v>1876</v>
      </c>
      <c r="E405" s="6" t="s">
        <v>18</v>
      </c>
      <c r="F405" s="6" t="s">
        <v>55</v>
      </c>
      <c r="G405" s="6" t="s">
        <v>86</v>
      </c>
      <c r="H405" s="6">
        <v>0</v>
      </c>
      <c r="I405" s="6">
        <v>16</v>
      </c>
      <c r="J405" s="6">
        <v>0</v>
      </c>
      <c r="K405" s="6">
        <f t="shared" si="7"/>
        <v>0.8</v>
      </c>
    </row>
    <row r="406" spans="1:13" x14ac:dyDescent="0.2">
      <c r="A406" s="6" t="s">
        <v>68</v>
      </c>
      <c r="B406" s="6">
        <v>272</v>
      </c>
      <c r="C406" s="6" t="s">
        <v>149</v>
      </c>
      <c r="D406" s="6">
        <v>1877</v>
      </c>
      <c r="E406" s="6" t="s">
        <v>18</v>
      </c>
      <c r="F406" s="6" t="s">
        <v>55</v>
      </c>
      <c r="G406" s="6" t="s">
        <v>86</v>
      </c>
      <c r="H406" s="6">
        <v>0</v>
      </c>
      <c r="I406" s="6">
        <v>19</v>
      </c>
      <c r="J406" s="66">
        <v>8.1999999999999993</v>
      </c>
      <c r="K406" s="6">
        <f t="shared" si="7"/>
        <v>0.98416666666666663</v>
      </c>
    </row>
    <row r="407" spans="1:13" x14ac:dyDescent="0.2">
      <c r="A407" s="6" t="s">
        <v>68</v>
      </c>
      <c r="B407" s="6">
        <v>272</v>
      </c>
      <c r="C407" s="6" t="s">
        <v>149</v>
      </c>
      <c r="D407" s="6">
        <v>1878</v>
      </c>
      <c r="E407" s="6" t="s">
        <v>18</v>
      </c>
      <c r="F407" s="6" t="s">
        <v>55</v>
      </c>
      <c r="G407" s="6" t="s">
        <v>86</v>
      </c>
      <c r="H407" s="6">
        <v>1</v>
      </c>
      <c r="I407" s="6">
        <v>0</v>
      </c>
      <c r="J407" s="66">
        <v>3.5</v>
      </c>
      <c r="K407" s="6">
        <f t="shared" si="7"/>
        <v>1.0145833333333334</v>
      </c>
    </row>
    <row r="408" spans="1:13" x14ac:dyDescent="0.2">
      <c r="A408" s="6" t="s">
        <v>69</v>
      </c>
      <c r="B408" s="6">
        <v>325</v>
      </c>
      <c r="C408" s="6" t="s">
        <v>149</v>
      </c>
      <c r="D408" s="6">
        <v>1879</v>
      </c>
      <c r="E408" s="6" t="s">
        <v>18</v>
      </c>
      <c r="F408" s="6" t="s">
        <v>55</v>
      </c>
      <c r="G408" s="6" t="s">
        <v>86</v>
      </c>
      <c r="H408" s="6">
        <v>0</v>
      </c>
      <c r="I408" s="6">
        <v>16</v>
      </c>
      <c r="J408" s="66">
        <v>3.5</v>
      </c>
      <c r="K408" s="6">
        <f t="shared" si="7"/>
        <v>0.81458333333333333</v>
      </c>
    </row>
    <row r="409" spans="1:13" x14ac:dyDescent="0.2">
      <c r="A409" s="6" t="s">
        <v>69</v>
      </c>
      <c r="B409" s="6">
        <v>325</v>
      </c>
      <c r="C409" s="6" t="s">
        <v>149</v>
      </c>
      <c r="D409" s="6">
        <v>1880</v>
      </c>
      <c r="E409" s="6" t="s">
        <v>18</v>
      </c>
      <c r="F409" s="6" t="s">
        <v>55</v>
      </c>
      <c r="G409" s="6" t="s">
        <v>86</v>
      </c>
      <c r="H409" s="6">
        <v>0</v>
      </c>
      <c r="I409" s="6">
        <v>17</v>
      </c>
      <c r="J409" s="66">
        <v>6</v>
      </c>
      <c r="K409" s="6">
        <f t="shared" si="7"/>
        <v>0.875</v>
      </c>
    </row>
    <row r="410" spans="1:13" x14ac:dyDescent="0.2">
      <c r="A410" s="6" t="s">
        <v>69</v>
      </c>
      <c r="B410" s="6">
        <v>325</v>
      </c>
      <c r="C410" s="6" t="s">
        <v>149</v>
      </c>
      <c r="D410" s="6">
        <v>1881</v>
      </c>
      <c r="E410" s="6" t="s">
        <v>18</v>
      </c>
      <c r="F410" s="6" t="s">
        <v>55</v>
      </c>
      <c r="G410" s="6" t="s">
        <v>86</v>
      </c>
      <c r="H410" s="6">
        <v>0</v>
      </c>
      <c r="I410" s="6">
        <v>18</v>
      </c>
      <c r="J410" s="66">
        <v>10</v>
      </c>
      <c r="K410" s="6">
        <f t="shared" si="7"/>
        <v>0.94166666666666665</v>
      </c>
    </row>
    <row r="411" spans="1:13" x14ac:dyDescent="0.2">
      <c r="A411" s="6" t="s">
        <v>70</v>
      </c>
      <c r="B411" s="6">
        <v>304</v>
      </c>
      <c r="C411" s="6" t="s">
        <v>149</v>
      </c>
      <c r="D411" s="6">
        <v>1882</v>
      </c>
      <c r="E411" s="6" t="s">
        <v>18</v>
      </c>
      <c r="F411" s="6" t="s">
        <v>55</v>
      </c>
      <c r="G411" s="6" t="s">
        <v>86</v>
      </c>
      <c r="H411" s="6">
        <v>0</v>
      </c>
      <c r="I411" s="6">
        <v>17</v>
      </c>
      <c r="J411" s="66">
        <v>11</v>
      </c>
      <c r="K411" s="6">
        <f t="shared" si="7"/>
        <v>0.89583333333333326</v>
      </c>
      <c r="M411" s="64"/>
    </row>
    <row r="412" spans="1:13" x14ac:dyDescent="0.2">
      <c r="A412" s="6" t="s">
        <v>70</v>
      </c>
      <c r="B412" s="6">
        <v>304</v>
      </c>
      <c r="C412" s="6" t="s">
        <v>149</v>
      </c>
      <c r="D412" s="6">
        <v>1883</v>
      </c>
      <c r="E412" s="6" t="s">
        <v>18</v>
      </c>
      <c r="F412" s="6" t="s">
        <v>55</v>
      </c>
      <c r="G412" s="6" t="s">
        <v>86</v>
      </c>
      <c r="H412" s="6">
        <v>0</v>
      </c>
      <c r="I412" s="6">
        <v>18</v>
      </c>
      <c r="J412" s="66">
        <v>1</v>
      </c>
      <c r="K412" s="6">
        <f t="shared" si="7"/>
        <v>0.90416666666666667</v>
      </c>
      <c r="M412" s="64"/>
    </row>
    <row r="413" spans="1:13" x14ac:dyDescent="0.2">
      <c r="A413" s="6" t="s">
        <v>70</v>
      </c>
      <c r="B413" s="6">
        <v>304</v>
      </c>
      <c r="C413" s="6" t="s">
        <v>149</v>
      </c>
      <c r="D413" s="6">
        <v>1884</v>
      </c>
      <c r="E413" s="6" t="s">
        <v>18</v>
      </c>
      <c r="F413" s="6" t="s">
        <v>55</v>
      </c>
      <c r="G413" s="6" t="s">
        <v>86</v>
      </c>
      <c r="H413" s="6">
        <v>0</v>
      </c>
      <c r="I413" s="6">
        <v>12</v>
      </c>
      <c r="J413" s="66">
        <v>5</v>
      </c>
      <c r="K413" s="6">
        <f t="shared" si="7"/>
        <v>0.62083333333333335</v>
      </c>
    </row>
    <row r="414" spans="1:13" x14ac:dyDescent="0.2">
      <c r="A414" s="6" t="s">
        <v>74</v>
      </c>
      <c r="B414" s="6">
        <v>318</v>
      </c>
      <c r="C414" s="6" t="s">
        <v>149</v>
      </c>
      <c r="D414" s="6">
        <v>1885</v>
      </c>
      <c r="E414" s="6" t="s">
        <v>18</v>
      </c>
      <c r="F414" s="6" t="s">
        <v>55</v>
      </c>
      <c r="G414" s="6" t="s">
        <v>86</v>
      </c>
      <c r="H414" s="6">
        <v>0</v>
      </c>
      <c r="I414" s="6">
        <v>13</v>
      </c>
      <c r="J414" s="66">
        <v>5</v>
      </c>
      <c r="K414" s="6">
        <f t="shared" si="7"/>
        <v>0.67083333333333339</v>
      </c>
    </row>
    <row r="415" spans="1:13" x14ac:dyDescent="0.2">
      <c r="A415" s="6" t="s">
        <v>74</v>
      </c>
      <c r="B415" s="6">
        <v>318</v>
      </c>
      <c r="C415" s="6" t="s">
        <v>149</v>
      </c>
      <c r="D415" s="6">
        <v>1886</v>
      </c>
      <c r="E415" s="6" t="s">
        <v>18</v>
      </c>
      <c r="F415" s="6" t="s">
        <v>55</v>
      </c>
      <c r="G415" s="6" t="s">
        <v>86</v>
      </c>
      <c r="H415" s="6">
        <v>0</v>
      </c>
      <c r="I415" s="6">
        <v>11</v>
      </c>
      <c r="J415" s="66">
        <v>2</v>
      </c>
      <c r="K415" s="6">
        <f t="shared" si="7"/>
        <v>0.55833333333333335</v>
      </c>
    </row>
    <row r="416" spans="1:13" x14ac:dyDescent="0.2">
      <c r="A416" s="6" t="s">
        <v>74</v>
      </c>
      <c r="B416" s="6">
        <v>318</v>
      </c>
      <c r="C416" s="6" t="s">
        <v>149</v>
      </c>
      <c r="D416" s="6">
        <v>1887</v>
      </c>
      <c r="E416" s="6" t="s">
        <v>18</v>
      </c>
      <c r="F416" s="6" t="s">
        <v>55</v>
      </c>
      <c r="G416" s="6" t="s">
        <v>86</v>
      </c>
      <c r="H416" s="6">
        <v>0</v>
      </c>
      <c r="I416" s="6">
        <v>12</v>
      </c>
      <c r="J416" s="6">
        <v>3</v>
      </c>
      <c r="K416" s="6">
        <f t="shared" si="7"/>
        <v>0.61249999999999993</v>
      </c>
    </row>
    <row r="417" spans="1:11" x14ac:dyDescent="0.2">
      <c r="A417" s="6" t="s">
        <v>75</v>
      </c>
      <c r="B417" s="6">
        <v>325</v>
      </c>
      <c r="C417" s="6" t="s">
        <v>149</v>
      </c>
      <c r="D417" s="6">
        <v>1888</v>
      </c>
      <c r="E417" s="6" t="s">
        <v>18</v>
      </c>
      <c r="F417" s="6" t="s">
        <v>55</v>
      </c>
      <c r="G417" s="6" t="s">
        <v>86</v>
      </c>
      <c r="H417" s="6">
        <v>0</v>
      </c>
      <c r="I417" s="6">
        <v>13</v>
      </c>
      <c r="J417" s="6">
        <v>3</v>
      </c>
      <c r="K417" s="6">
        <f t="shared" si="7"/>
        <v>0.66249999999999998</v>
      </c>
    </row>
    <row r="418" spans="1:11" x14ac:dyDescent="0.2">
      <c r="A418" s="6" t="s">
        <v>75</v>
      </c>
      <c r="B418" s="6">
        <v>325</v>
      </c>
      <c r="C418" s="6" t="s">
        <v>149</v>
      </c>
      <c r="D418" s="6">
        <v>1889</v>
      </c>
      <c r="E418" s="6" t="s">
        <v>18</v>
      </c>
      <c r="F418" s="6" t="s">
        <v>55</v>
      </c>
      <c r="G418" s="6" t="s">
        <v>86</v>
      </c>
      <c r="H418" s="6">
        <v>0</v>
      </c>
      <c r="I418" s="6">
        <v>17</v>
      </c>
      <c r="J418" s="6">
        <v>4</v>
      </c>
      <c r="K418" s="6">
        <f t="shared" si="7"/>
        <v>0.8666666666666667</v>
      </c>
    </row>
    <row r="419" spans="1:11" x14ac:dyDescent="0.2">
      <c r="A419" s="6" t="s">
        <v>75</v>
      </c>
      <c r="B419" s="6">
        <v>325</v>
      </c>
      <c r="C419" s="6" t="s">
        <v>149</v>
      </c>
      <c r="D419" s="6">
        <v>1890</v>
      </c>
      <c r="E419" s="6" t="s">
        <v>18</v>
      </c>
      <c r="F419" s="6" t="s">
        <v>55</v>
      </c>
      <c r="G419" s="6" t="s">
        <v>86</v>
      </c>
      <c r="H419" s="6">
        <v>0</v>
      </c>
      <c r="I419" s="6">
        <v>18</v>
      </c>
      <c r="J419" s="6">
        <v>1</v>
      </c>
      <c r="K419" s="6">
        <f t="shared" si="7"/>
        <v>0.90416666666666667</v>
      </c>
    </row>
    <row r="420" spans="1:11" x14ac:dyDescent="0.2">
      <c r="A420" s="6" t="s">
        <v>76</v>
      </c>
      <c r="B420" s="6">
        <v>354</v>
      </c>
      <c r="C420" s="6" t="s">
        <v>149</v>
      </c>
      <c r="D420" s="6">
        <v>1891</v>
      </c>
      <c r="E420" s="6" t="s">
        <v>18</v>
      </c>
      <c r="F420" s="6" t="s">
        <v>55</v>
      </c>
      <c r="G420" s="6" t="s">
        <v>86</v>
      </c>
      <c r="H420" s="6">
        <v>0</v>
      </c>
      <c r="I420" s="6">
        <v>18</v>
      </c>
      <c r="J420" s="6">
        <v>2</v>
      </c>
      <c r="K420" s="6">
        <f t="shared" si="7"/>
        <v>0.90833333333333333</v>
      </c>
    </row>
    <row r="421" spans="1:11" x14ac:dyDescent="0.2">
      <c r="A421" s="6" t="s">
        <v>76</v>
      </c>
      <c r="B421" s="6">
        <v>354</v>
      </c>
      <c r="C421" s="6" t="s">
        <v>149</v>
      </c>
      <c r="D421" s="6">
        <v>1892</v>
      </c>
      <c r="E421" s="6" t="s">
        <v>18</v>
      </c>
      <c r="F421" s="6" t="s">
        <v>55</v>
      </c>
      <c r="G421" s="6" t="s">
        <v>86</v>
      </c>
      <c r="H421" s="6">
        <v>0</v>
      </c>
      <c r="I421" s="6">
        <v>15</v>
      </c>
      <c r="J421" s="6">
        <v>8</v>
      </c>
      <c r="K421" s="6">
        <f t="shared" si="7"/>
        <v>0.78333333333333333</v>
      </c>
    </row>
    <row r="422" spans="1:11" x14ac:dyDescent="0.2">
      <c r="A422" s="6" t="s">
        <v>76</v>
      </c>
      <c r="B422" s="6">
        <v>354</v>
      </c>
      <c r="C422" s="6" t="s">
        <v>149</v>
      </c>
      <c r="D422" s="6">
        <v>1893</v>
      </c>
      <c r="E422" s="6" t="s">
        <v>18</v>
      </c>
      <c r="F422" s="6" t="s">
        <v>55</v>
      </c>
      <c r="G422" s="6" t="s">
        <v>86</v>
      </c>
      <c r="H422" s="6">
        <v>0</v>
      </c>
      <c r="I422" s="6">
        <v>14</v>
      </c>
      <c r="J422" s="6">
        <v>0</v>
      </c>
      <c r="K422" s="6">
        <f t="shared" si="7"/>
        <v>0.7</v>
      </c>
    </row>
    <row r="423" spans="1:11" x14ac:dyDescent="0.2">
      <c r="A423" s="6" t="s">
        <v>77</v>
      </c>
      <c r="B423" s="6">
        <v>418</v>
      </c>
      <c r="C423" s="6" t="s">
        <v>149</v>
      </c>
      <c r="D423" s="6">
        <v>1894</v>
      </c>
      <c r="E423" s="6" t="s">
        <v>18</v>
      </c>
      <c r="F423" s="6" t="s">
        <v>55</v>
      </c>
      <c r="G423" s="6" t="s">
        <v>86</v>
      </c>
      <c r="H423" s="6">
        <v>0</v>
      </c>
      <c r="I423" s="6">
        <v>14</v>
      </c>
      <c r="J423" s="6">
        <v>0</v>
      </c>
      <c r="K423" s="6">
        <f t="shared" si="7"/>
        <v>0.7</v>
      </c>
    </row>
    <row r="424" spans="1:11" x14ac:dyDescent="0.2">
      <c r="A424" s="6" t="s">
        <v>77</v>
      </c>
      <c r="B424" s="6">
        <v>418</v>
      </c>
      <c r="C424" s="6" t="s">
        <v>149</v>
      </c>
      <c r="D424" s="6">
        <v>1895</v>
      </c>
      <c r="E424" s="6" t="s">
        <v>18</v>
      </c>
      <c r="F424" s="6" t="s">
        <v>55</v>
      </c>
      <c r="G424" s="6" t="s">
        <v>86</v>
      </c>
      <c r="H424" s="6">
        <v>0</v>
      </c>
      <c r="I424" s="6">
        <v>14</v>
      </c>
      <c r="J424" s="6">
        <v>0</v>
      </c>
      <c r="K424" s="6">
        <f t="shared" si="7"/>
        <v>0.7</v>
      </c>
    </row>
    <row r="425" spans="1:11" x14ac:dyDescent="0.2">
      <c r="A425" s="6" t="s">
        <v>77</v>
      </c>
      <c r="B425" s="6">
        <v>418</v>
      </c>
      <c r="C425" s="6" t="s">
        <v>149</v>
      </c>
      <c r="D425" s="6">
        <v>1896</v>
      </c>
      <c r="E425" s="6" t="s">
        <v>18</v>
      </c>
      <c r="F425" s="6" t="s">
        <v>55</v>
      </c>
      <c r="G425" s="6" t="s">
        <v>86</v>
      </c>
      <c r="H425" s="6">
        <v>0</v>
      </c>
      <c r="I425" s="6">
        <v>14</v>
      </c>
      <c r="J425" s="6">
        <v>9</v>
      </c>
      <c r="K425" s="6">
        <f t="shared" si="7"/>
        <v>0.73749999999999993</v>
      </c>
    </row>
    <row r="426" spans="1:11" x14ac:dyDescent="0.2">
      <c r="A426" s="6" t="s">
        <v>77</v>
      </c>
      <c r="B426" s="6">
        <v>418</v>
      </c>
      <c r="C426" s="6" t="s">
        <v>149</v>
      </c>
      <c r="D426" s="6">
        <v>1897</v>
      </c>
      <c r="E426" s="6" t="s">
        <v>18</v>
      </c>
      <c r="F426" s="6" t="s">
        <v>55</v>
      </c>
      <c r="G426" s="6" t="s">
        <v>86</v>
      </c>
      <c r="H426" s="6">
        <v>0</v>
      </c>
      <c r="I426" s="6">
        <v>15</v>
      </c>
      <c r="J426" s="6">
        <v>9</v>
      </c>
      <c r="K426" s="6">
        <f t="shared" si="7"/>
        <v>0.78749999999999998</v>
      </c>
    </row>
    <row r="427" spans="1:11" x14ac:dyDescent="0.2">
      <c r="A427" s="6" t="s">
        <v>78</v>
      </c>
      <c r="B427" s="6">
        <v>421</v>
      </c>
      <c r="C427" s="6" t="s">
        <v>149</v>
      </c>
      <c r="D427" s="6">
        <v>1898</v>
      </c>
      <c r="E427" s="6" t="s">
        <v>18</v>
      </c>
      <c r="F427" s="6" t="s">
        <v>55</v>
      </c>
      <c r="G427" s="6" t="s">
        <v>86</v>
      </c>
      <c r="H427" s="6">
        <v>0</v>
      </c>
      <c r="I427" s="6">
        <v>13</v>
      </c>
      <c r="J427" s="6">
        <v>7</v>
      </c>
      <c r="K427" s="6">
        <f t="shared" si="7"/>
        <v>0.6791666666666667</v>
      </c>
    </row>
    <row r="428" spans="1:11" x14ac:dyDescent="0.2">
      <c r="A428" s="6" t="s">
        <v>82</v>
      </c>
      <c r="B428" s="6">
        <v>429</v>
      </c>
      <c r="C428" s="6" t="s">
        <v>149</v>
      </c>
      <c r="D428" s="6">
        <v>1902</v>
      </c>
      <c r="E428" s="6" t="s">
        <v>19</v>
      </c>
      <c r="F428" s="6" t="s">
        <v>72</v>
      </c>
      <c r="G428" s="6" t="s">
        <v>56</v>
      </c>
      <c r="H428" s="6">
        <v>0</v>
      </c>
      <c r="I428" s="6">
        <v>14</v>
      </c>
      <c r="J428" s="6">
        <v>0</v>
      </c>
      <c r="K428" s="6">
        <f t="shared" si="7"/>
        <v>0.7</v>
      </c>
    </row>
    <row r="429" spans="1:11" x14ac:dyDescent="0.2">
      <c r="A429" s="6" t="s">
        <v>83</v>
      </c>
      <c r="B429" s="6">
        <v>347</v>
      </c>
      <c r="C429" s="6" t="s">
        <v>149</v>
      </c>
      <c r="D429" s="6">
        <v>1903</v>
      </c>
      <c r="E429" s="6" t="s">
        <v>19</v>
      </c>
      <c r="F429" s="6" t="s">
        <v>72</v>
      </c>
      <c r="G429" s="6" t="s">
        <v>56</v>
      </c>
      <c r="H429" s="6">
        <v>0</v>
      </c>
      <c r="I429" s="6">
        <v>15</v>
      </c>
      <c r="J429" s="6">
        <v>0</v>
      </c>
      <c r="K429" s="6">
        <f t="shared" si="7"/>
        <v>0.75</v>
      </c>
    </row>
    <row r="430" spans="1:11" x14ac:dyDescent="0.2">
      <c r="A430" s="6" t="s">
        <v>83</v>
      </c>
      <c r="B430" s="6">
        <v>347</v>
      </c>
      <c r="C430" s="6" t="s">
        <v>149</v>
      </c>
      <c r="D430" s="6">
        <v>1904</v>
      </c>
      <c r="E430" s="6" t="s">
        <v>19</v>
      </c>
      <c r="F430" s="6" t="s">
        <v>72</v>
      </c>
      <c r="G430" s="6" t="s">
        <v>56</v>
      </c>
      <c r="H430" s="6">
        <v>0</v>
      </c>
      <c r="I430" s="6">
        <v>14</v>
      </c>
      <c r="J430" s="6">
        <v>0</v>
      </c>
      <c r="K430" s="6">
        <f t="shared" si="7"/>
        <v>0.7</v>
      </c>
    </row>
    <row r="431" spans="1:11" x14ac:dyDescent="0.2">
      <c r="A431" s="6" t="s">
        <v>83</v>
      </c>
      <c r="B431" s="6">
        <v>347</v>
      </c>
      <c r="C431" s="6" t="s">
        <v>149</v>
      </c>
      <c r="D431" s="6">
        <v>1905</v>
      </c>
      <c r="E431" s="6" t="s">
        <v>19</v>
      </c>
      <c r="F431" s="6" t="s">
        <v>72</v>
      </c>
      <c r="G431" s="6" t="s">
        <v>56</v>
      </c>
      <c r="H431" s="6">
        <v>0</v>
      </c>
      <c r="I431" s="6">
        <v>14</v>
      </c>
      <c r="J431" s="6">
        <v>0</v>
      </c>
      <c r="K431" s="6">
        <f t="shared" si="7"/>
        <v>0.7</v>
      </c>
    </row>
    <row r="432" spans="1:11" x14ac:dyDescent="0.2">
      <c r="A432" s="6" t="s">
        <v>84</v>
      </c>
      <c r="B432" s="6">
        <v>281</v>
      </c>
      <c r="C432" s="6" t="s">
        <v>149</v>
      </c>
      <c r="D432" s="6">
        <v>1906</v>
      </c>
      <c r="E432" s="6" t="s">
        <v>19</v>
      </c>
      <c r="F432" s="6" t="s">
        <v>72</v>
      </c>
      <c r="G432" s="6" t="s">
        <v>56</v>
      </c>
      <c r="H432" s="6">
        <v>0</v>
      </c>
      <c r="I432" s="6">
        <v>13</v>
      </c>
      <c r="J432" s="6">
        <v>0</v>
      </c>
      <c r="K432" s="6">
        <f t="shared" si="7"/>
        <v>0.65</v>
      </c>
    </row>
    <row r="433" spans="1:15" x14ac:dyDescent="0.2">
      <c r="A433" s="6" t="s">
        <v>84</v>
      </c>
      <c r="B433" s="6">
        <v>281</v>
      </c>
      <c r="C433" s="6" t="s">
        <v>149</v>
      </c>
      <c r="D433" s="6">
        <v>1907</v>
      </c>
      <c r="E433" s="6" t="s">
        <v>19</v>
      </c>
      <c r="F433" s="6" t="s">
        <v>72</v>
      </c>
      <c r="G433" s="6" t="s">
        <v>56</v>
      </c>
      <c r="H433" s="6">
        <v>0</v>
      </c>
      <c r="I433" s="6">
        <v>13</v>
      </c>
      <c r="J433" s="6">
        <v>0</v>
      </c>
      <c r="K433" s="6">
        <f t="shared" si="7"/>
        <v>0.65</v>
      </c>
    </row>
    <row r="434" spans="1:15" x14ac:dyDescent="0.2">
      <c r="A434" s="6" t="s">
        <v>84</v>
      </c>
      <c r="B434" s="6">
        <v>281</v>
      </c>
      <c r="C434" s="6" t="s">
        <v>149</v>
      </c>
      <c r="D434" s="6">
        <v>1908</v>
      </c>
      <c r="E434" s="6" t="s">
        <v>19</v>
      </c>
      <c r="F434" s="6" t="s">
        <v>72</v>
      </c>
      <c r="G434" s="6" t="s">
        <v>56</v>
      </c>
      <c r="H434" s="6">
        <v>0</v>
      </c>
      <c r="I434" s="6">
        <v>13</v>
      </c>
      <c r="J434" s="6">
        <v>0</v>
      </c>
      <c r="K434" s="6">
        <f t="shared" si="7"/>
        <v>0.65</v>
      </c>
    </row>
    <row r="435" spans="1:15" x14ac:dyDescent="0.2">
      <c r="A435" s="6" t="s">
        <v>71</v>
      </c>
      <c r="B435" s="6">
        <v>284</v>
      </c>
      <c r="C435" s="6" t="s">
        <v>149</v>
      </c>
      <c r="D435" s="6">
        <v>1909</v>
      </c>
      <c r="E435" s="6" t="s">
        <v>19</v>
      </c>
      <c r="F435" s="6" t="s">
        <v>72</v>
      </c>
      <c r="G435" s="6" t="s">
        <v>56</v>
      </c>
      <c r="H435" s="6">
        <v>0</v>
      </c>
      <c r="I435" s="6">
        <v>13</v>
      </c>
      <c r="J435" s="6">
        <v>0</v>
      </c>
      <c r="K435" s="6">
        <f t="shared" si="7"/>
        <v>0.65</v>
      </c>
    </row>
    <row r="436" spans="1:15" x14ac:dyDescent="0.2">
      <c r="A436" s="6" t="s">
        <v>88</v>
      </c>
      <c r="B436" s="6">
        <v>340</v>
      </c>
      <c r="C436" s="6" t="s">
        <v>149</v>
      </c>
      <c r="D436" s="6">
        <v>1913</v>
      </c>
      <c r="E436" s="6" t="s">
        <v>128</v>
      </c>
      <c r="F436" s="6" t="s">
        <v>55</v>
      </c>
      <c r="G436" s="6" t="s">
        <v>56</v>
      </c>
      <c r="H436" s="6">
        <v>0</v>
      </c>
      <c r="I436" s="64">
        <v>12.961481396815719</v>
      </c>
      <c r="J436" s="6">
        <v>0</v>
      </c>
      <c r="K436" s="6">
        <f t="shared" si="7"/>
        <v>0.64807406984078597</v>
      </c>
      <c r="L436" s="6">
        <v>12</v>
      </c>
      <c r="M436" s="64">
        <f>EXP((LN(L436)+LN(N436))/2)</f>
        <v>12.961481396815719</v>
      </c>
      <c r="N436" s="6">
        <v>14</v>
      </c>
      <c r="O436" s="6" t="s">
        <v>73</v>
      </c>
    </row>
  </sheetData>
  <phoneticPr fontId="15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C70"/>
  <sheetViews>
    <sheetView tabSelected="1" zoomScaleNormal="100" workbookViewId="0">
      <pane xSplit="1" ySplit="8" topLeftCell="B9" activePane="bottomRight" state="frozen"/>
      <selection activeCell="Q12" sqref="Q12"/>
      <selection pane="topRight" activeCell="Q12" sqref="Q12"/>
      <selection pane="bottomLeft" activeCell="Q12" sqref="Q12"/>
      <selection pane="bottomRight" activeCell="D4" sqref="D4"/>
    </sheetView>
  </sheetViews>
  <sheetFormatPr defaultColWidth="8.85546875" defaultRowHeight="12.75" x14ac:dyDescent="0.2"/>
  <cols>
    <col min="1" max="1" width="8.85546875" style="46"/>
    <col min="2" max="2" width="5.7109375" style="45" customWidth="1"/>
    <col min="3" max="3" width="5.7109375" style="42" customWidth="1"/>
    <col min="4" max="4" width="5.7109375" style="41" customWidth="1"/>
    <col min="5" max="7" width="5.7109375" style="42" customWidth="1"/>
    <col min="8" max="8" width="5.7109375" style="43" customWidth="1"/>
    <col min="9" max="10" width="5.7109375" style="42" customWidth="1"/>
    <col min="11" max="11" width="5.7109375" style="43" customWidth="1"/>
    <col min="12" max="12" width="5.7109375" style="42" customWidth="1"/>
    <col min="13" max="13" width="5.7109375" style="44" customWidth="1"/>
    <col min="14" max="14" width="5.7109375" style="45" customWidth="1"/>
    <col min="15" max="16" width="5.7109375" style="42" customWidth="1"/>
    <col min="17" max="17" width="5.7109375" style="43" customWidth="1"/>
    <col min="18" max="18" width="5.7109375" style="42" customWidth="1"/>
    <col min="19" max="19" width="5.7109375" style="41" customWidth="1"/>
    <col min="20" max="22" width="5.7109375" style="42" customWidth="1"/>
    <col min="23" max="23" width="5.7109375" style="43" customWidth="1"/>
    <col min="24" max="24" width="5.7109375" style="42" customWidth="1"/>
    <col min="25" max="25" width="5.7109375" style="44" customWidth="1"/>
    <col min="26" max="26" width="5.7109375" style="45" customWidth="1"/>
    <col min="27" max="27" width="5.7109375" style="42" customWidth="1"/>
    <col min="28" max="28" width="5.7109375" style="44" customWidth="1"/>
    <col min="29" max="29" width="5.7109375" style="45" customWidth="1"/>
    <col min="30" max="30" width="5.7109375" style="42" customWidth="1"/>
    <col min="31" max="31" width="5.7109375" style="41" customWidth="1"/>
    <col min="32" max="33" width="5.7109375" style="42" customWidth="1"/>
    <col min="34" max="34" width="5.7109375" style="41" customWidth="1"/>
    <col min="35" max="36" width="5.7109375" style="42" customWidth="1"/>
    <col min="37" max="37" width="5.7109375" style="41" customWidth="1"/>
    <col min="38" max="40" width="5.7109375" style="42" customWidth="1"/>
    <col min="41" max="41" width="5.7109375" style="43" customWidth="1"/>
    <col min="42" max="42" width="5.7109375" style="42" customWidth="1"/>
    <col min="43" max="43" width="5.7109375" style="44" customWidth="1"/>
    <col min="44" max="45" width="5.7109375" style="42" customWidth="1"/>
    <col min="46" max="46" width="5.7109375" style="41" customWidth="1"/>
    <col min="47" max="48" width="5.7109375" style="42" customWidth="1"/>
    <col min="49" max="49" width="5.7109375" style="41" customWidth="1"/>
    <col min="50" max="51" width="5.7109375" style="42" customWidth="1"/>
    <col min="52" max="52" width="5.7109375" style="44" customWidth="1"/>
    <col min="53" max="53" width="5.7109375" style="45" customWidth="1"/>
    <col min="54" max="54" width="5.7109375" style="42" customWidth="1"/>
    <col min="55" max="55" width="5.7109375" style="44" customWidth="1"/>
    <col min="56" max="16384" width="8.85546875" style="46"/>
  </cols>
  <sheetData>
    <row r="1" spans="1:55" s="6" customFormat="1" x14ac:dyDescent="0.2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</row>
    <row r="2" spans="1:55" s="34" customFormat="1" ht="18" x14ac:dyDescent="0.25">
      <c r="A2" s="8"/>
      <c r="B2" s="32" t="s">
        <v>1</v>
      </c>
    </row>
    <row r="3" spans="1:55" s="34" customFormat="1" ht="15" x14ac:dyDescent="0.2">
      <c r="B3" s="33"/>
    </row>
    <row r="4" spans="1:55" s="34" customFormat="1" x14ac:dyDescent="0.2">
      <c r="B4" s="25" t="s">
        <v>152</v>
      </c>
    </row>
    <row r="5" spans="1:55" s="35" customFormat="1" x14ac:dyDescent="0.2"/>
    <row r="6" spans="1:55" s="36" customFormat="1" x14ac:dyDescent="0.2">
      <c r="B6" s="104" t="s">
        <v>157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8"/>
      <c r="N6" s="104" t="s">
        <v>158</v>
      </c>
      <c r="O6" s="87"/>
      <c r="P6" s="87"/>
      <c r="Q6" s="87"/>
      <c r="R6" s="87"/>
      <c r="S6" s="87"/>
      <c r="T6" s="87"/>
      <c r="U6" s="87"/>
      <c r="V6" s="87"/>
      <c r="W6" s="87"/>
      <c r="X6" s="87"/>
      <c r="Y6" s="88"/>
      <c r="Z6" s="109" t="s">
        <v>159</v>
      </c>
      <c r="AA6" s="110"/>
      <c r="AB6" s="111"/>
      <c r="AC6" s="86" t="s">
        <v>147</v>
      </c>
      <c r="AD6" s="87"/>
      <c r="AE6" s="87"/>
      <c r="AF6" s="87"/>
      <c r="AG6" s="87"/>
      <c r="AH6" s="87"/>
      <c r="AI6" s="87"/>
      <c r="AJ6" s="87"/>
      <c r="AK6" s="87"/>
      <c r="AL6" s="87"/>
      <c r="AM6" s="87"/>
      <c r="AN6" s="87"/>
      <c r="AO6" s="87"/>
      <c r="AP6" s="87"/>
      <c r="AQ6" s="88"/>
      <c r="AR6" s="86" t="s">
        <v>20</v>
      </c>
      <c r="AS6" s="87"/>
      <c r="AT6" s="87"/>
      <c r="AU6" s="87"/>
      <c r="AV6" s="87"/>
      <c r="AW6" s="87"/>
      <c r="AX6" s="87"/>
      <c r="AY6" s="87"/>
      <c r="AZ6" s="88"/>
      <c r="BA6" s="81" t="s">
        <v>27</v>
      </c>
      <c r="BB6" s="82"/>
      <c r="BC6" s="84"/>
    </row>
    <row r="7" spans="1:55" s="36" customFormat="1" x14ac:dyDescent="0.2">
      <c r="B7" s="81" t="s">
        <v>92</v>
      </c>
      <c r="C7" s="82"/>
      <c r="D7" s="83"/>
      <c r="E7" s="82" t="s">
        <v>91</v>
      </c>
      <c r="F7" s="82"/>
      <c r="G7" s="82"/>
      <c r="H7" s="85" t="s">
        <v>94</v>
      </c>
      <c r="I7" s="82"/>
      <c r="J7" s="83"/>
      <c r="K7" s="85" t="s">
        <v>93</v>
      </c>
      <c r="L7" s="82"/>
      <c r="M7" s="84"/>
      <c r="N7" s="81" t="s">
        <v>21</v>
      </c>
      <c r="O7" s="82"/>
      <c r="P7" s="83"/>
      <c r="Q7" s="85" t="s">
        <v>22</v>
      </c>
      <c r="R7" s="82"/>
      <c r="S7" s="83"/>
      <c r="T7" s="82" t="s">
        <v>145</v>
      </c>
      <c r="U7" s="82"/>
      <c r="V7" s="82"/>
      <c r="W7" s="85" t="s">
        <v>144</v>
      </c>
      <c r="X7" s="82"/>
      <c r="Y7" s="84"/>
      <c r="Z7" s="89"/>
      <c r="AA7" s="90"/>
      <c r="AB7" s="91"/>
      <c r="AC7" s="81" t="s">
        <v>126</v>
      </c>
      <c r="AD7" s="82"/>
      <c r="AE7" s="83"/>
      <c r="AF7" s="82" t="s">
        <v>54</v>
      </c>
      <c r="AG7" s="82"/>
      <c r="AH7" s="83"/>
      <c r="AI7" s="82" t="s">
        <v>8</v>
      </c>
      <c r="AJ7" s="82"/>
      <c r="AK7" s="83"/>
      <c r="AL7" s="85" t="s">
        <v>15</v>
      </c>
      <c r="AM7" s="82"/>
      <c r="AN7" s="83"/>
      <c r="AO7" s="82" t="s">
        <v>23</v>
      </c>
      <c r="AP7" s="82"/>
      <c r="AQ7" s="84"/>
      <c r="AR7" s="81" t="s">
        <v>24</v>
      </c>
      <c r="AS7" s="82"/>
      <c r="AT7" s="83"/>
      <c r="AU7" s="82" t="s">
        <v>25</v>
      </c>
      <c r="AV7" s="82"/>
      <c r="AW7" s="83"/>
      <c r="AX7" s="82" t="s">
        <v>18</v>
      </c>
      <c r="AY7" s="82"/>
      <c r="AZ7" s="84"/>
      <c r="BA7" s="86" t="s">
        <v>26</v>
      </c>
      <c r="BB7" s="87"/>
      <c r="BC7" s="88"/>
    </row>
    <row r="8" spans="1:55" s="36" customFormat="1" x14ac:dyDescent="0.2">
      <c r="B8" s="37" t="s">
        <v>131</v>
      </c>
      <c r="C8" s="34" t="s">
        <v>130</v>
      </c>
      <c r="D8" s="38" t="s">
        <v>129</v>
      </c>
      <c r="E8" s="34" t="s">
        <v>131</v>
      </c>
      <c r="F8" s="34" t="s">
        <v>130</v>
      </c>
      <c r="G8" s="34" t="s">
        <v>129</v>
      </c>
      <c r="H8" s="39" t="s">
        <v>131</v>
      </c>
      <c r="I8" s="34" t="s">
        <v>130</v>
      </c>
      <c r="J8" s="34" t="s">
        <v>129</v>
      </c>
      <c r="K8" s="39" t="s">
        <v>131</v>
      </c>
      <c r="L8" s="34" t="s">
        <v>130</v>
      </c>
      <c r="M8" s="40" t="s">
        <v>129</v>
      </c>
      <c r="N8" s="37" t="s">
        <v>131</v>
      </c>
      <c r="O8" s="34" t="s">
        <v>130</v>
      </c>
      <c r="P8" s="34" t="s">
        <v>129</v>
      </c>
      <c r="Q8" s="39" t="s">
        <v>131</v>
      </c>
      <c r="R8" s="34" t="s">
        <v>130</v>
      </c>
      <c r="S8" s="38" t="s">
        <v>129</v>
      </c>
      <c r="T8" s="34" t="s">
        <v>131</v>
      </c>
      <c r="U8" s="34" t="s">
        <v>130</v>
      </c>
      <c r="V8" s="34" t="s">
        <v>129</v>
      </c>
      <c r="W8" s="39" t="s">
        <v>131</v>
      </c>
      <c r="X8" s="34" t="s">
        <v>130</v>
      </c>
      <c r="Y8" s="40" t="s">
        <v>129</v>
      </c>
      <c r="Z8" s="37" t="s">
        <v>131</v>
      </c>
      <c r="AA8" s="34" t="s">
        <v>130</v>
      </c>
      <c r="AB8" s="40" t="s">
        <v>129</v>
      </c>
      <c r="AC8" s="37" t="s">
        <v>131</v>
      </c>
      <c r="AD8" s="34" t="s">
        <v>130</v>
      </c>
      <c r="AE8" s="38" t="s">
        <v>129</v>
      </c>
      <c r="AF8" s="34" t="s">
        <v>131</v>
      </c>
      <c r="AG8" s="34" t="s">
        <v>130</v>
      </c>
      <c r="AH8" s="38" t="s">
        <v>129</v>
      </c>
      <c r="AI8" s="34" t="s">
        <v>131</v>
      </c>
      <c r="AJ8" s="34" t="s">
        <v>130</v>
      </c>
      <c r="AK8" s="38" t="s">
        <v>129</v>
      </c>
      <c r="AL8" s="34" t="s">
        <v>131</v>
      </c>
      <c r="AM8" s="34" t="s">
        <v>130</v>
      </c>
      <c r="AN8" s="34" t="s">
        <v>129</v>
      </c>
      <c r="AO8" s="39" t="s">
        <v>131</v>
      </c>
      <c r="AP8" s="34" t="s">
        <v>130</v>
      </c>
      <c r="AQ8" s="40" t="s">
        <v>129</v>
      </c>
      <c r="AR8" s="34" t="s">
        <v>131</v>
      </c>
      <c r="AS8" s="34" t="s">
        <v>130</v>
      </c>
      <c r="AT8" s="38" t="s">
        <v>129</v>
      </c>
      <c r="AU8" s="34" t="s">
        <v>131</v>
      </c>
      <c r="AV8" s="34" t="s">
        <v>130</v>
      </c>
      <c r="AW8" s="38" t="s">
        <v>129</v>
      </c>
      <c r="AX8" s="34" t="s">
        <v>131</v>
      </c>
      <c r="AY8" s="34" t="s">
        <v>130</v>
      </c>
      <c r="AZ8" s="40" t="s">
        <v>129</v>
      </c>
      <c r="BA8" s="37" t="s">
        <v>131</v>
      </c>
      <c r="BB8" s="34" t="s">
        <v>130</v>
      </c>
      <c r="BC8" s="40" t="s">
        <v>129</v>
      </c>
    </row>
    <row r="9" spans="1:55" x14ac:dyDescent="0.2">
      <c r="A9" s="26">
        <v>1852</v>
      </c>
      <c r="B9" s="14">
        <f>C9/25</f>
        <v>8.3333333333333343E-2</v>
      </c>
      <c r="C9" s="12">
        <f t="shared" ref="C9:C54" si="0">D9/12</f>
        <v>2.0833333333333335</v>
      </c>
      <c r="D9" s="41">
        <v>25</v>
      </c>
      <c r="Z9" s="14">
        <f>AA9/25</f>
        <v>8.3333333333333343E-2</v>
      </c>
      <c r="AA9" s="12">
        <f>AB9/12</f>
        <v>2.0833333333333335</v>
      </c>
      <c r="AB9" s="44">
        <v>25</v>
      </c>
      <c r="AC9" s="14">
        <f>AD9/25</f>
        <v>0.26666666666666666</v>
      </c>
      <c r="AD9" s="12">
        <f>AE9/12</f>
        <v>6.666666666666667</v>
      </c>
      <c r="AE9" s="41">
        <v>80</v>
      </c>
    </row>
    <row r="10" spans="1:55" x14ac:dyDescent="0.2">
      <c r="A10" s="26">
        <v>1853</v>
      </c>
      <c r="B10" s="14">
        <f t="shared" ref="B10:B66" si="1">C10/25</f>
        <v>8.3333333333333343E-2</v>
      </c>
      <c r="C10" s="12">
        <f t="shared" si="0"/>
        <v>2.0833333333333335</v>
      </c>
      <c r="D10" s="41">
        <v>25</v>
      </c>
      <c r="Z10" s="14">
        <f t="shared" ref="Z10:Z55" si="2">AA10/25</f>
        <v>8.3333333333333343E-2</v>
      </c>
      <c r="AA10" s="12">
        <f t="shared" ref="AA10:AA55" si="3">AB10/12</f>
        <v>2.0833333333333335</v>
      </c>
      <c r="AB10" s="44">
        <v>25</v>
      </c>
      <c r="AC10" s="45">
        <v>0.375</v>
      </c>
      <c r="AD10" s="12">
        <f>AC10*25</f>
        <v>9.375</v>
      </c>
      <c r="AE10" s="13">
        <f>AD10*12</f>
        <v>112.5</v>
      </c>
      <c r="AZ10" s="48"/>
      <c r="BA10" s="12">
        <f t="shared" ref="BA10:BA55" si="4">BB10/25</f>
        <v>1.2E-2</v>
      </c>
      <c r="BB10" s="42">
        <v>0.3</v>
      </c>
      <c r="BC10" s="13">
        <f t="shared" ref="BC10:BC55" si="5">BB10*12</f>
        <v>3.5999999999999996</v>
      </c>
    </row>
    <row r="11" spans="1:55" x14ac:dyDescent="0.2">
      <c r="A11" s="26">
        <v>1854</v>
      </c>
      <c r="B11" s="14">
        <f t="shared" si="1"/>
        <v>4.0824829046386298E-2</v>
      </c>
      <c r="C11" s="12">
        <f t="shared" si="0"/>
        <v>1.0206207261596574</v>
      </c>
      <c r="D11" s="41">
        <v>12.247448713915889</v>
      </c>
      <c r="Z11" s="14">
        <f t="shared" si="2"/>
        <v>5.2704627669472981E-2</v>
      </c>
      <c r="AA11" s="12">
        <f t="shared" si="3"/>
        <v>1.3176156917368245</v>
      </c>
      <c r="AB11" s="44">
        <v>15.811388300841893</v>
      </c>
      <c r="AC11" s="45">
        <v>0.35355339059327384</v>
      </c>
      <c r="AD11" s="12">
        <f>AC11*25</f>
        <v>8.8388347648318462</v>
      </c>
      <c r="AE11" s="13">
        <f>AD11*12</f>
        <v>106.06601717798216</v>
      </c>
      <c r="AZ11" s="48"/>
      <c r="BA11" s="12">
        <f t="shared" si="4"/>
        <v>1.3856406460551019E-2</v>
      </c>
      <c r="BB11" s="42">
        <v>0.34641016151377546</v>
      </c>
      <c r="BC11" s="13">
        <f t="shared" si="5"/>
        <v>4.156921938165306</v>
      </c>
    </row>
    <row r="12" spans="1:55" x14ac:dyDescent="0.2">
      <c r="A12" s="26">
        <v>1855</v>
      </c>
      <c r="B12" s="14">
        <f t="shared" si="1"/>
        <v>0.08</v>
      </c>
      <c r="C12" s="12">
        <f t="shared" si="0"/>
        <v>2</v>
      </c>
      <c r="D12" s="41">
        <v>24</v>
      </c>
      <c r="Z12" s="14">
        <f t="shared" si="2"/>
        <v>0.23333333333333331</v>
      </c>
      <c r="AA12" s="12">
        <f t="shared" si="3"/>
        <v>5.833333333333333</v>
      </c>
      <c r="AB12" s="44">
        <v>70</v>
      </c>
      <c r="AC12" s="45">
        <v>0.35</v>
      </c>
      <c r="AD12" s="12">
        <f>AC12*25</f>
        <v>8.75</v>
      </c>
      <c r="AE12" s="13">
        <f>AD12*12</f>
        <v>105</v>
      </c>
      <c r="AR12" s="12">
        <f>AS12/25</f>
        <v>0.12</v>
      </c>
      <c r="AS12" s="42">
        <v>3</v>
      </c>
      <c r="AT12" s="13">
        <f t="shared" ref="AT12:AT57" si="6">AS12*12</f>
        <v>36</v>
      </c>
      <c r="AU12" s="12">
        <f t="shared" ref="AU12:AU58" si="7">AV12/25</f>
        <v>0.06</v>
      </c>
      <c r="AV12" s="42">
        <v>1.5</v>
      </c>
      <c r="AW12" s="13">
        <f t="shared" ref="AW12:AW58" si="8">AV12*12</f>
        <v>18</v>
      </c>
      <c r="AX12" s="12">
        <f t="shared" ref="AX12:AX55" si="9">AY12/25</f>
        <v>1.2E-2</v>
      </c>
      <c r="AY12" s="42">
        <v>0.3</v>
      </c>
      <c r="AZ12" s="13">
        <f t="shared" ref="AZ12:AZ55" si="10">AY12*12</f>
        <v>3.5999999999999996</v>
      </c>
      <c r="BA12" s="12">
        <f t="shared" si="4"/>
        <v>1.3999999999999999E-2</v>
      </c>
      <c r="BB12" s="42">
        <v>0.35</v>
      </c>
      <c r="BC12" s="13">
        <f t="shared" si="5"/>
        <v>4.1999999999999993</v>
      </c>
    </row>
    <row r="13" spans="1:55" x14ac:dyDescent="0.2">
      <c r="A13" s="26">
        <v>1856</v>
      </c>
      <c r="B13" s="14">
        <f t="shared" si="1"/>
        <v>5.333333333333333E-2</v>
      </c>
      <c r="C13" s="12">
        <f t="shared" si="0"/>
        <v>1.3333333333333333</v>
      </c>
      <c r="D13" s="41">
        <v>16</v>
      </c>
      <c r="Z13" s="14">
        <f t="shared" si="2"/>
        <v>0.15</v>
      </c>
      <c r="AA13" s="12">
        <f t="shared" si="3"/>
        <v>3.75</v>
      </c>
      <c r="AB13" s="44">
        <v>45</v>
      </c>
      <c r="AC13" s="45">
        <v>0.36249999999999999</v>
      </c>
      <c r="AD13" s="12">
        <f>AC13*25</f>
        <v>9.0625</v>
      </c>
      <c r="AE13" s="13">
        <f>AD13*12</f>
        <v>108.75</v>
      </c>
      <c r="AR13" s="12">
        <f t="shared" ref="AR13:AR57" si="11">AS13/25</f>
        <v>0.11800000000000001</v>
      </c>
      <c r="AS13" s="42">
        <v>2.95</v>
      </c>
      <c r="AT13" s="13">
        <f t="shared" si="6"/>
        <v>35.400000000000006</v>
      </c>
      <c r="AU13" s="12">
        <f t="shared" si="7"/>
        <v>6.4000000000000001E-2</v>
      </c>
      <c r="AV13" s="42">
        <v>1.6</v>
      </c>
      <c r="AW13" s="13">
        <f t="shared" si="8"/>
        <v>19.200000000000003</v>
      </c>
      <c r="AX13" s="12">
        <f t="shared" si="9"/>
        <v>1.3000000000000001E-2</v>
      </c>
      <c r="AY13" s="42">
        <v>0.32500000000000001</v>
      </c>
      <c r="AZ13" s="13">
        <f t="shared" si="10"/>
        <v>3.9000000000000004</v>
      </c>
      <c r="BA13" s="12">
        <f t="shared" si="4"/>
        <v>1.2500000000000001E-2</v>
      </c>
      <c r="BB13" s="42">
        <v>0.3125</v>
      </c>
      <c r="BC13" s="13">
        <f t="shared" si="5"/>
        <v>3.75</v>
      </c>
    </row>
    <row r="14" spans="1:55" x14ac:dyDescent="0.2">
      <c r="A14" s="26">
        <v>1857</v>
      </c>
      <c r="B14" s="14">
        <f t="shared" si="1"/>
        <v>5.5666666666666663E-2</v>
      </c>
      <c r="C14" s="12">
        <f t="shared" si="0"/>
        <v>1.3916666666666666</v>
      </c>
      <c r="D14" s="41">
        <v>16.7</v>
      </c>
      <c r="Z14" s="14">
        <f t="shared" si="2"/>
        <v>0.12216666666666667</v>
      </c>
      <c r="AA14" s="12">
        <f t="shared" si="3"/>
        <v>3.0541666666666667</v>
      </c>
      <c r="AB14" s="44">
        <v>36.65</v>
      </c>
      <c r="AC14" s="45">
        <v>0.35416666666666663</v>
      </c>
      <c r="AD14" s="12">
        <f>AC14*25</f>
        <v>8.8541666666666661</v>
      </c>
      <c r="AE14" s="13">
        <f>AD14*12</f>
        <v>106.25</v>
      </c>
      <c r="AR14" s="12">
        <f t="shared" si="11"/>
        <v>0.14400000000000002</v>
      </c>
      <c r="AS14" s="42">
        <v>3.6</v>
      </c>
      <c r="AT14" s="13">
        <f t="shared" si="6"/>
        <v>43.2</v>
      </c>
      <c r="AU14" s="12">
        <f t="shared" si="7"/>
        <v>4.6999999999999993E-2</v>
      </c>
      <c r="AV14" s="42">
        <v>1.1749999999999998</v>
      </c>
      <c r="AW14" s="13">
        <f t="shared" si="8"/>
        <v>14.099999999999998</v>
      </c>
      <c r="AX14" s="12">
        <f t="shared" si="9"/>
        <v>1.2333333333333333E-2</v>
      </c>
      <c r="AY14" s="42">
        <v>0.30833333333333335</v>
      </c>
      <c r="AZ14" s="13">
        <f t="shared" si="10"/>
        <v>3.7</v>
      </c>
      <c r="BA14" s="12">
        <f t="shared" si="4"/>
        <v>1.2500000000000001E-2</v>
      </c>
      <c r="BB14" s="42">
        <v>0.3125</v>
      </c>
      <c r="BC14" s="13">
        <f t="shared" si="5"/>
        <v>3.75</v>
      </c>
    </row>
    <row r="15" spans="1:55" x14ac:dyDescent="0.2">
      <c r="A15" s="26">
        <v>1858</v>
      </c>
      <c r="B15" s="15">
        <f t="shared" si="1"/>
        <v>5.616666666666667E-2</v>
      </c>
      <c r="C15" s="16">
        <f t="shared" si="0"/>
        <v>1.4041666666666668</v>
      </c>
      <c r="D15" s="17">
        <f>D14+((D16-D14)/2)</f>
        <v>16.850000000000001</v>
      </c>
      <c r="E15" s="34"/>
      <c r="F15" s="34"/>
      <c r="G15" s="34"/>
      <c r="H15" s="39"/>
      <c r="I15" s="34"/>
      <c r="J15" s="34"/>
      <c r="K15" s="39"/>
      <c r="L15" s="34"/>
      <c r="M15" s="40"/>
      <c r="N15" s="37"/>
      <c r="O15" s="34"/>
      <c r="P15" s="34"/>
      <c r="Q15" s="39"/>
      <c r="R15" s="34"/>
      <c r="S15" s="38"/>
      <c r="T15" s="34"/>
      <c r="U15" s="34"/>
      <c r="V15" s="34"/>
      <c r="W15" s="39"/>
      <c r="X15" s="34"/>
      <c r="Y15" s="40"/>
      <c r="Z15" s="15">
        <f t="shared" si="2"/>
        <v>0.12108333333333335</v>
      </c>
      <c r="AA15" s="16">
        <f t="shared" si="3"/>
        <v>3.0270833333333336</v>
      </c>
      <c r="AB15" s="47">
        <f>AB14+((AB16-AB14)/2)</f>
        <v>36.325000000000003</v>
      </c>
      <c r="AC15" s="16">
        <f>AC14+((AC16-AC14)/2)</f>
        <v>0.38958333333333334</v>
      </c>
      <c r="AD15" s="16">
        <f>AD14+((AD16-AD14)/2)</f>
        <v>9.7395833333333339</v>
      </c>
      <c r="AE15" s="17">
        <f>AE14+((AE16-AE14)/2)</f>
        <v>116.87500000000001</v>
      </c>
      <c r="AF15" s="34"/>
      <c r="AG15" s="34"/>
      <c r="AH15" s="38"/>
      <c r="AI15" s="34"/>
      <c r="AJ15" s="34"/>
      <c r="AK15" s="38"/>
      <c r="AL15" s="34"/>
      <c r="AM15" s="34"/>
      <c r="AN15" s="34"/>
      <c r="AO15" s="39"/>
      <c r="AP15" s="34"/>
      <c r="AQ15" s="40"/>
      <c r="AR15" s="12">
        <f t="shared" si="11"/>
        <v>0.14400000000000002</v>
      </c>
      <c r="AS15" s="16">
        <f>AS14+((AS16-AS14)/2)</f>
        <v>3.6</v>
      </c>
      <c r="AT15" s="13">
        <f t="shared" si="6"/>
        <v>43.2</v>
      </c>
      <c r="AU15" s="12">
        <f t="shared" si="7"/>
        <v>4.8499999999999995E-2</v>
      </c>
      <c r="AV15" s="16">
        <f>AV14+((AV16-AV14)/2)</f>
        <v>1.2124999999999999</v>
      </c>
      <c r="AW15" s="13">
        <f t="shared" si="8"/>
        <v>14.549999999999999</v>
      </c>
      <c r="AX15" s="12">
        <f t="shared" si="9"/>
        <v>1.4166666666666668E-2</v>
      </c>
      <c r="AY15" s="16">
        <f>AY14+((AY16-AY14)/2)</f>
        <v>0.35416666666666669</v>
      </c>
      <c r="AZ15" s="13">
        <f t="shared" si="10"/>
        <v>4.25</v>
      </c>
      <c r="BA15" s="12">
        <f t="shared" si="4"/>
        <v>1.4250000000000001E-2</v>
      </c>
      <c r="BB15" s="16">
        <f>BB14+((BB16-BB14)/2)</f>
        <v>0.35625000000000001</v>
      </c>
      <c r="BC15" s="13">
        <f t="shared" si="5"/>
        <v>4.2750000000000004</v>
      </c>
    </row>
    <row r="16" spans="1:55" x14ac:dyDescent="0.2">
      <c r="A16" s="26">
        <v>1859</v>
      </c>
      <c r="B16" s="14">
        <f t="shared" si="1"/>
        <v>5.6666666666666671E-2</v>
      </c>
      <c r="C16" s="12">
        <f t="shared" si="0"/>
        <v>1.4166666666666667</v>
      </c>
      <c r="D16" s="41">
        <v>17</v>
      </c>
      <c r="Z16" s="14">
        <f t="shared" si="2"/>
        <v>0.12</v>
      </c>
      <c r="AA16" s="12">
        <f t="shared" si="3"/>
        <v>3</v>
      </c>
      <c r="AB16" s="44">
        <v>36</v>
      </c>
      <c r="AC16" s="45">
        <v>0.42500000000000004</v>
      </c>
      <c r="AD16" s="12">
        <f t="shared" ref="AD16:AD55" si="12">AC16*25</f>
        <v>10.625000000000002</v>
      </c>
      <c r="AE16" s="13">
        <f t="shared" ref="AE16:AE55" si="13">AD16*12</f>
        <v>127.50000000000003</v>
      </c>
      <c r="AR16" s="12">
        <f t="shared" si="11"/>
        <v>0.14400000000000002</v>
      </c>
      <c r="AS16" s="42">
        <v>3.6</v>
      </c>
      <c r="AT16" s="13">
        <f t="shared" si="6"/>
        <v>43.2</v>
      </c>
      <c r="AU16" s="12">
        <f t="shared" si="7"/>
        <v>0.05</v>
      </c>
      <c r="AV16" s="42">
        <v>1.25</v>
      </c>
      <c r="AW16" s="13">
        <f t="shared" si="8"/>
        <v>15</v>
      </c>
      <c r="AX16" s="12">
        <f t="shared" si="9"/>
        <v>1.6E-2</v>
      </c>
      <c r="AY16" s="42">
        <v>0.4</v>
      </c>
      <c r="AZ16" s="13">
        <f t="shared" si="10"/>
        <v>4.8000000000000007</v>
      </c>
      <c r="BA16" s="12">
        <f t="shared" si="4"/>
        <v>1.6E-2</v>
      </c>
      <c r="BB16" s="42">
        <v>0.4</v>
      </c>
      <c r="BC16" s="13">
        <f t="shared" si="5"/>
        <v>4.8000000000000007</v>
      </c>
    </row>
    <row r="17" spans="1:55" x14ac:dyDescent="0.2">
      <c r="A17" s="26">
        <v>1860</v>
      </c>
      <c r="B17" s="14">
        <f t="shared" si="1"/>
        <v>0.08</v>
      </c>
      <c r="C17" s="12">
        <f t="shared" si="0"/>
        <v>2</v>
      </c>
      <c r="D17" s="41">
        <v>24</v>
      </c>
      <c r="Z17" s="14">
        <f t="shared" si="2"/>
        <v>0.2</v>
      </c>
      <c r="AA17" s="12">
        <f t="shared" si="3"/>
        <v>5</v>
      </c>
      <c r="AB17" s="44">
        <v>60</v>
      </c>
      <c r="AC17" s="45">
        <v>0.4</v>
      </c>
      <c r="AD17" s="12">
        <f t="shared" si="12"/>
        <v>10</v>
      </c>
      <c r="AE17" s="13">
        <f t="shared" si="13"/>
        <v>120</v>
      </c>
      <c r="AR17" s="12">
        <f t="shared" si="11"/>
        <v>0.22</v>
      </c>
      <c r="AS17" s="42">
        <v>5.5</v>
      </c>
      <c r="AT17" s="13">
        <f t="shared" si="6"/>
        <v>66</v>
      </c>
      <c r="AU17" s="12">
        <f t="shared" si="7"/>
        <v>0.08</v>
      </c>
      <c r="AV17" s="42">
        <v>2</v>
      </c>
      <c r="AW17" s="13">
        <f t="shared" si="8"/>
        <v>24</v>
      </c>
      <c r="AX17" s="12">
        <f t="shared" si="9"/>
        <v>0.03</v>
      </c>
      <c r="AY17" s="42">
        <v>0.75</v>
      </c>
      <c r="AZ17" s="13">
        <f t="shared" si="10"/>
        <v>9</v>
      </c>
      <c r="BA17" s="12">
        <f t="shared" si="4"/>
        <v>0.02</v>
      </c>
      <c r="BB17" s="42">
        <v>0.5</v>
      </c>
      <c r="BC17" s="13">
        <f t="shared" si="5"/>
        <v>6</v>
      </c>
    </row>
    <row r="18" spans="1:55" x14ac:dyDescent="0.2">
      <c r="A18" s="26">
        <v>1861</v>
      </c>
      <c r="B18" s="14">
        <f t="shared" si="1"/>
        <v>0.08</v>
      </c>
      <c r="C18" s="12">
        <f t="shared" si="0"/>
        <v>2</v>
      </c>
      <c r="D18" s="41">
        <v>24</v>
      </c>
      <c r="Z18" s="14">
        <f t="shared" si="2"/>
        <v>0.2</v>
      </c>
      <c r="AA18" s="12">
        <f t="shared" si="3"/>
        <v>5</v>
      </c>
      <c r="AB18" s="44">
        <v>60</v>
      </c>
      <c r="AC18" s="45">
        <v>0.42500000000000004</v>
      </c>
      <c r="AD18" s="12">
        <f t="shared" si="12"/>
        <v>10.625000000000002</v>
      </c>
      <c r="AE18" s="13">
        <f t="shared" si="13"/>
        <v>127.50000000000003</v>
      </c>
      <c r="AR18" s="12">
        <f t="shared" si="11"/>
        <v>0.24</v>
      </c>
      <c r="AS18" s="42">
        <v>6</v>
      </c>
      <c r="AT18" s="13">
        <f t="shared" si="6"/>
        <v>72</v>
      </c>
      <c r="AU18" s="12">
        <f t="shared" si="7"/>
        <v>0.06</v>
      </c>
      <c r="AV18" s="42">
        <v>1.5</v>
      </c>
      <c r="AW18" s="13">
        <f t="shared" si="8"/>
        <v>18</v>
      </c>
      <c r="AX18" s="12">
        <f t="shared" si="9"/>
        <v>0.02</v>
      </c>
      <c r="AY18" s="42">
        <v>0.5</v>
      </c>
      <c r="AZ18" s="13">
        <f t="shared" si="10"/>
        <v>6</v>
      </c>
      <c r="BA18" s="12">
        <f t="shared" si="4"/>
        <v>0.02</v>
      </c>
      <c r="BB18" s="42">
        <v>0.5</v>
      </c>
      <c r="BC18" s="13">
        <f t="shared" si="5"/>
        <v>6</v>
      </c>
    </row>
    <row r="19" spans="1:55" x14ac:dyDescent="0.2">
      <c r="A19" s="26">
        <v>1862</v>
      </c>
      <c r="B19" s="14">
        <f t="shared" si="1"/>
        <v>0.08</v>
      </c>
      <c r="C19" s="12">
        <f t="shared" si="0"/>
        <v>2</v>
      </c>
      <c r="D19" s="41">
        <v>24</v>
      </c>
      <c r="Z19" s="14">
        <f t="shared" si="2"/>
        <v>0.2</v>
      </c>
      <c r="AA19" s="12">
        <f t="shared" si="3"/>
        <v>5</v>
      </c>
      <c r="AB19" s="44">
        <v>60</v>
      </c>
      <c r="AC19" s="45">
        <v>0.42500000000000004</v>
      </c>
      <c r="AD19" s="12">
        <f t="shared" si="12"/>
        <v>10.625000000000002</v>
      </c>
      <c r="AE19" s="13">
        <f t="shared" si="13"/>
        <v>127.50000000000003</v>
      </c>
      <c r="AR19" s="12">
        <f t="shared" si="11"/>
        <v>0.22</v>
      </c>
      <c r="AS19" s="42">
        <v>5.5</v>
      </c>
      <c r="AT19" s="13">
        <f t="shared" si="6"/>
        <v>66</v>
      </c>
      <c r="AU19" s="12">
        <f t="shared" si="7"/>
        <v>0.06</v>
      </c>
      <c r="AV19" s="42">
        <v>1.5</v>
      </c>
      <c r="AW19" s="13">
        <f t="shared" si="8"/>
        <v>18</v>
      </c>
      <c r="AX19" s="12">
        <f t="shared" si="9"/>
        <v>0.02</v>
      </c>
      <c r="AY19" s="42">
        <v>0.5</v>
      </c>
      <c r="AZ19" s="13">
        <f t="shared" si="10"/>
        <v>6</v>
      </c>
      <c r="BA19" s="12">
        <f t="shared" si="4"/>
        <v>0.02</v>
      </c>
      <c r="BB19" s="42">
        <v>0.5</v>
      </c>
      <c r="BC19" s="13">
        <f t="shared" si="5"/>
        <v>6</v>
      </c>
    </row>
    <row r="20" spans="1:55" x14ac:dyDescent="0.2">
      <c r="A20" s="26">
        <v>1863</v>
      </c>
      <c r="B20" s="14">
        <f t="shared" si="1"/>
        <v>6.6666666666666666E-2</v>
      </c>
      <c r="C20" s="12">
        <f t="shared" si="0"/>
        <v>1.6666666666666667</v>
      </c>
      <c r="D20" s="41">
        <v>20</v>
      </c>
      <c r="Z20" s="14">
        <f t="shared" si="2"/>
        <v>0.21666666666666667</v>
      </c>
      <c r="AA20" s="12">
        <f t="shared" si="3"/>
        <v>5.416666666666667</v>
      </c>
      <c r="AB20" s="44">
        <v>65</v>
      </c>
      <c r="AC20" s="45">
        <v>0.41666666666666669</v>
      </c>
      <c r="AD20" s="12">
        <f t="shared" si="12"/>
        <v>10.416666666666668</v>
      </c>
      <c r="AE20" s="13">
        <f t="shared" si="13"/>
        <v>125.00000000000001</v>
      </c>
      <c r="AR20" s="12">
        <f t="shared" si="11"/>
        <v>0.16</v>
      </c>
      <c r="AS20" s="42">
        <v>4</v>
      </c>
      <c r="AT20" s="13">
        <f t="shared" si="6"/>
        <v>48</v>
      </c>
      <c r="AU20" s="12">
        <f t="shared" si="7"/>
        <v>0.06</v>
      </c>
      <c r="AV20" s="42">
        <v>1.5</v>
      </c>
      <c r="AW20" s="13">
        <f t="shared" si="8"/>
        <v>18</v>
      </c>
      <c r="AX20" s="12">
        <f t="shared" si="9"/>
        <v>0.02</v>
      </c>
      <c r="AY20" s="42">
        <v>0.5</v>
      </c>
      <c r="AZ20" s="13">
        <f t="shared" si="10"/>
        <v>6</v>
      </c>
      <c r="BA20" s="12">
        <f t="shared" si="4"/>
        <v>0.02</v>
      </c>
      <c r="BB20" s="42">
        <v>0.5</v>
      </c>
      <c r="BC20" s="13">
        <f t="shared" si="5"/>
        <v>6</v>
      </c>
    </row>
    <row r="21" spans="1:55" x14ac:dyDescent="0.2">
      <c r="A21" s="26">
        <v>1864</v>
      </c>
      <c r="B21" s="14">
        <f t="shared" si="1"/>
        <v>6.1666666666666668E-2</v>
      </c>
      <c r="C21" s="12">
        <f t="shared" si="0"/>
        <v>1.5416666666666667</v>
      </c>
      <c r="D21" s="41">
        <v>18.5</v>
      </c>
      <c r="Z21" s="14">
        <f t="shared" si="2"/>
        <v>0.16166666666666668</v>
      </c>
      <c r="AA21" s="12">
        <f t="shared" si="3"/>
        <v>4.041666666666667</v>
      </c>
      <c r="AB21" s="44">
        <v>48.5</v>
      </c>
      <c r="AC21" s="45">
        <v>0.40833333333333338</v>
      </c>
      <c r="AD21" s="12">
        <f t="shared" si="12"/>
        <v>10.208333333333334</v>
      </c>
      <c r="AE21" s="13">
        <f t="shared" si="13"/>
        <v>122.5</v>
      </c>
      <c r="AR21" s="12">
        <f t="shared" si="11"/>
        <v>0.18</v>
      </c>
      <c r="AS21" s="42">
        <v>4.5</v>
      </c>
      <c r="AT21" s="13">
        <f t="shared" si="6"/>
        <v>54</v>
      </c>
      <c r="AU21" s="12">
        <f t="shared" si="7"/>
        <v>7.8E-2</v>
      </c>
      <c r="AV21" s="42">
        <v>1.95</v>
      </c>
      <c r="AW21" s="13">
        <f t="shared" si="8"/>
        <v>23.4</v>
      </c>
      <c r="AX21" s="12">
        <f t="shared" si="9"/>
        <v>2.0499999999999997E-2</v>
      </c>
      <c r="AY21" s="42">
        <v>0.51249999999999996</v>
      </c>
      <c r="AZ21" s="13">
        <f t="shared" si="10"/>
        <v>6.1499999999999995</v>
      </c>
      <c r="BA21" s="12">
        <f t="shared" si="4"/>
        <v>2.0833333333333336E-2</v>
      </c>
      <c r="BB21" s="42">
        <v>0.52083333333333337</v>
      </c>
      <c r="BC21" s="13">
        <f t="shared" si="5"/>
        <v>6.25</v>
      </c>
    </row>
    <row r="22" spans="1:55" x14ac:dyDescent="0.2">
      <c r="A22" s="26">
        <v>1865</v>
      </c>
      <c r="B22" s="14">
        <f t="shared" si="1"/>
        <v>7.7638888888888896E-2</v>
      </c>
      <c r="C22" s="12">
        <f t="shared" si="0"/>
        <v>1.9409722222222223</v>
      </c>
      <c r="D22" s="41">
        <v>23.291666666666668</v>
      </c>
      <c r="Z22" s="14">
        <f t="shared" si="2"/>
        <v>0.14777777777777776</v>
      </c>
      <c r="AA22" s="12">
        <f t="shared" si="3"/>
        <v>3.6944444444444442</v>
      </c>
      <c r="AB22" s="44">
        <v>44.333333333333329</v>
      </c>
      <c r="AC22" s="45">
        <v>0.36666666666666664</v>
      </c>
      <c r="AD22" s="12">
        <f t="shared" si="12"/>
        <v>9.1666666666666661</v>
      </c>
      <c r="AE22" s="13">
        <f t="shared" si="13"/>
        <v>110</v>
      </c>
      <c r="AR22" s="12">
        <f t="shared" si="11"/>
        <v>0.13</v>
      </c>
      <c r="AS22" s="42">
        <v>3.25</v>
      </c>
      <c r="AT22" s="13">
        <f t="shared" si="6"/>
        <v>39</v>
      </c>
      <c r="AU22" s="12">
        <f t="shared" si="7"/>
        <v>5.7999999999999996E-2</v>
      </c>
      <c r="AV22" s="42">
        <v>1.45</v>
      </c>
      <c r="AW22" s="13">
        <f t="shared" si="8"/>
        <v>17.399999999999999</v>
      </c>
      <c r="AX22" s="12">
        <f t="shared" si="9"/>
        <v>2.0499999999999997E-2</v>
      </c>
      <c r="AY22" s="42">
        <v>0.51249999999999996</v>
      </c>
      <c r="AZ22" s="13">
        <f t="shared" si="10"/>
        <v>6.1499999999999995</v>
      </c>
      <c r="BA22" s="12">
        <f t="shared" si="4"/>
        <v>1.95E-2</v>
      </c>
      <c r="BB22" s="42">
        <v>0.48749999999999999</v>
      </c>
      <c r="BC22" s="13">
        <f t="shared" si="5"/>
        <v>5.85</v>
      </c>
    </row>
    <row r="23" spans="1:55" x14ac:dyDescent="0.2">
      <c r="A23" s="26">
        <v>1866</v>
      </c>
      <c r="B23" s="15">
        <f t="shared" si="1"/>
        <v>6.7722222222222225E-2</v>
      </c>
      <c r="C23" s="16">
        <f t="shared" si="0"/>
        <v>1.6930555555555555</v>
      </c>
      <c r="D23" s="17">
        <f>D22+((D25-D22)/3)</f>
        <v>20.316666666666666</v>
      </c>
      <c r="E23" s="34"/>
      <c r="F23" s="34"/>
      <c r="G23" s="34"/>
      <c r="H23" s="39"/>
      <c r="I23" s="34"/>
      <c r="J23" s="34"/>
      <c r="K23" s="39"/>
      <c r="L23" s="34"/>
      <c r="M23" s="40"/>
      <c r="N23" s="37"/>
      <c r="O23" s="34"/>
      <c r="P23" s="34"/>
      <c r="Q23" s="39"/>
      <c r="R23" s="34"/>
      <c r="S23" s="38"/>
      <c r="T23" s="34"/>
      <c r="U23" s="34"/>
      <c r="V23" s="34"/>
      <c r="W23" s="39"/>
      <c r="X23" s="34"/>
      <c r="Y23" s="40"/>
      <c r="Z23" s="14">
        <f t="shared" si="2"/>
        <v>0.15111111111111108</v>
      </c>
      <c r="AA23" s="12">
        <f t="shared" si="3"/>
        <v>3.7777777777777772</v>
      </c>
      <c r="AB23" s="44">
        <v>45.333333333333329</v>
      </c>
      <c r="AC23" s="45">
        <v>0.375</v>
      </c>
      <c r="AD23" s="12">
        <f t="shared" si="12"/>
        <v>9.375</v>
      </c>
      <c r="AE23" s="13">
        <f t="shared" si="13"/>
        <v>112.5</v>
      </c>
      <c r="AR23" s="12">
        <f t="shared" si="11"/>
        <v>0.14599999999999999</v>
      </c>
      <c r="AS23" s="42">
        <v>3.65</v>
      </c>
      <c r="AT23" s="13">
        <f t="shared" si="6"/>
        <v>43.8</v>
      </c>
      <c r="AU23" s="12">
        <f t="shared" si="7"/>
        <v>5.0333333333333334E-2</v>
      </c>
      <c r="AV23" s="42">
        <v>1.2583333333333333</v>
      </c>
      <c r="AW23" s="13">
        <f t="shared" si="8"/>
        <v>15.1</v>
      </c>
      <c r="AX23" s="12">
        <f t="shared" si="9"/>
        <v>1.6333333333333335E-2</v>
      </c>
      <c r="AY23" s="42">
        <v>0.40833333333333338</v>
      </c>
      <c r="AZ23" s="13">
        <f t="shared" si="10"/>
        <v>4.9000000000000004</v>
      </c>
      <c r="BA23" s="12">
        <f t="shared" si="4"/>
        <v>1.6500000000000001E-2</v>
      </c>
      <c r="BB23" s="42">
        <v>0.41250000000000003</v>
      </c>
      <c r="BC23" s="13">
        <f t="shared" si="5"/>
        <v>4.95</v>
      </c>
    </row>
    <row r="24" spans="1:55" x14ac:dyDescent="0.2">
      <c r="A24" s="26">
        <v>1867</v>
      </c>
      <c r="B24" s="15">
        <f t="shared" si="1"/>
        <v>5.7805555555555548E-2</v>
      </c>
      <c r="C24" s="16">
        <f t="shared" si="0"/>
        <v>1.4451388888888888</v>
      </c>
      <c r="D24" s="17">
        <f>D23+((D25-D22)/3)</f>
        <v>17.341666666666665</v>
      </c>
      <c r="E24" s="34"/>
      <c r="F24" s="34"/>
      <c r="G24" s="34"/>
      <c r="H24" s="39"/>
      <c r="I24" s="34"/>
      <c r="J24" s="34"/>
      <c r="K24" s="39"/>
      <c r="L24" s="34"/>
      <c r="M24" s="40"/>
      <c r="N24" s="37"/>
      <c r="O24" s="34"/>
      <c r="P24" s="34"/>
      <c r="Q24" s="39"/>
      <c r="R24" s="34"/>
      <c r="S24" s="38"/>
      <c r="T24" s="34"/>
      <c r="U24" s="34"/>
      <c r="V24" s="34"/>
      <c r="W24" s="39"/>
      <c r="X24" s="34"/>
      <c r="Y24" s="40"/>
      <c r="Z24" s="14">
        <f t="shared" si="2"/>
        <v>0.16</v>
      </c>
      <c r="AA24" s="12">
        <f t="shared" si="3"/>
        <v>4</v>
      </c>
      <c r="AB24" s="44">
        <v>48</v>
      </c>
      <c r="AC24" s="45">
        <v>0.33333333333333331</v>
      </c>
      <c r="AD24" s="12">
        <f t="shared" si="12"/>
        <v>8.3333333333333321</v>
      </c>
      <c r="AE24" s="13">
        <f t="shared" si="13"/>
        <v>99.999999999999986</v>
      </c>
      <c r="AR24" s="12">
        <f t="shared" si="11"/>
        <v>0.13133333333333333</v>
      </c>
      <c r="AS24" s="42">
        <v>3.2833333333333332</v>
      </c>
      <c r="AT24" s="13">
        <f t="shared" si="6"/>
        <v>39.4</v>
      </c>
      <c r="AU24" s="12">
        <f t="shared" si="7"/>
        <v>4.2000000000000003E-2</v>
      </c>
      <c r="AV24" s="42">
        <v>1.05</v>
      </c>
      <c r="AW24" s="13">
        <f t="shared" si="8"/>
        <v>12.600000000000001</v>
      </c>
      <c r="AX24" s="12">
        <f t="shared" si="9"/>
        <v>1.3333333333333332E-2</v>
      </c>
      <c r="AY24" s="42">
        <v>0.33333333333333331</v>
      </c>
      <c r="AZ24" s="13">
        <f t="shared" si="10"/>
        <v>4</v>
      </c>
      <c r="BA24" s="12">
        <f t="shared" si="4"/>
        <v>1.4999999999999999E-2</v>
      </c>
      <c r="BB24" s="42">
        <v>0.375</v>
      </c>
      <c r="BC24" s="13">
        <f t="shared" si="5"/>
        <v>4.5</v>
      </c>
    </row>
    <row r="25" spans="1:55" x14ac:dyDescent="0.2">
      <c r="A25" s="26">
        <v>1868</v>
      </c>
      <c r="B25" s="14">
        <f t="shared" si="1"/>
        <v>4.7888888888888891E-2</v>
      </c>
      <c r="C25" s="12">
        <f t="shared" si="0"/>
        <v>1.1972222222222222</v>
      </c>
      <c r="D25" s="41">
        <v>14.366666666666667</v>
      </c>
      <c r="Z25" s="14">
        <f t="shared" si="2"/>
        <v>0.16333333333333333</v>
      </c>
      <c r="AA25" s="12">
        <f t="shared" si="3"/>
        <v>4.083333333333333</v>
      </c>
      <c r="AB25" s="44">
        <v>49</v>
      </c>
      <c r="AC25" s="45">
        <v>0.32500000000000001</v>
      </c>
      <c r="AD25" s="12">
        <f t="shared" si="12"/>
        <v>8.125</v>
      </c>
      <c r="AE25" s="13">
        <f t="shared" si="13"/>
        <v>97.5</v>
      </c>
      <c r="AR25" s="12">
        <f t="shared" si="11"/>
        <v>0.13166666666666665</v>
      </c>
      <c r="AS25" s="42">
        <v>3.2916666666666665</v>
      </c>
      <c r="AT25" s="13">
        <f t="shared" si="6"/>
        <v>39.5</v>
      </c>
      <c r="AU25" s="12">
        <f t="shared" si="7"/>
        <v>0.06</v>
      </c>
      <c r="AV25" s="42">
        <v>1.5</v>
      </c>
      <c r="AW25" s="13">
        <f t="shared" si="8"/>
        <v>18</v>
      </c>
      <c r="AX25" s="12">
        <f t="shared" si="9"/>
        <v>1.3499999999999998E-2</v>
      </c>
      <c r="AY25" s="42">
        <v>0.33749999999999997</v>
      </c>
      <c r="AZ25" s="13">
        <f t="shared" si="10"/>
        <v>4.05</v>
      </c>
      <c r="BA25" s="12">
        <f t="shared" si="4"/>
        <v>1.3999999999999999E-2</v>
      </c>
      <c r="BB25" s="42">
        <v>0.35</v>
      </c>
      <c r="BC25" s="13">
        <f t="shared" si="5"/>
        <v>4.1999999999999993</v>
      </c>
    </row>
    <row r="26" spans="1:55" x14ac:dyDescent="0.2">
      <c r="A26" s="26">
        <v>1869</v>
      </c>
      <c r="B26" s="14">
        <f t="shared" si="1"/>
        <v>4.1000000000000009E-2</v>
      </c>
      <c r="C26" s="12">
        <f t="shared" si="0"/>
        <v>1.0250000000000001</v>
      </c>
      <c r="D26" s="41">
        <v>12.3</v>
      </c>
      <c r="Z26" s="14">
        <f t="shared" si="2"/>
        <v>0.15111111111111108</v>
      </c>
      <c r="AA26" s="12">
        <f t="shared" si="3"/>
        <v>3.7777777777777772</v>
      </c>
      <c r="AB26" s="44">
        <v>45.333333333333329</v>
      </c>
      <c r="AC26" s="45">
        <v>0.35</v>
      </c>
      <c r="AD26" s="12">
        <f t="shared" si="12"/>
        <v>8.75</v>
      </c>
      <c r="AE26" s="13">
        <f t="shared" si="13"/>
        <v>105</v>
      </c>
      <c r="AR26" s="12">
        <f t="shared" si="11"/>
        <v>0.11616666666666667</v>
      </c>
      <c r="AS26" s="42">
        <v>2.9041666666666668</v>
      </c>
      <c r="AT26" s="13">
        <f t="shared" si="6"/>
        <v>34.85</v>
      </c>
      <c r="AU26" s="12">
        <f t="shared" si="7"/>
        <v>4.133333333333334E-2</v>
      </c>
      <c r="AV26" s="42">
        <v>1.0333333333333334</v>
      </c>
      <c r="AW26" s="13">
        <f t="shared" si="8"/>
        <v>12.400000000000002</v>
      </c>
      <c r="AX26" s="12">
        <f t="shared" si="9"/>
        <v>1.3499999999999998E-2</v>
      </c>
      <c r="AY26" s="42">
        <v>0.33749999999999997</v>
      </c>
      <c r="AZ26" s="13">
        <f t="shared" si="10"/>
        <v>4.05</v>
      </c>
      <c r="BA26" s="12">
        <f t="shared" si="4"/>
        <v>1.5499999999999998E-2</v>
      </c>
      <c r="BB26" s="42">
        <v>0.38749999999999996</v>
      </c>
      <c r="BC26" s="13">
        <f t="shared" si="5"/>
        <v>4.6499999999999995</v>
      </c>
    </row>
    <row r="27" spans="1:55" x14ac:dyDescent="0.2">
      <c r="A27" s="26">
        <v>1870</v>
      </c>
      <c r="B27" s="14">
        <f t="shared" si="1"/>
        <v>4.6000000000000006E-2</v>
      </c>
      <c r="C27" s="12">
        <f t="shared" si="0"/>
        <v>1.1500000000000001</v>
      </c>
      <c r="D27" s="41">
        <v>13.8</v>
      </c>
      <c r="Z27" s="14">
        <f t="shared" si="2"/>
        <v>0.125</v>
      </c>
      <c r="AA27" s="12">
        <f t="shared" si="3"/>
        <v>3.125</v>
      </c>
      <c r="AB27" s="44">
        <v>37.5</v>
      </c>
      <c r="AC27" s="45">
        <v>0.36041666666666666</v>
      </c>
      <c r="AD27" s="12">
        <f t="shared" si="12"/>
        <v>9.0104166666666661</v>
      </c>
      <c r="AE27" s="13">
        <f t="shared" si="13"/>
        <v>108.125</v>
      </c>
      <c r="AR27" s="12">
        <f t="shared" si="11"/>
        <v>0.12170833333333332</v>
      </c>
      <c r="AS27" s="42">
        <v>3.0427083333333331</v>
      </c>
      <c r="AT27" s="13">
        <f t="shared" si="6"/>
        <v>36.512499999999996</v>
      </c>
      <c r="AU27" s="12">
        <f t="shared" si="7"/>
        <v>4.4833333333333336E-2</v>
      </c>
      <c r="AV27" s="42">
        <v>1.1208333333333333</v>
      </c>
      <c r="AW27" s="13">
        <f t="shared" si="8"/>
        <v>13.45</v>
      </c>
      <c r="AX27" s="12">
        <f t="shared" si="9"/>
        <v>1.4083333333333331E-2</v>
      </c>
      <c r="AY27" s="42">
        <v>0.3520833333333333</v>
      </c>
      <c r="AZ27" s="13">
        <f t="shared" si="10"/>
        <v>4.2249999999999996</v>
      </c>
      <c r="BA27" s="12">
        <f t="shared" si="4"/>
        <v>1.5166666666666667E-2</v>
      </c>
      <c r="BB27" s="42">
        <v>0.37916666666666665</v>
      </c>
      <c r="BC27" s="13">
        <f t="shared" si="5"/>
        <v>4.55</v>
      </c>
    </row>
    <row r="28" spans="1:55" x14ac:dyDescent="0.2">
      <c r="A28" s="26">
        <v>1871</v>
      </c>
      <c r="B28" s="14">
        <f t="shared" si="1"/>
        <v>0.05</v>
      </c>
      <c r="C28" s="12">
        <f t="shared" si="0"/>
        <v>1.25</v>
      </c>
      <c r="D28" s="41">
        <v>15</v>
      </c>
      <c r="Z28" s="14">
        <f t="shared" si="2"/>
        <v>4.777777777777778E-2</v>
      </c>
      <c r="AA28" s="12">
        <f t="shared" si="3"/>
        <v>1.1944444444444444</v>
      </c>
      <c r="AB28" s="44">
        <v>14.333333333333334</v>
      </c>
      <c r="AC28" s="45">
        <v>0.34479166666666666</v>
      </c>
      <c r="AD28" s="12">
        <f t="shared" si="12"/>
        <v>8.6197916666666661</v>
      </c>
      <c r="AE28" s="13">
        <f t="shared" si="13"/>
        <v>103.4375</v>
      </c>
      <c r="AR28" s="12">
        <f t="shared" si="11"/>
        <v>0.14000000000000001</v>
      </c>
      <c r="AS28" s="42">
        <v>3.5</v>
      </c>
      <c r="AT28" s="13">
        <f t="shared" si="6"/>
        <v>42</v>
      </c>
      <c r="AU28" s="12">
        <f t="shared" si="7"/>
        <v>5.0333333333333334E-2</v>
      </c>
      <c r="AV28" s="42">
        <v>1.2583333333333333</v>
      </c>
      <c r="AW28" s="13">
        <f t="shared" si="8"/>
        <v>15.1</v>
      </c>
      <c r="AX28" s="12">
        <f t="shared" si="9"/>
        <v>1.5708333333333335E-2</v>
      </c>
      <c r="AY28" s="42">
        <v>0.39270833333333333</v>
      </c>
      <c r="AZ28" s="13">
        <f t="shared" si="10"/>
        <v>4.7125000000000004</v>
      </c>
      <c r="BA28" s="12">
        <f t="shared" si="4"/>
        <v>1.7000000000000001E-2</v>
      </c>
      <c r="BB28" s="42">
        <v>0.42500000000000004</v>
      </c>
      <c r="BC28" s="13">
        <f t="shared" si="5"/>
        <v>5.1000000000000005</v>
      </c>
    </row>
    <row r="29" spans="1:55" x14ac:dyDescent="0.2">
      <c r="A29" s="26">
        <v>1872</v>
      </c>
      <c r="B29" s="14">
        <f t="shared" si="1"/>
        <v>5.6190972222222225E-2</v>
      </c>
      <c r="C29" s="12">
        <f t="shared" si="0"/>
        <v>1.4047743055555557</v>
      </c>
      <c r="D29" s="41">
        <v>16.857291666666669</v>
      </c>
      <c r="Z29" s="14">
        <f t="shared" si="2"/>
        <v>0.10833333333333334</v>
      </c>
      <c r="AA29" s="12">
        <f t="shared" si="3"/>
        <v>2.7083333333333335</v>
      </c>
      <c r="AB29" s="44">
        <v>32.5</v>
      </c>
      <c r="AC29" s="45">
        <v>0.4</v>
      </c>
      <c r="AD29" s="12">
        <f t="shared" si="12"/>
        <v>10</v>
      </c>
      <c r="AE29" s="13">
        <f t="shared" si="13"/>
        <v>120</v>
      </c>
      <c r="AR29" s="12">
        <f t="shared" si="11"/>
        <v>0.16</v>
      </c>
      <c r="AS29" s="42">
        <v>4</v>
      </c>
      <c r="AT29" s="13">
        <f t="shared" si="6"/>
        <v>48</v>
      </c>
      <c r="AU29" s="12">
        <f t="shared" si="7"/>
        <v>0.06</v>
      </c>
      <c r="AV29" s="42">
        <v>1.5</v>
      </c>
      <c r="AW29" s="13">
        <f t="shared" si="8"/>
        <v>18</v>
      </c>
      <c r="AX29" s="12">
        <f t="shared" si="9"/>
        <v>1.8541666666666668E-2</v>
      </c>
      <c r="AY29" s="42">
        <v>0.46354166666666669</v>
      </c>
      <c r="AZ29" s="13">
        <f t="shared" si="10"/>
        <v>5.5625</v>
      </c>
      <c r="BA29" s="12">
        <f t="shared" si="4"/>
        <v>1.8874999999999999E-2</v>
      </c>
      <c r="BB29" s="42">
        <v>0.47187499999999999</v>
      </c>
      <c r="BC29" s="13">
        <f t="shared" si="5"/>
        <v>5.6624999999999996</v>
      </c>
    </row>
    <row r="30" spans="1:55" x14ac:dyDescent="0.2">
      <c r="A30" s="26">
        <v>1873</v>
      </c>
      <c r="B30" s="14">
        <f t="shared" si="1"/>
        <v>5.6458333333333333E-2</v>
      </c>
      <c r="C30" s="12">
        <f t="shared" si="0"/>
        <v>1.4114583333333333</v>
      </c>
      <c r="D30" s="41">
        <v>16.9375</v>
      </c>
      <c r="Z30" s="14">
        <f t="shared" si="2"/>
        <v>0.10083333333333334</v>
      </c>
      <c r="AA30" s="12">
        <f t="shared" si="3"/>
        <v>2.5208333333333335</v>
      </c>
      <c r="AB30" s="44">
        <v>30.25</v>
      </c>
      <c r="AC30" s="45">
        <v>0.45416666666666666</v>
      </c>
      <c r="AD30" s="12">
        <f t="shared" si="12"/>
        <v>11.354166666666666</v>
      </c>
      <c r="AE30" s="13">
        <f t="shared" si="13"/>
        <v>136.25</v>
      </c>
      <c r="AR30" s="12">
        <f t="shared" si="11"/>
        <v>0.15</v>
      </c>
      <c r="AS30" s="42">
        <v>3.75</v>
      </c>
      <c r="AT30" s="13">
        <f t="shared" si="6"/>
        <v>45</v>
      </c>
      <c r="AU30" s="12">
        <f t="shared" si="7"/>
        <v>7.2333333333333333E-2</v>
      </c>
      <c r="AV30" s="42">
        <v>1.8083333333333333</v>
      </c>
      <c r="AW30" s="13">
        <f t="shared" si="8"/>
        <v>21.7</v>
      </c>
      <c r="AX30" s="12">
        <f t="shared" si="9"/>
        <v>2.4833333333333332E-2</v>
      </c>
      <c r="AY30" s="42">
        <v>0.62083333333333335</v>
      </c>
      <c r="AZ30" s="13">
        <f t="shared" si="10"/>
        <v>7.45</v>
      </c>
      <c r="BA30" s="12">
        <f t="shared" si="4"/>
        <v>2.2000000000000002E-2</v>
      </c>
      <c r="BB30" s="42">
        <v>0.55000000000000004</v>
      </c>
      <c r="BC30" s="13">
        <f t="shared" si="5"/>
        <v>6.6000000000000005</v>
      </c>
    </row>
    <row r="31" spans="1:55" x14ac:dyDescent="0.2">
      <c r="A31" s="26">
        <v>1874</v>
      </c>
      <c r="B31" s="14">
        <f t="shared" si="1"/>
        <v>6.1138888888888895E-2</v>
      </c>
      <c r="C31" s="12">
        <f t="shared" si="0"/>
        <v>1.5284722222222225</v>
      </c>
      <c r="D31" s="41">
        <v>18.341666666666669</v>
      </c>
      <c r="Z31" s="14">
        <f t="shared" si="2"/>
        <v>0.13555555555555554</v>
      </c>
      <c r="AA31" s="12">
        <f t="shared" si="3"/>
        <v>3.3888888888888888</v>
      </c>
      <c r="AB31" s="44">
        <v>40.666666666666664</v>
      </c>
      <c r="AC31" s="45">
        <v>0.51875000000000004</v>
      </c>
      <c r="AD31" s="12">
        <f t="shared" si="12"/>
        <v>12.968750000000002</v>
      </c>
      <c r="AE31" s="13">
        <f t="shared" si="13"/>
        <v>155.62500000000003</v>
      </c>
      <c r="AR31" s="12">
        <f t="shared" si="11"/>
        <v>0.21600000000000003</v>
      </c>
      <c r="AS31" s="42">
        <v>5.4</v>
      </c>
      <c r="AT31" s="13">
        <f t="shared" si="6"/>
        <v>64.800000000000011</v>
      </c>
      <c r="AU31" s="12">
        <f t="shared" si="7"/>
        <v>8.6333333333333331E-2</v>
      </c>
      <c r="AV31" s="42">
        <v>2.1583333333333332</v>
      </c>
      <c r="AW31" s="13">
        <f t="shared" si="8"/>
        <v>25.9</v>
      </c>
      <c r="AX31" s="12">
        <f t="shared" si="9"/>
        <v>2.8999999999999998E-2</v>
      </c>
      <c r="AY31" s="42">
        <v>0.72499999999999998</v>
      </c>
      <c r="AZ31" s="13">
        <f t="shared" si="10"/>
        <v>8.6999999999999993</v>
      </c>
      <c r="BA31" s="12">
        <f t="shared" si="4"/>
        <v>2.5083333333333332E-2</v>
      </c>
      <c r="BB31" s="42">
        <v>0.62708333333333333</v>
      </c>
      <c r="BC31" s="13">
        <f t="shared" si="5"/>
        <v>7.5250000000000004</v>
      </c>
    </row>
    <row r="32" spans="1:55" x14ac:dyDescent="0.2">
      <c r="A32" s="26">
        <v>1875</v>
      </c>
      <c r="B32" s="14">
        <f t="shared" si="1"/>
        <v>7.4499999999999997E-2</v>
      </c>
      <c r="C32" s="12">
        <f t="shared" si="0"/>
        <v>1.8625</v>
      </c>
      <c r="D32" s="41">
        <v>22.35</v>
      </c>
      <c r="Z32" s="14">
        <f t="shared" si="2"/>
        <v>0.15444444444444444</v>
      </c>
      <c r="AA32" s="12">
        <f t="shared" si="3"/>
        <v>3.8611111111111107</v>
      </c>
      <c r="AB32" s="44">
        <v>46.333333333333329</v>
      </c>
      <c r="AC32" s="45">
        <v>0.59166666666666667</v>
      </c>
      <c r="AD32" s="12">
        <f t="shared" si="12"/>
        <v>14.791666666666666</v>
      </c>
      <c r="AE32" s="13">
        <f t="shared" si="13"/>
        <v>177.5</v>
      </c>
      <c r="AR32" s="12">
        <f t="shared" si="11"/>
        <v>0.24666666666666667</v>
      </c>
      <c r="AS32" s="42">
        <v>6.166666666666667</v>
      </c>
      <c r="AT32" s="13">
        <f t="shared" si="6"/>
        <v>74</v>
      </c>
      <c r="AU32" s="12">
        <f t="shared" si="7"/>
        <v>9.8750000000000004E-2</v>
      </c>
      <c r="AV32" s="42">
        <v>2.46875</v>
      </c>
      <c r="AW32" s="13">
        <f t="shared" si="8"/>
        <v>29.625</v>
      </c>
      <c r="AX32" s="12">
        <f t="shared" si="9"/>
        <v>3.2750000000000001E-2</v>
      </c>
      <c r="AY32" s="42">
        <v>0.81875000000000009</v>
      </c>
      <c r="AZ32" s="13">
        <f t="shared" si="10"/>
        <v>9.8250000000000011</v>
      </c>
      <c r="BA32" s="12">
        <f t="shared" si="4"/>
        <v>2.8458333333333332E-2</v>
      </c>
      <c r="BB32" s="42">
        <v>0.7114583333333333</v>
      </c>
      <c r="BC32" s="13">
        <f t="shared" si="5"/>
        <v>8.5374999999999996</v>
      </c>
    </row>
    <row r="33" spans="1:55" x14ac:dyDescent="0.2">
      <c r="A33" s="26">
        <v>1876</v>
      </c>
      <c r="B33" s="14">
        <f t="shared" si="1"/>
        <v>6.1291666666666675E-2</v>
      </c>
      <c r="C33" s="12">
        <f t="shared" si="0"/>
        <v>1.5322916666666668</v>
      </c>
      <c r="D33" s="41">
        <v>18.387500000000003</v>
      </c>
      <c r="Z33" s="14">
        <f t="shared" si="2"/>
        <v>0.12</v>
      </c>
      <c r="AA33" s="12">
        <f t="shared" si="3"/>
        <v>3</v>
      </c>
      <c r="AB33" s="44">
        <v>36</v>
      </c>
      <c r="AC33" s="45">
        <v>0.5083333333333333</v>
      </c>
      <c r="AD33" s="12">
        <f t="shared" si="12"/>
        <v>12.708333333333332</v>
      </c>
      <c r="AE33" s="13">
        <f t="shared" si="13"/>
        <v>152.5</v>
      </c>
      <c r="AR33" s="12">
        <f t="shared" si="11"/>
        <v>0.17749999999999999</v>
      </c>
      <c r="AS33" s="42">
        <v>4.4375</v>
      </c>
      <c r="AT33" s="13">
        <f t="shared" si="6"/>
        <v>53.25</v>
      </c>
      <c r="AU33" s="12">
        <f t="shared" si="7"/>
        <v>9.0833333333333335E-2</v>
      </c>
      <c r="AV33" s="42">
        <v>2.2708333333333335</v>
      </c>
      <c r="AW33" s="13">
        <f t="shared" si="8"/>
        <v>27.25</v>
      </c>
      <c r="AX33" s="12">
        <f t="shared" si="9"/>
        <v>3.2000000000000001E-2</v>
      </c>
      <c r="AY33" s="42">
        <v>0.8</v>
      </c>
      <c r="AZ33" s="13">
        <f t="shared" si="10"/>
        <v>9.6000000000000014</v>
      </c>
      <c r="BA33" s="12">
        <f t="shared" si="4"/>
        <v>2.7166666666666669E-2</v>
      </c>
      <c r="BB33" s="42">
        <v>0.6791666666666667</v>
      </c>
      <c r="BC33" s="13">
        <f t="shared" si="5"/>
        <v>8.15</v>
      </c>
    </row>
    <row r="34" spans="1:55" x14ac:dyDescent="0.2">
      <c r="A34" s="26">
        <v>1877</v>
      </c>
      <c r="B34" s="14">
        <f t="shared" si="1"/>
        <v>7.0000000000000007E-2</v>
      </c>
      <c r="C34" s="12">
        <f t="shared" si="0"/>
        <v>1.75</v>
      </c>
      <c r="D34" s="41">
        <v>21</v>
      </c>
      <c r="Z34" s="14">
        <f t="shared" si="2"/>
        <v>0.17333333333333331</v>
      </c>
      <c r="AA34" s="12">
        <f t="shared" si="3"/>
        <v>4.333333333333333</v>
      </c>
      <c r="AB34" s="44">
        <v>52</v>
      </c>
      <c r="AC34" s="45">
        <v>0.52884615384615385</v>
      </c>
      <c r="AD34" s="12">
        <f t="shared" si="12"/>
        <v>13.221153846153847</v>
      </c>
      <c r="AE34" s="13">
        <f t="shared" si="13"/>
        <v>158.65384615384616</v>
      </c>
      <c r="AR34" s="12">
        <f t="shared" si="11"/>
        <v>0.18</v>
      </c>
      <c r="AS34" s="42">
        <v>4.5</v>
      </c>
      <c r="AT34" s="13">
        <f t="shared" si="6"/>
        <v>54</v>
      </c>
      <c r="AU34" s="12">
        <f t="shared" si="7"/>
        <v>7.7319444444444441E-2</v>
      </c>
      <c r="AV34" s="42">
        <v>1.9329861111111111</v>
      </c>
      <c r="AW34" s="13">
        <f t="shared" si="8"/>
        <v>23.195833333333333</v>
      </c>
      <c r="AX34" s="12">
        <f t="shared" si="9"/>
        <v>3.9366666666666668E-2</v>
      </c>
      <c r="AY34" s="42">
        <v>0.98416666666666663</v>
      </c>
      <c r="AZ34" s="13">
        <f t="shared" si="10"/>
        <v>11.809999999999999</v>
      </c>
      <c r="BA34" s="12">
        <f t="shared" si="4"/>
        <v>1.0249999999999999E-2</v>
      </c>
      <c r="BB34" s="42">
        <v>0.25624999999999998</v>
      </c>
      <c r="BC34" s="13">
        <f t="shared" si="5"/>
        <v>3.0749999999999997</v>
      </c>
    </row>
    <row r="35" spans="1:55" x14ac:dyDescent="0.2">
      <c r="A35" s="26">
        <v>1878</v>
      </c>
      <c r="B35" s="14">
        <f t="shared" si="1"/>
        <v>0.06</v>
      </c>
      <c r="C35" s="12">
        <f t="shared" si="0"/>
        <v>1.5</v>
      </c>
      <c r="D35" s="41">
        <v>18</v>
      </c>
      <c r="Z35" s="14">
        <f t="shared" si="2"/>
        <v>0.15</v>
      </c>
      <c r="AA35" s="12">
        <f t="shared" si="3"/>
        <v>3.75</v>
      </c>
      <c r="AB35" s="44">
        <v>45</v>
      </c>
      <c r="AC35" s="45">
        <v>0.54791666666666672</v>
      </c>
      <c r="AD35" s="12">
        <f t="shared" si="12"/>
        <v>13.697916666666668</v>
      </c>
      <c r="AE35" s="13">
        <f t="shared" si="13"/>
        <v>164.375</v>
      </c>
      <c r="AR35" s="12">
        <f t="shared" si="11"/>
        <v>0.222</v>
      </c>
      <c r="AS35" s="42">
        <v>5.55</v>
      </c>
      <c r="AT35" s="13">
        <f t="shared" si="6"/>
        <v>66.599999999999994</v>
      </c>
      <c r="AU35" s="12">
        <f t="shared" si="7"/>
        <v>9.7694444444444445E-2</v>
      </c>
      <c r="AV35" s="42">
        <v>2.442361111111111</v>
      </c>
      <c r="AW35" s="13">
        <f t="shared" si="8"/>
        <v>29.30833333333333</v>
      </c>
      <c r="AX35" s="12">
        <f t="shared" si="9"/>
        <v>4.0583333333333332E-2</v>
      </c>
      <c r="AY35" s="42">
        <v>1.0145833333333334</v>
      </c>
      <c r="AZ35" s="13">
        <f t="shared" si="10"/>
        <v>12.175000000000001</v>
      </c>
      <c r="BA35" s="12">
        <f t="shared" si="4"/>
        <v>2.085E-2</v>
      </c>
      <c r="BB35" s="42">
        <v>0.52124999999999999</v>
      </c>
      <c r="BC35" s="13">
        <f t="shared" si="5"/>
        <v>6.2549999999999999</v>
      </c>
    </row>
    <row r="36" spans="1:55" x14ac:dyDescent="0.2">
      <c r="A36" s="26">
        <v>1879</v>
      </c>
      <c r="B36" s="14">
        <f t="shared" si="1"/>
        <v>7.5454545454545455E-2</v>
      </c>
      <c r="C36" s="12">
        <f t="shared" si="0"/>
        <v>1.8863636363636365</v>
      </c>
      <c r="D36" s="41">
        <v>22.636363636363637</v>
      </c>
      <c r="Z36" s="14">
        <f t="shared" si="2"/>
        <v>0.19</v>
      </c>
      <c r="AA36" s="12">
        <f t="shared" si="3"/>
        <v>4.75</v>
      </c>
      <c r="AB36" s="44">
        <v>57</v>
      </c>
      <c r="AC36" s="45">
        <v>0.54318181818181821</v>
      </c>
      <c r="AD36" s="12">
        <f t="shared" si="12"/>
        <v>13.579545454545455</v>
      </c>
      <c r="AE36" s="13">
        <f t="shared" si="13"/>
        <v>162.95454545454547</v>
      </c>
      <c r="AR36" s="12">
        <f t="shared" si="11"/>
        <v>0.24</v>
      </c>
      <c r="AS36" s="42">
        <v>6</v>
      </c>
      <c r="AT36" s="13">
        <f t="shared" si="6"/>
        <v>72</v>
      </c>
      <c r="AU36" s="12">
        <f t="shared" si="7"/>
        <v>8.9166666666666672E-2</v>
      </c>
      <c r="AV36" s="42">
        <v>2.229166666666667</v>
      </c>
      <c r="AW36" s="13">
        <f t="shared" si="8"/>
        <v>26.750000000000004</v>
      </c>
      <c r="AX36" s="12">
        <f t="shared" si="9"/>
        <v>3.2583333333333332E-2</v>
      </c>
      <c r="AY36" s="42">
        <v>0.81458333333333333</v>
      </c>
      <c r="AZ36" s="13">
        <f t="shared" si="10"/>
        <v>9.7750000000000004</v>
      </c>
      <c r="BA36" s="12">
        <f t="shared" si="4"/>
        <v>3.0249999999999999E-2</v>
      </c>
      <c r="BB36" s="42">
        <v>0.75624999999999998</v>
      </c>
      <c r="BC36" s="13">
        <f t="shared" si="5"/>
        <v>9.0749999999999993</v>
      </c>
    </row>
    <row r="37" spans="1:55" x14ac:dyDescent="0.2">
      <c r="A37" s="26">
        <v>1880</v>
      </c>
      <c r="B37" s="14">
        <f t="shared" si="1"/>
        <v>7.0000000000000007E-2</v>
      </c>
      <c r="C37" s="12">
        <f t="shared" si="0"/>
        <v>1.75</v>
      </c>
      <c r="D37" s="41">
        <v>21</v>
      </c>
      <c r="Z37" s="14">
        <f t="shared" si="2"/>
        <v>0.15333333333333335</v>
      </c>
      <c r="AA37" s="12">
        <f t="shared" si="3"/>
        <v>3.8333333333333335</v>
      </c>
      <c r="AB37" s="44">
        <v>46</v>
      </c>
      <c r="AC37" s="45">
        <v>0.55000000000000004</v>
      </c>
      <c r="AD37" s="12">
        <f t="shared" si="12"/>
        <v>13.750000000000002</v>
      </c>
      <c r="AE37" s="13">
        <f t="shared" si="13"/>
        <v>165.00000000000003</v>
      </c>
      <c r="AR37" s="12">
        <f t="shared" si="11"/>
        <v>0.23399999999999999</v>
      </c>
      <c r="AS37" s="42">
        <v>5.85</v>
      </c>
      <c r="AT37" s="13">
        <f t="shared" si="6"/>
        <v>70.199999999999989</v>
      </c>
      <c r="AU37" s="12">
        <f t="shared" si="7"/>
        <v>0.1</v>
      </c>
      <c r="AV37" s="42">
        <v>2.5</v>
      </c>
      <c r="AW37" s="13">
        <f t="shared" si="8"/>
        <v>30</v>
      </c>
      <c r="AX37" s="12">
        <f t="shared" si="9"/>
        <v>3.5000000000000003E-2</v>
      </c>
      <c r="AY37" s="42">
        <v>0.875</v>
      </c>
      <c r="AZ37" s="13">
        <f t="shared" si="10"/>
        <v>10.5</v>
      </c>
      <c r="BA37" s="12">
        <f t="shared" si="4"/>
        <v>3.2000000000000001E-2</v>
      </c>
      <c r="BB37" s="42">
        <v>0.8</v>
      </c>
      <c r="BC37" s="13">
        <f t="shared" si="5"/>
        <v>9.6000000000000014</v>
      </c>
    </row>
    <row r="38" spans="1:55" x14ac:dyDescent="0.2">
      <c r="A38" s="26">
        <v>1881</v>
      </c>
      <c r="B38" s="14">
        <f t="shared" si="1"/>
        <v>7.076388888888889E-2</v>
      </c>
      <c r="C38" s="12">
        <f t="shared" si="0"/>
        <v>1.7690972222222221</v>
      </c>
      <c r="D38" s="41">
        <v>21.229166666666664</v>
      </c>
      <c r="Z38" s="14">
        <f t="shared" si="2"/>
        <v>0.157</v>
      </c>
      <c r="AA38" s="12">
        <f t="shared" si="3"/>
        <v>3.9250000000000003</v>
      </c>
      <c r="AB38" s="44">
        <v>47.1</v>
      </c>
      <c r="AC38" s="45">
        <v>0.6</v>
      </c>
      <c r="AD38" s="12">
        <f t="shared" si="12"/>
        <v>15</v>
      </c>
      <c r="AE38" s="13">
        <f t="shared" si="13"/>
        <v>180</v>
      </c>
      <c r="AR38" s="12">
        <f t="shared" si="11"/>
        <v>0.22883333333333333</v>
      </c>
      <c r="AS38" s="42">
        <v>5.7208333333333332</v>
      </c>
      <c r="AT38" s="13">
        <f t="shared" si="6"/>
        <v>68.650000000000006</v>
      </c>
      <c r="AU38" s="12">
        <f t="shared" si="7"/>
        <v>0.10099999999999999</v>
      </c>
      <c r="AV38" s="42">
        <v>2.5249999999999999</v>
      </c>
      <c r="AW38" s="13">
        <f t="shared" si="8"/>
        <v>30.299999999999997</v>
      </c>
      <c r="AX38" s="12">
        <f t="shared" si="9"/>
        <v>3.7666666666666668E-2</v>
      </c>
      <c r="AY38" s="42">
        <v>0.94166666666666665</v>
      </c>
      <c r="AZ38" s="13">
        <f t="shared" si="10"/>
        <v>11.3</v>
      </c>
      <c r="BA38" s="12">
        <f t="shared" si="4"/>
        <v>3.15E-2</v>
      </c>
      <c r="BB38" s="42">
        <v>0.78749999999999998</v>
      </c>
      <c r="BC38" s="13">
        <f t="shared" si="5"/>
        <v>9.4499999999999993</v>
      </c>
    </row>
    <row r="39" spans="1:55" x14ac:dyDescent="0.2">
      <c r="A39" s="26">
        <v>1882</v>
      </c>
      <c r="B39" s="14">
        <f t="shared" si="1"/>
        <v>6.9444444444444461E-2</v>
      </c>
      <c r="C39" s="12">
        <f t="shared" si="0"/>
        <v>1.7361111111111114</v>
      </c>
      <c r="D39" s="41">
        <v>20.833333333333336</v>
      </c>
      <c r="Z39" s="14">
        <f t="shared" si="2"/>
        <v>0.1501850710142508</v>
      </c>
      <c r="AA39" s="12">
        <f t="shared" si="3"/>
        <v>3.7546267753562699</v>
      </c>
      <c r="AB39" s="44">
        <v>45.055521304275238</v>
      </c>
      <c r="AC39" s="45">
        <v>0.52500000000000002</v>
      </c>
      <c r="AD39" s="12">
        <f t="shared" si="12"/>
        <v>13.125</v>
      </c>
      <c r="AE39" s="13">
        <f t="shared" si="13"/>
        <v>157.5</v>
      </c>
      <c r="AR39" s="12">
        <f t="shared" si="11"/>
        <v>0.23700000000000002</v>
      </c>
      <c r="AS39" s="42">
        <v>5.9250000000000007</v>
      </c>
      <c r="AT39" s="13">
        <f t="shared" si="6"/>
        <v>71.100000000000009</v>
      </c>
      <c r="AU39" s="12">
        <f t="shared" si="7"/>
        <v>9.8000000000000004E-2</v>
      </c>
      <c r="AV39" s="42">
        <v>2.4500000000000002</v>
      </c>
      <c r="AW39" s="13">
        <f t="shared" si="8"/>
        <v>29.400000000000002</v>
      </c>
      <c r="AX39" s="12">
        <f t="shared" si="9"/>
        <v>3.5833333333333328E-2</v>
      </c>
      <c r="AY39" s="42">
        <v>0.89583333333333326</v>
      </c>
      <c r="AZ39" s="13">
        <f t="shared" si="10"/>
        <v>10.75</v>
      </c>
      <c r="BA39" s="12">
        <f t="shared" si="4"/>
        <v>2.9666666666666664E-2</v>
      </c>
      <c r="BB39" s="42">
        <v>0.74166666666666659</v>
      </c>
      <c r="BC39" s="13">
        <f t="shared" si="5"/>
        <v>8.8999999999999986</v>
      </c>
    </row>
    <row r="40" spans="1:55" x14ac:dyDescent="0.2">
      <c r="A40" s="26">
        <v>1883</v>
      </c>
      <c r="B40" s="14">
        <f t="shared" si="1"/>
        <v>7.2083333333333333E-2</v>
      </c>
      <c r="C40" s="12">
        <f t="shared" si="0"/>
        <v>1.8020833333333333</v>
      </c>
      <c r="D40" s="41">
        <v>21.625</v>
      </c>
      <c r="Z40" s="14">
        <f t="shared" si="2"/>
        <v>0.14142135623730945</v>
      </c>
      <c r="AA40" s="12">
        <f t="shared" si="3"/>
        <v>3.5355339059327364</v>
      </c>
      <c r="AB40" s="44">
        <v>42.426406871192839</v>
      </c>
      <c r="AC40" s="45">
        <v>0.53333333333333333</v>
      </c>
      <c r="AD40" s="12">
        <f t="shared" si="12"/>
        <v>13.333333333333334</v>
      </c>
      <c r="AE40" s="13">
        <f t="shared" si="13"/>
        <v>160</v>
      </c>
      <c r="AR40" s="12">
        <f t="shared" si="11"/>
        <v>0.19399999999999998</v>
      </c>
      <c r="AS40" s="42">
        <v>4.8499999999999996</v>
      </c>
      <c r="AT40" s="13">
        <f t="shared" si="6"/>
        <v>58.199999999999996</v>
      </c>
      <c r="AU40" s="12">
        <f t="shared" si="7"/>
        <v>9.4E-2</v>
      </c>
      <c r="AV40" s="42">
        <v>2.35</v>
      </c>
      <c r="AW40" s="13">
        <f t="shared" si="8"/>
        <v>28.200000000000003</v>
      </c>
      <c r="AX40" s="12">
        <f t="shared" si="9"/>
        <v>3.6166666666666666E-2</v>
      </c>
      <c r="AY40" s="42">
        <v>0.90416666666666667</v>
      </c>
      <c r="AZ40" s="13">
        <f t="shared" si="10"/>
        <v>10.85</v>
      </c>
      <c r="BA40" s="12">
        <f t="shared" si="4"/>
        <v>3.5000000000000003E-2</v>
      </c>
      <c r="BB40" s="42">
        <v>0.875</v>
      </c>
      <c r="BC40" s="13">
        <f t="shared" si="5"/>
        <v>10.5</v>
      </c>
    </row>
    <row r="41" spans="1:55" x14ac:dyDescent="0.2">
      <c r="A41" s="26">
        <v>1884</v>
      </c>
      <c r="B41" s="14">
        <f t="shared" si="1"/>
        <v>6.5000000000000002E-2</v>
      </c>
      <c r="C41" s="12">
        <f t="shared" si="0"/>
        <v>1.625</v>
      </c>
      <c r="D41" s="41">
        <v>19.5</v>
      </c>
      <c r="Z41" s="14">
        <f t="shared" si="2"/>
        <v>9.486832980505136E-2</v>
      </c>
      <c r="AA41" s="12">
        <f t="shared" si="3"/>
        <v>2.3717082451262841</v>
      </c>
      <c r="AB41" s="44">
        <v>28.460498941515411</v>
      </c>
      <c r="AC41" s="45">
        <v>0.49583333333333335</v>
      </c>
      <c r="AD41" s="12">
        <f t="shared" si="12"/>
        <v>12.395833333333334</v>
      </c>
      <c r="AE41" s="13">
        <f t="shared" si="13"/>
        <v>148.75</v>
      </c>
      <c r="AR41" s="12">
        <f t="shared" si="11"/>
        <v>0.17300000000000001</v>
      </c>
      <c r="AS41" s="42">
        <v>4.3250000000000002</v>
      </c>
      <c r="AT41" s="13">
        <f t="shared" si="6"/>
        <v>51.900000000000006</v>
      </c>
      <c r="AU41" s="12">
        <f t="shared" si="7"/>
        <v>9.8000000000000004E-2</v>
      </c>
      <c r="AV41" s="42">
        <v>2.4500000000000002</v>
      </c>
      <c r="AW41" s="13">
        <f t="shared" si="8"/>
        <v>29.400000000000002</v>
      </c>
      <c r="AX41" s="12">
        <f t="shared" si="9"/>
        <v>2.4833333333333332E-2</v>
      </c>
      <c r="AY41" s="42">
        <v>0.62083333333333335</v>
      </c>
      <c r="AZ41" s="13">
        <f t="shared" si="10"/>
        <v>7.45</v>
      </c>
      <c r="BA41" s="12">
        <f t="shared" si="4"/>
        <v>3.3333333333333333E-2</v>
      </c>
      <c r="BB41" s="42">
        <v>0.83333333333333337</v>
      </c>
      <c r="BC41" s="13">
        <f t="shared" si="5"/>
        <v>10</v>
      </c>
    </row>
    <row r="42" spans="1:55" x14ac:dyDescent="0.2">
      <c r="A42" s="26">
        <v>1885</v>
      </c>
      <c r="B42" s="14">
        <f t="shared" si="1"/>
        <v>6.6416666666666652E-2</v>
      </c>
      <c r="C42" s="12">
        <f t="shared" si="0"/>
        <v>1.6604166666666664</v>
      </c>
      <c r="D42" s="41">
        <v>19.924999999999997</v>
      </c>
      <c r="Z42" s="14">
        <f t="shared" si="2"/>
        <v>0.14249999999999999</v>
      </c>
      <c r="AA42" s="12">
        <f t="shared" si="3"/>
        <v>3.5625</v>
      </c>
      <c r="AB42" s="44">
        <v>42.75</v>
      </c>
      <c r="AC42" s="45">
        <v>0.46250000000000002</v>
      </c>
      <c r="AD42" s="12">
        <f t="shared" si="12"/>
        <v>11.5625</v>
      </c>
      <c r="AE42" s="13">
        <f t="shared" si="13"/>
        <v>138.75</v>
      </c>
      <c r="AR42" s="12">
        <f t="shared" si="11"/>
        <v>0.13666666666666666</v>
      </c>
      <c r="AS42" s="42">
        <v>3.4166666666666665</v>
      </c>
      <c r="AT42" s="13">
        <f t="shared" si="6"/>
        <v>41</v>
      </c>
      <c r="AU42" s="12">
        <f t="shared" si="7"/>
        <v>7.2000000000000008E-2</v>
      </c>
      <c r="AV42" s="42">
        <v>1.8</v>
      </c>
      <c r="AW42" s="13">
        <f t="shared" si="8"/>
        <v>21.6</v>
      </c>
      <c r="AX42" s="12">
        <f t="shared" si="9"/>
        <v>2.6833333333333334E-2</v>
      </c>
      <c r="AY42" s="42">
        <v>0.67083333333333339</v>
      </c>
      <c r="AZ42" s="13">
        <f t="shared" si="10"/>
        <v>8.0500000000000007</v>
      </c>
      <c r="BA42" s="12">
        <f t="shared" si="4"/>
        <v>2.7000000000000003E-2</v>
      </c>
      <c r="BB42" s="42">
        <v>0.67500000000000004</v>
      </c>
      <c r="BC42" s="13">
        <f t="shared" si="5"/>
        <v>8.1000000000000014</v>
      </c>
    </row>
    <row r="43" spans="1:55" x14ac:dyDescent="0.2">
      <c r="A43" s="26">
        <v>1886</v>
      </c>
      <c r="B43" s="14">
        <f t="shared" si="1"/>
        <v>6.4888888888888885E-2</v>
      </c>
      <c r="C43" s="12">
        <f t="shared" si="0"/>
        <v>1.622222222222222</v>
      </c>
      <c r="D43" s="41">
        <v>19.466666666666665</v>
      </c>
      <c r="Z43" s="14">
        <f t="shared" si="2"/>
        <v>0.13233333333333333</v>
      </c>
      <c r="AA43" s="12">
        <f t="shared" si="3"/>
        <v>3.3083333333333336</v>
      </c>
      <c r="AB43" s="44">
        <v>39.700000000000003</v>
      </c>
      <c r="AC43" s="45">
        <v>0.44166666666666671</v>
      </c>
      <c r="AD43" s="12">
        <f t="shared" si="12"/>
        <v>11.041666666666668</v>
      </c>
      <c r="AE43" s="13">
        <f t="shared" si="13"/>
        <v>132.5</v>
      </c>
      <c r="AR43" s="12">
        <f t="shared" si="11"/>
        <v>0.13850000000000001</v>
      </c>
      <c r="AS43" s="42">
        <v>3.4625000000000004</v>
      </c>
      <c r="AT43" s="13">
        <f t="shared" si="6"/>
        <v>41.550000000000004</v>
      </c>
      <c r="AU43" s="12">
        <f t="shared" si="7"/>
        <v>6.8000000000000005E-2</v>
      </c>
      <c r="AV43" s="42">
        <v>1.7</v>
      </c>
      <c r="AW43" s="13">
        <f t="shared" si="8"/>
        <v>20.399999999999999</v>
      </c>
      <c r="AX43" s="12">
        <f t="shared" si="9"/>
        <v>2.2333333333333334E-2</v>
      </c>
      <c r="AY43" s="42">
        <v>0.55833333333333335</v>
      </c>
      <c r="AZ43" s="13">
        <f t="shared" si="10"/>
        <v>6.7</v>
      </c>
      <c r="BA43" s="12">
        <f t="shared" si="4"/>
        <v>2.2833333333333337E-2</v>
      </c>
      <c r="BB43" s="42">
        <v>0.57083333333333341</v>
      </c>
      <c r="BC43" s="13">
        <f t="shared" si="5"/>
        <v>6.8500000000000014</v>
      </c>
    </row>
    <row r="44" spans="1:55" x14ac:dyDescent="0.2">
      <c r="A44" s="26">
        <v>1887</v>
      </c>
      <c r="B44" s="14">
        <f t="shared" si="1"/>
        <v>5.8500000000000003E-2</v>
      </c>
      <c r="C44" s="12">
        <f t="shared" si="0"/>
        <v>1.4625000000000001</v>
      </c>
      <c r="D44" s="41">
        <v>17.55</v>
      </c>
      <c r="Z44" s="14">
        <f t="shared" si="2"/>
        <v>0.1145</v>
      </c>
      <c r="AA44" s="12">
        <f t="shared" si="3"/>
        <v>2.8625000000000003</v>
      </c>
      <c r="AB44" s="44">
        <v>34.35</v>
      </c>
      <c r="AC44" s="45">
        <v>0.45</v>
      </c>
      <c r="AD44" s="12">
        <f t="shared" si="12"/>
        <v>11.25</v>
      </c>
      <c r="AE44" s="13">
        <f t="shared" si="13"/>
        <v>135</v>
      </c>
      <c r="AR44" s="12">
        <f t="shared" si="11"/>
        <v>0.14400000000000002</v>
      </c>
      <c r="AS44" s="42">
        <v>3.6</v>
      </c>
      <c r="AT44" s="13">
        <f t="shared" si="6"/>
        <v>43.2</v>
      </c>
      <c r="AU44" s="12">
        <f t="shared" si="7"/>
        <v>6.4000000000000001E-2</v>
      </c>
      <c r="AV44" s="42">
        <v>1.6</v>
      </c>
      <c r="AW44" s="13">
        <f t="shared" si="8"/>
        <v>19.200000000000003</v>
      </c>
      <c r="AX44" s="12">
        <f t="shared" si="9"/>
        <v>2.4499999999999997E-2</v>
      </c>
      <c r="AY44" s="42">
        <v>0.61249999999999993</v>
      </c>
      <c r="AZ44" s="13">
        <f t="shared" si="10"/>
        <v>7.35</v>
      </c>
      <c r="BA44" s="12">
        <f t="shared" si="4"/>
        <v>2.3666666666666666E-2</v>
      </c>
      <c r="BB44" s="42">
        <v>0.59166666666666667</v>
      </c>
      <c r="BC44" s="13">
        <f t="shared" si="5"/>
        <v>7.1</v>
      </c>
    </row>
    <row r="45" spans="1:55" x14ac:dyDescent="0.2">
      <c r="A45" s="26">
        <v>1888</v>
      </c>
      <c r="B45" s="14">
        <f t="shared" si="1"/>
        <v>6.4500000000000002E-2</v>
      </c>
      <c r="C45" s="12">
        <f t="shared" si="0"/>
        <v>1.6125</v>
      </c>
      <c r="D45" s="41">
        <v>19.350000000000001</v>
      </c>
      <c r="Z45" s="14">
        <f t="shared" si="2"/>
        <v>0.13133333333333333</v>
      </c>
      <c r="AA45" s="12">
        <f t="shared" si="3"/>
        <v>3.2833333333333332</v>
      </c>
      <c r="AB45" s="44">
        <v>39.4</v>
      </c>
      <c r="AC45" s="45">
        <v>0.5</v>
      </c>
      <c r="AD45" s="12">
        <f t="shared" si="12"/>
        <v>12.5</v>
      </c>
      <c r="AE45" s="13">
        <f t="shared" si="13"/>
        <v>150</v>
      </c>
      <c r="AR45" s="12">
        <f t="shared" si="11"/>
        <v>0.158</v>
      </c>
      <c r="AS45" s="42">
        <v>3.95</v>
      </c>
      <c r="AT45" s="13">
        <f t="shared" si="6"/>
        <v>47.400000000000006</v>
      </c>
      <c r="AU45" s="12">
        <f t="shared" si="7"/>
        <v>0.06</v>
      </c>
      <c r="AV45" s="42">
        <v>1.5</v>
      </c>
      <c r="AW45" s="13">
        <f t="shared" si="8"/>
        <v>18</v>
      </c>
      <c r="AX45" s="12">
        <f t="shared" si="9"/>
        <v>2.6499999999999999E-2</v>
      </c>
      <c r="AY45" s="42">
        <v>0.66249999999999998</v>
      </c>
      <c r="AZ45" s="13">
        <f t="shared" si="10"/>
        <v>7.9499999999999993</v>
      </c>
      <c r="BA45" s="12">
        <f t="shared" si="4"/>
        <v>2.6166666666666668E-2</v>
      </c>
      <c r="BB45" s="42">
        <v>0.65416666666666667</v>
      </c>
      <c r="BC45" s="13">
        <f t="shared" si="5"/>
        <v>7.85</v>
      </c>
    </row>
    <row r="46" spans="1:55" x14ac:dyDescent="0.2">
      <c r="A46" s="26">
        <v>1889</v>
      </c>
      <c r="B46" s="14">
        <f t="shared" si="1"/>
        <v>7.2000000000000008E-2</v>
      </c>
      <c r="C46" s="12">
        <f t="shared" si="0"/>
        <v>1.8</v>
      </c>
      <c r="D46" s="41">
        <v>21.6</v>
      </c>
      <c r="Z46" s="14">
        <f t="shared" si="2"/>
        <v>0.13333333333333333</v>
      </c>
      <c r="AA46" s="12">
        <f t="shared" si="3"/>
        <v>3.3333333333333335</v>
      </c>
      <c r="AB46" s="44">
        <v>40</v>
      </c>
      <c r="AC46" s="45">
        <v>0.55000000000000004</v>
      </c>
      <c r="AD46" s="12">
        <f t="shared" si="12"/>
        <v>13.750000000000002</v>
      </c>
      <c r="AE46" s="13">
        <f t="shared" si="13"/>
        <v>165.00000000000003</v>
      </c>
      <c r="AR46" s="12">
        <f t="shared" si="11"/>
        <v>0.2</v>
      </c>
      <c r="AS46" s="42">
        <v>5</v>
      </c>
      <c r="AT46" s="13">
        <f t="shared" si="6"/>
        <v>60</v>
      </c>
      <c r="AU46" s="12">
        <f t="shared" si="7"/>
        <v>8.199999999999999E-2</v>
      </c>
      <c r="AV46" s="42">
        <v>2.0499999999999998</v>
      </c>
      <c r="AW46" s="13">
        <f t="shared" si="8"/>
        <v>24.599999999999998</v>
      </c>
      <c r="AX46" s="12">
        <f t="shared" si="9"/>
        <v>3.4666666666666665E-2</v>
      </c>
      <c r="AY46" s="42">
        <v>0.8666666666666667</v>
      </c>
      <c r="AZ46" s="13">
        <f t="shared" si="10"/>
        <v>10.4</v>
      </c>
      <c r="BA46" s="12">
        <f t="shared" si="4"/>
        <v>3.2500000000000001E-2</v>
      </c>
      <c r="BB46" s="42">
        <v>0.8125</v>
      </c>
      <c r="BC46" s="13">
        <f t="shared" si="5"/>
        <v>9.75</v>
      </c>
    </row>
    <row r="47" spans="1:55" x14ac:dyDescent="0.2">
      <c r="A47" s="26">
        <v>1890</v>
      </c>
      <c r="B47" s="14">
        <f t="shared" si="1"/>
        <v>8.483333333333333E-2</v>
      </c>
      <c r="C47" s="12">
        <f t="shared" si="0"/>
        <v>2.1208333333333331</v>
      </c>
      <c r="D47" s="41">
        <v>25.45</v>
      </c>
      <c r="Z47" s="14">
        <f t="shared" si="2"/>
        <v>0.12333333333333334</v>
      </c>
      <c r="AA47" s="12">
        <f t="shared" si="3"/>
        <v>3.0833333333333335</v>
      </c>
      <c r="AB47" s="44">
        <v>37</v>
      </c>
      <c r="AC47" s="45">
        <v>0.57916666666666672</v>
      </c>
      <c r="AD47" s="12">
        <f t="shared" si="12"/>
        <v>14.479166666666668</v>
      </c>
      <c r="AE47" s="13">
        <f t="shared" si="13"/>
        <v>173.75</v>
      </c>
      <c r="AR47" s="12">
        <f t="shared" si="11"/>
        <v>0.22600000000000001</v>
      </c>
      <c r="AS47" s="42">
        <v>5.65</v>
      </c>
      <c r="AT47" s="13">
        <f t="shared" si="6"/>
        <v>67.800000000000011</v>
      </c>
      <c r="AU47" s="12">
        <f t="shared" si="7"/>
        <v>8.4000000000000005E-2</v>
      </c>
      <c r="AV47" s="42">
        <v>2.1</v>
      </c>
      <c r="AW47" s="13">
        <f t="shared" si="8"/>
        <v>25.200000000000003</v>
      </c>
      <c r="AX47" s="12">
        <f t="shared" si="9"/>
        <v>3.6166666666666666E-2</v>
      </c>
      <c r="AY47" s="42">
        <v>0.90416666666666667</v>
      </c>
      <c r="AZ47" s="13">
        <f t="shared" si="10"/>
        <v>10.85</v>
      </c>
      <c r="BA47" s="12">
        <f t="shared" si="4"/>
        <v>3.5499999999999997E-2</v>
      </c>
      <c r="BB47" s="42">
        <v>0.88749999999999996</v>
      </c>
      <c r="BC47" s="13">
        <f t="shared" si="5"/>
        <v>10.649999999999999</v>
      </c>
    </row>
    <row r="48" spans="1:55" x14ac:dyDescent="0.2">
      <c r="A48" s="26">
        <v>1891</v>
      </c>
      <c r="B48" s="14">
        <f t="shared" si="1"/>
        <v>8.7333333333333318E-2</v>
      </c>
      <c r="C48" s="12">
        <f t="shared" si="0"/>
        <v>2.1833333333333331</v>
      </c>
      <c r="D48" s="41">
        <v>26.2</v>
      </c>
      <c r="Z48" s="14">
        <f t="shared" si="2"/>
        <v>0.13166666666666665</v>
      </c>
      <c r="AA48" s="12">
        <f t="shared" si="3"/>
        <v>3.2916666666666665</v>
      </c>
      <c r="AB48" s="44">
        <v>39.5</v>
      </c>
      <c r="AC48" s="45">
        <v>0.57500000000000007</v>
      </c>
      <c r="AD48" s="12">
        <f t="shared" si="12"/>
        <v>14.375000000000002</v>
      </c>
      <c r="AE48" s="13">
        <f t="shared" si="13"/>
        <v>172.50000000000003</v>
      </c>
      <c r="AR48" s="12">
        <f t="shared" si="11"/>
        <v>0.18600000000000003</v>
      </c>
      <c r="AS48" s="42">
        <v>4.6500000000000004</v>
      </c>
      <c r="AT48" s="13">
        <f t="shared" si="6"/>
        <v>55.800000000000004</v>
      </c>
      <c r="AU48" s="12">
        <f t="shared" si="7"/>
        <v>8.5999999999999993E-2</v>
      </c>
      <c r="AV48" s="42">
        <v>2.15</v>
      </c>
      <c r="AW48" s="13">
        <f t="shared" si="8"/>
        <v>25.799999999999997</v>
      </c>
      <c r="AX48" s="12">
        <f t="shared" si="9"/>
        <v>3.6333333333333336E-2</v>
      </c>
      <c r="AY48" s="42">
        <v>0.90833333333333333</v>
      </c>
      <c r="AZ48" s="13">
        <f t="shared" si="10"/>
        <v>10.9</v>
      </c>
      <c r="BA48" s="12">
        <f t="shared" si="4"/>
        <v>3.5000000000000003E-2</v>
      </c>
      <c r="BB48" s="42">
        <v>0.875</v>
      </c>
      <c r="BC48" s="13">
        <f t="shared" si="5"/>
        <v>10.5</v>
      </c>
    </row>
    <row r="49" spans="1:55" x14ac:dyDescent="0.2">
      <c r="A49" s="26">
        <v>1892</v>
      </c>
      <c r="B49" s="14">
        <f t="shared" si="1"/>
        <v>8.1666666666666665E-2</v>
      </c>
      <c r="C49" s="12">
        <f t="shared" si="0"/>
        <v>2.0416666666666665</v>
      </c>
      <c r="D49" s="41">
        <v>24.5</v>
      </c>
      <c r="Z49" s="14">
        <f t="shared" si="2"/>
        <v>0.12666666666666665</v>
      </c>
      <c r="AA49" s="12">
        <f t="shared" si="3"/>
        <v>3.1666666666666665</v>
      </c>
      <c r="AB49" s="44">
        <v>38</v>
      </c>
      <c r="AC49" s="45">
        <v>0.55000000000000004</v>
      </c>
      <c r="AD49" s="12">
        <f t="shared" si="12"/>
        <v>13.750000000000002</v>
      </c>
      <c r="AE49" s="13">
        <f t="shared" si="13"/>
        <v>165.00000000000003</v>
      </c>
      <c r="AR49" s="12">
        <f t="shared" si="11"/>
        <v>0.192</v>
      </c>
      <c r="AS49" s="42">
        <v>4.8</v>
      </c>
      <c r="AT49" s="13">
        <f t="shared" si="6"/>
        <v>57.599999999999994</v>
      </c>
      <c r="AU49" s="12">
        <f t="shared" si="7"/>
        <v>0.08</v>
      </c>
      <c r="AV49" s="42">
        <v>2</v>
      </c>
      <c r="AW49" s="13">
        <f t="shared" si="8"/>
        <v>24</v>
      </c>
      <c r="AX49" s="12">
        <f t="shared" si="9"/>
        <v>3.1333333333333331E-2</v>
      </c>
      <c r="AY49" s="42">
        <v>0.78333333333333333</v>
      </c>
      <c r="AZ49" s="13">
        <f t="shared" si="10"/>
        <v>9.4</v>
      </c>
      <c r="BA49" s="12">
        <f t="shared" si="4"/>
        <v>3.0833333333333334E-2</v>
      </c>
      <c r="BB49" s="42">
        <v>0.77083333333333337</v>
      </c>
      <c r="BC49" s="13">
        <f t="shared" si="5"/>
        <v>9.25</v>
      </c>
    </row>
    <row r="50" spans="1:55" x14ac:dyDescent="0.2">
      <c r="A50" s="26">
        <v>1893</v>
      </c>
      <c r="B50" s="14">
        <f t="shared" si="1"/>
        <v>8.1000000000000003E-2</v>
      </c>
      <c r="C50" s="12">
        <f t="shared" si="0"/>
        <v>2.0249999999999999</v>
      </c>
      <c r="D50" s="41">
        <v>24.3</v>
      </c>
      <c r="Z50" s="14">
        <f t="shared" si="2"/>
        <v>0.11333333333333334</v>
      </c>
      <c r="AA50" s="12">
        <f t="shared" si="3"/>
        <v>2.8333333333333335</v>
      </c>
      <c r="AB50" s="44">
        <v>34</v>
      </c>
      <c r="AC50" s="45">
        <v>0.52500000000000002</v>
      </c>
      <c r="AD50" s="12">
        <f t="shared" si="12"/>
        <v>13.125</v>
      </c>
      <c r="AE50" s="13">
        <f t="shared" si="13"/>
        <v>157.5</v>
      </c>
      <c r="AR50" s="12">
        <f t="shared" si="11"/>
        <v>0.152</v>
      </c>
      <c r="AS50" s="42">
        <v>3.8</v>
      </c>
      <c r="AT50" s="13">
        <f t="shared" si="6"/>
        <v>45.599999999999994</v>
      </c>
      <c r="AU50" s="12">
        <f t="shared" si="7"/>
        <v>7.0000000000000007E-2</v>
      </c>
      <c r="AV50" s="42">
        <v>1.75</v>
      </c>
      <c r="AW50" s="13">
        <f t="shared" si="8"/>
        <v>21</v>
      </c>
      <c r="AX50" s="12">
        <f t="shared" si="9"/>
        <v>2.7999999999999997E-2</v>
      </c>
      <c r="AY50" s="42">
        <v>0.7</v>
      </c>
      <c r="AZ50" s="13">
        <f t="shared" si="10"/>
        <v>8.3999999999999986</v>
      </c>
      <c r="BA50" s="12">
        <f t="shared" si="4"/>
        <v>3.0333333333333334E-2</v>
      </c>
      <c r="BB50" s="42">
        <v>0.7583333333333333</v>
      </c>
      <c r="BC50" s="13">
        <f t="shared" si="5"/>
        <v>9.1</v>
      </c>
    </row>
    <row r="51" spans="1:55" x14ac:dyDescent="0.2">
      <c r="A51" s="26">
        <v>1894</v>
      </c>
      <c r="B51" s="14">
        <f t="shared" si="1"/>
        <v>8.3333333333333343E-2</v>
      </c>
      <c r="C51" s="12">
        <f t="shared" si="0"/>
        <v>2.0833333333333335</v>
      </c>
      <c r="D51" s="41">
        <v>25</v>
      </c>
      <c r="Z51" s="14">
        <f t="shared" si="2"/>
        <v>0.11433333333333331</v>
      </c>
      <c r="AA51" s="12">
        <f t="shared" si="3"/>
        <v>2.8583333333333329</v>
      </c>
      <c r="AB51" s="44">
        <v>34.299999999999997</v>
      </c>
      <c r="AC51" s="45">
        <v>0.5625</v>
      </c>
      <c r="AD51" s="12">
        <f t="shared" si="12"/>
        <v>14.0625</v>
      </c>
      <c r="AE51" s="13">
        <f t="shared" si="13"/>
        <v>168.75</v>
      </c>
      <c r="AR51" s="12">
        <f t="shared" si="11"/>
        <v>0.17199999999999999</v>
      </c>
      <c r="AS51" s="42">
        <v>4.3</v>
      </c>
      <c r="AT51" s="13">
        <f t="shared" si="6"/>
        <v>51.599999999999994</v>
      </c>
      <c r="AU51" s="12">
        <f t="shared" si="7"/>
        <v>7.2000000000000008E-2</v>
      </c>
      <c r="AV51" s="42">
        <v>1.8</v>
      </c>
      <c r="AW51" s="13">
        <f t="shared" si="8"/>
        <v>21.6</v>
      </c>
      <c r="AX51" s="12">
        <f t="shared" si="9"/>
        <v>2.7999999999999997E-2</v>
      </c>
      <c r="AY51" s="42">
        <v>0.7</v>
      </c>
      <c r="AZ51" s="13">
        <f t="shared" si="10"/>
        <v>8.3999999999999986</v>
      </c>
      <c r="BA51" s="12">
        <f t="shared" si="4"/>
        <v>0.03</v>
      </c>
      <c r="BB51" s="42">
        <v>0.75</v>
      </c>
      <c r="BC51" s="13">
        <f t="shared" si="5"/>
        <v>9</v>
      </c>
    </row>
    <row r="52" spans="1:55" x14ac:dyDescent="0.2">
      <c r="A52" s="26">
        <v>1895</v>
      </c>
      <c r="B52" s="14">
        <f t="shared" si="1"/>
        <v>8.3333333333333343E-2</v>
      </c>
      <c r="C52" s="12">
        <f t="shared" si="0"/>
        <v>2.0833333333333335</v>
      </c>
      <c r="D52" s="41">
        <v>25</v>
      </c>
      <c r="Z52" s="14">
        <f t="shared" si="2"/>
        <v>0.11433333333333331</v>
      </c>
      <c r="AA52" s="12">
        <f t="shared" si="3"/>
        <v>2.8583333333333329</v>
      </c>
      <c r="AB52" s="44">
        <v>34.299999999999997</v>
      </c>
      <c r="AC52" s="45">
        <v>0.5625</v>
      </c>
      <c r="AD52" s="12">
        <f t="shared" si="12"/>
        <v>14.0625</v>
      </c>
      <c r="AE52" s="13">
        <f t="shared" si="13"/>
        <v>168.75</v>
      </c>
      <c r="AR52" s="12">
        <f t="shared" si="11"/>
        <v>0.17199999999999999</v>
      </c>
      <c r="AS52" s="42">
        <v>4.3</v>
      </c>
      <c r="AT52" s="13">
        <f t="shared" si="6"/>
        <v>51.599999999999994</v>
      </c>
      <c r="AU52" s="12">
        <f t="shared" si="7"/>
        <v>7.2000000000000008E-2</v>
      </c>
      <c r="AV52" s="42">
        <v>1.8</v>
      </c>
      <c r="AW52" s="13">
        <f t="shared" si="8"/>
        <v>21.6</v>
      </c>
      <c r="AX52" s="12">
        <f t="shared" si="9"/>
        <v>2.7999999999999997E-2</v>
      </c>
      <c r="AY52" s="42">
        <v>0.7</v>
      </c>
      <c r="AZ52" s="13">
        <f t="shared" si="10"/>
        <v>8.3999999999999986</v>
      </c>
      <c r="BA52" s="12">
        <f t="shared" si="4"/>
        <v>0.03</v>
      </c>
      <c r="BB52" s="42">
        <v>0.75</v>
      </c>
      <c r="BC52" s="13">
        <f t="shared" si="5"/>
        <v>9</v>
      </c>
    </row>
    <row r="53" spans="1:55" x14ac:dyDescent="0.2">
      <c r="A53" s="26">
        <v>1896</v>
      </c>
      <c r="B53" s="14">
        <f t="shared" si="1"/>
        <v>7.6666666666666675E-2</v>
      </c>
      <c r="C53" s="12">
        <f t="shared" si="0"/>
        <v>1.9166666666666667</v>
      </c>
      <c r="D53" s="41">
        <v>23</v>
      </c>
      <c r="Z53" s="14">
        <f t="shared" si="2"/>
        <v>9.3833333333333324E-2</v>
      </c>
      <c r="AA53" s="12">
        <f t="shared" si="3"/>
        <v>2.3458333333333332</v>
      </c>
      <c r="AB53" s="44">
        <v>28.15</v>
      </c>
      <c r="AC53" s="45">
        <v>0.55000000000000004</v>
      </c>
      <c r="AD53" s="12">
        <f t="shared" si="12"/>
        <v>13.750000000000002</v>
      </c>
      <c r="AE53" s="13">
        <f t="shared" si="13"/>
        <v>165.00000000000003</v>
      </c>
      <c r="AR53" s="12">
        <f t="shared" si="11"/>
        <v>0.2</v>
      </c>
      <c r="AS53" s="42">
        <v>5</v>
      </c>
      <c r="AT53" s="13">
        <f t="shared" si="6"/>
        <v>60</v>
      </c>
      <c r="AU53" s="12">
        <f t="shared" si="7"/>
        <v>7.2000000000000008E-2</v>
      </c>
      <c r="AV53" s="42">
        <v>1.8</v>
      </c>
      <c r="AW53" s="13">
        <f t="shared" si="8"/>
        <v>21.6</v>
      </c>
      <c r="AX53" s="12">
        <f t="shared" si="9"/>
        <v>2.9499999999999998E-2</v>
      </c>
      <c r="AY53" s="42">
        <v>0.73749999999999993</v>
      </c>
      <c r="AZ53" s="13">
        <f t="shared" si="10"/>
        <v>8.85</v>
      </c>
      <c r="BA53" s="12">
        <f t="shared" si="4"/>
        <v>3.15E-2</v>
      </c>
      <c r="BB53" s="42">
        <v>0.78749999999999998</v>
      </c>
      <c r="BC53" s="13">
        <f t="shared" si="5"/>
        <v>9.4499999999999993</v>
      </c>
    </row>
    <row r="54" spans="1:55" x14ac:dyDescent="0.2">
      <c r="A54" s="26">
        <v>1897</v>
      </c>
      <c r="B54" s="14">
        <f t="shared" si="1"/>
        <v>8.8499999999999995E-2</v>
      </c>
      <c r="C54" s="12">
        <f t="shared" si="0"/>
        <v>2.2124999999999999</v>
      </c>
      <c r="D54" s="41">
        <v>26.55</v>
      </c>
      <c r="Z54" s="14">
        <f t="shared" si="2"/>
        <v>0.12</v>
      </c>
      <c r="AA54" s="12">
        <f t="shared" si="3"/>
        <v>3</v>
      </c>
      <c r="AB54" s="44">
        <v>36</v>
      </c>
      <c r="AC54" s="45">
        <v>0.5625</v>
      </c>
      <c r="AD54" s="12">
        <f t="shared" si="12"/>
        <v>14.0625</v>
      </c>
      <c r="AE54" s="13">
        <f t="shared" si="13"/>
        <v>168.75</v>
      </c>
      <c r="AR54" s="12">
        <f t="shared" si="11"/>
        <v>0.23</v>
      </c>
      <c r="AS54" s="42">
        <v>5.75</v>
      </c>
      <c r="AT54" s="13">
        <f t="shared" si="6"/>
        <v>69</v>
      </c>
      <c r="AU54" s="12">
        <f t="shared" si="7"/>
        <v>7.400000000000001E-2</v>
      </c>
      <c r="AV54" s="42">
        <v>1.85</v>
      </c>
      <c r="AW54" s="13">
        <f t="shared" si="8"/>
        <v>22.200000000000003</v>
      </c>
      <c r="AX54" s="12">
        <f t="shared" si="9"/>
        <v>3.15E-2</v>
      </c>
      <c r="AY54" s="42">
        <v>0.78749999999999998</v>
      </c>
      <c r="AZ54" s="13">
        <f t="shared" si="10"/>
        <v>9.4499999999999993</v>
      </c>
      <c r="BA54" s="12">
        <f t="shared" si="4"/>
        <v>3.2833333333333339E-2</v>
      </c>
      <c r="BB54" s="42">
        <v>0.82083333333333341</v>
      </c>
      <c r="BC54" s="13">
        <f t="shared" si="5"/>
        <v>9.8500000000000014</v>
      </c>
    </row>
    <row r="55" spans="1:55" x14ac:dyDescent="0.2">
      <c r="A55" s="26">
        <v>1898</v>
      </c>
      <c r="B55" s="14">
        <f t="shared" si="1"/>
        <v>9.3333333333333338E-2</v>
      </c>
      <c r="C55" s="12">
        <f>D55/12</f>
        <v>2.3333333333333335</v>
      </c>
      <c r="D55" s="41">
        <v>28</v>
      </c>
      <c r="Z55" s="14">
        <f t="shared" si="2"/>
        <v>7.4833333333333335E-2</v>
      </c>
      <c r="AA55" s="12">
        <f t="shared" si="3"/>
        <v>1.8708333333333333</v>
      </c>
      <c r="AB55" s="44">
        <v>22.45</v>
      </c>
      <c r="AC55" s="45">
        <v>0.60833333333333328</v>
      </c>
      <c r="AD55" s="12">
        <f t="shared" si="12"/>
        <v>15.208333333333332</v>
      </c>
      <c r="AE55" s="13">
        <f t="shared" si="13"/>
        <v>182.5</v>
      </c>
      <c r="AR55" s="12">
        <f t="shared" si="11"/>
        <v>0.25</v>
      </c>
      <c r="AS55" s="42">
        <v>6.25</v>
      </c>
      <c r="AT55" s="13">
        <f t="shared" si="6"/>
        <v>75</v>
      </c>
      <c r="AU55" s="12">
        <f t="shared" si="7"/>
        <v>7.400000000000001E-2</v>
      </c>
      <c r="AV55" s="42">
        <v>1.85</v>
      </c>
      <c r="AW55" s="13">
        <f t="shared" si="8"/>
        <v>22.200000000000003</v>
      </c>
      <c r="AX55" s="12">
        <f t="shared" si="9"/>
        <v>2.7166666666666669E-2</v>
      </c>
      <c r="AY55" s="42">
        <v>0.6791666666666667</v>
      </c>
      <c r="AZ55" s="13">
        <f t="shared" si="10"/>
        <v>8.15</v>
      </c>
      <c r="BA55" s="12">
        <f t="shared" si="4"/>
        <v>3.6833333333333336E-2</v>
      </c>
      <c r="BB55" s="42">
        <v>0.92083333333333339</v>
      </c>
      <c r="BC55" s="13">
        <f t="shared" si="5"/>
        <v>11.05</v>
      </c>
    </row>
    <row r="56" spans="1:55" s="36" customFormat="1" x14ac:dyDescent="0.2">
      <c r="A56" s="26">
        <v>1899</v>
      </c>
      <c r="B56" s="15">
        <f t="shared" si="1"/>
        <v>0.10666666666666667</v>
      </c>
      <c r="C56" s="16">
        <f>C55+((C57-C55)/2)</f>
        <v>2.666666666666667</v>
      </c>
      <c r="D56" s="17">
        <f>C56*12</f>
        <v>32</v>
      </c>
      <c r="E56" s="34"/>
      <c r="F56" s="34"/>
      <c r="G56" s="34"/>
      <c r="H56" s="39"/>
      <c r="I56" s="34"/>
      <c r="J56" s="34"/>
      <c r="K56" s="39"/>
      <c r="L56" s="34"/>
      <c r="M56" s="40"/>
      <c r="N56" s="37"/>
      <c r="O56" s="34"/>
      <c r="P56" s="34"/>
      <c r="Q56" s="39"/>
      <c r="R56" s="34"/>
      <c r="S56" s="38"/>
      <c r="T56" s="34"/>
      <c r="U56" s="34"/>
      <c r="V56" s="34"/>
      <c r="W56" s="39"/>
      <c r="X56" s="34"/>
      <c r="Y56" s="40"/>
      <c r="Z56" s="37"/>
      <c r="AA56" s="34"/>
      <c r="AB56" s="40"/>
      <c r="AC56" s="15">
        <f>AC55+((AC57-AC55)/2)</f>
        <v>0.61440850781643808</v>
      </c>
      <c r="AD56" s="16">
        <f>AD55+((AD57-AD55)/2)</f>
        <v>15.360212695410954</v>
      </c>
      <c r="AE56" s="17">
        <f>AE55+((AE57-AE55)/2)</f>
        <v>184.32255234493147</v>
      </c>
      <c r="AF56" s="34"/>
      <c r="AG56" s="34"/>
      <c r="AH56" s="38"/>
      <c r="AI56" s="34"/>
      <c r="AJ56" s="34"/>
      <c r="AK56" s="38"/>
      <c r="AL56" s="34"/>
      <c r="AM56" s="34"/>
      <c r="AN56" s="34"/>
      <c r="AO56" s="39"/>
      <c r="AP56" s="34"/>
      <c r="AQ56" s="40"/>
      <c r="AR56" s="16">
        <f t="shared" si="11"/>
        <v>0.22500000000000001</v>
      </c>
      <c r="AS56" s="16">
        <f>AS55+((AS57-AS55)/2)</f>
        <v>5.625</v>
      </c>
      <c r="AT56" s="17">
        <f t="shared" si="6"/>
        <v>67.5</v>
      </c>
      <c r="AU56" s="16">
        <f t="shared" si="7"/>
        <v>9.1999999999999998E-2</v>
      </c>
      <c r="AV56" s="16">
        <f>AV55+((AV57-AV55)/2)</f>
        <v>2.2999999999999998</v>
      </c>
      <c r="AW56" s="17">
        <f t="shared" si="8"/>
        <v>27.599999999999998</v>
      </c>
      <c r="AX56" s="16"/>
      <c r="AY56" s="16"/>
      <c r="AZ56" s="17"/>
      <c r="BA56" s="16"/>
      <c r="BB56" s="16"/>
      <c r="BC56" s="17"/>
    </row>
    <row r="57" spans="1:55" x14ac:dyDescent="0.2">
      <c r="A57" s="26">
        <v>1900</v>
      </c>
      <c r="B57" s="14">
        <f t="shared" si="1"/>
        <v>0.12</v>
      </c>
      <c r="C57" s="42">
        <v>3</v>
      </c>
      <c r="D57" s="13">
        <f t="shared" ref="D57:D66" si="14">C57*12</f>
        <v>36</v>
      </c>
      <c r="E57" s="12">
        <f>F57/25</f>
        <v>3.2000000000000001E-2</v>
      </c>
      <c r="F57" s="42">
        <v>0.8</v>
      </c>
      <c r="G57" s="48">
        <f t="shared" ref="G57:G66" si="15">F57*12</f>
        <v>9.6000000000000014</v>
      </c>
      <c r="H57" s="18"/>
      <c r="N57" s="45">
        <v>0.32500000000000001</v>
      </c>
      <c r="O57" s="12">
        <f t="shared" ref="O57:O70" si="16">N57*25</f>
        <v>8.125</v>
      </c>
      <c r="P57" s="48">
        <f t="shared" ref="P57:P70" si="17">O57*12</f>
        <v>97.5</v>
      </c>
      <c r="Q57" s="43">
        <v>8.7499999999999994E-2</v>
      </c>
      <c r="R57" s="12">
        <f t="shared" ref="R57:R66" si="18">Q57*25</f>
        <v>2.1875</v>
      </c>
      <c r="S57" s="48">
        <f t="shared" ref="S57:S66" si="19">R57*12</f>
        <v>26.25</v>
      </c>
      <c r="T57" s="42">
        <v>0.22500000000000001</v>
      </c>
      <c r="U57" s="12">
        <f>T57*25</f>
        <v>5.625</v>
      </c>
      <c r="V57" s="48">
        <f>U57*12</f>
        <v>67.5</v>
      </c>
      <c r="W57" s="43">
        <v>6.6666666666666666E-2</v>
      </c>
      <c r="X57" s="12">
        <f t="shared" ref="X57:X66" si="20">W57*25</f>
        <v>1.6666666666666667</v>
      </c>
      <c r="Y57" s="48">
        <f>X57*12</f>
        <v>20</v>
      </c>
      <c r="AC57" s="45">
        <v>0.62048368229954298</v>
      </c>
      <c r="AD57" s="12">
        <f>AC57*25</f>
        <v>15.512092057488575</v>
      </c>
      <c r="AE57" s="13">
        <f>AD57*12</f>
        <v>186.1451046898629</v>
      </c>
      <c r="AR57" s="12">
        <f t="shared" si="11"/>
        <v>0.2</v>
      </c>
      <c r="AS57" s="42">
        <v>5</v>
      </c>
      <c r="AT57" s="13">
        <f t="shared" si="6"/>
        <v>60</v>
      </c>
      <c r="AU57" s="12">
        <f t="shared" si="7"/>
        <v>0.11</v>
      </c>
      <c r="AV57" s="42">
        <v>2.75</v>
      </c>
      <c r="AW57" s="13">
        <f t="shared" si="8"/>
        <v>33</v>
      </c>
      <c r="AX57" s="12"/>
    </row>
    <row r="58" spans="1:55" x14ac:dyDescent="0.2">
      <c r="A58" s="26">
        <v>1901</v>
      </c>
      <c r="B58" s="14">
        <f t="shared" si="1"/>
        <v>0.1</v>
      </c>
      <c r="C58" s="42">
        <v>2.5</v>
      </c>
      <c r="D58" s="13">
        <f t="shared" si="14"/>
        <v>30</v>
      </c>
      <c r="E58" s="12">
        <f t="shared" ref="E58:E66" si="21">F58/25</f>
        <v>2.4E-2</v>
      </c>
      <c r="F58" s="42">
        <v>0.6</v>
      </c>
      <c r="G58" s="48">
        <f t="shared" si="15"/>
        <v>7.1999999999999993</v>
      </c>
      <c r="H58" s="18"/>
      <c r="N58" s="45">
        <v>0.375</v>
      </c>
      <c r="O58" s="12">
        <f t="shared" si="16"/>
        <v>9.375</v>
      </c>
      <c r="P58" s="48">
        <f t="shared" si="17"/>
        <v>112.5</v>
      </c>
      <c r="Q58" s="43">
        <v>0.1125</v>
      </c>
      <c r="R58" s="12">
        <f t="shared" si="18"/>
        <v>2.8125</v>
      </c>
      <c r="S58" s="48">
        <f t="shared" si="19"/>
        <v>33.75</v>
      </c>
      <c r="T58" s="16">
        <f>T57+((T59-T57)/2)</f>
        <v>0.22500000000000001</v>
      </c>
      <c r="U58" s="16">
        <f>T58*25</f>
        <v>5.625</v>
      </c>
      <c r="V58" s="47">
        <f>U58*12</f>
        <v>67.5</v>
      </c>
      <c r="W58" s="39">
        <v>7.5000000000000011E-2</v>
      </c>
      <c r="X58" s="12">
        <f t="shared" si="20"/>
        <v>1.8750000000000002</v>
      </c>
      <c r="Y58" s="48">
        <f t="shared" ref="Y58:Y66" si="22">X58*12</f>
        <v>22.500000000000004</v>
      </c>
      <c r="AC58" s="45">
        <v>0.63146654701575466</v>
      </c>
      <c r="AD58" s="12">
        <f>AC58*25</f>
        <v>15.786663675393866</v>
      </c>
      <c r="AE58" s="13">
        <f>AD58*12</f>
        <v>189.43996410472639</v>
      </c>
      <c r="AT58" s="13"/>
      <c r="AU58" s="12">
        <f t="shared" si="7"/>
        <v>0.09</v>
      </c>
      <c r="AV58" s="42">
        <v>2.25</v>
      </c>
      <c r="AW58" s="13">
        <f t="shared" si="8"/>
        <v>27</v>
      </c>
      <c r="AX58" s="12"/>
    </row>
    <row r="59" spans="1:55" x14ac:dyDescent="0.2">
      <c r="A59" s="26">
        <v>1902</v>
      </c>
      <c r="B59" s="14">
        <f t="shared" si="1"/>
        <v>0.1</v>
      </c>
      <c r="C59" s="42">
        <v>2.5</v>
      </c>
      <c r="D59" s="13">
        <f t="shared" si="14"/>
        <v>30</v>
      </c>
      <c r="E59" s="12">
        <f t="shared" si="21"/>
        <v>3.5000000000000003E-2</v>
      </c>
      <c r="F59" s="42">
        <v>0.875</v>
      </c>
      <c r="G59" s="48">
        <f t="shared" si="15"/>
        <v>10.5</v>
      </c>
      <c r="H59" s="12">
        <f t="shared" ref="H59:H66" si="23">I59/25</f>
        <v>0.2</v>
      </c>
      <c r="I59" s="42">
        <v>5</v>
      </c>
      <c r="J59" s="48">
        <f t="shared" ref="J59:J66" si="24">I59*12</f>
        <v>60</v>
      </c>
      <c r="K59" s="12">
        <f t="shared" ref="K59:K66" si="25">L59/25</f>
        <v>0.05</v>
      </c>
      <c r="L59" s="42">
        <v>1.25</v>
      </c>
      <c r="M59" s="48">
        <f t="shared" ref="M59:M66" si="26">L59*12</f>
        <v>15</v>
      </c>
      <c r="N59" s="45">
        <v>0.32500000000000001</v>
      </c>
      <c r="O59" s="12">
        <f t="shared" si="16"/>
        <v>8.125</v>
      </c>
      <c r="P59" s="48">
        <f t="shared" si="17"/>
        <v>97.5</v>
      </c>
      <c r="Q59" s="43">
        <v>8.7499999999999994E-2</v>
      </c>
      <c r="R59" s="12">
        <f t="shared" si="18"/>
        <v>2.1875</v>
      </c>
      <c r="S59" s="48">
        <f t="shared" si="19"/>
        <v>26.25</v>
      </c>
      <c r="T59" s="42">
        <v>0.22500000000000001</v>
      </c>
      <c r="U59" s="12">
        <f>T59*25</f>
        <v>5.625</v>
      </c>
      <c r="V59" s="48">
        <f>U59*12</f>
        <v>67.5</v>
      </c>
      <c r="W59" s="43">
        <v>6.25E-2</v>
      </c>
      <c r="X59" s="12">
        <f t="shared" si="20"/>
        <v>1.5625</v>
      </c>
      <c r="Y59" s="48">
        <f t="shared" si="22"/>
        <v>18.75</v>
      </c>
      <c r="AF59" s="42">
        <v>0.7</v>
      </c>
      <c r="AG59" s="12">
        <f t="shared" ref="AG59:AG70" si="27">AF59*25</f>
        <v>17.5</v>
      </c>
      <c r="AH59" s="13">
        <f>AG59*12</f>
        <v>210</v>
      </c>
      <c r="AI59" s="42">
        <v>0.7</v>
      </c>
      <c r="AJ59" s="12">
        <f t="shared" ref="AJ59:AJ68" si="28">AI59*25</f>
        <v>17.5</v>
      </c>
      <c r="AK59" s="13">
        <f t="shared" ref="AK59:AK68" si="29">AJ59*12</f>
        <v>210</v>
      </c>
      <c r="AL59" s="42">
        <v>0.65</v>
      </c>
      <c r="AM59" s="12">
        <f t="shared" ref="AM59:AM70" si="30">AL59*25</f>
        <v>16.25</v>
      </c>
      <c r="AN59" s="13">
        <f t="shared" ref="AN59:AN70" si="31">AM59*12</f>
        <v>195</v>
      </c>
      <c r="AO59" s="43">
        <v>0.6</v>
      </c>
      <c r="AP59" s="12">
        <f t="shared" ref="AP59:AP66" si="32">AO59*25</f>
        <v>15</v>
      </c>
      <c r="AQ59" s="13">
        <f t="shared" ref="AQ59:AQ66" si="33">AP59*12</f>
        <v>180</v>
      </c>
    </row>
    <row r="60" spans="1:55" x14ac:dyDescent="0.2">
      <c r="A60" s="26">
        <v>1903</v>
      </c>
      <c r="B60" s="14">
        <f t="shared" si="1"/>
        <v>0.1</v>
      </c>
      <c r="C60" s="42">
        <v>2.5</v>
      </c>
      <c r="D60" s="13">
        <f t="shared" si="14"/>
        <v>30</v>
      </c>
      <c r="E60" s="12">
        <f t="shared" si="21"/>
        <v>3.5000000000000003E-2</v>
      </c>
      <c r="F60" s="42">
        <v>0.875</v>
      </c>
      <c r="G60" s="48">
        <f t="shared" si="15"/>
        <v>10.5</v>
      </c>
      <c r="H60" s="12">
        <f t="shared" si="23"/>
        <v>0.2</v>
      </c>
      <c r="I60" s="42">
        <v>5</v>
      </c>
      <c r="J60" s="48">
        <f t="shared" si="24"/>
        <v>60</v>
      </c>
      <c r="K60" s="12">
        <f t="shared" si="25"/>
        <v>0.04</v>
      </c>
      <c r="L60" s="42">
        <v>1</v>
      </c>
      <c r="M60" s="48">
        <f t="shared" si="26"/>
        <v>12</v>
      </c>
      <c r="N60" s="45">
        <v>0.375</v>
      </c>
      <c r="O60" s="12">
        <f t="shared" si="16"/>
        <v>9.375</v>
      </c>
      <c r="P60" s="48">
        <f t="shared" si="17"/>
        <v>112.5</v>
      </c>
      <c r="Q60" s="43">
        <v>0.1</v>
      </c>
      <c r="R60" s="12">
        <f t="shared" si="18"/>
        <v>2.5</v>
      </c>
      <c r="S60" s="48">
        <f t="shared" si="19"/>
        <v>30</v>
      </c>
      <c r="W60" s="43">
        <v>6.25E-2</v>
      </c>
      <c r="X60" s="12">
        <f t="shared" si="20"/>
        <v>1.5625</v>
      </c>
      <c r="Y60" s="48">
        <f t="shared" si="22"/>
        <v>18.75</v>
      </c>
      <c r="AF60" s="42">
        <v>0.75</v>
      </c>
      <c r="AG60" s="12">
        <f t="shared" si="27"/>
        <v>18.75</v>
      </c>
      <c r="AH60" s="13">
        <f t="shared" ref="AH60:AH70" si="34">AG60*12</f>
        <v>225</v>
      </c>
      <c r="AI60" s="42">
        <v>0.75</v>
      </c>
      <c r="AJ60" s="12">
        <f t="shared" si="28"/>
        <v>18.75</v>
      </c>
      <c r="AK60" s="13">
        <f t="shared" si="29"/>
        <v>225</v>
      </c>
      <c r="AL60" s="42">
        <v>0.8</v>
      </c>
      <c r="AM60" s="12">
        <f t="shared" si="30"/>
        <v>20</v>
      </c>
      <c r="AN60" s="13">
        <f t="shared" si="31"/>
        <v>240</v>
      </c>
      <c r="AO60" s="43">
        <v>0.625</v>
      </c>
      <c r="AP60" s="12">
        <f t="shared" si="32"/>
        <v>15.625</v>
      </c>
      <c r="AQ60" s="13">
        <f t="shared" si="33"/>
        <v>187.5</v>
      </c>
    </row>
    <row r="61" spans="1:55" x14ac:dyDescent="0.2">
      <c r="A61" s="26">
        <v>1904</v>
      </c>
      <c r="B61" s="14">
        <f t="shared" si="1"/>
        <v>0.1</v>
      </c>
      <c r="C61" s="42">
        <v>2.5</v>
      </c>
      <c r="D61" s="13">
        <f t="shared" si="14"/>
        <v>30</v>
      </c>
      <c r="E61" s="12">
        <f t="shared" si="21"/>
        <v>3.5000000000000003E-2</v>
      </c>
      <c r="F61" s="42">
        <v>0.875</v>
      </c>
      <c r="G61" s="48">
        <f t="shared" si="15"/>
        <v>10.5</v>
      </c>
      <c r="H61" s="12">
        <f t="shared" si="23"/>
        <v>0.2</v>
      </c>
      <c r="I61" s="42">
        <v>5</v>
      </c>
      <c r="J61" s="48">
        <f t="shared" si="24"/>
        <v>60</v>
      </c>
      <c r="K61" s="12">
        <f t="shared" si="25"/>
        <v>0.04</v>
      </c>
      <c r="L61" s="42">
        <v>1</v>
      </c>
      <c r="M61" s="48">
        <f t="shared" si="26"/>
        <v>12</v>
      </c>
      <c r="N61" s="45">
        <v>0.35</v>
      </c>
      <c r="O61" s="12">
        <f t="shared" si="16"/>
        <v>8.75</v>
      </c>
      <c r="P61" s="48">
        <f t="shared" si="17"/>
        <v>105</v>
      </c>
      <c r="Q61" s="43">
        <v>0.1</v>
      </c>
      <c r="R61" s="12">
        <f t="shared" si="18"/>
        <v>2.5</v>
      </c>
      <c r="S61" s="48">
        <f t="shared" si="19"/>
        <v>30</v>
      </c>
      <c r="W61" s="43">
        <v>6.25E-2</v>
      </c>
      <c r="X61" s="12">
        <f t="shared" si="20"/>
        <v>1.5625</v>
      </c>
      <c r="Y61" s="48">
        <f t="shared" si="22"/>
        <v>18.75</v>
      </c>
      <c r="AF61" s="42">
        <v>0.7</v>
      </c>
      <c r="AG61" s="12">
        <f t="shared" si="27"/>
        <v>17.5</v>
      </c>
      <c r="AH61" s="13">
        <f t="shared" si="34"/>
        <v>210</v>
      </c>
      <c r="AI61" s="42">
        <v>0.75</v>
      </c>
      <c r="AJ61" s="12">
        <f t="shared" si="28"/>
        <v>18.75</v>
      </c>
      <c r="AK61" s="13">
        <f t="shared" si="29"/>
        <v>225</v>
      </c>
      <c r="AL61" s="42">
        <v>0.75</v>
      </c>
      <c r="AM61" s="12">
        <f t="shared" si="30"/>
        <v>18.75</v>
      </c>
      <c r="AN61" s="13">
        <f t="shared" si="31"/>
        <v>225</v>
      </c>
      <c r="AO61" s="43">
        <v>0.625</v>
      </c>
      <c r="AP61" s="12">
        <f t="shared" si="32"/>
        <v>15.625</v>
      </c>
      <c r="AQ61" s="13">
        <f t="shared" si="33"/>
        <v>187.5</v>
      </c>
    </row>
    <row r="62" spans="1:55" x14ac:dyDescent="0.2">
      <c r="A62" s="26">
        <v>1905</v>
      </c>
      <c r="B62" s="14">
        <f t="shared" si="1"/>
        <v>0.11</v>
      </c>
      <c r="C62" s="42">
        <v>2.75</v>
      </c>
      <c r="D62" s="13">
        <f t="shared" si="14"/>
        <v>33</v>
      </c>
      <c r="E62" s="12">
        <f t="shared" si="21"/>
        <v>3.5000000000000003E-2</v>
      </c>
      <c r="F62" s="42">
        <v>0.875</v>
      </c>
      <c r="G62" s="48">
        <f t="shared" si="15"/>
        <v>10.5</v>
      </c>
      <c r="H62" s="12">
        <f t="shared" si="23"/>
        <v>0.22</v>
      </c>
      <c r="I62" s="42">
        <v>5.5</v>
      </c>
      <c r="J62" s="48">
        <f t="shared" si="24"/>
        <v>66</v>
      </c>
      <c r="K62" s="12">
        <f t="shared" si="25"/>
        <v>0.04</v>
      </c>
      <c r="L62" s="42">
        <v>1</v>
      </c>
      <c r="M62" s="48">
        <f t="shared" si="26"/>
        <v>12</v>
      </c>
      <c r="N62" s="45">
        <v>0.32500000000000001</v>
      </c>
      <c r="O62" s="12">
        <f t="shared" si="16"/>
        <v>8.125</v>
      </c>
      <c r="P62" s="48">
        <f t="shared" si="17"/>
        <v>97.5</v>
      </c>
      <c r="Q62" s="43">
        <v>0.1</v>
      </c>
      <c r="R62" s="12">
        <f t="shared" si="18"/>
        <v>2.5</v>
      </c>
      <c r="S62" s="48">
        <f t="shared" si="19"/>
        <v>30</v>
      </c>
      <c r="W62" s="43">
        <v>6.25E-2</v>
      </c>
      <c r="X62" s="12">
        <f t="shared" si="20"/>
        <v>1.5625</v>
      </c>
      <c r="Y62" s="48">
        <f t="shared" si="22"/>
        <v>18.75</v>
      </c>
      <c r="AF62" s="42">
        <v>0.7</v>
      </c>
      <c r="AG62" s="12">
        <f t="shared" si="27"/>
        <v>17.5</v>
      </c>
      <c r="AH62" s="13">
        <f t="shared" si="34"/>
        <v>210</v>
      </c>
      <c r="AI62" s="42">
        <v>0.65</v>
      </c>
      <c r="AJ62" s="12">
        <f t="shared" si="28"/>
        <v>16.25</v>
      </c>
      <c r="AK62" s="13">
        <f t="shared" si="29"/>
        <v>195</v>
      </c>
      <c r="AL62" s="42">
        <v>0.7</v>
      </c>
      <c r="AM62" s="12">
        <f t="shared" si="30"/>
        <v>17.5</v>
      </c>
      <c r="AN62" s="13">
        <f t="shared" si="31"/>
        <v>210</v>
      </c>
      <c r="AO62" s="43">
        <v>0.6</v>
      </c>
      <c r="AP62" s="12">
        <f t="shared" si="32"/>
        <v>15</v>
      </c>
      <c r="AQ62" s="13">
        <f t="shared" si="33"/>
        <v>180</v>
      </c>
    </row>
    <row r="63" spans="1:55" x14ac:dyDescent="0.2">
      <c r="A63" s="26">
        <v>1906</v>
      </c>
      <c r="B63" s="14">
        <f t="shared" si="1"/>
        <v>0.1</v>
      </c>
      <c r="C63" s="42">
        <v>2.5</v>
      </c>
      <c r="D63" s="13">
        <f t="shared" si="14"/>
        <v>30</v>
      </c>
      <c r="E63" s="12">
        <f t="shared" si="21"/>
        <v>3.5000000000000003E-2</v>
      </c>
      <c r="F63" s="42">
        <v>0.875</v>
      </c>
      <c r="G63" s="48">
        <f t="shared" si="15"/>
        <v>10.5</v>
      </c>
      <c r="H63" s="12">
        <f t="shared" si="23"/>
        <v>0.22</v>
      </c>
      <c r="I63" s="42">
        <v>5.5</v>
      </c>
      <c r="J63" s="48">
        <f t="shared" si="24"/>
        <v>66</v>
      </c>
      <c r="K63" s="12">
        <f t="shared" si="25"/>
        <v>0.04</v>
      </c>
      <c r="L63" s="42">
        <v>1</v>
      </c>
      <c r="M63" s="48">
        <f t="shared" si="26"/>
        <v>12</v>
      </c>
      <c r="N63" s="45">
        <v>0.32500000000000001</v>
      </c>
      <c r="O63" s="12">
        <f t="shared" si="16"/>
        <v>8.125</v>
      </c>
      <c r="P63" s="48">
        <f t="shared" si="17"/>
        <v>97.5</v>
      </c>
      <c r="Q63" s="43">
        <v>0.1</v>
      </c>
      <c r="R63" s="12">
        <f t="shared" si="18"/>
        <v>2.5</v>
      </c>
      <c r="S63" s="48">
        <f t="shared" si="19"/>
        <v>30</v>
      </c>
      <c r="W63" s="43">
        <v>6.25E-2</v>
      </c>
      <c r="X63" s="12">
        <f t="shared" si="20"/>
        <v>1.5625</v>
      </c>
      <c r="Y63" s="48">
        <f t="shared" si="22"/>
        <v>18.75</v>
      </c>
      <c r="AF63" s="42">
        <v>0.65</v>
      </c>
      <c r="AG63" s="12">
        <f t="shared" si="27"/>
        <v>16.25</v>
      </c>
      <c r="AH63" s="13">
        <f t="shared" si="34"/>
        <v>195</v>
      </c>
      <c r="AI63" s="42">
        <v>0.625</v>
      </c>
      <c r="AJ63" s="12">
        <f t="shared" si="28"/>
        <v>15.625</v>
      </c>
      <c r="AK63" s="13">
        <f t="shared" si="29"/>
        <v>187.5</v>
      </c>
      <c r="AL63" s="42">
        <v>0.7</v>
      </c>
      <c r="AM63" s="12">
        <f t="shared" si="30"/>
        <v>17.5</v>
      </c>
      <c r="AN63" s="13">
        <f t="shared" si="31"/>
        <v>210</v>
      </c>
      <c r="AO63" s="43">
        <v>0.6</v>
      </c>
      <c r="AP63" s="12">
        <f t="shared" si="32"/>
        <v>15</v>
      </c>
      <c r="AQ63" s="13">
        <f t="shared" si="33"/>
        <v>180</v>
      </c>
    </row>
    <row r="64" spans="1:55" x14ac:dyDescent="0.2">
      <c r="A64" s="26">
        <v>1907</v>
      </c>
      <c r="B64" s="14">
        <f t="shared" si="1"/>
        <v>0.1</v>
      </c>
      <c r="C64" s="42">
        <v>2.5</v>
      </c>
      <c r="D64" s="13">
        <f t="shared" si="14"/>
        <v>30</v>
      </c>
      <c r="E64" s="12">
        <f t="shared" si="21"/>
        <v>3.5000000000000003E-2</v>
      </c>
      <c r="F64" s="42">
        <v>0.875</v>
      </c>
      <c r="G64" s="48">
        <f t="shared" si="15"/>
        <v>10.5</v>
      </c>
      <c r="H64" s="12">
        <f t="shared" si="23"/>
        <v>0.22</v>
      </c>
      <c r="I64" s="42">
        <v>5.5</v>
      </c>
      <c r="J64" s="48">
        <f t="shared" si="24"/>
        <v>66</v>
      </c>
      <c r="K64" s="12">
        <f t="shared" si="25"/>
        <v>0.04</v>
      </c>
      <c r="L64" s="42">
        <v>1</v>
      </c>
      <c r="M64" s="48">
        <f t="shared" si="26"/>
        <v>12</v>
      </c>
      <c r="N64" s="45">
        <v>0.32500000000000001</v>
      </c>
      <c r="O64" s="12">
        <f t="shared" si="16"/>
        <v>8.125</v>
      </c>
      <c r="P64" s="48">
        <f t="shared" si="17"/>
        <v>97.5</v>
      </c>
      <c r="Q64" s="43">
        <v>0.1</v>
      </c>
      <c r="R64" s="12">
        <f t="shared" si="18"/>
        <v>2.5</v>
      </c>
      <c r="S64" s="48">
        <f t="shared" si="19"/>
        <v>30</v>
      </c>
      <c r="W64" s="43">
        <v>6.25E-2</v>
      </c>
      <c r="X64" s="12">
        <f t="shared" si="20"/>
        <v>1.5625</v>
      </c>
      <c r="Y64" s="48">
        <f t="shared" si="22"/>
        <v>18.75</v>
      </c>
      <c r="AF64" s="42">
        <v>0.65</v>
      </c>
      <c r="AG64" s="12">
        <f t="shared" si="27"/>
        <v>16.25</v>
      </c>
      <c r="AH64" s="13">
        <f t="shared" si="34"/>
        <v>195</v>
      </c>
      <c r="AI64" s="42">
        <v>0.625</v>
      </c>
      <c r="AJ64" s="12">
        <f t="shared" si="28"/>
        <v>15.625</v>
      </c>
      <c r="AK64" s="13">
        <f t="shared" si="29"/>
        <v>187.5</v>
      </c>
      <c r="AL64" s="42">
        <v>0.7</v>
      </c>
      <c r="AM64" s="12">
        <f t="shared" si="30"/>
        <v>17.5</v>
      </c>
      <c r="AN64" s="13">
        <f t="shared" si="31"/>
        <v>210</v>
      </c>
      <c r="AO64" s="43">
        <v>0.6</v>
      </c>
      <c r="AP64" s="12">
        <f t="shared" si="32"/>
        <v>15</v>
      </c>
      <c r="AQ64" s="13">
        <f t="shared" si="33"/>
        <v>180</v>
      </c>
    </row>
    <row r="65" spans="1:55" x14ac:dyDescent="0.2">
      <c r="A65" s="26">
        <v>1908</v>
      </c>
      <c r="B65" s="14">
        <f t="shared" si="1"/>
        <v>0.1</v>
      </c>
      <c r="C65" s="42">
        <v>2.5</v>
      </c>
      <c r="D65" s="13">
        <f t="shared" si="14"/>
        <v>30</v>
      </c>
      <c r="E65" s="12">
        <f t="shared" si="21"/>
        <v>3.5000000000000003E-2</v>
      </c>
      <c r="F65" s="42">
        <v>0.875</v>
      </c>
      <c r="G65" s="48">
        <f t="shared" si="15"/>
        <v>10.5</v>
      </c>
      <c r="H65" s="12">
        <f t="shared" si="23"/>
        <v>0.22</v>
      </c>
      <c r="I65" s="42">
        <v>5.5</v>
      </c>
      <c r="J65" s="48">
        <f t="shared" si="24"/>
        <v>66</v>
      </c>
      <c r="K65" s="12">
        <f t="shared" si="25"/>
        <v>3.6000000000000004E-2</v>
      </c>
      <c r="L65" s="42">
        <v>0.9</v>
      </c>
      <c r="M65" s="48">
        <f t="shared" si="26"/>
        <v>10.8</v>
      </c>
      <c r="N65" s="45">
        <v>0.32500000000000001</v>
      </c>
      <c r="O65" s="12">
        <f t="shared" si="16"/>
        <v>8.125</v>
      </c>
      <c r="P65" s="48">
        <f t="shared" si="17"/>
        <v>97.5</v>
      </c>
      <c r="Q65" s="43">
        <v>0.1</v>
      </c>
      <c r="R65" s="12">
        <f t="shared" si="18"/>
        <v>2.5</v>
      </c>
      <c r="S65" s="48">
        <f t="shared" si="19"/>
        <v>30</v>
      </c>
      <c r="W65" s="43">
        <v>6.25E-2</v>
      </c>
      <c r="X65" s="12">
        <f t="shared" si="20"/>
        <v>1.5625</v>
      </c>
      <c r="Y65" s="48">
        <f t="shared" si="22"/>
        <v>18.75</v>
      </c>
      <c r="AF65" s="42">
        <v>0.65</v>
      </c>
      <c r="AG65" s="12">
        <f t="shared" si="27"/>
        <v>16.25</v>
      </c>
      <c r="AH65" s="13">
        <f t="shared" si="34"/>
        <v>195</v>
      </c>
      <c r="AI65" s="42">
        <v>0.625</v>
      </c>
      <c r="AJ65" s="12">
        <f t="shared" si="28"/>
        <v>15.625</v>
      </c>
      <c r="AK65" s="13">
        <f t="shared" si="29"/>
        <v>187.5</v>
      </c>
      <c r="AL65" s="42">
        <v>0.7</v>
      </c>
      <c r="AM65" s="12">
        <f t="shared" si="30"/>
        <v>17.5</v>
      </c>
      <c r="AN65" s="13">
        <f t="shared" si="31"/>
        <v>210</v>
      </c>
      <c r="AO65" s="43">
        <v>0.55000000000000004</v>
      </c>
      <c r="AP65" s="12">
        <f t="shared" si="32"/>
        <v>13.750000000000002</v>
      </c>
      <c r="AQ65" s="13">
        <f t="shared" si="33"/>
        <v>165.00000000000003</v>
      </c>
    </row>
    <row r="66" spans="1:55" x14ac:dyDescent="0.2">
      <c r="A66" s="26">
        <v>1909</v>
      </c>
      <c r="B66" s="14">
        <f t="shared" si="1"/>
        <v>0.1</v>
      </c>
      <c r="C66" s="42">
        <v>2.5</v>
      </c>
      <c r="D66" s="13">
        <f t="shared" si="14"/>
        <v>30</v>
      </c>
      <c r="E66" s="12">
        <f t="shared" si="21"/>
        <v>3.4000000000000002E-2</v>
      </c>
      <c r="F66" s="42">
        <v>0.85</v>
      </c>
      <c r="G66" s="48">
        <f t="shared" si="15"/>
        <v>10.199999999999999</v>
      </c>
      <c r="H66" s="12">
        <f t="shared" si="23"/>
        <v>0.22</v>
      </c>
      <c r="I66" s="42">
        <v>5.5</v>
      </c>
      <c r="J66" s="48">
        <f t="shared" si="24"/>
        <v>66</v>
      </c>
      <c r="K66" s="12">
        <f t="shared" si="25"/>
        <v>3.6000000000000004E-2</v>
      </c>
      <c r="L66" s="42">
        <v>0.9</v>
      </c>
      <c r="M66" s="48">
        <f t="shared" si="26"/>
        <v>10.8</v>
      </c>
      <c r="N66" s="45">
        <v>0.32500000000000001</v>
      </c>
      <c r="O66" s="12">
        <f t="shared" si="16"/>
        <v>8.125</v>
      </c>
      <c r="P66" s="48">
        <f t="shared" si="17"/>
        <v>97.5</v>
      </c>
      <c r="Q66" s="43">
        <v>0.1</v>
      </c>
      <c r="R66" s="12">
        <f t="shared" si="18"/>
        <v>2.5</v>
      </c>
      <c r="S66" s="48">
        <f t="shared" si="19"/>
        <v>30</v>
      </c>
      <c r="W66" s="43">
        <v>6.25E-2</v>
      </c>
      <c r="X66" s="12">
        <f t="shared" si="20"/>
        <v>1.5625</v>
      </c>
      <c r="Y66" s="48">
        <f t="shared" si="22"/>
        <v>18.75</v>
      </c>
      <c r="AF66" s="42">
        <v>0.65</v>
      </c>
      <c r="AG66" s="12">
        <f t="shared" si="27"/>
        <v>16.25</v>
      </c>
      <c r="AH66" s="13">
        <f t="shared" si="34"/>
        <v>195</v>
      </c>
      <c r="AI66" s="42">
        <v>0.625</v>
      </c>
      <c r="AJ66" s="12">
        <f t="shared" si="28"/>
        <v>15.625</v>
      </c>
      <c r="AK66" s="13">
        <f t="shared" si="29"/>
        <v>187.5</v>
      </c>
      <c r="AL66" s="42">
        <v>0.7</v>
      </c>
      <c r="AM66" s="12">
        <f t="shared" si="30"/>
        <v>17.5</v>
      </c>
      <c r="AN66" s="13">
        <f t="shared" si="31"/>
        <v>210</v>
      </c>
      <c r="AO66" s="43">
        <v>0.55000000000000004</v>
      </c>
      <c r="AP66" s="12">
        <f t="shared" si="32"/>
        <v>13.750000000000002</v>
      </c>
      <c r="AQ66" s="13">
        <f t="shared" si="33"/>
        <v>165.00000000000003</v>
      </c>
    </row>
    <row r="67" spans="1:55" x14ac:dyDescent="0.2">
      <c r="A67" s="26">
        <v>1910</v>
      </c>
      <c r="B67" s="37"/>
      <c r="C67" s="34"/>
      <c r="D67" s="38"/>
      <c r="E67" s="34"/>
      <c r="F67" s="34"/>
      <c r="G67" s="34"/>
      <c r="H67" s="39"/>
      <c r="I67" s="34"/>
      <c r="J67" s="34"/>
      <c r="K67" s="39"/>
      <c r="L67" s="34"/>
      <c r="M67" s="40"/>
      <c r="N67" s="20">
        <v>0.32403703492039299</v>
      </c>
      <c r="O67" s="12">
        <f t="shared" si="16"/>
        <v>8.1009258730098246</v>
      </c>
      <c r="P67" s="48">
        <f t="shared" si="17"/>
        <v>97.211110476117895</v>
      </c>
      <c r="AF67" s="42">
        <v>0.64807406984078597</v>
      </c>
      <c r="AG67" s="12">
        <f t="shared" si="27"/>
        <v>16.201851746019649</v>
      </c>
      <c r="AH67" s="13">
        <f t="shared" si="34"/>
        <v>194.42222095223579</v>
      </c>
      <c r="AI67" s="42">
        <v>0.62449979983983983</v>
      </c>
      <c r="AJ67" s="12">
        <f t="shared" si="28"/>
        <v>15.612494995995995</v>
      </c>
      <c r="AK67" s="13">
        <f t="shared" si="29"/>
        <v>187.34993995195194</v>
      </c>
      <c r="AL67" s="42">
        <v>0.67453687816160202</v>
      </c>
      <c r="AM67" s="12">
        <f t="shared" si="30"/>
        <v>16.863421954040049</v>
      </c>
      <c r="AN67" s="13">
        <f t="shared" si="31"/>
        <v>202.36106344848059</v>
      </c>
    </row>
    <row r="68" spans="1:55" x14ac:dyDescent="0.2">
      <c r="A68" s="26">
        <v>1911</v>
      </c>
      <c r="B68" s="37"/>
      <c r="C68" s="34"/>
      <c r="D68" s="38"/>
      <c r="E68" s="34"/>
      <c r="F68" s="34"/>
      <c r="G68" s="34"/>
      <c r="H68" s="39"/>
      <c r="I68" s="34"/>
      <c r="J68" s="34"/>
      <c r="K68" s="39"/>
      <c r="L68" s="34"/>
      <c r="M68" s="40"/>
      <c r="N68" s="20">
        <v>0.32403703492039299</v>
      </c>
      <c r="O68" s="12">
        <f t="shared" si="16"/>
        <v>8.1009258730098246</v>
      </c>
      <c r="P68" s="48">
        <f t="shared" si="17"/>
        <v>97.211110476117895</v>
      </c>
      <c r="AF68" s="42">
        <v>0.64807406984078597</v>
      </c>
      <c r="AG68" s="12">
        <f t="shared" si="27"/>
        <v>16.201851746019649</v>
      </c>
      <c r="AH68" s="13">
        <f t="shared" si="34"/>
        <v>194.42222095223579</v>
      </c>
      <c r="AI68" s="42">
        <v>0.62449979983983983</v>
      </c>
      <c r="AJ68" s="12">
        <f t="shared" si="28"/>
        <v>15.612494995995995</v>
      </c>
      <c r="AK68" s="13">
        <f t="shared" si="29"/>
        <v>187.34993995195194</v>
      </c>
      <c r="AL68" s="42">
        <v>0.67453687816160202</v>
      </c>
      <c r="AM68" s="12">
        <f t="shared" si="30"/>
        <v>16.863421954040049</v>
      </c>
      <c r="AN68" s="13">
        <f t="shared" si="31"/>
        <v>202.36106344848059</v>
      </c>
    </row>
    <row r="69" spans="1:55" s="36" customFormat="1" x14ac:dyDescent="0.2">
      <c r="A69" s="26">
        <v>1912</v>
      </c>
      <c r="B69" s="37"/>
      <c r="C69" s="34"/>
      <c r="D69" s="38"/>
      <c r="E69" s="34"/>
      <c r="F69" s="34"/>
      <c r="G69" s="34"/>
      <c r="H69" s="39"/>
      <c r="I69" s="34"/>
      <c r="J69" s="34"/>
      <c r="K69" s="39"/>
      <c r="L69" s="34"/>
      <c r="M69" s="40"/>
      <c r="N69" s="16">
        <f>N68+((N70-N68)/2)</f>
        <v>0.32403703492039299</v>
      </c>
      <c r="O69" s="16">
        <f t="shared" si="16"/>
        <v>8.1009258730098246</v>
      </c>
      <c r="P69" s="47">
        <f t="shared" si="17"/>
        <v>97.211110476117895</v>
      </c>
      <c r="Q69" s="39"/>
      <c r="R69" s="34"/>
      <c r="S69" s="38"/>
      <c r="T69" s="34"/>
      <c r="U69" s="34"/>
      <c r="V69" s="34"/>
      <c r="W69" s="39"/>
      <c r="X69" s="34"/>
      <c r="Y69" s="40"/>
      <c r="Z69" s="37"/>
      <c r="AA69" s="34"/>
      <c r="AB69" s="40"/>
      <c r="AC69" s="37"/>
      <c r="AD69" s="34"/>
      <c r="AE69" s="38"/>
      <c r="AF69" s="16">
        <f>AF68+((AF70-AF68)/2)</f>
        <v>0.64807406984078597</v>
      </c>
      <c r="AG69" s="16">
        <f t="shared" si="27"/>
        <v>16.201851746019649</v>
      </c>
      <c r="AH69" s="17">
        <f t="shared" si="34"/>
        <v>194.42222095223579</v>
      </c>
      <c r="AI69" s="34"/>
      <c r="AJ69" s="34"/>
      <c r="AK69" s="38"/>
      <c r="AL69" s="16">
        <f>AL68+((AL70-AL68)/2)</f>
        <v>0.67453687816160202</v>
      </c>
      <c r="AM69" s="16">
        <f t="shared" si="30"/>
        <v>16.863421954040049</v>
      </c>
      <c r="AN69" s="17">
        <f t="shared" si="31"/>
        <v>202.36106344848059</v>
      </c>
      <c r="AO69" s="39"/>
      <c r="AP69" s="34"/>
      <c r="AQ69" s="40"/>
      <c r="AR69" s="34"/>
      <c r="AS69" s="34"/>
      <c r="AT69" s="38"/>
      <c r="AU69" s="34"/>
      <c r="AV69" s="34"/>
      <c r="AW69" s="38"/>
      <c r="AX69" s="34"/>
      <c r="AY69" s="34"/>
      <c r="AZ69" s="40"/>
      <c r="BA69" s="37"/>
      <c r="BB69" s="34"/>
      <c r="BC69" s="40"/>
    </row>
    <row r="70" spans="1:55" s="43" customFormat="1" x14ac:dyDescent="0.2">
      <c r="A70" s="26">
        <v>1913</v>
      </c>
      <c r="B70" s="37"/>
      <c r="C70" s="34"/>
      <c r="D70" s="38"/>
      <c r="E70" s="34"/>
      <c r="F70" s="34"/>
      <c r="G70" s="34"/>
      <c r="H70" s="39"/>
      <c r="I70" s="34"/>
      <c r="J70" s="34"/>
      <c r="K70" s="39"/>
      <c r="L70" s="34"/>
      <c r="M70" s="40"/>
      <c r="N70" s="20">
        <v>0.32403703492039299</v>
      </c>
      <c r="O70" s="12">
        <f t="shared" si="16"/>
        <v>8.1009258730098246</v>
      </c>
      <c r="P70" s="48">
        <f t="shared" si="17"/>
        <v>97.211110476117895</v>
      </c>
      <c r="R70" s="42"/>
      <c r="S70" s="41"/>
      <c r="T70" s="42"/>
      <c r="U70" s="42"/>
      <c r="V70" s="42"/>
      <c r="X70" s="42"/>
      <c r="Y70" s="44"/>
      <c r="Z70" s="45"/>
      <c r="AA70" s="42"/>
      <c r="AB70" s="44"/>
      <c r="AC70" s="45"/>
      <c r="AD70" s="42"/>
      <c r="AE70" s="41"/>
      <c r="AF70" s="42">
        <v>0.64807406984078597</v>
      </c>
      <c r="AG70" s="12">
        <f t="shared" si="27"/>
        <v>16.201851746019649</v>
      </c>
      <c r="AH70" s="13">
        <f t="shared" si="34"/>
        <v>194.42222095223579</v>
      </c>
      <c r="AI70" s="42"/>
      <c r="AJ70" s="42"/>
      <c r="AK70" s="41"/>
      <c r="AL70" s="42">
        <v>0.67453687816160202</v>
      </c>
      <c r="AM70" s="12">
        <f t="shared" si="30"/>
        <v>16.863421954040049</v>
      </c>
      <c r="AN70" s="13">
        <f t="shared" si="31"/>
        <v>202.36106344848059</v>
      </c>
      <c r="AP70" s="42"/>
      <c r="AQ70" s="44"/>
      <c r="AR70" s="42"/>
      <c r="AS70" s="42"/>
      <c r="AT70" s="41"/>
      <c r="AU70" s="42"/>
      <c r="AV70" s="42"/>
      <c r="AW70" s="41"/>
      <c r="AX70" s="42"/>
      <c r="AY70" s="42"/>
      <c r="AZ70" s="44"/>
      <c r="BA70" s="45"/>
      <c r="BB70" s="42"/>
      <c r="BC70" s="44"/>
    </row>
  </sheetData>
  <mergeCells count="24">
    <mergeCell ref="AR6:AZ6"/>
    <mergeCell ref="BA6:BC6"/>
    <mergeCell ref="Q7:S7"/>
    <mergeCell ref="B6:M6"/>
    <mergeCell ref="N6:Y6"/>
    <mergeCell ref="Z6:AB6"/>
    <mergeCell ref="AC6:AQ6"/>
    <mergeCell ref="B7:D7"/>
    <mergeCell ref="E7:G7"/>
    <mergeCell ref="H7:J7"/>
    <mergeCell ref="K7:M7"/>
    <mergeCell ref="N7:P7"/>
    <mergeCell ref="BA7:BC7"/>
    <mergeCell ref="T7:V7"/>
    <mergeCell ref="W7:Y7"/>
    <mergeCell ref="Z7:AB7"/>
    <mergeCell ref="AR7:AT7"/>
    <mergeCell ref="AU7:AW7"/>
    <mergeCell ref="AX7:AZ7"/>
    <mergeCell ref="AC7:AE7"/>
    <mergeCell ref="AF7:AH7"/>
    <mergeCell ref="AI7:AK7"/>
    <mergeCell ref="AL7:AN7"/>
    <mergeCell ref="AO7:AQ7"/>
  </mergeCells>
  <phoneticPr fontId="15" type="noConversion"/>
  <pageMargins left="0.7" right="0.7" top="0.75" bottom="0.75" header="0.3" footer="0.3"/>
  <pageSetup paperSize="9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published="0" enableFormatConditionsCalculation="0"/>
  <dimension ref="A1:BC70"/>
  <sheetViews>
    <sheetView workbookViewId="0">
      <pane xSplit="1" ySplit="8" topLeftCell="B9" activePane="bottomRight" state="frozen"/>
      <selection activeCell="Q12" sqref="Q12"/>
      <selection pane="topRight" activeCell="Q12" sqref="Q12"/>
      <selection pane="bottomLeft" activeCell="Q12" sqref="Q12"/>
      <selection pane="bottomRight" activeCell="S21" sqref="S21"/>
    </sheetView>
  </sheetViews>
  <sheetFormatPr defaultColWidth="8.85546875" defaultRowHeight="12.75" x14ac:dyDescent="0.2"/>
  <cols>
    <col min="1" max="1" width="8.85546875" style="49"/>
    <col min="2" max="2" width="5.7109375" style="57" customWidth="1"/>
    <col min="3" max="3" width="5.7109375" style="49" customWidth="1"/>
    <col min="4" max="4" width="5.7109375" style="56" customWidth="1"/>
    <col min="5" max="7" width="5.7109375" style="49" customWidth="1"/>
    <col min="8" max="8" width="5.7109375" style="57" customWidth="1"/>
    <col min="9" max="9" width="5.7109375" style="49" customWidth="1"/>
    <col min="10" max="10" width="5.7109375" style="58" customWidth="1"/>
    <col min="11" max="11" width="5.7109375" style="55" customWidth="1"/>
    <col min="12" max="12" width="5.7109375" style="49" customWidth="1"/>
    <col min="13" max="13" width="5.7109375" style="58" customWidth="1"/>
    <col min="14" max="14" width="5.7109375" style="55" customWidth="1"/>
    <col min="15" max="15" width="5.7109375" style="49" customWidth="1"/>
    <col min="16" max="16" width="5.7109375" style="56" customWidth="1"/>
    <col min="17" max="18" width="5.7109375" style="49" customWidth="1"/>
    <col min="19" max="19" width="5.7109375" style="56" customWidth="1"/>
    <col min="20" max="21" width="5.7109375" style="49" customWidth="1"/>
    <col min="22" max="22" width="5.7109375" style="56" customWidth="1"/>
    <col min="23" max="25" width="5.7109375" style="49" customWidth="1"/>
    <col min="26" max="26" width="5.7109375" style="57" customWidth="1"/>
    <col min="27" max="27" width="5.7109375" style="49" customWidth="1"/>
    <col min="28" max="28" width="5.7109375" style="58" customWidth="1"/>
    <col min="29" max="30" width="5.7109375" style="49" customWidth="1"/>
    <col min="31" max="31" width="5.7109375" style="56" customWidth="1"/>
    <col min="32" max="33" width="5.7109375" style="49" customWidth="1"/>
    <col min="34" max="34" width="5.7109375" style="56" customWidth="1"/>
    <col min="35" max="36" width="5.7109375" style="49" customWidth="1"/>
    <col min="37" max="37" width="5.7109375" style="58" customWidth="1"/>
    <col min="38" max="38" width="5.7109375" style="55" customWidth="1"/>
    <col min="39" max="39" width="5.7109375" style="49" customWidth="1"/>
    <col min="40" max="40" width="5.7109375" style="58" customWidth="1"/>
    <col min="41" max="41" width="5.7109375" style="50" customWidth="1"/>
    <col min="42" max="55" width="5.7109375" style="51" customWidth="1" phonetic="1"/>
    <col min="56" max="257" width="8.85546875" style="51" phonetic="1"/>
    <col min="258" max="311" width="5.7109375" style="51" customWidth="1" phonetic="1"/>
    <col min="312" max="513" width="8.85546875" style="51" phonetic="1"/>
    <col min="514" max="567" width="5.7109375" style="51" customWidth="1" phonetic="1"/>
    <col min="568" max="769" width="8.85546875" style="51" phonetic="1"/>
    <col min="770" max="823" width="5.7109375" style="51" customWidth="1" phonetic="1"/>
    <col min="824" max="1025" width="8.85546875" style="51" phonetic="1"/>
    <col min="1026" max="1079" width="5.7109375" style="51" customWidth="1" phonetic="1"/>
    <col min="1080" max="1281" width="8.85546875" style="51" phonetic="1"/>
    <col min="1282" max="1335" width="5.7109375" style="51" customWidth="1" phonetic="1"/>
    <col min="1336" max="1537" width="8.85546875" style="51" phonetic="1"/>
    <col min="1538" max="1591" width="5.7109375" style="51" customWidth="1" phonetic="1"/>
    <col min="1592" max="1793" width="8.85546875" style="51" phonetic="1"/>
    <col min="1794" max="1847" width="5.7109375" style="51" customWidth="1" phonetic="1"/>
    <col min="1848" max="2049" width="8.85546875" style="51" phonetic="1"/>
    <col min="2050" max="2103" width="5.7109375" style="51" customWidth="1" phonetic="1"/>
    <col min="2104" max="2305" width="8.85546875" style="51" phonetic="1"/>
    <col min="2306" max="2359" width="5.7109375" style="51" customWidth="1" phonetic="1"/>
    <col min="2360" max="2561" width="8.85546875" style="51" phonetic="1"/>
    <col min="2562" max="2615" width="5.7109375" style="51" customWidth="1" phonetic="1"/>
    <col min="2616" max="2817" width="8.85546875" style="51" phonetic="1"/>
    <col min="2818" max="2871" width="5.7109375" style="51" customWidth="1" phonetic="1"/>
    <col min="2872" max="3073" width="8.85546875" style="51" phonetic="1"/>
    <col min="3074" max="3127" width="5.7109375" style="51" customWidth="1" phonetic="1"/>
    <col min="3128" max="3329" width="8.85546875" style="51" phonetic="1"/>
    <col min="3330" max="3383" width="5.7109375" style="51" customWidth="1" phonetic="1"/>
    <col min="3384" max="3585" width="8.85546875" style="51" phonetic="1"/>
    <col min="3586" max="3639" width="5.7109375" style="51" customWidth="1" phonetic="1"/>
    <col min="3640" max="3841" width="8.85546875" style="51" phonetic="1"/>
    <col min="3842" max="3895" width="5.7109375" style="51" customWidth="1" phonetic="1"/>
    <col min="3896" max="4097" width="8.85546875" style="51" phonetic="1"/>
    <col min="4098" max="4151" width="5.7109375" style="51" customWidth="1" phonetic="1"/>
    <col min="4152" max="4353" width="8.85546875" style="51" phonetic="1"/>
    <col min="4354" max="4407" width="5.7109375" style="51" customWidth="1" phonetic="1"/>
    <col min="4408" max="4609" width="8.85546875" style="51" phonetic="1"/>
    <col min="4610" max="4663" width="5.7109375" style="51" customWidth="1" phonetic="1"/>
    <col min="4664" max="4865" width="8.85546875" style="51" phonetic="1"/>
    <col min="4866" max="4919" width="5.7109375" style="51" customWidth="1" phonetic="1"/>
    <col min="4920" max="5121" width="8.85546875" style="51" phonetic="1"/>
    <col min="5122" max="5175" width="5.7109375" style="51" customWidth="1" phonetic="1"/>
    <col min="5176" max="5377" width="8.85546875" style="51" phonetic="1"/>
    <col min="5378" max="5431" width="5.7109375" style="51" customWidth="1" phonetic="1"/>
    <col min="5432" max="5633" width="8.85546875" style="51" phonetic="1"/>
    <col min="5634" max="5687" width="5.7109375" style="51" customWidth="1" phonetic="1"/>
    <col min="5688" max="5889" width="8.85546875" style="51" phonetic="1"/>
    <col min="5890" max="5943" width="5.7109375" style="51" customWidth="1" phonetic="1"/>
    <col min="5944" max="6145" width="8.85546875" style="51" phonetic="1"/>
    <col min="6146" max="6199" width="5.7109375" style="51" customWidth="1" phonetic="1"/>
    <col min="6200" max="6401" width="8.85546875" style="51" phonetic="1"/>
    <col min="6402" max="6455" width="5.7109375" style="51" customWidth="1" phonetic="1"/>
    <col min="6456" max="6657" width="8.85546875" style="51" phonetic="1"/>
    <col min="6658" max="6711" width="5.7109375" style="51" customWidth="1" phonetic="1"/>
    <col min="6712" max="6913" width="8.85546875" style="51" phonetic="1"/>
    <col min="6914" max="6967" width="5.7109375" style="51" customWidth="1" phonetic="1"/>
    <col min="6968" max="7169" width="8.85546875" style="51" phonetic="1"/>
    <col min="7170" max="7223" width="5.7109375" style="51" customWidth="1" phonetic="1"/>
    <col min="7224" max="7425" width="8.85546875" style="51" phonetic="1"/>
    <col min="7426" max="7479" width="5.7109375" style="51" customWidth="1" phonetic="1"/>
    <col min="7480" max="7681" width="8.85546875" style="51" phonetic="1"/>
    <col min="7682" max="7735" width="5.7109375" style="51" customWidth="1" phonetic="1"/>
    <col min="7736" max="7937" width="8.85546875" style="51" phonetic="1"/>
    <col min="7938" max="7991" width="5.7109375" style="51" customWidth="1" phonetic="1"/>
    <col min="7992" max="8193" width="8.85546875" style="51" phonetic="1"/>
    <col min="8194" max="8247" width="5.7109375" style="51" customWidth="1" phonetic="1"/>
    <col min="8248" max="8449" width="8.85546875" style="51" phonetic="1"/>
    <col min="8450" max="8503" width="5.7109375" style="51" customWidth="1" phonetic="1"/>
    <col min="8504" max="8705" width="8.85546875" style="51" phonetic="1"/>
    <col min="8706" max="8759" width="5.7109375" style="51" customWidth="1" phonetic="1"/>
    <col min="8760" max="8961" width="8.85546875" style="51" phonetic="1"/>
    <col min="8962" max="9015" width="5.7109375" style="51" customWidth="1" phonetic="1"/>
    <col min="9016" max="9217" width="8.85546875" style="51" phonetic="1"/>
    <col min="9218" max="9271" width="5.7109375" style="51" customWidth="1" phonetic="1"/>
    <col min="9272" max="9473" width="8.85546875" style="51" phonetic="1"/>
    <col min="9474" max="9527" width="5.7109375" style="51" customWidth="1" phonetic="1"/>
    <col min="9528" max="9729" width="8.85546875" style="51" phonetic="1"/>
    <col min="9730" max="9783" width="5.7109375" style="51" customWidth="1" phonetic="1"/>
    <col min="9784" max="9985" width="8.85546875" style="51" phonetic="1"/>
    <col min="9986" max="10039" width="5.7109375" style="51" customWidth="1" phonetic="1"/>
    <col min="10040" max="10241" width="8.85546875" style="51" phonetic="1"/>
    <col min="10242" max="10295" width="5.7109375" style="51" customWidth="1" phonetic="1"/>
    <col min="10296" max="10497" width="8.85546875" style="51" phonetic="1"/>
    <col min="10498" max="10551" width="5.7109375" style="51" customWidth="1" phonetic="1"/>
    <col min="10552" max="10753" width="8.85546875" style="51" phonetic="1"/>
    <col min="10754" max="10807" width="5.7109375" style="51" customWidth="1" phonetic="1"/>
    <col min="10808" max="11009" width="8.85546875" style="51" phonetic="1"/>
    <col min="11010" max="11063" width="5.7109375" style="51" customWidth="1" phonetic="1"/>
    <col min="11064" max="11265" width="8.85546875" style="51" phonetic="1"/>
    <col min="11266" max="11319" width="5.7109375" style="51" customWidth="1" phonetic="1"/>
    <col min="11320" max="11521" width="8.85546875" style="51" phonetic="1"/>
    <col min="11522" max="11575" width="5.7109375" style="51" customWidth="1" phonetic="1"/>
    <col min="11576" max="11777" width="8.85546875" style="51" phonetic="1"/>
    <col min="11778" max="11831" width="5.7109375" style="51" customWidth="1" phonetic="1"/>
    <col min="11832" max="12033" width="8.85546875" style="51" phonetic="1"/>
    <col min="12034" max="12087" width="5.7109375" style="51" customWidth="1" phonetic="1"/>
    <col min="12088" max="12289" width="8.85546875" style="51" phonetic="1"/>
    <col min="12290" max="12343" width="5.7109375" style="51" customWidth="1" phonetic="1"/>
    <col min="12344" max="12545" width="8.85546875" style="51" phonetic="1"/>
    <col min="12546" max="12599" width="5.7109375" style="51" customWidth="1" phonetic="1"/>
    <col min="12600" max="12801" width="8.85546875" style="51" phonetic="1"/>
    <col min="12802" max="12855" width="5.7109375" style="51" customWidth="1" phonetic="1"/>
    <col min="12856" max="13057" width="8.85546875" style="51" phonetic="1"/>
    <col min="13058" max="13111" width="5.7109375" style="51" customWidth="1" phonetic="1"/>
    <col min="13112" max="13313" width="8.85546875" style="51" phonetic="1"/>
    <col min="13314" max="13367" width="5.7109375" style="51" customWidth="1" phonetic="1"/>
    <col min="13368" max="13569" width="8.85546875" style="51" phonetic="1"/>
    <col min="13570" max="13623" width="5.7109375" style="51" customWidth="1" phonetic="1"/>
    <col min="13624" max="13825" width="8.85546875" style="51" phonetic="1"/>
    <col min="13826" max="13879" width="5.7109375" style="51" customWidth="1" phonetic="1"/>
    <col min="13880" max="14081" width="8.85546875" style="51" phonetic="1"/>
    <col min="14082" max="14135" width="5.7109375" style="51" customWidth="1" phonetic="1"/>
    <col min="14136" max="14337" width="8.85546875" style="51" phonetic="1"/>
    <col min="14338" max="14391" width="5.7109375" style="51" customWidth="1" phonetic="1"/>
    <col min="14392" max="14593" width="8.85546875" style="51" phonetic="1"/>
    <col min="14594" max="14647" width="5.7109375" style="51" customWidth="1" phonetic="1"/>
    <col min="14648" max="14849" width="8.85546875" style="51" phonetic="1"/>
    <col min="14850" max="14903" width="5.7109375" style="51" customWidth="1" phonetic="1"/>
    <col min="14904" max="15105" width="8.85546875" style="51" phonetic="1"/>
    <col min="15106" max="15159" width="5.7109375" style="51" customWidth="1" phonetic="1"/>
    <col min="15160" max="15361" width="8.85546875" style="51" phonetic="1"/>
    <col min="15362" max="15415" width="5.7109375" style="51" customWidth="1" phonetic="1"/>
    <col min="15416" max="15617" width="8.85546875" style="51" phonetic="1"/>
    <col min="15618" max="15671" width="5.7109375" style="51" customWidth="1" phonetic="1"/>
    <col min="15672" max="15873" width="8.85546875" style="51" phonetic="1"/>
    <col min="15874" max="15927" width="5.7109375" style="51" customWidth="1" phonetic="1"/>
    <col min="15928" max="16129" width="8.85546875" style="51" phonetic="1"/>
    <col min="16130" max="16183" width="5.7109375" style="51" customWidth="1" phonetic="1"/>
    <col min="16184" max="16384" width="8.85546875" style="51" phonetic="1"/>
  </cols>
  <sheetData>
    <row r="1" spans="1:55" ph="1" x14ac:dyDescent="0.2">
      <c r="B1" s="49"/>
      <c r="D1" s="49"/>
      <c r="H1" s="49"/>
      <c r="J1" s="49"/>
      <c r="K1" s="49"/>
      <c r="M1" s="49"/>
      <c r="N1" s="49"/>
      <c r="P1" s="49"/>
      <c r="S1" s="49"/>
      <c r="V1" s="49"/>
      <c r="Z1" s="49"/>
      <c r="AB1" s="49"/>
      <c r="AE1" s="49"/>
      <c r="AH1" s="49"/>
      <c r="AK1" s="49"/>
      <c r="AL1" s="49"/>
      <c r="AN1" s="49"/>
    </row>
    <row r="2" spans="1:55" s="52" customFormat="1" ht="18" ph="1" x14ac:dyDescent="0.25">
      <c r="A2" s="49"/>
      <c r="B2" s="32" t="s">
        <v>153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52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</row>
    <row r="3" spans="1:55" s="52" customFormat="1" ht="15" ph="1" x14ac:dyDescent="0.2">
      <c r="A3" s="49"/>
      <c r="B3" s="28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52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</row>
    <row r="4" spans="1:55" s="52" customFormat="1" ph="1" x14ac:dyDescent="0.2">
      <c r="A4" s="49"/>
      <c r="B4" s="8" t="s">
        <v>154</v>
      </c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52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</row>
    <row r="5" spans="1:55" s="54" customFormat="1" ph="1" x14ac:dyDescent="0.2">
      <c r="A5" s="53"/>
      <c r="B5" s="53"/>
      <c r="C5" s="53"/>
      <c r="D5" s="53"/>
      <c r="E5" s="53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3"/>
      <c r="AG5" s="53"/>
      <c r="AH5" s="53"/>
      <c r="AI5" s="53"/>
      <c r="AJ5" s="53"/>
      <c r="AK5" s="53"/>
      <c r="AL5" s="53"/>
      <c r="AM5" s="53"/>
      <c r="AN5" s="53"/>
      <c r="AO5" s="53"/>
    </row>
    <row r="6" spans="1:55" s="50" customFormat="1" ph="1" x14ac:dyDescent="0.2">
      <c r="A6" s="50"/>
      <c r="B6" s="105" t="s">
        <v>156</v>
      </c>
      <c r="C6" s="98"/>
      <c r="D6" s="98"/>
      <c r="E6" s="98"/>
      <c r="F6" s="98"/>
      <c r="G6" s="98"/>
      <c r="H6" s="98"/>
      <c r="I6" s="98"/>
      <c r="J6" s="98"/>
      <c r="K6" s="98"/>
      <c r="L6" s="98"/>
      <c r="M6" s="99"/>
      <c r="N6" s="97" t="s">
        <v>119</v>
      </c>
      <c r="O6" s="98"/>
      <c r="P6" s="98"/>
      <c r="Q6" s="98"/>
      <c r="R6" s="98"/>
      <c r="S6" s="98"/>
      <c r="T6" s="98"/>
      <c r="U6" s="98"/>
      <c r="V6" s="98"/>
      <c r="W6" s="98"/>
      <c r="X6" s="98"/>
      <c r="Y6" s="99"/>
      <c r="Z6" s="106" t="s">
        <v>159</v>
      </c>
      <c r="AA6" s="107"/>
      <c r="AB6" s="108"/>
      <c r="AC6" s="97" t="s">
        <v>147</v>
      </c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8"/>
      <c r="AO6" s="98"/>
      <c r="AP6" s="98"/>
      <c r="AQ6" s="99"/>
      <c r="AR6" s="97" t="s">
        <v>20</v>
      </c>
      <c r="AS6" s="98"/>
      <c r="AT6" s="98"/>
      <c r="AU6" s="98"/>
      <c r="AV6" s="98"/>
      <c r="AW6" s="98"/>
      <c r="AX6" s="98"/>
      <c r="AY6" s="98"/>
      <c r="AZ6" s="99"/>
      <c r="BA6" s="100" t="s">
        <v>27</v>
      </c>
      <c r="BB6" s="101"/>
      <c r="BC6" s="102"/>
    </row>
    <row r="7" spans="1:55" s="50" customFormat="1" ph="1" x14ac:dyDescent="0.2">
      <c r="A7" s="50"/>
      <c r="B7" s="92" t="s">
        <v>92</v>
      </c>
      <c r="C7" s="93"/>
      <c r="D7" s="94"/>
      <c r="E7" s="95" t="s">
        <v>91</v>
      </c>
      <c r="F7" s="93"/>
      <c r="G7" s="94"/>
      <c r="H7" s="95" t="s">
        <v>94</v>
      </c>
      <c r="I7" s="93"/>
      <c r="J7" s="94"/>
      <c r="K7" s="95" t="s">
        <v>93</v>
      </c>
      <c r="L7" s="93"/>
      <c r="M7" s="96"/>
      <c r="N7" s="92" t="s">
        <v>21</v>
      </c>
      <c r="O7" s="93"/>
      <c r="P7" s="94"/>
      <c r="Q7" s="95" t="s">
        <v>22</v>
      </c>
      <c r="R7" s="93"/>
      <c r="S7" s="94"/>
      <c r="T7" s="95" t="s">
        <v>145</v>
      </c>
      <c r="U7" s="93"/>
      <c r="V7" s="94"/>
      <c r="W7" s="95" t="s">
        <v>144</v>
      </c>
      <c r="X7" s="93"/>
      <c r="Y7" s="96"/>
      <c r="Z7" s="92"/>
      <c r="AA7" s="93"/>
      <c r="AB7" s="96"/>
      <c r="AC7" s="92" t="s">
        <v>126</v>
      </c>
      <c r="AD7" s="93"/>
      <c r="AE7" s="94"/>
      <c r="AF7" s="95" t="s">
        <v>54</v>
      </c>
      <c r="AG7" s="93"/>
      <c r="AH7" s="94"/>
      <c r="AI7" s="95" t="s">
        <v>8</v>
      </c>
      <c r="AJ7" s="93"/>
      <c r="AK7" s="94"/>
      <c r="AL7" s="95" t="s">
        <v>15</v>
      </c>
      <c r="AM7" s="93"/>
      <c r="AN7" s="94"/>
      <c r="AO7" s="95" t="s">
        <v>23</v>
      </c>
      <c r="AP7" s="93"/>
      <c r="AQ7" s="96"/>
      <c r="AR7" s="92" t="s">
        <v>24</v>
      </c>
      <c r="AS7" s="93"/>
      <c r="AT7" s="94"/>
      <c r="AU7" s="95" t="s">
        <v>25</v>
      </c>
      <c r="AV7" s="93"/>
      <c r="AW7" s="94"/>
      <c r="AX7" s="95" t="s">
        <v>18</v>
      </c>
      <c r="AY7" s="93"/>
      <c r="AZ7" s="96"/>
      <c r="BA7" s="97" t="s">
        <v>26</v>
      </c>
      <c r="BB7" s="98"/>
      <c r="BC7" s="99"/>
    </row>
    <row r="8" spans="1:55" s="50" customFormat="1" ph="1" x14ac:dyDescent="0.2">
      <c r="A8" s="50"/>
      <c r="B8" s="55" t="s">
        <v>131</v>
      </c>
      <c r="C8" s="49" t="s">
        <v>130</v>
      </c>
      <c r="D8" s="56" t="s">
        <v>129</v>
      </c>
      <c r="E8" s="49" t="s">
        <v>131</v>
      </c>
      <c r="F8" s="49" t="s">
        <v>130</v>
      </c>
      <c r="G8" s="49" t="s">
        <v>129</v>
      </c>
      <c r="H8" s="57" t="s">
        <v>131</v>
      </c>
      <c r="I8" s="49" t="s">
        <v>130</v>
      </c>
      <c r="J8" s="49" t="s">
        <v>129</v>
      </c>
      <c r="K8" s="57" t="s">
        <v>131</v>
      </c>
      <c r="L8" s="49" t="s">
        <v>130</v>
      </c>
      <c r="M8" s="58" t="s">
        <v>129</v>
      </c>
      <c r="N8" s="55" t="s">
        <v>131</v>
      </c>
      <c r="O8" s="49" t="s">
        <v>130</v>
      </c>
      <c r="P8" s="49" t="s">
        <v>129</v>
      </c>
      <c r="Q8" s="57" t="s">
        <v>131</v>
      </c>
      <c r="R8" s="49" t="s">
        <v>130</v>
      </c>
      <c r="S8" s="56" t="s">
        <v>129</v>
      </c>
      <c r="T8" s="49" t="s">
        <v>131</v>
      </c>
      <c r="U8" s="49" t="s">
        <v>130</v>
      </c>
      <c r="V8" s="49" t="s">
        <v>129</v>
      </c>
      <c r="W8" s="57" t="s">
        <v>131</v>
      </c>
      <c r="X8" s="49" t="s">
        <v>130</v>
      </c>
      <c r="Y8" s="58" t="s">
        <v>129</v>
      </c>
      <c r="Z8" s="55" t="s">
        <v>131</v>
      </c>
      <c r="AA8" s="49" t="s">
        <v>130</v>
      </c>
      <c r="AB8" s="58" t="s">
        <v>129</v>
      </c>
      <c r="AC8" s="55" t="s">
        <v>131</v>
      </c>
      <c r="AD8" s="49" t="s">
        <v>130</v>
      </c>
      <c r="AE8" s="56" t="s">
        <v>129</v>
      </c>
      <c r="AF8" s="49" t="s">
        <v>131</v>
      </c>
      <c r="AG8" s="49" t="s">
        <v>130</v>
      </c>
      <c r="AH8" s="56" t="s">
        <v>129</v>
      </c>
      <c r="AI8" s="49" t="s">
        <v>131</v>
      </c>
      <c r="AJ8" s="49" t="s">
        <v>130</v>
      </c>
      <c r="AK8" s="56" t="s">
        <v>129</v>
      </c>
      <c r="AL8" s="49" t="s">
        <v>131</v>
      </c>
      <c r="AM8" s="49" t="s">
        <v>130</v>
      </c>
      <c r="AN8" s="49" t="s">
        <v>129</v>
      </c>
      <c r="AO8" s="57" t="s">
        <v>131</v>
      </c>
      <c r="AP8" s="49" t="s">
        <v>130</v>
      </c>
      <c r="AQ8" s="58" t="s">
        <v>129</v>
      </c>
      <c r="AR8" s="49" t="s">
        <v>131</v>
      </c>
      <c r="AS8" s="49" t="s">
        <v>130</v>
      </c>
      <c r="AT8" s="56" t="s">
        <v>129</v>
      </c>
      <c r="AU8" s="49" t="s">
        <v>131</v>
      </c>
      <c r="AV8" s="49" t="s">
        <v>130</v>
      </c>
      <c r="AW8" s="56" t="s">
        <v>129</v>
      </c>
      <c r="AX8" s="49" t="s">
        <v>131</v>
      </c>
      <c r="AY8" s="49" t="s">
        <v>130</v>
      </c>
      <c r="AZ8" s="58" t="s">
        <v>129</v>
      </c>
      <c r="BA8" s="55" t="s">
        <v>131</v>
      </c>
      <c r="BB8" s="49" t="s">
        <v>130</v>
      </c>
      <c r="BC8" s="58" t="s">
        <v>129</v>
      </c>
    </row>
    <row r="9" spans="1:55" s="50" customFormat="1" ph="1" x14ac:dyDescent="0.2">
      <c r="A9" s="59">
        <v>1852</v>
      </c>
      <c r="B9" s="14">
        <f>'Natal wages pounds'!B9*104.6</f>
        <v>8.7166666666666668</v>
      </c>
      <c r="C9" s="12">
        <f>'Natal wages pounds'!C9*104.6</f>
        <v>217.91666666666666</v>
      </c>
      <c r="D9" s="56">
        <f>'Natal wages pounds'!D9*104.6</f>
        <v>2615</v>
      </c>
      <c r="E9" s="49"/>
      <c r="F9" s="49"/>
      <c r="G9" s="49"/>
      <c r="H9" s="57"/>
      <c r="I9" s="49"/>
      <c r="J9" s="49"/>
      <c r="K9" s="57"/>
      <c r="L9" s="49"/>
      <c r="M9" s="58"/>
      <c r="N9" s="55"/>
      <c r="O9" s="49"/>
      <c r="P9" s="49"/>
      <c r="Q9" s="57"/>
      <c r="R9" s="49"/>
      <c r="S9" s="56"/>
      <c r="T9" s="49"/>
      <c r="U9" s="49"/>
      <c r="V9" s="49"/>
      <c r="W9" s="57"/>
      <c r="X9" s="49"/>
      <c r="Y9" s="58"/>
      <c r="Z9" s="14">
        <f>'Natal wages pounds'!Z9*104.6</f>
        <v>8.7166666666666668</v>
      </c>
      <c r="AA9" s="12">
        <f>'Natal wages pounds'!AA9*104.6</f>
        <v>217.91666666666666</v>
      </c>
      <c r="AB9" s="58">
        <f>'Natal wages pounds'!AB9*104.6</f>
        <v>2615</v>
      </c>
      <c r="AC9" s="14">
        <f>'Natal wages pounds'!AC9*104.6</f>
        <v>27.893333333333331</v>
      </c>
      <c r="AD9" s="12">
        <f>'Natal wages pounds'!AD9*104.6</f>
        <v>697.33333333333337</v>
      </c>
      <c r="AE9" s="56">
        <f>'Natal wages pounds'!AE9*104.6</f>
        <v>8368</v>
      </c>
      <c r="AF9" s="49"/>
      <c r="AG9" s="49"/>
      <c r="AH9" s="56"/>
      <c r="AI9" s="49"/>
      <c r="AJ9" s="49"/>
      <c r="AK9" s="56"/>
      <c r="AL9" s="49"/>
      <c r="AM9" s="49"/>
      <c r="AN9" s="49"/>
      <c r="AO9" s="57"/>
      <c r="AP9" s="49"/>
      <c r="AQ9" s="58"/>
      <c r="AR9" s="49"/>
      <c r="AS9" s="49"/>
      <c r="AT9" s="56"/>
      <c r="AU9" s="49"/>
      <c r="AV9" s="49"/>
      <c r="AW9" s="56"/>
      <c r="AX9" s="49"/>
      <c r="AY9" s="49"/>
      <c r="AZ9" s="58"/>
      <c r="BA9" s="55"/>
      <c r="BB9" s="49"/>
      <c r="BC9" s="58"/>
    </row>
    <row r="10" spans="1:55" s="50" customFormat="1" ph="1" x14ac:dyDescent="0.2">
      <c r="A10" s="59">
        <v>1853</v>
      </c>
      <c r="B10" s="14">
        <f>'Natal wages pounds'!B10*104.6</f>
        <v>8.7166666666666668</v>
      </c>
      <c r="C10" s="12">
        <f>'Natal wages pounds'!C10*104.6</f>
        <v>217.91666666666666</v>
      </c>
      <c r="D10" s="56">
        <f>'Natal wages pounds'!D10*104.6</f>
        <v>2615</v>
      </c>
      <c r="E10" s="49"/>
      <c r="F10" s="49"/>
      <c r="G10" s="49"/>
      <c r="H10" s="57"/>
      <c r="I10" s="49"/>
      <c r="J10" s="49"/>
      <c r="K10" s="57"/>
      <c r="L10" s="49"/>
      <c r="M10" s="58"/>
      <c r="N10" s="55"/>
      <c r="O10" s="49"/>
      <c r="P10" s="49"/>
      <c r="Q10" s="57"/>
      <c r="R10" s="49"/>
      <c r="S10" s="56"/>
      <c r="T10" s="49"/>
      <c r="U10" s="49"/>
      <c r="V10" s="49"/>
      <c r="W10" s="57"/>
      <c r="X10" s="49"/>
      <c r="Y10" s="58"/>
      <c r="Z10" s="14">
        <f>'Natal wages pounds'!Z10*104.6</f>
        <v>8.7166666666666668</v>
      </c>
      <c r="AA10" s="12">
        <f>'Natal wages pounds'!AA10*104.6</f>
        <v>217.91666666666666</v>
      </c>
      <c r="AB10" s="58">
        <f>'Natal wages pounds'!AB10*104.6</f>
        <v>2615</v>
      </c>
      <c r="AC10" s="55">
        <f>'Natal wages pounds'!AC10*104.6</f>
        <v>39.224999999999994</v>
      </c>
      <c r="AD10" s="12">
        <f>'Natal wages pounds'!AD10*104.6</f>
        <v>980.625</v>
      </c>
      <c r="AE10" s="13">
        <f>'Natal wages pounds'!AE10*104.6</f>
        <v>11767.5</v>
      </c>
      <c r="AF10" s="49"/>
      <c r="AG10" s="49"/>
      <c r="AH10" s="56"/>
      <c r="AI10" s="49"/>
      <c r="AJ10" s="49"/>
      <c r="AK10" s="56"/>
      <c r="AL10" s="49"/>
      <c r="AM10" s="49"/>
      <c r="AN10" s="49"/>
      <c r="AO10" s="57"/>
      <c r="AP10" s="49"/>
      <c r="AQ10" s="58"/>
      <c r="AR10" s="49"/>
      <c r="AS10" s="49"/>
      <c r="AT10" s="56"/>
      <c r="AU10" s="49"/>
      <c r="AV10" s="49"/>
      <c r="AW10" s="56"/>
      <c r="AX10" s="49"/>
      <c r="AY10" s="49"/>
      <c r="AZ10" s="58"/>
      <c r="BA10" s="12" ph="1">
        <f>'Natal wages pounds'!BA10*104.6</f>
        <v>1.2551999999999999</v>
      </c>
      <c r="BB10" s="49" ph="1">
        <f>'Natal wages pounds'!BB10*104.6</f>
        <v>31.379999999999995</v>
      </c>
      <c r="BC10" s="13" ph="1">
        <f>'Natal wages pounds'!BC10*104.6</f>
        <v>376.55999999999995</v>
      </c>
    </row>
    <row r="11" spans="1:55" s="50" customFormat="1" ph="1" x14ac:dyDescent="0.2">
      <c r="A11" s="59">
        <v>1854</v>
      </c>
      <c r="B11" s="14">
        <f>'Natal wages pounds'!B11*104.6</f>
        <v>4.2702771182520065</v>
      </c>
      <c r="C11" s="12">
        <f>'Natal wages pounds'!C11*104.6</f>
        <v>106.75692795630016</v>
      </c>
      <c r="D11" s="56">
        <f>'Natal wages pounds'!D11*104.6</f>
        <v>1281.0831354756019</v>
      </c>
      <c r="E11" s="49"/>
      <c r="F11" s="49"/>
      <c r="G11" s="49"/>
      <c r="H11" s="57"/>
      <c r="I11" s="49"/>
      <c r="J11" s="49"/>
      <c r="K11" s="57"/>
      <c r="L11" s="49"/>
      <c r="M11" s="58"/>
      <c r="N11" s="55"/>
      <c r="O11" s="49"/>
      <c r="P11" s="49"/>
      <c r="Q11" s="57"/>
      <c r="R11" s="49"/>
      <c r="S11" s="56"/>
      <c r="T11" s="49"/>
      <c r="U11" s="49"/>
      <c r="V11" s="49"/>
      <c r="W11" s="57"/>
      <c r="X11" s="49"/>
      <c r="Y11" s="58"/>
      <c r="Z11" s="14">
        <f>'Natal wages pounds'!Z11*104.6</f>
        <v>5.5129040542268735</v>
      </c>
      <c r="AA11" s="12">
        <f>'Natal wages pounds'!AA11*104.6</f>
        <v>137.82260135567182</v>
      </c>
      <c r="AB11" s="58">
        <f>'Natal wages pounds'!AB11*104.6</f>
        <v>1653.871216268062</v>
      </c>
      <c r="AC11" s="55">
        <f>'Natal wages pounds'!AC11*104.6</f>
        <v>36.981684656056444</v>
      </c>
      <c r="AD11" s="12">
        <f>'Natal wages pounds'!AD11*104.6</f>
        <v>924.54211640141102</v>
      </c>
      <c r="AE11" s="13">
        <f>'Natal wages pounds'!AE11*104.6</f>
        <v>11094.505396816934</v>
      </c>
      <c r="AF11" s="49"/>
      <c r="AG11" s="49"/>
      <c r="AH11" s="56"/>
      <c r="AI11" s="49"/>
      <c r="AJ11" s="49"/>
      <c r="AK11" s="56"/>
      <c r="AL11" s="49"/>
      <c r="AM11" s="49"/>
      <c r="AN11" s="49"/>
      <c r="AO11" s="57"/>
      <c r="AP11" s="49"/>
      <c r="AQ11" s="58"/>
      <c r="AR11" s="49"/>
      <c r="AS11" s="49"/>
      <c r="AT11" s="56"/>
      <c r="AU11" s="49"/>
      <c r="AV11" s="49"/>
      <c r="AW11" s="56"/>
      <c r="AX11" s="49"/>
      <c r="AY11" s="49"/>
      <c r="AZ11" s="58"/>
      <c r="BA11" s="12" ph="1">
        <f>'Natal wages pounds'!BA11*104.6</f>
        <v>1.4493801157736366</v>
      </c>
      <c r="BB11" s="49" ph="1">
        <f>'Natal wages pounds'!BB11*104.6</f>
        <v>36.234502894340913</v>
      </c>
      <c r="BC11" s="13" ph="1">
        <f>'Natal wages pounds'!BC11*104.6</f>
        <v>434.81403473209099</v>
      </c>
    </row>
    <row r="12" spans="1:55" s="50" customFormat="1" ph="1" x14ac:dyDescent="0.2">
      <c r="A12" s="59">
        <v>1855</v>
      </c>
      <c r="B12" s="14">
        <f>'Natal wages pounds'!B12*104.6</f>
        <v>8.3680000000000003</v>
      </c>
      <c r="C12" s="12">
        <f>'Natal wages pounds'!C12*104.6</f>
        <v>209.2</v>
      </c>
      <c r="D12" s="56">
        <f>'Natal wages pounds'!D12*104.6</f>
        <v>2510.3999999999996</v>
      </c>
      <c r="E12" s="49"/>
      <c r="F12" s="49"/>
      <c r="G12" s="49"/>
      <c r="H12" s="57"/>
      <c r="I12" s="49"/>
      <c r="J12" s="49"/>
      <c r="K12" s="57"/>
      <c r="L12" s="49"/>
      <c r="M12" s="58"/>
      <c r="N12" s="55"/>
      <c r="O12" s="49"/>
      <c r="P12" s="49"/>
      <c r="Q12" s="57"/>
      <c r="R12" s="49"/>
      <c r="S12" s="56"/>
      <c r="T12" s="49"/>
      <c r="U12" s="49"/>
      <c r="V12" s="49"/>
      <c r="W12" s="57"/>
      <c r="X12" s="49"/>
      <c r="Y12" s="58"/>
      <c r="Z12" s="14">
        <f>'Natal wages pounds'!Z12*104.6</f>
        <v>24.406666666666663</v>
      </c>
      <c r="AA12" s="12">
        <f>'Natal wages pounds'!AA12*104.6</f>
        <v>610.16666666666663</v>
      </c>
      <c r="AB12" s="58">
        <f>'Natal wages pounds'!AB12*104.6</f>
        <v>7322</v>
      </c>
      <c r="AC12" s="55">
        <f>'Natal wages pounds'!AC12*104.6</f>
        <v>36.609999999999992</v>
      </c>
      <c r="AD12" s="12">
        <f>'Natal wages pounds'!AD12*104.6</f>
        <v>915.25</v>
      </c>
      <c r="AE12" s="13">
        <f>'Natal wages pounds'!AE12*104.6</f>
        <v>10983</v>
      </c>
      <c r="AF12" s="49"/>
      <c r="AG12" s="49"/>
      <c r="AH12" s="56"/>
      <c r="AI12" s="49"/>
      <c r="AJ12" s="49"/>
      <c r="AK12" s="56"/>
      <c r="AL12" s="49"/>
      <c r="AM12" s="49"/>
      <c r="AN12" s="49"/>
      <c r="AO12" s="57"/>
      <c r="AP12" s="49"/>
      <c r="AQ12" s="58"/>
      <c r="AR12" s="12" ph="1">
        <f>'Natal wages pounds'!AR12*104.6</f>
        <v>12.552</v>
      </c>
      <c r="AS12" s="49" ph="1">
        <f>'Natal wages pounds'!AS12*104.6</f>
        <v>313.79999999999995</v>
      </c>
      <c r="AT12" s="13" ph="1">
        <f>'Natal wages pounds'!AT12*104.6</f>
        <v>3765.6</v>
      </c>
      <c r="AU12" s="12" ph="1">
        <f>'Natal wages pounds'!AU12*104.6</f>
        <v>6.2759999999999998</v>
      </c>
      <c r="AV12" s="49" ph="1">
        <f>'Natal wages pounds'!AV12*104.6</f>
        <v>156.89999999999998</v>
      </c>
      <c r="AW12" s="13" ph="1">
        <f>'Natal wages pounds'!AW12*104.6</f>
        <v>1882.8</v>
      </c>
      <c r="AX12" s="12" ph="1">
        <f>'Natal wages pounds'!AX12*104.6</f>
        <v>1.2551999999999999</v>
      </c>
      <c r="AY12" s="49" ph="1">
        <f>'Natal wages pounds'!AY12*104.6</f>
        <v>31.379999999999995</v>
      </c>
      <c r="AZ12" s="13" ph="1">
        <f>'Natal wages pounds'!AZ12*104.6</f>
        <v>376.55999999999995</v>
      </c>
      <c r="BA12" s="12" ph="1">
        <f>'Natal wages pounds'!BA12*104.6</f>
        <v>1.4643999999999997</v>
      </c>
      <c r="BB12" s="49" ph="1">
        <f>'Natal wages pounds'!BB12*104.6</f>
        <v>36.609999999999992</v>
      </c>
      <c r="BC12" s="13" ph="1">
        <f>'Natal wages pounds'!BC12*104.6</f>
        <v>439.31999999999988</v>
      </c>
    </row>
    <row r="13" spans="1:55" s="50" customFormat="1" ph="1" x14ac:dyDescent="0.2">
      <c r="A13" s="59">
        <v>1856</v>
      </c>
      <c r="B13" s="14">
        <f>'Natal wages pounds'!B13*104.6</f>
        <v>5.578666666666666</v>
      </c>
      <c r="C13" s="12">
        <f>'Natal wages pounds'!C13*104.6</f>
        <v>139.46666666666664</v>
      </c>
      <c r="D13" s="56">
        <f>'Natal wages pounds'!D13*104.6</f>
        <v>1673.6</v>
      </c>
      <c r="E13" s="49"/>
      <c r="F13" s="49"/>
      <c r="G13" s="49"/>
      <c r="H13" s="57"/>
      <c r="I13" s="49"/>
      <c r="J13" s="49"/>
      <c r="K13" s="57"/>
      <c r="L13" s="49"/>
      <c r="M13" s="58"/>
      <c r="N13" s="55"/>
      <c r="O13" s="49"/>
      <c r="P13" s="49"/>
      <c r="Q13" s="57"/>
      <c r="R13" s="49"/>
      <c r="S13" s="56"/>
      <c r="T13" s="49"/>
      <c r="U13" s="49"/>
      <c r="V13" s="49"/>
      <c r="W13" s="57"/>
      <c r="X13" s="49"/>
      <c r="Y13" s="58"/>
      <c r="Z13" s="14">
        <f>'Natal wages pounds'!Z13*104.6</f>
        <v>15.689999999999998</v>
      </c>
      <c r="AA13" s="12">
        <f>'Natal wages pounds'!AA13*104.6</f>
        <v>392.25</v>
      </c>
      <c r="AB13" s="58">
        <f>'Natal wages pounds'!AB13*104.6</f>
        <v>4707</v>
      </c>
      <c r="AC13" s="55">
        <f>'Natal wages pounds'!AC13*104.6</f>
        <v>37.917499999999997</v>
      </c>
      <c r="AD13" s="12">
        <f>'Natal wages pounds'!AD13*104.6</f>
        <v>947.9375</v>
      </c>
      <c r="AE13" s="13">
        <f>'Natal wages pounds'!AE13*104.6</f>
        <v>11375.25</v>
      </c>
      <c r="AF13" s="49"/>
      <c r="AG13" s="49"/>
      <c r="AH13" s="56"/>
      <c r="AI13" s="49"/>
      <c r="AJ13" s="49"/>
      <c r="AK13" s="56"/>
      <c r="AL13" s="49"/>
      <c r="AM13" s="49"/>
      <c r="AN13" s="49"/>
      <c r="AO13" s="57"/>
      <c r="AP13" s="49"/>
      <c r="AQ13" s="58"/>
      <c r="AR13" s="12" ph="1">
        <f>'Natal wages pounds'!AR13*104.6</f>
        <v>12.3428</v>
      </c>
      <c r="AS13" s="49" ph="1">
        <f>'Natal wages pounds'!AS13*104.6</f>
        <v>308.57</v>
      </c>
      <c r="AT13" s="13" ph="1">
        <f>'Natal wages pounds'!AT13*104.6</f>
        <v>3702.8400000000006</v>
      </c>
      <c r="AU13" s="12" ph="1">
        <f>'Natal wages pounds'!AU13*104.6</f>
        <v>6.6943999999999999</v>
      </c>
      <c r="AV13" s="49" ph="1">
        <f>'Natal wages pounds'!AV13*104.6</f>
        <v>167.36</v>
      </c>
      <c r="AW13" s="13" ph="1">
        <f>'Natal wages pounds'!AW13*104.6</f>
        <v>2008.3200000000002</v>
      </c>
      <c r="AX13" s="12" ph="1">
        <f>'Natal wages pounds'!AX13*104.6</f>
        <v>1.3598000000000001</v>
      </c>
      <c r="AY13" s="49" ph="1">
        <f>'Natal wages pounds'!AY13*104.6</f>
        <v>33.994999999999997</v>
      </c>
      <c r="AZ13" s="13" ph="1">
        <f>'Natal wages pounds'!AZ13*104.6</f>
        <v>407.94</v>
      </c>
      <c r="BA13" s="12" ph="1">
        <f>'Natal wages pounds'!BA13*104.6</f>
        <v>1.3075000000000001</v>
      </c>
      <c r="BB13" s="49" ph="1">
        <f>'Natal wages pounds'!BB13*104.6</f>
        <v>32.6875</v>
      </c>
      <c r="BC13" s="13" ph="1">
        <f>'Natal wages pounds'!BC13*104.6</f>
        <v>392.25</v>
      </c>
    </row>
    <row r="14" spans="1:55" s="50" customFormat="1" ph="1" x14ac:dyDescent="0.2">
      <c r="A14" s="59">
        <v>1857</v>
      </c>
      <c r="B14" s="14">
        <f>'Natal wages pounds'!B14*104.6</f>
        <v>5.8227333333333329</v>
      </c>
      <c r="C14" s="12">
        <f>'Natal wages pounds'!C14*104.6</f>
        <v>145.56833333333333</v>
      </c>
      <c r="D14" s="56">
        <f>'Natal wages pounds'!D14*104.6</f>
        <v>1746.82</v>
      </c>
      <c r="E14" s="49"/>
      <c r="F14" s="49"/>
      <c r="G14" s="49"/>
      <c r="H14" s="57"/>
      <c r="I14" s="49"/>
      <c r="J14" s="49"/>
      <c r="K14" s="57"/>
      <c r="L14" s="49"/>
      <c r="M14" s="58"/>
      <c r="N14" s="55"/>
      <c r="O14" s="49"/>
      <c r="P14" s="49"/>
      <c r="Q14" s="57"/>
      <c r="R14" s="49"/>
      <c r="S14" s="56"/>
      <c r="T14" s="49"/>
      <c r="U14" s="49"/>
      <c r="V14" s="49"/>
      <c r="W14" s="57"/>
      <c r="X14" s="49"/>
      <c r="Y14" s="58"/>
      <c r="Z14" s="14">
        <f>'Natal wages pounds'!Z14*104.6</f>
        <v>12.778633333333334</v>
      </c>
      <c r="AA14" s="12">
        <f>'Natal wages pounds'!AA14*104.6</f>
        <v>319.46583333333331</v>
      </c>
      <c r="AB14" s="58">
        <f>'Natal wages pounds'!AB14*104.6</f>
        <v>3833.5899999999997</v>
      </c>
      <c r="AC14" s="55">
        <f>'Natal wages pounds'!AC14*104.6</f>
        <v>37.045833333333327</v>
      </c>
      <c r="AD14" s="12">
        <f>'Natal wages pounds'!AD14*104.6</f>
        <v>926.14583333333326</v>
      </c>
      <c r="AE14" s="13">
        <f>'Natal wages pounds'!AE14*104.6</f>
        <v>11113.75</v>
      </c>
      <c r="AF14" s="49"/>
      <c r="AG14" s="49"/>
      <c r="AH14" s="56"/>
      <c r="AI14" s="49"/>
      <c r="AJ14" s="49"/>
      <c r="AK14" s="56"/>
      <c r="AL14" s="49"/>
      <c r="AM14" s="49"/>
      <c r="AN14" s="49"/>
      <c r="AO14" s="57"/>
      <c r="AP14" s="49"/>
      <c r="AQ14" s="58"/>
      <c r="AR14" s="12" ph="1">
        <f>'Natal wages pounds'!AR14*104.6</f>
        <v>15.0624</v>
      </c>
      <c r="AS14" s="49" ph="1">
        <f>'Natal wages pounds'!AS14*104.6</f>
        <v>376.56</v>
      </c>
      <c r="AT14" s="13" ph="1">
        <f>'Natal wages pounds'!AT14*104.6</f>
        <v>4518.72</v>
      </c>
      <c r="AU14" s="12" ph="1">
        <f>'Natal wages pounds'!AU14*104.6</f>
        <v>4.916199999999999</v>
      </c>
      <c r="AV14" s="49" ph="1">
        <f>'Natal wages pounds'!AV14*104.6</f>
        <v>122.90499999999997</v>
      </c>
      <c r="AW14" s="13" ph="1">
        <f>'Natal wages pounds'!AW14*104.6</f>
        <v>1474.8599999999997</v>
      </c>
      <c r="AX14" s="12" ph="1">
        <f>'Natal wages pounds'!AX14*104.6</f>
        <v>1.2900666666666667</v>
      </c>
      <c r="AY14" s="49" ph="1">
        <f>'Natal wages pounds'!AY14*104.6</f>
        <v>32.251666666666665</v>
      </c>
      <c r="AZ14" s="13" ph="1">
        <f>'Natal wages pounds'!AZ14*104.6</f>
        <v>387.02</v>
      </c>
      <c r="BA14" s="12" ph="1">
        <f>'Natal wages pounds'!BA14*104.6</f>
        <v>1.3075000000000001</v>
      </c>
      <c r="BB14" s="49" ph="1">
        <f>'Natal wages pounds'!BB14*104.6</f>
        <v>32.6875</v>
      </c>
      <c r="BC14" s="13" ph="1">
        <f>'Natal wages pounds'!BC14*104.6</f>
        <v>392.25</v>
      </c>
    </row>
    <row r="15" spans="1:55" s="50" customFormat="1" ph="1" x14ac:dyDescent="0.2">
      <c r="A15" s="59">
        <v>1858</v>
      </c>
      <c r="B15" s="60">
        <f>'Natal wages pounds'!B15*104.6</f>
        <v>5.8750333333333336</v>
      </c>
      <c r="C15" s="61">
        <f>'Natal wages pounds'!C15*104.6</f>
        <v>146.87583333333333</v>
      </c>
      <c r="D15" s="62">
        <f>'Natal wages pounds'!D15*104.6</f>
        <v>1762.51</v>
      </c>
      <c r="E15" s="49"/>
      <c r="F15" s="49"/>
      <c r="G15" s="49"/>
      <c r="H15" s="57"/>
      <c r="I15" s="49"/>
      <c r="J15" s="49"/>
      <c r="K15" s="57"/>
      <c r="L15" s="49"/>
      <c r="M15" s="58"/>
      <c r="N15" s="55"/>
      <c r="O15" s="49"/>
      <c r="P15" s="49"/>
      <c r="Q15" s="57"/>
      <c r="R15" s="49"/>
      <c r="S15" s="56"/>
      <c r="T15" s="49"/>
      <c r="U15" s="49"/>
      <c r="V15" s="49"/>
      <c r="W15" s="57"/>
      <c r="X15" s="49"/>
      <c r="Y15" s="58"/>
      <c r="Z15" s="14">
        <f>'Natal wages pounds'!Z15*104.6</f>
        <v>12.665316666666667</v>
      </c>
      <c r="AA15" s="12">
        <f>'Natal wages pounds'!AA15*104.6</f>
        <v>316.63291666666669</v>
      </c>
      <c r="AB15" s="63">
        <f>'Natal wages pounds'!AB15*104.6</f>
        <v>3799.5950000000003</v>
      </c>
      <c r="AC15" s="61">
        <f>'Natal wages pounds'!AC15*104.6</f>
        <v>40.750416666666666</v>
      </c>
      <c r="AD15" s="61">
        <f>'Natal wages pounds'!AD15*104.6</f>
        <v>1018.7604166666666</v>
      </c>
      <c r="AE15" s="62">
        <f>'Natal wages pounds'!AE15*104.6</f>
        <v>12225.125</v>
      </c>
      <c r="AF15" s="49"/>
      <c r="AG15" s="49"/>
      <c r="AH15" s="56"/>
      <c r="AI15" s="49"/>
      <c r="AJ15" s="49"/>
      <c r="AK15" s="56"/>
      <c r="AL15" s="49"/>
      <c r="AM15" s="49"/>
      <c r="AN15" s="49"/>
      <c r="AO15" s="57"/>
      <c r="AP15" s="49"/>
      <c r="AQ15" s="58"/>
      <c r="AR15" s="12" ph="1">
        <f>'Natal wages pounds'!AR15*104.6</f>
        <v>15.0624</v>
      </c>
      <c r="AS15" s="61" ph="1">
        <f>'Natal wages pounds'!AS15*104.6</f>
        <v>376.56</v>
      </c>
      <c r="AT15" s="13" ph="1">
        <f>'Natal wages pounds'!AT15*104.6</f>
        <v>4518.72</v>
      </c>
      <c r="AU15" s="12" ph="1">
        <f>'Natal wages pounds'!AU15*104.6</f>
        <v>5.0730999999999993</v>
      </c>
      <c r="AV15" s="61" ph="1">
        <f>'Natal wages pounds'!AV15*104.6</f>
        <v>126.82749999999999</v>
      </c>
      <c r="AW15" s="13" ph="1">
        <f>'Natal wages pounds'!AW15*104.6</f>
        <v>1521.9299999999998</v>
      </c>
      <c r="AX15" s="12" ph="1">
        <f>'Natal wages pounds'!AX15*104.6</f>
        <v>1.4818333333333333</v>
      </c>
      <c r="AY15" s="61" ph="1">
        <f>'Natal wages pounds'!AY15*104.6</f>
        <v>37.045833333333334</v>
      </c>
      <c r="AZ15" s="13" ph="1">
        <f>'Natal wages pounds'!AZ15*104.6</f>
        <v>444.54999999999995</v>
      </c>
      <c r="BA15" s="12" ph="1">
        <f>'Natal wages pounds'!BA15*104.6</f>
        <v>1.49055</v>
      </c>
      <c r="BB15" s="61" ph="1">
        <f>'Natal wages pounds'!BB15*104.6</f>
        <v>37.263750000000002</v>
      </c>
      <c r="BC15" s="13" ph="1">
        <f>'Natal wages pounds'!BC15*104.6</f>
        <v>447.16500000000002</v>
      </c>
    </row>
    <row r="16" spans="1:55" s="50" customFormat="1" ph="1" x14ac:dyDescent="0.2">
      <c r="A16" s="59">
        <v>1859</v>
      </c>
      <c r="B16" s="14">
        <f>'Natal wages pounds'!B16*104.6</f>
        <v>5.9273333333333333</v>
      </c>
      <c r="C16" s="12">
        <f>'Natal wages pounds'!C16*104.6</f>
        <v>148.18333333333334</v>
      </c>
      <c r="D16" s="56">
        <f>'Natal wages pounds'!D16*104.6</f>
        <v>1778.1999999999998</v>
      </c>
      <c r="E16" s="49"/>
      <c r="F16" s="49"/>
      <c r="G16" s="49"/>
      <c r="H16" s="57"/>
      <c r="I16" s="49"/>
      <c r="J16" s="49"/>
      <c r="K16" s="57"/>
      <c r="L16" s="49"/>
      <c r="M16" s="58"/>
      <c r="N16" s="55"/>
      <c r="O16" s="49"/>
      <c r="P16" s="49"/>
      <c r="Q16" s="57"/>
      <c r="R16" s="49"/>
      <c r="S16" s="56"/>
      <c r="T16" s="49"/>
      <c r="U16" s="49"/>
      <c r="V16" s="49"/>
      <c r="W16" s="57"/>
      <c r="X16" s="49"/>
      <c r="Y16" s="58"/>
      <c r="Z16" s="14">
        <f>'Natal wages pounds'!Z16*104.6</f>
        <v>12.552</v>
      </c>
      <c r="AA16" s="12">
        <f>'Natal wages pounds'!AA16*104.6</f>
        <v>313.79999999999995</v>
      </c>
      <c r="AB16" s="58">
        <f>'Natal wages pounds'!AB16*104.6</f>
        <v>3765.6</v>
      </c>
      <c r="AC16" s="55">
        <f>'Natal wages pounds'!AC16*104.6</f>
        <v>44.455000000000005</v>
      </c>
      <c r="AD16" s="12">
        <f>'Natal wages pounds'!AD16*104.6</f>
        <v>1111.3750000000002</v>
      </c>
      <c r="AE16" s="13">
        <f>'Natal wages pounds'!AE16*104.6</f>
        <v>13336.500000000002</v>
      </c>
      <c r="AF16" s="49"/>
      <c r="AG16" s="49"/>
      <c r="AH16" s="56"/>
      <c r="AI16" s="49"/>
      <c r="AJ16" s="49"/>
      <c r="AK16" s="56"/>
      <c r="AL16" s="49"/>
      <c r="AM16" s="49"/>
      <c r="AN16" s="49"/>
      <c r="AO16" s="57"/>
      <c r="AP16" s="49"/>
      <c r="AQ16" s="58"/>
      <c r="AR16" s="12" ph="1">
        <f>'Natal wages pounds'!AR16*104.6</f>
        <v>15.0624</v>
      </c>
      <c r="AS16" s="49" ph="1">
        <f>'Natal wages pounds'!AS16*104.6</f>
        <v>376.56</v>
      </c>
      <c r="AT16" s="13" ph="1">
        <f>'Natal wages pounds'!AT16*104.6</f>
        <v>4518.72</v>
      </c>
      <c r="AU16" s="12" ph="1">
        <f>'Natal wages pounds'!AU16*104.6</f>
        <v>5.23</v>
      </c>
      <c r="AV16" s="49" ph="1">
        <f>'Natal wages pounds'!AV16*104.6</f>
        <v>130.75</v>
      </c>
      <c r="AW16" s="13" ph="1">
        <f>'Natal wages pounds'!AW16*104.6</f>
        <v>1569</v>
      </c>
      <c r="AX16" s="12" ph="1">
        <f>'Natal wages pounds'!AX16*104.6</f>
        <v>1.6736</v>
      </c>
      <c r="AY16" s="49" ph="1">
        <f>'Natal wages pounds'!AY16*104.6</f>
        <v>41.84</v>
      </c>
      <c r="AZ16" s="13" ph="1">
        <f>'Natal wages pounds'!AZ16*104.6</f>
        <v>502.08000000000004</v>
      </c>
      <c r="BA16" s="12" ph="1">
        <f>'Natal wages pounds'!BA16*104.6</f>
        <v>1.6736</v>
      </c>
      <c r="BB16" s="49" ph="1">
        <f>'Natal wages pounds'!BB16*104.6</f>
        <v>41.84</v>
      </c>
      <c r="BC16" s="13" ph="1">
        <f>'Natal wages pounds'!BC16*104.6</f>
        <v>502.08000000000004</v>
      </c>
    </row>
    <row r="17" spans="1:55" s="50" customFormat="1" ph="1" x14ac:dyDescent="0.2">
      <c r="A17" s="59">
        <v>1860</v>
      </c>
      <c r="B17" s="14">
        <f>'Natal wages pounds'!B17*104.6</f>
        <v>8.3680000000000003</v>
      </c>
      <c r="C17" s="12">
        <f>'Natal wages pounds'!C17*104.6</f>
        <v>209.2</v>
      </c>
      <c r="D17" s="56">
        <f>'Natal wages pounds'!D17*104.6</f>
        <v>2510.3999999999996</v>
      </c>
      <c r="E17" s="49"/>
      <c r="F17" s="49"/>
      <c r="G17" s="49"/>
      <c r="H17" s="57"/>
      <c r="I17" s="49"/>
      <c r="J17" s="49"/>
      <c r="K17" s="57"/>
      <c r="L17" s="49"/>
      <c r="M17" s="58"/>
      <c r="N17" s="55"/>
      <c r="O17" s="49"/>
      <c r="P17" s="49"/>
      <c r="Q17" s="57"/>
      <c r="R17" s="49"/>
      <c r="S17" s="56"/>
      <c r="T17" s="49"/>
      <c r="U17" s="49"/>
      <c r="V17" s="49"/>
      <c r="W17" s="57"/>
      <c r="X17" s="49"/>
      <c r="Y17" s="58"/>
      <c r="Z17" s="14">
        <f>'Natal wages pounds'!Z17*104.6</f>
        <v>20.92</v>
      </c>
      <c r="AA17" s="12">
        <f>'Natal wages pounds'!AA17*104.6</f>
        <v>523</v>
      </c>
      <c r="AB17" s="58">
        <f>'Natal wages pounds'!AB17*104.6</f>
        <v>6276</v>
      </c>
      <c r="AC17" s="55">
        <f>'Natal wages pounds'!AC17*104.6</f>
        <v>41.84</v>
      </c>
      <c r="AD17" s="12">
        <f>'Natal wages pounds'!AD17*104.6</f>
        <v>1046</v>
      </c>
      <c r="AE17" s="13">
        <f>'Natal wages pounds'!AE17*104.6</f>
        <v>12552</v>
      </c>
      <c r="AF17" s="49"/>
      <c r="AG17" s="49"/>
      <c r="AH17" s="56"/>
      <c r="AI17" s="49"/>
      <c r="AJ17" s="49"/>
      <c r="AK17" s="56"/>
      <c r="AL17" s="49"/>
      <c r="AM17" s="49"/>
      <c r="AN17" s="49"/>
      <c r="AO17" s="57"/>
      <c r="AP17" s="49"/>
      <c r="AQ17" s="58"/>
      <c r="AR17" s="12" ph="1">
        <f>'Natal wages pounds'!AR17*104.6</f>
        <v>23.012</v>
      </c>
      <c r="AS17" s="49" ph="1">
        <f>'Natal wages pounds'!AS17*104.6</f>
        <v>575.29999999999995</v>
      </c>
      <c r="AT17" s="13" ph="1">
        <f>'Natal wages pounds'!AT17*104.6</f>
        <v>6903.5999999999995</v>
      </c>
      <c r="AU17" s="12" ph="1">
        <f>'Natal wages pounds'!AU17*104.6</f>
        <v>8.3680000000000003</v>
      </c>
      <c r="AV17" s="49" ph="1">
        <f>'Natal wages pounds'!AV17*104.6</f>
        <v>209.2</v>
      </c>
      <c r="AW17" s="13" ph="1">
        <f>'Natal wages pounds'!AW17*104.6</f>
        <v>2510.3999999999996</v>
      </c>
      <c r="AX17" s="12" ph="1">
        <f>'Natal wages pounds'!AX17*104.6</f>
        <v>3.1379999999999999</v>
      </c>
      <c r="AY17" s="49" ph="1">
        <f>'Natal wages pounds'!AY17*104.6</f>
        <v>78.449999999999989</v>
      </c>
      <c r="AZ17" s="13" ph="1">
        <f>'Natal wages pounds'!AZ17*104.6</f>
        <v>941.4</v>
      </c>
      <c r="BA17" s="12" ph="1">
        <f>'Natal wages pounds'!BA17*104.6</f>
        <v>2.0920000000000001</v>
      </c>
      <c r="BB17" s="49" ph="1">
        <f>'Natal wages pounds'!BB17*104.6</f>
        <v>52.3</v>
      </c>
      <c r="BC17" s="13" ph="1">
        <f>'Natal wages pounds'!BC17*104.6</f>
        <v>627.59999999999991</v>
      </c>
    </row>
    <row r="18" spans="1:55" s="50" customFormat="1" ph="1" x14ac:dyDescent="0.2">
      <c r="A18" s="59">
        <v>1861</v>
      </c>
      <c r="B18" s="14">
        <f>'Natal wages pounds'!B18*104.6</f>
        <v>8.3680000000000003</v>
      </c>
      <c r="C18" s="12">
        <f>'Natal wages pounds'!C18*104.6</f>
        <v>209.2</v>
      </c>
      <c r="D18" s="56">
        <f>'Natal wages pounds'!D18*104.6</f>
        <v>2510.3999999999996</v>
      </c>
      <c r="E18" s="49"/>
      <c r="F18" s="49"/>
      <c r="G18" s="49"/>
      <c r="H18" s="57"/>
      <c r="I18" s="49"/>
      <c r="J18" s="49"/>
      <c r="K18" s="57"/>
      <c r="L18" s="49"/>
      <c r="M18" s="58"/>
      <c r="N18" s="55"/>
      <c r="O18" s="49"/>
      <c r="P18" s="49"/>
      <c r="Q18" s="57"/>
      <c r="R18" s="49"/>
      <c r="S18" s="56"/>
      <c r="T18" s="49"/>
      <c r="U18" s="49"/>
      <c r="V18" s="49"/>
      <c r="W18" s="57"/>
      <c r="X18" s="49"/>
      <c r="Y18" s="58"/>
      <c r="Z18" s="14">
        <f>'Natal wages pounds'!Z18*104.6</f>
        <v>20.92</v>
      </c>
      <c r="AA18" s="12">
        <f>'Natal wages pounds'!AA18*104.6</f>
        <v>523</v>
      </c>
      <c r="AB18" s="58">
        <f>'Natal wages pounds'!AB18*104.6</f>
        <v>6276</v>
      </c>
      <c r="AC18" s="55">
        <f>'Natal wages pounds'!AC18*104.6</f>
        <v>44.455000000000005</v>
      </c>
      <c r="AD18" s="12">
        <f>'Natal wages pounds'!AD18*104.6</f>
        <v>1111.3750000000002</v>
      </c>
      <c r="AE18" s="13">
        <f>'Natal wages pounds'!AE18*104.6</f>
        <v>13336.500000000002</v>
      </c>
      <c r="AF18" s="49"/>
      <c r="AG18" s="49"/>
      <c r="AH18" s="56"/>
      <c r="AI18" s="49"/>
      <c r="AJ18" s="49"/>
      <c r="AK18" s="56"/>
      <c r="AL18" s="49"/>
      <c r="AM18" s="49"/>
      <c r="AN18" s="49"/>
      <c r="AO18" s="57"/>
      <c r="AP18" s="49"/>
      <c r="AQ18" s="58"/>
      <c r="AR18" s="12" ph="1">
        <f>'Natal wages pounds'!AR18*104.6</f>
        <v>25.103999999999999</v>
      </c>
      <c r="AS18" s="49" ph="1">
        <f>'Natal wages pounds'!AS18*104.6</f>
        <v>627.59999999999991</v>
      </c>
      <c r="AT18" s="13" ph="1">
        <f>'Natal wages pounds'!AT18*104.6</f>
        <v>7531.2</v>
      </c>
      <c r="AU18" s="12" ph="1">
        <f>'Natal wages pounds'!AU18*104.6</f>
        <v>6.2759999999999998</v>
      </c>
      <c r="AV18" s="49" ph="1">
        <f>'Natal wages pounds'!AV18*104.6</f>
        <v>156.89999999999998</v>
      </c>
      <c r="AW18" s="13" ph="1">
        <f>'Natal wages pounds'!AW18*104.6</f>
        <v>1882.8</v>
      </c>
      <c r="AX18" s="12" ph="1">
        <f>'Natal wages pounds'!AX18*104.6</f>
        <v>2.0920000000000001</v>
      </c>
      <c r="AY18" s="49" ph="1">
        <f>'Natal wages pounds'!AY18*104.6</f>
        <v>52.3</v>
      </c>
      <c r="AZ18" s="13" ph="1">
        <f>'Natal wages pounds'!AZ18*104.6</f>
        <v>627.59999999999991</v>
      </c>
      <c r="BA18" s="12" ph="1">
        <f>'Natal wages pounds'!BA18*104.6</f>
        <v>2.0920000000000001</v>
      </c>
      <c r="BB18" s="49" ph="1">
        <f>'Natal wages pounds'!BB18*104.6</f>
        <v>52.3</v>
      </c>
      <c r="BC18" s="13" ph="1">
        <f>'Natal wages pounds'!BC18*104.6</f>
        <v>627.59999999999991</v>
      </c>
    </row>
    <row r="19" spans="1:55" s="50" customFormat="1" ph="1" x14ac:dyDescent="0.2">
      <c r="A19" s="59">
        <v>1862</v>
      </c>
      <c r="B19" s="14">
        <f>'Natal wages pounds'!B19*104.6</f>
        <v>8.3680000000000003</v>
      </c>
      <c r="C19" s="12">
        <f>'Natal wages pounds'!C19*104.6</f>
        <v>209.2</v>
      </c>
      <c r="D19" s="56">
        <f>'Natal wages pounds'!D19*104.6</f>
        <v>2510.3999999999996</v>
      </c>
      <c r="E19" s="49"/>
      <c r="F19" s="49"/>
      <c r="G19" s="49"/>
      <c r="H19" s="57"/>
      <c r="I19" s="49"/>
      <c r="J19" s="49"/>
      <c r="K19" s="57"/>
      <c r="L19" s="49"/>
      <c r="M19" s="58"/>
      <c r="N19" s="55"/>
      <c r="O19" s="49"/>
      <c r="P19" s="49"/>
      <c r="Q19" s="57"/>
      <c r="R19" s="49"/>
      <c r="S19" s="56"/>
      <c r="T19" s="49"/>
      <c r="U19" s="49"/>
      <c r="V19" s="49"/>
      <c r="W19" s="57"/>
      <c r="X19" s="49"/>
      <c r="Y19" s="58"/>
      <c r="Z19" s="14">
        <f>'Natal wages pounds'!Z19*104.6</f>
        <v>20.92</v>
      </c>
      <c r="AA19" s="12">
        <f>'Natal wages pounds'!AA19*104.6</f>
        <v>523</v>
      </c>
      <c r="AB19" s="58">
        <f>'Natal wages pounds'!AB19*104.6</f>
        <v>6276</v>
      </c>
      <c r="AC19" s="55">
        <f>'Natal wages pounds'!AC19*104.6</f>
        <v>44.455000000000005</v>
      </c>
      <c r="AD19" s="12">
        <f>'Natal wages pounds'!AD19*104.6</f>
        <v>1111.3750000000002</v>
      </c>
      <c r="AE19" s="13">
        <f>'Natal wages pounds'!AE19*104.6</f>
        <v>13336.500000000002</v>
      </c>
      <c r="AF19" s="49"/>
      <c r="AG19" s="49"/>
      <c r="AH19" s="56"/>
      <c r="AI19" s="49"/>
      <c r="AJ19" s="49"/>
      <c r="AK19" s="56"/>
      <c r="AL19" s="49"/>
      <c r="AM19" s="49"/>
      <c r="AN19" s="49"/>
      <c r="AO19" s="57"/>
      <c r="AP19" s="49"/>
      <c r="AQ19" s="58"/>
      <c r="AR19" s="12" ph="1">
        <f>'Natal wages pounds'!AR19*104.6</f>
        <v>23.012</v>
      </c>
      <c r="AS19" s="49" ph="1">
        <f>'Natal wages pounds'!AS19*104.6</f>
        <v>575.29999999999995</v>
      </c>
      <c r="AT19" s="13" ph="1">
        <f>'Natal wages pounds'!AT19*104.6</f>
        <v>6903.5999999999995</v>
      </c>
      <c r="AU19" s="12" ph="1">
        <f>'Natal wages pounds'!AU19*104.6</f>
        <v>6.2759999999999998</v>
      </c>
      <c r="AV19" s="49" ph="1">
        <f>'Natal wages pounds'!AV19*104.6</f>
        <v>156.89999999999998</v>
      </c>
      <c r="AW19" s="13" ph="1">
        <f>'Natal wages pounds'!AW19*104.6</f>
        <v>1882.8</v>
      </c>
      <c r="AX19" s="12" ph="1">
        <f>'Natal wages pounds'!AX19*104.6</f>
        <v>2.0920000000000001</v>
      </c>
      <c r="AY19" s="49" ph="1">
        <f>'Natal wages pounds'!AY19*104.6</f>
        <v>52.3</v>
      </c>
      <c r="AZ19" s="13" ph="1">
        <f>'Natal wages pounds'!AZ19*104.6</f>
        <v>627.59999999999991</v>
      </c>
      <c r="BA19" s="12" ph="1">
        <f>'Natal wages pounds'!BA19*104.6</f>
        <v>2.0920000000000001</v>
      </c>
      <c r="BB19" s="49" ph="1">
        <f>'Natal wages pounds'!BB19*104.6</f>
        <v>52.3</v>
      </c>
      <c r="BC19" s="13" ph="1">
        <f>'Natal wages pounds'!BC19*104.6</f>
        <v>627.59999999999991</v>
      </c>
    </row>
    <row r="20" spans="1:55" s="50" customFormat="1" ph="1" x14ac:dyDescent="0.2">
      <c r="A20" s="59">
        <v>1863</v>
      </c>
      <c r="B20" s="14">
        <f>'Natal wages pounds'!B20*104.6</f>
        <v>6.9733333333333327</v>
      </c>
      <c r="C20" s="12">
        <f>'Natal wages pounds'!C20*104.6</f>
        <v>174.33333333333334</v>
      </c>
      <c r="D20" s="56">
        <f>'Natal wages pounds'!D20*104.6</f>
        <v>2092</v>
      </c>
      <c r="E20" s="49"/>
      <c r="F20" s="49"/>
      <c r="G20" s="49"/>
      <c r="H20" s="57"/>
      <c r="I20" s="49"/>
      <c r="J20" s="49"/>
      <c r="K20" s="57"/>
      <c r="L20" s="49"/>
      <c r="M20" s="58"/>
      <c r="N20" s="55"/>
      <c r="O20" s="49"/>
      <c r="P20" s="49"/>
      <c r="Q20" s="57"/>
      <c r="R20" s="49"/>
      <c r="S20" s="56"/>
      <c r="T20" s="49"/>
      <c r="U20" s="49"/>
      <c r="V20" s="49"/>
      <c r="W20" s="57"/>
      <c r="X20" s="49"/>
      <c r="Y20" s="58"/>
      <c r="Z20" s="14">
        <f>'Natal wages pounds'!Z20*104.6</f>
        <v>22.663333333333334</v>
      </c>
      <c r="AA20" s="12">
        <f>'Natal wages pounds'!AA20*104.6</f>
        <v>566.58333333333337</v>
      </c>
      <c r="AB20" s="58">
        <f>'Natal wages pounds'!AB20*104.6</f>
        <v>6799</v>
      </c>
      <c r="AC20" s="55">
        <f>'Natal wages pounds'!AC20*104.6</f>
        <v>43.583333333333336</v>
      </c>
      <c r="AD20" s="12">
        <f>'Natal wages pounds'!AD20*104.6</f>
        <v>1089.5833333333335</v>
      </c>
      <c r="AE20" s="13">
        <f>'Natal wages pounds'!AE20*104.6</f>
        <v>13075</v>
      </c>
      <c r="AF20" s="49"/>
      <c r="AG20" s="49"/>
      <c r="AH20" s="56"/>
      <c r="AI20" s="49"/>
      <c r="AJ20" s="49"/>
      <c r="AK20" s="56"/>
      <c r="AL20" s="49"/>
      <c r="AM20" s="49"/>
      <c r="AN20" s="49"/>
      <c r="AO20" s="57"/>
      <c r="AP20" s="49"/>
      <c r="AQ20" s="58"/>
      <c r="AR20" s="12" ph="1">
        <f>'Natal wages pounds'!AR20*104.6</f>
        <v>16.736000000000001</v>
      </c>
      <c r="AS20" s="49" ph="1">
        <f>'Natal wages pounds'!AS20*104.6</f>
        <v>418.4</v>
      </c>
      <c r="AT20" s="13" ph="1">
        <f>'Natal wages pounds'!AT20*104.6</f>
        <v>5020.7999999999993</v>
      </c>
      <c r="AU20" s="12" ph="1">
        <f>'Natal wages pounds'!AU20*104.6</f>
        <v>6.2759999999999998</v>
      </c>
      <c r="AV20" s="49" ph="1">
        <f>'Natal wages pounds'!AV20*104.6</f>
        <v>156.89999999999998</v>
      </c>
      <c r="AW20" s="13" ph="1">
        <f>'Natal wages pounds'!AW20*104.6</f>
        <v>1882.8</v>
      </c>
      <c r="AX20" s="12" ph="1">
        <f>'Natal wages pounds'!AX20*104.6</f>
        <v>2.0920000000000001</v>
      </c>
      <c r="AY20" s="49" ph="1">
        <f>'Natal wages pounds'!AY20*104.6</f>
        <v>52.3</v>
      </c>
      <c r="AZ20" s="13" ph="1">
        <f>'Natal wages pounds'!AZ20*104.6</f>
        <v>627.59999999999991</v>
      </c>
      <c r="BA20" s="12" ph="1">
        <f>'Natal wages pounds'!BA20*104.6</f>
        <v>2.0920000000000001</v>
      </c>
      <c r="BB20" s="49" ph="1">
        <f>'Natal wages pounds'!BB20*104.6</f>
        <v>52.3</v>
      </c>
      <c r="BC20" s="13" ph="1">
        <f>'Natal wages pounds'!BC20*104.6</f>
        <v>627.59999999999991</v>
      </c>
    </row>
    <row r="21" spans="1:55" s="50" customFormat="1" ph="1" x14ac:dyDescent="0.2">
      <c r="A21" s="59">
        <v>1864</v>
      </c>
      <c r="B21" s="14">
        <f>'Natal wages pounds'!B21*104.6</f>
        <v>6.450333333333333</v>
      </c>
      <c r="C21" s="12">
        <f>'Natal wages pounds'!C21*104.6</f>
        <v>161.25833333333333</v>
      </c>
      <c r="D21" s="56">
        <f>'Natal wages pounds'!D21*104.6</f>
        <v>1935.1</v>
      </c>
      <c r="E21" s="49"/>
      <c r="F21" s="49"/>
      <c r="G21" s="49"/>
      <c r="H21" s="57"/>
      <c r="I21" s="49"/>
      <c r="J21" s="49"/>
      <c r="K21" s="57"/>
      <c r="L21" s="49"/>
      <c r="M21" s="58"/>
      <c r="N21" s="55"/>
      <c r="O21" s="49"/>
      <c r="P21" s="49"/>
      <c r="Q21" s="57"/>
      <c r="R21" s="49"/>
      <c r="S21" s="56"/>
      <c r="T21" s="49"/>
      <c r="U21" s="49"/>
      <c r="V21" s="49"/>
      <c r="W21" s="57"/>
      <c r="X21" s="49"/>
      <c r="Y21" s="58"/>
      <c r="Z21" s="14">
        <f>'Natal wages pounds'!Z21*104.6</f>
        <v>16.910333333333334</v>
      </c>
      <c r="AA21" s="12">
        <f>'Natal wages pounds'!AA21*104.6</f>
        <v>422.75833333333333</v>
      </c>
      <c r="AB21" s="58">
        <f>'Natal wages pounds'!AB21*104.6</f>
        <v>5073.0999999999995</v>
      </c>
      <c r="AC21" s="55">
        <f>'Natal wages pounds'!AC21*104.6</f>
        <v>42.711666666666666</v>
      </c>
      <c r="AD21" s="12">
        <f>'Natal wages pounds'!AD21*104.6</f>
        <v>1067.7916666666667</v>
      </c>
      <c r="AE21" s="13">
        <f>'Natal wages pounds'!AE21*104.6</f>
        <v>12813.5</v>
      </c>
      <c r="AF21" s="49"/>
      <c r="AG21" s="49"/>
      <c r="AH21" s="56"/>
      <c r="AI21" s="49"/>
      <c r="AJ21" s="49"/>
      <c r="AK21" s="56"/>
      <c r="AL21" s="49"/>
      <c r="AM21" s="49"/>
      <c r="AN21" s="49"/>
      <c r="AO21" s="57"/>
      <c r="AP21" s="49"/>
      <c r="AQ21" s="58"/>
      <c r="AR21" s="12" ph="1">
        <f>'Natal wages pounds'!AR21*104.6</f>
        <v>18.827999999999999</v>
      </c>
      <c r="AS21" s="49" ph="1">
        <f>'Natal wages pounds'!AS21*104.6</f>
        <v>470.7</v>
      </c>
      <c r="AT21" s="13" ph="1">
        <f>'Natal wages pounds'!AT21*104.6</f>
        <v>5648.4</v>
      </c>
      <c r="AU21" s="12" ph="1">
        <f>'Natal wages pounds'!AU21*104.6</f>
        <v>8.1587999999999994</v>
      </c>
      <c r="AV21" s="49" ph="1">
        <f>'Natal wages pounds'!AV21*104.6</f>
        <v>203.96999999999997</v>
      </c>
      <c r="AW21" s="13" ph="1">
        <f>'Natal wages pounds'!AW21*104.6</f>
        <v>2447.64</v>
      </c>
      <c r="AX21" s="12" ph="1">
        <f>'Natal wages pounds'!AX21*104.6</f>
        <v>2.1442999999999994</v>
      </c>
      <c r="AY21" s="49" ph="1">
        <f>'Natal wages pounds'!AY21*104.6</f>
        <v>53.607499999999995</v>
      </c>
      <c r="AZ21" s="13" ph="1">
        <f>'Natal wages pounds'!AZ21*104.6</f>
        <v>643.29</v>
      </c>
      <c r="BA21" s="12" ph="1">
        <f>'Natal wages pounds'!BA21*104.6</f>
        <v>2.1791666666666667</v>
      </c>
      <c r="BB21" s="49" ph="1">
        <f>'Natal wages pounds'!BB21*104.6</f>
        <v>54.479166666666664</v>
      </c>
      <c r="BC21" s="13" ph="1">
        <f>'Natal wages pounds'!BC21*104.6</f>
        <v>653.75</v>
      </c>
    </row>
    <row r="22" spans="1:55" s="50" customFormat="1" ph="1" x14ac:dyDescent="0.2">
      <c r="A22" s="59">
        <v>1865</v>
      </c>
      <c r="B22" s="14">
        <f>'Natal wages pounds'!B22*104.6</f>
        <v>8.121027777777778</v>
      </c>
      <c r="C22" s="12">
        <f>'Natal wages pounds'!C22*104.6</f>
        <v>203.02569444444444</v>
      </c>
      <c r="D22" s="56">
        <f>'Natal wages pounds'!D22*104.6</f>
        <v>2436.3083333333334</v>
      </c>
      <c r="E22" s="49"/>
      <c r="F22" s="49"/>
      <c r="G22" s="49"/>
      <c r="H22" s="57"/>
      <c r="I22" s="49"/>
      <c r="J22" s="49"/>
      <c r="K22" s="57"/>
      <c r="L22" s="49"/>
      <c r="M22" s="58"/>
      <c r="N22" s="55"/>
      <c r="O22" s="49"/>
      <c r="P22" s="49"/>
      <c r="Q22" s="57"/>
      <c r="R22" s="49"/>
      <c r="S22" s="56"/>
      <c r="T22" s="49"/>
      <c r="U22" s="49"/>
      <c r="V22" s="49"/>
      <c r="W22" s="57"/>
      <c r="X22" s="49"/>
      <c r="Y22" s="58"/>
      <c r="Z22" s="14">
        <f>'Natal wages pounds'!Z22*104.6</f>
        <v>15.457555555555553</v>
      </c>
      <c r="AA22" s="12">
        <f>'Natal wages pounds'!AA22*104.6</f>
        <v>386.43888888888887</v>
      </c>
      <c r="AB22" s="58">
        <f>'Natal wages pounds'!AB22*104.6</f>
        <v>4637.2666666666655</v>
      </c>
      <c r="AC22" s="55">
        <f>'Natal wages pounds'!AC22*104.6</f>
        <v>38.353333333333332</v>
      </c>
      <c r="AD22" s="12">
        <f>'Natal wages pounds'!AD22*104.6</f>
        <v>958.83333333333326</v>
      </c>
      <c r="AE22" s="13">
        <f>'Natal wages pounds'!AE22*104.6</f>
        <v>11506</v>
      </c>
      <c r="AF22" s="49"/>
      <c r="AG22" s="49"/>
      <c r="AH22" s="56"/>
      <c r="AI22" s="49"/>
      <c r="AJ22" s="49"/>
      <c r="AK22" s="56"/>
      <c r="AL22" s="49"/>
      <c r="AM22" s="49"/>
      <c r="AN22" s="49"/>
      <c r="AO22" s="57"/>
      <c r="AP22" s="49"/>
      <c r="AQ22" s="58"/>
      <c r="AR22" s="12" ph="1">
        <f>'Natal wages pounds'!AR22*104.6</f>
        <v>13.597999999999999</v>
      </c>
      <c r="AS22" s="49" ph="1">
        <f>'Natal wages pounds'!AS22*104.6</f>
        <v>339.95</v>
      </c>
      <c r="AT22" s="13" ph="1">
        <f>'Natal wages pounds'!AT22*104.6</f>
        <v>4079.3999999999996</v>
      </c>
      <c r="AU22" s="12" ph="1">
        <f>'Natal wages pounds'!AU22*104.6</f>
        <v>6.0667999999999989</v>
      </c>
      <c r="AV22" s="49" ph="1">
        <f>'Natal wages pounds'!AV22*104.6</f>
        <v>151.66999999999999</v>
      </c>
      <c r="AW22" s="13" ph="1">
        <f>'Natal wages pounds'!AW22*104.6</f>
        <v>1820.0399999999997</v>
      </c>
      <c r="AX22" s="12" ph="1">
        <f>'Natal wages pounds'!AX22*104.6</f>
        <v>2.1442999999999994</v>
      </c>
      <c r="AY22" s="49" ph="1">
        <f>'Natal wages pounds'!AY22*104.6</f>
        <v>53.607499999999995</v>
      </c>
      <c r="AZ22" s="13" ph="1">
        <f>'Natal wages pounds'!AZ22*104.6</f>
        <v>643.29</v>
      </c>
      <c r="BA22" s="12" ph="1">
        <f>'Natal wages pounds'!BA22*104.6</f>
        <v>2.0396999999999998</v>
      </c>
      <c r="BB22" s="49" ph="1">
        <f>'Natal wages pounds'!BB22*104.6</f>
        <v>50.992499999999993</v>
      </c>
      <c r="BC22" s="13" ph="1">
        <f>'Natal wages pounds'!BC22*104.6</f>
        <v>611.91</v>
      </c>
    </row>
    <row r="23" spans="1:55" s="50" customFormat="1" ph="1" x14ac:dyDescent="0.2">
      <c r="A23" s="59">
        <v>1866</v>
      </c>
      <c r="B23" s="60">
        <f>'Natal wages pounds'!B23*104.6</f>
        <v>7.0837444444444442</v>
      </c>
      <c r="C23" s="61">
        <f>'Natal wages pounds'!C23*104.6</f>
        <v>177.0936111111111</v>
      </c>
      <c r="D23" s="62">
        <f>'Natal wages pounds'!D23*104.6</f>
        <v>2125.123333333333</v>
      </c>
      <c r="E23" s="49"/>
      <c r="F23" s="49"/>
      <c r="G23" s="49"/>
      <c r="H23" s="57"/>
      <c r="I23" s="49"/>
      <c r="J23" s="49"/>
      <c r="K23" s="57"/>
      <c r="L23" s="49"/>
      <c r="M23" s="58"/>
      <c r="N23" s="55"/>
      <c r="O23" s="49"/>
      <c r="P23" s="49"/>
      <c r="Q23" s="57"/>
      <c r="R23" s="49"/>
      <c r="S23" s="56"/>
      <c r="T23" s="49"/>
      <c r="U23" s="49"/>
      <c r="V23" s="49"/>
      <c r="W23" s="57"/>
      <c r="X23" s="49"/>
      <c r="Y23" s="58"/>
      <c r="Z23" s="14">
        <f>'Natal wages pounds'!Z23*104.6</f>
        <v>15.806222222222219</v>
      </c>
      <c r="AA23" s="12">
        <f>'Natal wages pounds'!AA23*104.6</f>
        <v>395.15555555555545</v>
      </c>
      <c r="AB23" s="58">
        <f>'Natal wages pounds'!AB23*104.6</f>
        <v>4741.8666666666659</v>
      </c>
      <c r="AC23" s="55">
        <f>'Natal wages pounds'!AC23*104.6</f>
        <v>39.224999999999994</v>
      </c>
      <c r="AD23" s="12">
        <f>'Natal wages pounds'!AD23*104.6</f>
        <v>980.625</v>
      </c>
      <c r="AE23" s="13">
        <f>'Natal wages pounds'!AE23*104.6</f>
        <v>11767.5</v>
      </c>
      <c r="AF23" s="49"/>
      <c r="AG23" s="49"/>
      <c r="AH23" s="56"/>
      <c r="AI23" s="49"/>
      <c r="AJ23" s="49"/>
      <c r="AK23" s="56"/>
      <c r="AL23" s="49"/>
      <c r="AM23" s="49"/>
      <c r="AN23" s="49"/>
      <c r="AO23" s="57"/>
      <c r="AP23" s="49"/>
      <c r="AQ23" s="58"/>
      <c r="AR23" s="12" ph="1">
        <f>'Natal wages pounds'!AR23*104.6</f>
        <v>15.271599999999998</v>
      </c>
      <c r="AS23" s="49" ph="1">
        <f>'Natal wages pounds'!AS23*104.6</f>
        <v>381.78999999999996</v>
      </c>
      <c r="AT23" s="13" ph="1">
        <f>'Natal wages pounds'!AT23*104.6</f>
        <v>4581.4799999999996</v>
      </c>
      <c r="AU23" s="12" ph="1">
        <f>'Natal wages pounds'!AU23*104.6</f>
        <v>5.2648666666666664</v>
      </c>
      <c r="AV23" s="49" ph="1">
        <f>'Natal wages pounds'!AV23*104.6</f>
        <v>131.62166666666667</v>
      </c>
      <c r="AW23" s="13" ph="1">
        <f>'Natal wages pounds'!AW23*104.6</f>
        <v>1579.4599999999998</v>
      </c>
      <c r="AX23" s="12" ph="1">
        <f>'Natal wages pounds'!AX23*104.6</f>
        <v>1.7084666666666668</v>
      </c>
      <c r="AY23" s="49" ph="1">
        <f>'Natal wages pounds'!AY23*104.6</f>
        <v>42.711666666666666</v>
      </c>
      <c r="AZ23" s="13" ph="1">
        <f>'Natal wages pounds'!AZ23*104.6</f>
        <v>512.54</v>
      </c>
      <c r="BA23" s="12" ph="1">
        <f>'Natal wages pounds'!BA23*104.6</f>
        <v>1.7259</v>
      </c>
      <c r="BB23" s="49" ph="1">
        <f>'Natal wages pounds'!BB23*104.6</f>
        <v>43.147500000000001</v>
      </c>
      <c r="BC23" s="13" ph="1">
        <f>'Natal wages pounds'!BC23*104.6</f>
        <v>517.77</v>
      </c>
    </row>
    <row r="24" spans="1:55" s="50" customFormat="1" ph="1" x14ac:dyDescent="0.2">
      <c r="A24" s="59">
        <v>1867</v>
      </c>
      <c r="B24" s="60">
        <f>'Natal wages pounds'!B24*104.6</f>
        <v>6.0464611111111095</v>
      </c>
      <c r="C24" s="61">
        <f>'Natal wages pounds'!C24*104.6</f>
        <v>151.16152777777776</v>
      </c>
      <c r="D24" s="62">
        <f>'Natal wages pounds'!D24*104.6</f>
        <v>1813.938333333333</v>
      </c>
      <c r="E24" s="49"/>
      <c r="F24" s="49"/>
      <c r="G24" s="49"/>
      <c r="H24" s="57"/>
      <c r="I24" s="49"/>
      <c r="J24" s="49"/>
      <c r="K24" s="57"/>
      <c r="L24" s="49"/>
      <c r="M24" s="58"/>
      <c r="N24" s="55"/>
      <c r="O24" s="49"/>
      <c r="P24" s="49"/>
      <c r="Q24" s="57"/>
      <c r="R24" s="49"/>
      <c r="S24" s="56"/>
      <c r="T24" s="49"/>
      <c r="U24" s="49"/>
      <c r="V24" s="49"/>
      <c r="W24" s="57"/>
      <c r="X24" s="49"/>
      <c r="Y24" s="58"/>
      <c r="Z24" s="14">
        <f>'Natal wages pounds'!Z24*104.6</f>
        <v>16.736000000000001</v>
      </c>
      <c r="AA24" s="12">
        <f>'Natal wages pounds'!AA24*104.6</f>
        <v>418.4</v>
      </c>
      <c r="AB24" s="58">
        <f>'Natal wages pounds'!AB24*104.6</f>
        <v>5020.7999999999993</v>
      </c>
      <c r="AC24" s="55">
        <f>'Natal wages pounds'!AC24*104.6</f>
        <v>34.86666666666666</v>
      </c>
      <c r="AD24" s="12">
        <f>'Natal wages pounds'!AD24*104.6</f>
        <v>871.66666666666652</v>
      </c>
      <c r="AE24" s="13">
        <f>'Natal wages pounds'!AE24*104.6</f>
        <v>10459.999999999998</v>
      </c>
      <c r="AF24" s="49"/>
      <c r="AG24" s="49"/>
      <c r="AH24" s="56"/>
      <c r="AI24" s="49"/>
      <c r="AJ24" s="49"/>
      <c r="AK24" s="56"/>
      <c r="AL24" s="49"/>
      <c r="AM24" s="49"/>
      <c r="AN24" s="49"/>
      <c r="AO24" s="57"/>
      <c r="AP24" s="49"/>
      <c r="AQ24" s="58"/>
      <c r="AR24" s="12" ph="1">
        <f>'Natal wages pounds'!AR24*104.6</f>
        <v>13.737466666666666</v>
      </c>
      <c r="AS24" s="49" ph="1">
        <f>'Natal wages pounds'!AS24*104.6</f>
        <v>343.43666666666661</v>
      </c>
      <c r="AT24" s="13" ph="1">
        <f>'Natal wages pounds'!AT24*104.6</f>
        <v>4121.24</v>
      </c>
      <c r="AU24" s="12" ph="1">
        <f>'Natal wages pounds'!AU24*104.6</f>
        <v>4.3932000000000002</v>
      </c>
      <c r="AV24" s="49" ph="1">
        <f>'Natal wages pounds'!AV24*104.6</f>
        <v>109.83</v>
      </c>
      <c r="AW24" s="13" ph="1">
        <f>'Natal wages pounds'!AW24*104.6</f>
        <v>1317.96</v>
      </c>
      <c r="AX24" s="12" ph="1">
        <f>'Natal wages pounds'!AX24*104.6</f>
        <v>1.3946666666666665</v>
      </c>
      <c r="AY24" s="49" ph="1">
        <f>'Natal wages pounds'!AY24*104.6</f>
        <v>34.86666666666666</v>
      </c>
      <c r="AZ24" s="13" ph="1">
        <f>'Natal wages pounds'!AZ24*104.6</f>
        <v>418.4</v>
      </c>
      <c r="BA24" s="12" ph="1">
        <f>'Natal wages pounds'!BA24*104.6</f>
        <v>1.569</v>
      </c>
      <c r="BB24" s="49" ph="1">
        <f>'Natal wages pounds'!BB24*104.6</f>
        <v>39.224999999999994</v>
      </c>
      <c r="BC24" s="13" ph="1">
        <f>'Natal wages pounds'!BC24*104.6</f>
        <v>470.7</v>
      </c>
    </row>
    <row r="25" spans="1:55" s="50" customFormat="1" ph="1" x14ac:dyDescent="0.2">
      <c r="A25" s="59">
        <v>1868</v>
      </c>
      <c r="B25" s="14">
        <f>'Natal wages pounds'!B25*104.6</f>
        <v>5.0091777777777775</v>
      </c>
      <c r="C25" s="12">
        <f>'Natal wages pounds'!C25*104.6</f>
        <v>125.22944444444444</v>
      </c>
      <c r="D25" s="56">
        <f>'Natal wages pounds'!D25*104.6</f>
        <v>1502.7533333333333</v>
      </c>
      <c r="E25" s="49"/>
      <c r="F25" s="49"/>
      <c r="G25" s="49"/>
      <c r="H25" s="57"/>
      <c r="I25" s="49"/>
      <c r="J25" s="49"/>
      <c r="K25" s="57"/>
      <c r="L25" s="49"/>
      <c r="M25" s="58"/>
      <c r="N25" s="55"/>
      <c r="O25" s="49"/>
      <c r="P25" s="49"/>
      <c r="Q25" s="57"/>
      <c r="R25" s="49"/>
      <c r="S25" s="56"/>
      <c r="T25" s="49"/>
      <c r="U25" s="49"/>
      <c r="V25" s="49"/>
      <c r="W25" s="57"/>
      <c r="X25" s="49"/>
      <c r="Y25" s="58"/>
      <c r="Z25" s="14">
        <f>'Natal wages pounds'!Z25*104.6</f>
        <v>17.084666666666667</v>
      </c>
      <c r="AA25" s="12">
        <f>'Natal wages pounds'!AA25*104.6</f>
        <v>427.11666666666662</v>
      </c>
      <c r="AB25" s="58">
        <f>'Natal wages pounds'!AB25*104.6</f>
        <v>5125.3999999999996</v>
      </c>
      <c r="AC25" s="55">
        <f>'Natal wages pounds'!AC25*104.6</f>
        <v>33.994999999999997</v>
      </c>
      <c r="AD25" s="12">
        <f>'Natal wages pounds'!AD25*104.6</f>
        <v>849.875</v>
      </c>
      <c r="AE25" s="13">
        <f>'Natal wages pounds'!AE25*104.6</f>
        <v>10198.5</v>
      </c>
      <c r="AF25" s="49"/>
      <c r="AG25" s="49"/>
      <c r="AH25" s="56"/>
      <c r="AI25" s="49"/>
      <c r="AJ25" s="49"/>
      <c r="AK25" s="56"/>
      <c r="AL25" s="49"/>
      <c r="AM25" s="49"/>
      <c r="AN25" s="49"/>
      <c r="AO25" s="57"/>
      <c r="AP25" s="49"/>
      <c r="AQ25" s="58"/>
      <c r="AR25" s="12" ph="1">
        <f>'Natal wages pounds'!AR25*104.6</f>
        <v>13.77233333333333</v>
      </c>
      <c r="AS25" s="49" ph="1">
        <f>'Natal wages pounds'!AS25*104.6</f>
        <v>344.30833333333328</v>
      </c>
      <c r="AT25" s="13" ph="1">
        <f>'Natal wages pounds'!AT25*104.6</f>
        <v>4131.7</v>
      </c>
      <c r="AU25" s="12" ph="1">
        <f>'Natal wages pounds'!AU25*104.6</f>
        <v>6.2759999999999998</v>
      </c>
      <c r="AV25" s="49" ph="1">
        <f>'Natal wages pounds'!AV25*104.6</f>
        <v>156.89999999999998</v>
      </c>
      <c r="AW25" s="13" ph="1">
        <f>'Natal wages pounds'!AW25*104.6</f>
        <v>1882.8</v>
      </c>
      <c r="AX25" s="12" ph="1">
        <f>'Natal wages pounds'!AX25*104.6</f>
        <v>1.4120999999999997</v>
      </c>
      <c r="AY25" s="49" ph="1">
        <f>'Natal wages pounds'!AY25*104.6</f>
        <v>35.302499999999995</v>
      </c>
      <c r="AZ25" s="13" ph="1">
        <f>'Natal wages pounds'!AZ25*104.6</f>
        <v>423.62999999999994</v>
      </c>
      <c r="BA25" s="12" ph="1">
        <f>'Natal wages pounds'!BA25*104.6</f>
        <v>1.4643999999999997</v>
      </c>
      <c r="BB25" s="49" ph="1">
        <f>'Natal wages pounds'!BB25*104.6</f>
        <v>36.609999999999992</v>
      </c>
      <c r="BC25" s="13" ph="1">
        <f>'Natal wages pounds'!BC25*104.6</f>
        <v>439.31999999999988</v>
      </c>
    </row>
    <row r="26" spans="1:55" s="50" customFormat="1" ph="1" x14ac:dyDescent="0.2">
      <c r="A26" s="59">
        <v>1869</v>
      </c>
      <c r="B26" s="14">
        <f>'Natal wages pounds'!B26*104.6</f>
        <v>4.2886000000000006</v>
      </c>
      <c r="C26" s="12">
        <f>'Natal wages pounds'!C26*104.6</f>
        <v>107.215</v>
      </c>
      <c r="D26" s="56">
        <f>'Natal wages pounds'!D26*104.6</f>
        <v>1286.58</v>
      </c>
      <c r="E26" s="49"/>
      <c r="F26" s="49"/>
      <c r="G26" s="49"/>
      <c r="H26" s="57"/>
      <c r="I26" s="49"/>
      <c r="J26" s="49"/>
      <c r="K26" s="57"/>
      <c r="L26" s="49"/>
      <c r="M26" s="58"/>
      <c r="N26" s="55"/>
      <c r="O26" s="49"/>
      <c r="P26" s="49"/>
      <c r="Q26" s="57"/>
      <c r="R26" s="49"/>
      <c r="S26" s="56"/>
      <c r="T26" s="49"/>
      <c r="U26" s="49"/>
      <c r="V26" s="49"/>
      <c r="W26" s="57"/>
      <c r="X26" s="49"/>
      <c r="Y26" s="58"/>
      <c r="Z26" s="14">
        <f>'Natal wages pounds'!Z26*104.6</f>
        <v>15.806222222222219</v>
      </c>
      <c r="AA26" s="12">
        <f>'Natal wages pounds'!AA26*104.6</f>
        <v>395.15555555555545</v>
      </c>
      <c r="AB26" s="58">
        <f>'Natal wages pounds'!AB26*104.6</f>
        <v>4741.8666666666659</v>
      </c>
      <c r="AC26" s="55">
        <f>'Natal wages pounds'!AC26*104.6</f>
        <v>36.609999999999992</v>
      </c>
      <c r="AD26" s="12">
        <f>'Natal wages pounds'!AD26*104.6</f>
        <v>915.25</v>
      </c>
      <c r="AE26" s="13">
        <f>'Natal wages pounds'!AE26*104.6</f>
        <v>10983</v>
      </c>
      <c r="AF26" s="49"/>
      <c r="AG26" s="49"/>
      <c r="AH26" s="56"/>
      <c r="AI26" s="49"/>
      <c r="AJ26" s="49"/>
      <c r="AK26" s="56"/>
      <c r="AL26" s="49"/>
      <c r="AM26" s="49"/>
      <c r="AN26" s="49"/>
      <c r="AO26" s="57"/>
      <c r="AP26" s="49"/>
      <c r="AQ26" s="58"/>
      <c r="AR26" s="12" ph="1">
        <f>'Natal wages pounds'!AR26*104.6</f>
        <v>12.151033333333332</v>
      </c>
      <c r="AS26" s="49" ph="1">
        <f>'Natal wages pounds'!AS26*104.6</f>
        <v>303.77583333333331</v>
      </c>
      <c r="AT26" s="13" ph="1">
        <f>'Natal wages pounds'!AT26*104.6</f>
        <v>3645.31</v>
      </c>
      <c r="AU26" s="12" ph="1">
        <f>'Natal wages pounds'!AU26*104.6</f>
        <v>4.3234666666666675</v>
      </c>
      <c r="AV26" s="49" ph="1">
        <f>'Natal wages pounds'!AV26*104.6</f>
        <v>108.08666666666667</v>
      </c>
      <c r="AW26" s="13" ph="1">
        <f>'Natal wages pounds'!AW26*104.6</f>
        <v>1297.0400000000002</v>
      </c>
      <c r="AX26" s="12" ph="1">
        <f>'Natal wages pounds'!AX26*104.6</f>
        <v>1.4120999999999997</v>
      </c>
      <c r="AY26" s="49" ph="1">
        <f>'Natal wages pounds'!AY26*104.6</f>
        <v>35.302499999999995</v>
      </c>
      <c r="AZ26" s="13" ph="1">
        <f>'Natal wages pounds'!AZ26*104.6</f>
        <v>423.62999999999994</v>
      </c>
      <c r="BA26" s="12" ph="1">
        <f>'Natal wages pounds'!BA26*104.6</f>
        <v>1.6212999999999997</v>
      </c>
      <c r="BB26" s="49" ph="1">
        <f>'Natal wages pounds'!BB26*104.6</f>
        <v>40.532499999999992</v>
      </c>
      <c r="BC26" s="13" ph="1">
        <f>'Natal wages pounds'!BC26*104.6</f>
        <v>486.38999999999993</v>
      </c>
    </row>
    <row r="27" spans="1:55" s="50" customFormat="1" ph="1" x14ac:dyDescent="0.2">
      <c r="A27" s="59">
        <v>1870</v>
      </c>
      <c r="B27" s="14">
        <f>'Natal wages pounds'!B27*104.6</f>
        <v>4.8116000000000003</v>
      </c>
      <c r="C27" s="12">
        <f>'Natal wages pounds'!C27*104.6</f>
        <v>120.29</v>
      </c>
      <c r="D27" s="56">
        <f>'Natal wages pounds'!D27*104.6</f>
        <v>1443.48</v>
      </c>
      <c r="E27" s="49"/>
      <c r="F27" s="49"/>
      <c r="G27" s="49"/>
      <c r="H27" s="57"/>
      <c r="I27" s="49"/>
      <c r="J27" s="49"/>
      <c r="K27" s="57"/>
      <c r="L27" s="49"/>
      <c r="M27" s="58"/>
      <c r="N27" s="55"/>
      <c r="O27" s="49"/>
      <c r="P27" s="49"/>
      <c r="Q27" s="57"/>
      <c r="R27" s="49"/>
      <c r="S27" s="56"/>
      <c r="T27" s="49"/>
      <c r="U27" s="49"/>
      <c r="V27" s="49"/>
      <c r="W27" s="57"/>
      <c r="X27" s="49"/>
      <c r="Y27" s="58"/>
      <c r="Z27" s="14">
        <f>'Natal wages pounds'!Z27*104.6</f>
        <v>13.074999999999999</v>
      </c>
      <c r="AA27" s="12">
        <f>'Natal wages pounds'!AA27*104.6</f>
        <v>326.875</v>
      </c>
      <c r="AB27" s="58">
        <f>'Natal wages pounds'!AB27*104.6</f>
        <v>3922.5</v>
      </c>
      <c r="AC27" s="55">
        <f>'Natal wages pounds'!AC27*104.6</f>
        <v>37.699583333333329</v>
      </c>
      <c r="AD27" s="12">
        <f>'Natal wages pounds'!AD27*104.6</f>
        <v>942.48958333333326</v>
      </c>
      <c r="AE27" s="13">
        <f>'Natal wages pounds'!AE27*104.6</f>
        <v>11309.875</v>
      </c>
      <c r="AF27" s="49"/>
      <c r="AG27" s="49"/>
      <c r="AH27" s="56"/>
      <c r="AI27" s="49"/>
      <c r="AJ27" s="49"/>
      <c r="AK27" s="56"/>
      <c r="AL27" s="49"/>
      <c r="AM27" s="49"/>
      <c r="AN27" s="49"/>
      <c r="AO27" s="57"/>
      <c r="AP27" s="49"/>
      <c r="AQ27" s="58"/>
      <c r="AR27" s="12" ph="1">
        <f>'Natal wages pounds'!AR27*104.6</f>
        <v>12.730691666666665</v>
      </c>
      <c r="AS27" s="49" ph="1">
        <f>'Natal wages pounds'!AS27*104.6</f>
        <v>318.26729166666661</v>
      </c>
      <c r="AT27" s="13" ph="1">
        <f>'Natal wages pounds'!AT27*104.6</f>
        <v>3819.2074999999995</v>
      </c>
      <c r="AU27" s="12" ph="1">
        <f>'Natal wages pounds'!AU27*104.6</f>
        <v>4.6895666666666669</v>
      </c>
      <c r="AV27" s="49" ph="1">
        <f>'Natal wages pounds'!AV27*104.6</f>
        <v>117.23916666666666</v>
      </c>
      <c r="AW27" s="13" ph="1">
        <f>'Natal wages pounds'!AW27*104.6</f>
        <v>1406.87</v>
      </c>
      <c r="AX27" s="12" ph="1">
        <f>'Natal wages pounds'!AX27*104.6</f>
        <v>1.4731166666666664</v>
      </c>
      <c r="AY27" s="49" ph="1">
        <f>'Natal wages pounds'!AY27*104.6</f>
        <v>36.82791666666666</v>
      </c>
      <c r="AZ27" s="13" ph="1">
        <f>'Natal wages pounds'!AZ27*104.6</f>
        <v>441.93499999999995</v>
      </c>
      <c r="BA27" s="12" ph="1">
        <f>'Natal wages pounds'!BA27*104.6</f>
        <v>1.5864333333333334</v>
      </c>
      <c r="BB27" s="49" ph="1">
        <f>'Natal wages pounds'!BB27*104.6</f>
        <v>39.660833333333329</v>
      </c>
      <c r="BC27" s="13" ph="1">
        <f>'Natal wages pounds'!BC27*104.6</f>
        <v>475.92999999999995</v>
      </c>
    </row>
    <row r="28" spans="1:55" s="50" customFormat="1" ph="1" x14ac:dyDescent="0.2">
      <c r="A28" s="59">
        <v>1871</v>
      </c>
      <c r="B28" s="14">
        <f>'Natal wages pounds'!B28*104.6</f>
        <v>5.23</v>
      </c>
      <c r="C28" s="12">
        <f>'Natal wages pounds'!C28*104.6</f>
        <v>130.75</v>
      </c>
      <c r="D28" s="56">
        <f>'Natal wages pounds'!D28*104.6</f>
        <v>1569</v>
      </c>
      <c r="E28" s="49"/>
      <c r="F28" s="49"/>
      <c r="G28" s="49"/>
      <c r="H28" s="57"/>
      <c r="I28" s="49"/>
      <c r="J28" s="49"/>
      <c r="K28" s="57"/>
      <c r="L28" s="49"/>
      <c r="M28" s="58"/>
      <c r="N28" s="55"/>
      <c r="O28" s="49"/>
      <c r="P28" s="49"/>
      <c r="Q28" s="57"/>
      <c r="R28" s="49"/>
      <c r="S28" s="56"/>
      <c r="T28" s="49"/>
      <c r="U28" s="49"/>
      <c r="V28" s="49"/>
      <c r="W28" s="57"/>
      <c r="X28" s="49"/>
      <c r="Y28" s="58"/>
      <c r="Z28" s="14">
        <f>'Natal wages pounds'!Z28*104.6</f>
        <v>4.9975555555555555</v>
      </c>
      <c r="AA28" s="12">
        <f>'Natal wages pounds'!AA28*104.6</f>
        <v>124.93888888888888</v>
      </c>
      <c r="AB28" s="58">
        <f>'Natal wages pounds'!AB28*104.6</f>
        <v>1499.2666666666667</v>
      </c>
      <c r="AC28" s="55">
        <f>'Natal wages pounds'!AC28*104.6</f>
        <v>36.065208333333331</v>
      </c>
      <c r="AD28" s="12">
        <f>'Natal wages pounds'!AD28*104.6</f>
        <v>901.63020833333326</v>
      </c>
      <c r="AE28" s="13">
        <f>'Natal wages pounds'!AE28*104.6</f>
        <v>10819.5625</v>
      </c>
      <c r="AF28" s="49"/>
      <c r="AG28" s="49"/>
      <c r="AH28" s="56"/>
      <c r="AI28" s="49"/>
      <c r="AJ28" s="49"/>
      <c r="AK28" s="56"/>
      <c r="AL28" s="49"/>
      <c r="AM28" s="49"/>
      <c r="AN28" s="49"/>
      <c r="AO28" s="57"/>
      <c r="AP28" s="49"/>
      <c r="AQ28" s="58"/>
      <c r="AR28" s="12" ph="1">
        <f>'Natal wages pounds'!AR28*104.6</f>
        <v>14.644</v>
      </c>
      <c r="AS28" s="49" ph="1">
        <f>'Natal wages pounds'!AS28*104.6</f>
        <v>366.09999999999997</v>
      </c>
      <c r="AT28" s="13" ph="1">
        <f>'Natal wages pounds'!AT28*104.6</f>
        <v>4393.2</v>
      </c>
      <c r="AU28" s="12" ph="1">
        <f>'Natal wages pounds'!AU28*104.6</f>
        <v>5.2648666666666664</v>
      </c>
      <c r="AV28" s="49" ph="1">
        <f>'Natal wages pounds'!AV28*104.6</f>
        <v>131.62166666666667</v>
      </c>
      <c r="AW28" s="13" ph="1">
        <f>'Natal wages pounds'!AW28*104.6</f>
        <v>1579.4599999999998</v>
      </c>
      <c r="AX28" s="12" ph="1">
        <f>'Natal wages pounds'!AX28*104.6</f>
        <v>1.6430916666666666</v>
      </c>
      <c r="AY28" s="49" ph="1">
        <f>'Natal wages pounds'!AY28*104.6</f>
        <v>41.07729166666666</v>
      </c>
      <c r="AZ28" s="13" ph="1">
        <f>'Natal wages pounds'!AZ28*104.6</f>
        <v>492.92750000000001</v>
      </c>
      <c r="BA28" s="12" ph="1">
        <f>'Natal wages pounds'!BA28*104.6</f>
        <v>1.7782</v>
      </c>
      <c r="BB28" s="49" ph="1">
        <f>'Natal wages pounds'!BB28*104.6</f>
        <v>44.455000000000005</v>
      </c>
      <c r="BC28" s="13" ph="1">
        <f>'Natal wages pounds'!BC28*104.6</f>
        <v>533.46</v>
      </c>
    </row>
    <row r="29" spans="1:55" s="50" customFormat="1" ph="1" x14ac:dyDescent="0.2">
      <c r="A29" s="59">
        <v>1872</v>
      </c>
      <c r="B29" s="14">
        <f>'Natal wages pounds'!B29*104.6</f>
        <v>5.8775756944444444</v>
      </c>
      <c r="C29" s="12">
        <f>'Natal wages pounds'!C29*104.6</f>
        <v>146.93939236111112</v>
      </c>
      <c r="D29" s="56">
        <f>'Natal wages pounds'!D29*104.6</f>
        <v>1763.2727083333334</v>
      </c>
      <c r="E29" s="49"/>
      <c r="F29" s="49"/>
      <c r="G29" s="49"/>
      <c r="H29" s="57"/>
      <c r="I29" s="49"/>
      <c r="J29" s="49"/>
      <c r="K29" s="57"/>
      <c r="L29" s="49"/>
      <c r="M29" s="58"/>
      <c r="N29" s="55"/>
      <c r="O29" s="49"/>
      <c r="P29" s="49"/>
      <c r="Q29" s="57"/>
      <c r="R29" s="49"/>
      <c r="S29" s="56"/>
      <c r="T29" s="49"/>
      <c r="U29" s="49"/>
      <c r="V29" s="49"/>
      <c r="W29" s="57"/>
      <c r="X29" s="49"/>
      <c r="Y29" s="58"/>
      <c r="Z29" s="14">
        <f>'Natal wages pounds'!Z29*104.6</f>
        <v>11.331666666666667</v>
      </c>
      <c r="AA29" s="12">
        <f>'Natal wages pounds'!AA29*104.6</f>
        <v>283.29166666666669</v>
      </c>
      <c r="AB29" s="58">
        <f>'Natal wages pounds'!AB29*104.6</f>
        <v>3399.5</v>
      </c>
      <c r="AC29" s="55">
        <f>'Natal wages pounds'!AC29*104.6</f>
        <v>41.84</v>
      </c>
      <c r="AD29" s="12">
        <f>'Natal wages pounds'!AD29*104.6</f>
        <v>1046</v>
      </c>
      <c r="AE29" s="13">
        <f>'Natal wages pounds'!AE29*104.6</f>
        <v>12552</v>
      </c>
      <c r="AF29" s="49"/>
      <c r="AG29" s="49"/>
      <c r="AH29" s="56"/>
      <c r="AI29" s="49"/>
      <c r="AJ29" s="49"/>
      <c r="AK29" s="56"/>
      <c r="AL29" s="49"/>
      <c r="AM29" s="49"/>
      <c r="AN29" s="49"/>
      <c r="AO29" s="57"/>
      <c r="AP29" s="49"/>
      <c r="AQ29" s="58"/>
      <c r="AR29" s="12" ph="1">
        <f>'Natal wages pounds'!AR29*104.6</f>
        <v>16.736000000000001</v>
      </c>
      <c r="AS29" s="49" ph="1">
        <f>'Natal wages pounds'!AS29*104.6</f>
        <v>418.4</v>
      </c>
      <c r="AT29" s="13" ph="1">
        <f>'Natal wages pounds'!AT29*104.6</f>
        <v>5020.7999999999993</v>
      </c>
      <c r="AU29" s="12" ph="1">
        <f>'Natal wages pounds'!AU29*104.6</f>
        <v>6.2759999999999998</v>
      </c>
      <c r="AV29" s="49" ph="1">
        <f>'Natal wages pounds'!AV29*104.6</f>
        <v>156.89999999999998</v>
      </c>
      <c r="AW29" s="13" ph="1">
        <f>'Natal wages pounds'!AW29*104.6</f>
        <v>1882.8</v>
      </c>
      <c r="AX29" s="12" ph="1">
        <f>'Natal wages pounds'!AX29*104.6</f>
        <v>1.9394583333333333</v>
      </c>
      <c r="AY29" s="49" ph="1">
        <f>'Natal wages pounds'!AY29*104.6</f>
        <v>48.486458333333331</v>
      </c>
      <c r="AZ29" s="13" ph="1">
        <f>'Natal wages pounds'!AZ29*104.6</f>
        <v>581.83749999999998</v>
      </c>
      <c r="BA29" s="12" ph="1">
        <f>'Natal wages pounds'!BA29*104.6</f>
        <v>1.9743249999999999</v>
      </c>
      <c r="BB29" s="49" ph="1">
        <f>'Natal wages pounds'!BB29*104.6</f>
        <v>49.358124999999994</v>
      </c>
      <c r="BC29" s="13" ph="1">
        <f>'Natal wages pounds'!BC29*104.6</f>
        <v>592.2974999999999</v>
      </c>
    </row>
    <row r="30" spans="1:55" s="50" customFormat="1" ph="1" x14ac:dyDescent="0.2">
      <c r="A30" s="59">
        <v>1873</v>
      </c>
      <c r="B30" s="14">
        <f>'Natal wages pounds'!B30*104.6</f>
        <v>5.9055416666666662</v>
      </c>
      <c r="C30" s="12">
        <f>'Natal wages pounds'!C30*104.6</f>
        <v>147.63854166666664</v>
      </c>
      <c r="D30" s="56">
        <f>'Natal wages pounds'!D30*104.6</f>
        <v>1771.6624999999999</v>
      </c>
      <c r="E30" s="49"/>
      <c r="F30" s="49"/>
      <c r="G30" s="49"/>
      <c r="H30" s="57"/>
      <c r="I30" s="49"/>
      <c r="J30" s="49"/>
      <c r="K30" s="57"/>
      <c r="L30" s="49"/>
      <c r="M30" s="58"/>
      <c r="N30" s="55"/>
      <c r="O30" s="49"/>
      <c r="P30" s="49"/>
      <c r="Q30" s="57"/>
      <c r="R30" s="49"/>
      <c r="S30" s="56"/>
      <c r="T30" s="49"/>
      <c r="U30" s="49"/>
      <c r="V30" s="49"/>
      <c r="W30" s="57"/>
      <c r="X30" s="49"/>
      <c r="Y30" s="58"/>
      <c r="Z30" s="14">
        <f>'Natal wages pounds'!Z30*104.6</f>
        <v>10.547166666666667</v>
      </c>
      <c r="AA30" s="12">
        <f>'Natal wages pounds'!AA30*104.6</f>
        <v>263.67916666666667</v>
      </c>
      <c r="AB30" s="58">
        <f>'Natal wages pounds'!AB30*104.6</f>
        <v>3164.1499999999996</v>
      </c>
      <c r="AC30" s="55">
        <f>'Natal wages pounds'!AC30*104.6</f>
        <v>47.505833333333328</v>
      </c>
      <c r="AD30" s="12">
        <f>'Natal wages pounds'!AD30*104.6</f>
        <v>1187.6458333333333</v>
      </c>
      <c r="AE30" s="13">
        <f>'Natal wages pounds'!AE30*104.6</f>
        <v>14251.75</v>
      </c>
      <c r="AF30" s="49"/>
      <c r="AG30" s="49"/>
      <c r="AH30" s="56"/>
      <c r="AI30" s="49"/>
      <c r="AJ30" s="49"/>
      <c r="AK30" s="56"/>
      <c r="AL30" s="49"/>
      <c r="AM30" s="49"/>
      <c r="AN30" s="49"/>
      <c r="AO30" s="57"/>
      <c r="AP30" s="49"/>
      <c r="AQ30" s="58"/>
      <c r="AR30" s="12" ph="1">
        <f>'Natal wages pounds'!AR30*104.6</f>
        <v>15.689999999999998</v>
      </c>
      <c r="AS30" s="49" ph="1">
        <f>'Natal wages pounds'!AS30*104.6</f>
        <v>392.25</v>
      </c>
      <c r="AT30" s="13" ph="1">
        <f>'Natal wages pounds'!AT30*104.6</f>
        <v>4707</v>
      </c>
      <c r="AU30" s="12" ph="1">
        <f>'Natal wages pounds'!AU30*104.6</f>
        <v>7.5660666666666661</v>
      </c>
      <c r="AV30" s="49" ph="1">
        <f>'Natal wages pounds'!AV30*104.6</f>
        <v>189.15166666666667</v>
      </c>
      <c r="AW30" s="13" ph="1">
        <f>'Natal wages pounds'!AW30*104.6</f>
        <v>2269.8199999999997</v>
      </c>
      <c r="AX30" s="12" ph="1">
        <f>'Natal wages pounds'!AX30*104.6</f>
        <v>2.5975666666666664</v>
      </c>
      <c r="AY30" s="49" ph="1">
        <f>'Natal wages pounds'!AY30*104.6</f>
        <v>64.939166666666665</v>
      </c>
      <c r="AZ30" s="13" ph="1">
        <f>'Natal wages pounds'!AZ30*104.6</f>
        <v>779.27</v>
      </c>
      <c r="BA30" s="12" ph="1">
        <f>'Natal wages pounds'!BA30*104.6</f>
        <v>2.3012000000000001</v>
      </c>
      <c r="BB30" s="49" ph="1">
        <f>'Natal wages pounds'!BB30*104.6</f>
        <v>57.53</v>
      </c>
      <c r="BC30" s="13" ph="1">
        <f>'Natal wages pounds'!BC30*104.6</f>
        <v>690.36</v>
      </c>
    </row>
    <row r="31" spans="1:55" s="50" customFormat="1" ph="1" x14ac:dyDescent="0.2">
      <c r="A31" s="59">
        <v>1874</v>
      </c>
      <c r="B31" s="14">
        <f>'Natal wages pounds'!B31*104.6</f>
        <v>6.3951277777777777</v>
      </c>
      <c r="C31" s="12">
        <f>'Natal wages pounds'!C31*104.6</f>
        <v>159.87819444444446</v>
      </c>
      <c r="D31" s="56">
        <f>'Natal wages pounds'!D31*104.6</f>
        <v>1918.5383333333334</v>
      </c>
      <c r="E31" s="49"/>
      <c r="F31" s="49"/>
      <c r="G31" s="49"/>
      <c r="H31" s="57"/>
      <c r="I31" s="49"/>
      <c r="J31" s="49"/>
      <c r="K31" s="57"/>
      <c r="L31" s="49"/>
      <c r="M31" s="58"/>
      <c r="N31" s="55"/>
      <c r="O31" s="49"/>
      <c r="P31" s="49"/>
      <c r="Q31" s="57"/>
      <c r="R31" s="49"/>
      <c r="S31" s="56"/>
      <c r="T31" s="49"/>
      <c r="U31" s="49"/>
      <c r="V31" s="49"/>
      <c r="W31" s="57"/>
      <c r="X31" s="49"/>
      <c r="Y31" s="58"/>
      <c r="Z31" s="14">
        <f>'Natal wages pounds'!Z31*104.6</f>
        <v>14.179111111111109</v>
      </c>
      <c r="AA31" s="12">
        <f>'Natal wages pounds'!AA31*104.6</f>
        <v>354.47777777777776</v>
      </c>
      <c r="AB31" s="58">
        <f>'Natal wages pounds'!AB31*104.6</f>
        <v>4253.7333333333327</v>
      </c>
      <c r="AC31" s="55">
        <f>'Natal wages pounds'!AC31*104.6</f>
        <v>54.261250000000004</v>
      </c>
      <c r="AD31" s="12">
        <f>'Natal wages pounds'!AD31*104.6</f>
        <v>1356.53125</v>
      </c>
      <c r="AE31" s="13">
        <f>'Natal wages pounds'!AE31*104.6</f>
        <v>16278.375000000002</v>
      </c>
      <c r="AF31" s="49"/>
      <c r="AG31" s="49"/>
      <c r="AH31" s="56"/>
      <c r="AI31" s="49"/>
      <c r="AJ31" s="49"/>
      <c r="AK31" s="56"/>
      <c r="AL31" s="49"/>
      <c r="AM31" s="49"/>
      <c r="AN31" s="49"/>
      <c r="AO31" s="57"/>
      <c r="AP31" s="49"/>
      <c r="AQ31" s="58"/>
      <c r="AR31" s="12" ph="1">
        <f>'Natal wages pounds'!AR31*104.6</f>
        <v>22.593600000000002</v>
      </c>
      <c r="AS31" s="49" ph="1">
        <f>'Natal wages pounds'!AS31*104.6</f>
        <v>564.84</v>
      </c>
      <c r="AT31" s="13" ph="1">
        <f>'Natal wages pounds'!AT31*104.6</f>
        <v>6778.0800000000008</v>
      </c>
      <c r="AU31" s="12" ph="1">
        <f>'Natal wages pounds'!AU31*104.6</f>
        <v>9.0304666666666655</v>
      </c>
      <c r="AV31" s="49" ph="1">
        <f>'Natal wages pounds'!AV31*104.6</f>
        <v>225.76166666666666</v>
      </c>
      <c r="AW31" s="13" ph="1">
        <f>'Natal wages pounds'!AW31*104.6</f>
        <v>2709.14</v>
      </c>
      <c r="AX31" s="12" ph="1">
        <f>'Natal wages pounds'!AX31*104.6</f>
        <v>3.0333999999999994</v>
      </c>
      <c r="AY31" s="49" ph="1">
        <f>'Natal wages pounds'!AY31*104.6</f>
        <v>75.834999999999994</v>
      </c>
      <c r="AZ31" s="13" ph="1">
        <f>'Natal wages pounds'!AZ31*104.6</f>
        <v>910.01999999999987</v>
      </c>
      <c r="BA31" s="12" ph="1">
        <f>'Natal wages pounds'!BA31*104.6</f>
        <v>2.6237166666666663</v>
      </c>
      <c r="BB31" s="49" ph="1">
        <f>'Natal wages pounds'!BB31*104.6</f>
        <v>65.592916666666667</v>
      </c>
      <c r="BC31" s="13" ph="1">
        <f>'Natal wages pounds'!BC31*104.6</f>
        <v>787.11500000000001</v>
      </c>
    </row>
    <row r="32" spans="1:55" s="50" customFormat="1" ph="1" x14ac:dyDescent="0.2">
      <c r="A32" s="59">
        <v>1875</v>
      </c>
      <c r="B32" s="14">
        <f>'Natal wages pounds'!B32*104.6</f>
        <v>7.7926999999999991</v>
      </c>
      <c r="C32" s="12">
        <f>'Natal wages pounds'!C32*104.6</f>
        <v>194.8175</v>
      </c>
      <c r="D32" s="56">
        <f>'Natal wages pounds'!D32*104.6</f>
        <v>2337.81</v>
      </c>
      <c r="E32" s="49"/>
      <c r="F32" s="49"/>
      <c r="G32" s="49"/>
      <c r="H32" s="57"/>
      <c r="I32" s="49"/>
      <c r="J32" s="49"/>
      <c r="K32" s="57"/>
      <c r="L32" s="49"/>
      <c r="M32" s="58"/>
      <c r="N32" s="55"/>
      <c r="O32" s="49"/>
      <c r="P32" s="49"/>
      <c r="Q32" s="57"/>
      <c r="R32" s="49"/>
      <c r="S32" s="56"/>
      <c r="T32" s="49"/>
      <c r="U32" s="49"/>
      <c r="V32" s="49"/>
      <c r="W32" s="57"/>
      <c r="X32" s="49"/>
      <c r="Y32" s="58"/>
      <c r="Z32" s="14">
        <f>'Natal wages pounds'!Z32*104.6</f>
        <v>16.154888888888888</v>
      </c>
      <c r="AA32" s="12">
        <f>'Natal wages pounds'!AA32*104.6</f>
        <v>403.87222222222215</v>
      </c>
      <c r="AB32" s="58">
        <f>'Natal wages pounds'!AB32*104.6</f>
        <v>4846.4666666666662</v>
      </c>
      <c r="AC32" s="55">
        <f>'Natal wages pounds'!AC32*104.6</f>
        <v>61.888333333333328</v>
      </c>
      <c r="AD32" s="12">
        <f>'Natal wages pounds'!AD32*104.6</f>
        <v>1547.2083333333333</v>
      </c>
      <c r="AE32" s="13">
        <f>'Natal wages pounds'!AE32*104.6</f>
        <v>18566.5</v>
      </c>
      <c r="AF32" s="49"/>
      <c r="AG32" s="49"/>
      <c r="AH32" s="56"/>
      <c r="AI32" s="49"/>
      <c r="AJ32" s="49"/>
      <c r="AK32" s="56"/>
      <c r="AL32" s="49"/>
      <c r="AM32" s="49"/>
      <c r="AN32" s="49"/>
      <c r="AO32" s="57"/>
      <c r="AP32" s="49"/>
      <c r="AQ32" s="58"/>
      <c r="AR32" s="12" ph="1">
        <f>'Natal wages pounds'!AR32*104.6</f>
        <v>25.801333333333332</v>
      </c>
      <c r="AS32" s="49" ph="1">
        <f>'Natal wages pounds'!AS32*104.6</f>
        <v>645.0333333333333</v>
      </c>
      <c r="AT32" s="13" ph="1">
        <f>'Natal wages pounds'!AT32*104.6</f>
        <v>7740.4</v>
      </c>
      <c r="AU32" s="12" ph="1">
        <f>'Natal wages pounds'!AU32*104.6</f>
        <v>10.32925</v>
      </c>
      <c r="AV32" s="49" ph="1">
        <f>'Natal wages pounds'!AV32*104.6</f>
        <v>258.23124999999999</v>
      </c>
      <c r="AW32" s="13" ph="1">
        <f>'Natal wages pounds'!AW32*104.6</f>
        <v>3098.7749999999996</v>
      </c>
      <c r="AX32" s="12" ph="1">
        <f>'Natal wages pounds'!AX32*104.6</f>
        <v>3.4256500000000001</v>
      </c>
      <c r="AY32" s="49" ph="1">
        <f>'Natal wages pounds'!AY32*104.6</f>
        <v>85.641249999999999</v>
      </c>
      <c r="AZ32" s="13" ph="1">
        <f>'Natal wages pounds'!AZ32*104.6</f>
        <v>1027.6950000000002</v>
      </c>
      <c r="BA32" s="12" ph="1">
        <f>'Natal wages pounds'!BA32*104.6</f>
        <v>2.9767416666666664</v>
      </c>
      <c r="BB32" s="49" ph="1">
        <f>'Natal wages pounds'!BB32*104.6</f>
        <v>74.418541666666655</v>
      </c>
      <c r="BC32" s="13" ph="1">
        <f>'Natal wages pounds'!BC32*104.6</f>
        <v>893.02249999999992</v>
      </c>
    </row>
    <row r="33" spans="1:55" s="50" customFormat="1" ph="1" x14ac:dyDescent="0.2">
      <c r="A33" s="59">
        <v>1876</v>
      </c>
      <c r="B33" s="14">
        <f>'Natal wages pounds'!B33*104.6</f>
        <v>6.4111083333333339</v>
      </c>
      <c r="C33" s="12">
        <f>'Natal wages pounds'!C33*104.6</f>
        <v>160.27770833333335</v>
      </c>
      <c r="D33" s="56">
        <f>'Natal wages pounds'!D33*104.6</f>
        <v>1923.3325000000002</v>
      </c>
      <c r="E33" s="49"/>
      <c r="F33" s="49"/>
      <c r="G33" s="49"/>
      <c r="H33" s="57"/>
      <c r="I33" s="49"/>
      <c r="J33" s="49"/>
      <c r="K33" s="57"/>
      <c r="L33" s="49"/>
      <c r="M33" s="58"/>
      <c r="N33" s="55"/>
      <c r="O33" s="49"/>
      <c r="P33" s="49"/>
      <c r="Q33" s="57"/>
      <c r="R33" s="49"/>
      <c r="S33" s="56"/>
      <c r="T33" s="49"/>
      <c r="U33" s="49"/>
      <c r="V33" s="49"/>
      <c r="W33" s="57"/>
      <c r="X33" s="49"/>
      <c r="Y33" s="58"/>
      <c r="Z33" s="14">
        <f>'Natal wages pounds'!Z33*104.6</f>
        <v>12.552</v>
      </c>
      <c r="AA33" s="12">
        <f>'Natal wages pounds'!AA33*104.6</f>
        <v>313.79999999999995</v>
      </c>
      <c r="AB33" s="58">
        <f>'Natal wages pounds'!AB33*104.6</f>
        <v>3765.6</v>
      </c>
      <c r="AC33" s="55">
        <f>'Natal wages pounds'!AC33*104.6</f>
        <v>53.17166666666666</v>
      </c>
      <c r="AD33" s="12">
        <f>'Natal wages pounds'!AD33*104.6</f>
        <v>1329.2916666666665</v>
      </c>
      <c r="AE33" s="13">
        <f>'Natal wages pounds'!AE33*104.6</f>
        <v>15951.5</v>
      </c>
      <c r="AF33" s="49"/>
      <c r="AG33" s="49"/>
      <c r="AH33" s="56"/>
      <c r="AI33" s="49"/>
      <c r="AJ33" s="49"/>
      <c r="AK33" s="56"/>
      <c r="AL33" s="49"/>
      <c r="AM33" s="49"/>
      <c r="AN33" s="49"/>
      <c r="AO33" s="57"/>
      <c r="AP33" s="49"/>
      <c r="AQ33" s="58"/>
      <c r="AR33" s="12" ph="1">
        <f>'Natal wages pounds'!AR33*104.6</f>
        <v>18.566499999999998</v>
      </c>
      <c r="AS33" s="49" ph="1">
        <f>'Natal wages pounds'!AS33*104.6</f>
        <v>464.16249999999997</v>
      </c>
      <c r="AT33" s="13" ph="1">
        <f>'Natal wages pounds'!AT33*104.6</f>
        <v>5569.95</v>
      </c>
      <c r="AU33" s="12" ph="1">
        <f>'Natal wages pounds'!AU33*104.6</f>
        <v>9.5011666666666663</v>
      </c>
      <c r="AV33" s="49" ph="1">
        <f>'Natal wages pounds'!AV33*104.6</f>
        <v>237.52916666666667</v>
      </c>
      <c r="AW33" s="13" ph="1">
        <f>'Natal wages pounds'!AW33*104.6</f>
        <v>2850.35</v>
      </c>
      <c r="AX33" s="12" ph="1">
        <f>'Natal wages pounds'!AX33*104.6</f>
        <v>3.3472</v>
      </c>
      <c r="AY33" s="49" ph="1">
        <f>'Natal wages pounds'!AY33*104.6</f>
        <v>83.68</v>
      </c>
      <c r="AZ33" s="13" ph="1">
        <f>'Natal wages pounds'!AZ33*104.6</f>
        <v>1004.1600000000001</v>
      </c>
      <c r="BA33" s="12" ph="1">
        <f>'Natal wages pounds'!BA33*104.6</f>
        <v>2.8416333333333332</v>
      </c>
      <c r="BB33" s="49" ph="1">
        <f>'Natal wages pounds'!BB33*104.6</f>
        <v>71.040833333333339</v>
      </c>
      <c r="BC33" s="13" ph="1">
        <f>'Natal wages pounds'!BC33*104.6</f>
        <v>852.49</v>
      </c>
    </row>
    <row r="34" spans="1:55" s="50" customFormat="1" ph="1" x14ac:dyDescent="0.2">
      <c r="A34" s="59">
        <v>1877</v>
      </c>
      <c r="B34" s="14">
        <f>'Natal wages pounds'!B34*104.6</f>
        <v>7.3220000000000001</v>
      </c>
      <c r="C34" s="12">
        <f>'Natal wages pounds'!C34*104.6</f>
        <v>183.04999999999998</v>
      </c>
      <c r="D34" s="56">
        <f>'Natal wages pounds'!D34*104.6</f>
        <v>2196.6</v>
      </c>
      <c r="E34" s="49"/>
      <c r="F34" s="49"/>
      <c r="G34" s="49"/>
      <c r="H34" s="57"/>
      <c r="I34" s="49"/>
      <c r="J34" s="49"/>
      <c r="K34" s="57"/>
      <c r="L34" s="49"/>
      <c r="M34" s="58"/>
      <c r="N34" s="55"/>
      <c r="O34" s="49"/>
      <c r="P34" s="49"/>
      <c r="Q34" s="57"/>
      <c r="R34" s="49"/>
      <c r="S34" s="56"/>
      <c r="T34" s="49"/>
      <c r="U34" s="49"/>
      <c r="V34" s="49"/>
      <c r="W34" s="57"/>
      <c r="X34" s="49"/>
      <c r="Y34" s="58"/>
      <c r="Z34" s="14">
        <f>'Natal wages pounds'!Z34*104.6</f>
        <v>18.130666666666663</v>
      </c>
      <c r="AA34" s="12">
        <f>'Natal wages pounds'!AA34*104.6</f>
        <v>453.26666666666659</v>
      </c>
      <c r="AB34" s="58">
        <f>'Natal wages pounds'!AB34*104.6</f>
        <v>5439.2</v>
      </c>
      <c r="AC34" s="55">
        <f>'Natal wages pounds'!AC34*104.6</f>
        <v>55.317307692307693</v>
      </c>
      <c r="AD34" s="12">
        <f>'Natal wages pounds'!AD34*104.6</f>
        <v>1382.9326923076924</v>
      </c>
      <c r="AE34" s="13">
        <f>'Natal wages pounds'!AE34*104.6</f>
        <v>16595.192307692309</v>
      </c>
      <c r="AF34" s="49"/>
      <c r="AG34" s="49"/>
      <c r="AH34" s="56"/>
      <c r="AI34" s="49"/>
      <c r="AJ34" s="49"/>
      <c r="AK34" s="56"/>
      <c r="AL34" s="49"/>
      <c r="AM34" s="49"/>
      <c r="AN34" s="49"/>
      <c r="AO34" s="57"/>
      <c r="AP34" s="49"/>
      <c r="AQ34" s="58"/>
      <c r="AR34" s="12" ph="1">
        <f>'Natal wages pounds'!AR34*104.6</f>
        <v>18.827999999999999</v>
      </c>
      <c r="AS34" s="49" ph="1">
        <f>'Natal wages pounds'!AS34*104.6</f>
        <v>470.7</v>
      </c>
      <c r="AT34" s="13" ph="1">
        <f>'Natal wages pounds'!AT34*104.6</f>
        <v>5648.4</v>
      </c>
      <c r="AU34" s="12" ph="1">
        <f>'Natal wages pounds'!AU34*104.6</f>
        <v>8.0876138888888889</v>
      </c>
      <c r="AV34" s="49" ph="1">
        <f>'Natal wages pounds'!AV34*104.6</f>
        <v>202.19034722222221</v>
      </c>
      <c r="AW34" s="13" ph="1">
        <f>'Natal wages pounds'!AW34*104.6</f>
        <v>2426.2841666666664</v>
      </c>
      <c r="AX34" s="12" ph="1">
        <f>'Natal wages pounds'!AX34*104.6</f>
        <v>4.1177533333333329</v>
      </c>
      <c r="AY34" s="49" ph="1">
        <f>'Natal wages pounds'!AY34*104.6</f>
        <v>102.94383333333333</v>
      </c>
      <c r="AZ34" s="13" ph="1">
        <f>'Natal wages pounds'!AZ34*104.6</f>
        <v>1235.3259999999998</v>
      </c>
      <c r="BA34" s="12" ph="1">
        <f>'Natal wages pounds'!BA34*104.6</f>
        <v>1.0721499999999997</v>
      </c>
      <c r="BB34" s="49" ph="1">
        <f>'Natal wages pounds'!BB34*104.6</f>
        <v>26.803749999999997</v>
      </c>
      <c r="BC34" s="13" ph="1">
        <f>'Natal wages pounds'!BC34*104.6</f>
        <v>321.64499999999998</v>
      </c>
    </row>
    <row r="35" spans="1:55" s="50" customFormat="1" ph="1" x14ac:dyDescent="0.2">
      <c r="A35" s="59">
        <v>1878</v>
      </c>
      <c r="B35" s="14">
        <f>'Natal wages pounds'!B35*104.6</f>
        <v>6.2759999999999998</v>
      </c>
      <c r="C35" s="12">
        <f>'Natal wages pounds'!C35*104.6</f>
        <v>156.89999999999998</v>
      </c>
      <c r="D35" s="56">
        <f>'Natal wages pounds'!D35*104.6</f>
        <v>1882.8</v>
      </c>
      <c r="E35" s="49"/>
      <c r="F35" s="49"/>
      <c r="G35" s="49"/>
      <c r="H35" s="57"/>
      <c r="I35" s="49"/>
      <c r="J35" s="49"/>
      <c r="K35" s="57"/>
      <c r="L35" s="49"/>
      <c r="M35" s="58"/>
      <c r="N35" s="55"/>
      <c r="O35" s="49"/>
      <c r="P35" s="49"/>
      <c r="Q35" s="57"/>
      <c r="R35" s="49"/>
      <c r="S35" s="56"/>
      <c r="T35" s="49"/>
      <c r="U35" s="49"/>
      <c r="V35" s="49"/>
      <c r="W35" s="57"/>
      <c r="X35" s="49"/>
      <c r="Y35" s="58"/>
      <c r="Z35" s="14">
        <f>'Natal wages pounds'!Z35*104.6</f>
        <v>15.689999999999998</v>
      </c>
      <c r="AA35" s="12">
        <f>'Natal wages pounds'!AA35*104.6</f>
        <v>392.25</v>
      </c>
      <c r="AB35" s="58">
        <f>'Natal wages pounds'!AB35*104.6</f>
        <v>4707</v>
      </c>
      <c r="AC35" s="55">
        <f>'Natal wages pounds'!AC35*104.6</f>
        <v>57.312083333333334</v>
      </c>
      <c r="AD35" s="12">
        <f>'Natal wages pounds'!AD35*104.6</f>
        <v>1432.8020833333335</v>
      </c>
      <c r="AE35" s="13">
        <f>'Natal wages pounds'!AE35*104.6</f>
        <v>17193.625</v>
      </c>
      <c r="AF35" s="49"/>
      <c r="AG35" s="49"/>
      <c r="AH35" s="56"/>
      <c r="AI35" s="49"/>
      <c r="AJ35" s="49"/>
      <c r="AK35" s="56"/>
      <c r="AL35" s="49"/>
      <c r="AM35" s="49"/>
      <c r="AN35" s="49"/>
      <c r="AO35" s="57"/>
      <c r="AP35" s="49"/>
      <c r="AQ35" s="58"/>
      <c r="AR35" s="12" ph="1">
        <f>'Natal wages pounds'!AR35*104.6</f>
        <v>23.2212</v>
      </c>
      <c r="AS35" s="49" ph="1">
        <f>'Natal wages pounds'!AS35*104.6</f>
        <v>580.53</v>
      </c>
      <c r="AT35" s="13" ph="1">
        <f>'Natal wages pounds'!AT35*104.6</f>
        <v>6966.3599999999988</v>
      </c>
      <c r="AU35" s="12" ph="1">
        <f>'Natal wages pounds'!AU35*104.6</f>
        <v>10.218838888888888</v>
      </c>
      <c r="AV35" s="49" ph="1">
        <f>'Natal wages pounds'!AV35*104.6</f>
        <v>255.4709722222222</v>
      </c>
      <c r="AW35" s="13" ph="1">
        <f>'Natal wages pounds'!AW35*104.6</f>
        <v>3065.6516666666662</v>
      </c>
      <c r="AX35" s="12" ph="1">
        <f>'Natal wages pounds'!AX35*104.6</f>
        <v>4.2450166666666664</v>
      </c>
      <c r="AY35" s="49" ph="1">
        <f>'Natal wages pounds'!AY35*104.6</f>
        <v>106.12541666666667</v>
      </c>
      <c r="AZ35" s="13" ph="1">
        <f>'Natal wages pounds'!AZ35*104.6</f>
        <v>1273.5050000000001</v>
      </c>
      <c r="BA35" s="12" ph="1">
        <f>'Natal wages pounds'!BA35*104.6</f>
        <v>2.1809099999999999</v>
      </c>
      <c r="BB35" s="49" ph="1">
        <f>'Natal wages pounds'!BB35*104.6</f>
        <v>54.522749999999995</v>
      </c>
      <c r="BC35" s="13" ph="1">
        <f>'Natal wages pounds'!BC35*104.6</f>
        <v>654.27299999999991</v>
      </c>
    </row>
    <row r="36" spans="1:55" s="50" customFormat="1" ph="1" x14ac:dyDescent="0.2">
      <c r="A36" s="59">
        <v>1879</v>
      </c>
      <c r="B36" s="14">
        <f>'Natal wages pounds'!B36*104.6</f>
        <v>7.8925454545454539</v>
      </c>
      <c r="C36" s="12">
        <f>'Natal wages pounds'!C36*104.6</f>
        <v>197.31363636363636</v>
      </c>
      <c r="D36" s="56">
        <f>'Natal wages pounds'!D36*104.6</f>
        <v>2367.7636363636361</v>
      </c>
      <c r="E36" s="49"/>
      <c r="F36" s="49"/>
      <c r="G36" s="49"/>
      <c r="H36" s="57"/>
      <c r="I36" s="49"/>
      <c r="J36" s="49"/>
      <c r="K36" s="57"/>
      <c r="L36" s="49"/>
      <c r="M36" s="58"/>
      <c r="N36" s="55"/>
      <c r="O36" s="49"/>
      <c r="P36" s="49"/>
      <c r="Q36" s="57"/>
      <c r="R36" s="49"/>
      <c r="S36" s="56"/>
      <c r="T36" s="49"/>
      <c r="U36" s="49"/>
      <c r="V36" s="49"/>
      <c r="W36" s="57"/>
      <c r="X36" s="49"/>
      <c r="Y36" s="58"/>
      <c r="Z36" s="14">
        <f>'Natal wages pounds'!Z36*104.6</f>
        <v>19.873999999999999</v>
      </c>
      <c r="AA36" s="12">
        <f>'Natal wages pounds'!AA36*104.6</f>
        <v>496.84999999999997</v>
      </c>
      <c r="AB36" s="58">
        <f>'Natal wages pounds'!AB36*104.6</f>
        <v>5962.2</v>
      </c>
      <c r="AC36" s="55">
        <f>'Natal wages pounds'!AC36*104.6</f>
        <v>56.816818181818185</v>
      </c>
      <c r="AD36" s="12">
        <f>'Natal wages pounds'!AD36*104.6</f>
        <v>1420.4204545454545</v>
      </c>
      <c r="AE36" s="13">
        <f>'Natal wages pounds'!AE36*104.6</f>
        <v>17045.045454545456</v>
      </c>
      <c r="AF36" s="49"/>
      <c r="AG36" s="49"/>
      <c r="AH36" s="56"/>
      <c r="AI36" s="49"/>
      <c r="AJ36" s="49"/>
      <c r="AK36" s="56"/>
      <c r="AL36" s="49"/>
      <c r="AM36" s="49"/>
      <c r="AN36" s="49"/>
      <c r="AO36" s="57"/>
      <c r="AP36" s="49"/>
      <c r="AQ36" s="58"/>
      <c r="AR36" s="12" ph="1">
        <f>'Natal wages pounds'!AR36*104.6</f>
        <v>25.103999999999999</v>
      </c>
      <c r="AS36" s="49" ph="1">
        <f>'Natal wages pounds'!AS36*104.6</f>
        <v>627.59999999999991</v>
      </c>
      <c r="AT36" s="13" ph="1">
        <f>'Natal wages pounds'!AT36*104.6</f>
        <v>7531.2</v>
      </c>
      <c r="AU36" s="12" ph="1">
        <f>'Natal wages pounds'!AU36*104.6</f>
        <v>9.3268333333333331</v>
      </c>
      <c r="AV36" s="49" ph="1">
        <f>'Natal wages pounds'!AV36*104.6</f>
        <v>233.17083333333335</v>
      </c>
      <c r="AW36" s="13" ph="1">
        <f>'Natal wages pounds'!AW36*104.6</f>
        <v>2798.05</v>
      </c>
      <c r="AX36" s="12" ph="1">
        <f>'Natal wages pounds'!AX36*104.6</f>
        <v>3.4082166666666662</v>
      </c>
      <c r="AY36" s="49" ph="1">
        <f>'Natal wages pounds'!AY36*104.6</f>
        <v>85.205416666666665</v>
      </c>
      <c r="AZ36" s="13" ph="1">
        <f>'Natal wages pounds'!AZ36*104.6</f>
        <v>1022.465</v>
      </c>
      <c r="BA36" s="12" ph="1">
        <f>'Natal wages pounds'!BA36*104.6</f>
        <v>3.1641499999999998</v>
      </c>
      <c r="BB36" s="49" ph="1">
        <f>'Natal wages pounds'!BB36*104.6</f>
        <v>79.103749999999991</v>
      </c>
      <c r="BC36" s="13" ph="1">
        <f>'Natal wages pounds'!BC36*104.6</f>
        <v>949.24499999999989</v>
      </c>
    </row>
    <row r="37" spans="1:55" s="50" customFormat="1" ph="1" x14ac:dyDescent="0.2">
      <c r="A37" s="59">
        <v>1880</v>
      </c>
      <c r="B37" s="14">
        <f>'Natal wages pounds'!B37*104.6</f>
        <v>7.3220000000000001</v>
      </c>
      <c r="C37" s="12">
        <f>'Natal wages pounds'!C37*104.6</f>
        <v>183.04999999999998</v>
      </c>
      <c r="D37" s="56">
        <f>'Natal wages pounds'!D37*104.6</f>
        <v>2196.6</v>
      </c>
      <c r="E37" s="49"/>
      <c r="F37" s="49"/>
      <c r="G37" s="49"/>
      <c r="H37" s="57"/>
      <c r="I37" s="49"/>
      <c r="J37" s="49"/>
      <c r="K37" s="57"/>
      <c r="L37" s="49"/>
      <c r="M37" s="58"/>
      <c r="N37" s="55"/>
      <c r="O37" s="49"/>
      <c r="P37" s="49"/>
      <c r="Q37" s="57"/>
      <c r="R37" s="49"/>
      <c r="S37" s="56"/>
      <c r="T37" s="49"/>
      <c r="U37" s="49"/>
      <c r="V37" s="49"/>
      <c r="W37" s="57"/>
      <c r="X37" s="49"/>
      <c r="Y37" s="58"/>
      <c r="Z37" s="14">
        <f>'Natal wages pounds'!Z37*104.6</f>
        <v>16.038666666666668</v>
      </c>
      <c r="AA37" s="12">
        <f>'Natal wages pounds'!AA37*104.6</f>
        <v>400.96666666666664</v>
      </c>
      <c r="AB37" s="58">
        <f>'Natal wages pounds'!AB37*104.6</f>
        <v>4811.5999999999995</v>
      </c>
      <c r="AC37" s="55">
        <f>'Natal wages pounds'!AC37*104.6</f>
        <v>57.53</v>
      </c>
      <c r="AD37" s="12">
        <f>'Natal wages pounds'!AD37*104.6</f>
        <v>1438.25</v>
      </c>
      <c r="AE37" s="13">
        <f>'Natal wages pounds'!AE37*104.6</f>
        <v>17259.000000000004</v>
      </c>
      <c r="AF37" s="49"/>
      <c r="AG37" s="49"/>
      <c r="AH37" s="56"/>
      <c r="AI37" s="49"/>
      <c r="AJ37" s="49"/>
      <c r="AK37" s="56"/>
      <c r="AL37" s="49"/>
      <c r="AM37" s="49"/>
      <c r="AN37" s="49"/>
      <c r="AO37" s="57"/>
      <c r="AP37" s="49"/>
      <c r="AQ37" s="58"/>
      <c r="AR37" s="12" ph="1">
        <f>'Natal wages pounds'!AR37*104.6</f>
        <v>24.476399999999998</v>
      </c>
      <c r="AS37" s="49" ph="1">
        <f>'Natal wages pounds'!AS37*104.6</f>
        <v>611.91</v>
      </c>
      <c r="AT37" s="13" ph="1">
        <f>'Natal wages pounds'!AT37*104.6</f>
        <v>7342.9199999999983</v>
      </c>
      <c r="AU37" s="12" ph="1">
        <f>'Natal wages pounds'!AU37*104.6</f>
        <v>10.46</v>
      </c>
      <c r="AV37" s="49" ph="1">
        <f>'Natal wages pounds'!AV37*104.6</f>
        <v>261.5</v>
      </c>
      <c r="AW37" s="13" ph="1">
        <f>'Natal wages pounds'!AW37*104.6</f>
        <v>3138</v>
      </c>
      <c r="AX37" s="12" ph="1">
        <f>'Natal wages pounds'!AX37*104.6</f>
        <v>3.661</v>
      </c>
      <c r="AY37" s="49" ph="1">
        <f>'Natal wages pounds'!AY37*104.6</f>
        <v>91.524999999999991</v>
      </c>
      <c r="AZ37" s="13" ph="1">
        <f>'Natal wages pounds'!AZ37*104.6</f>
        <v>1098.3</v>
      </c>
      <c r="BA37" s="12" ph="1">
        <f>'Natal wages pounds'!BA37*104.6</f>
        <v>3.3472</v>
      </c>
      <c r="BB37" s="49" ph="1">
        <f>'Natal wages pounds'!BB37*104.6</f>
        <v>83.68</v>
      </c>
      <c r="BC37" s="13" ph="1">
        <f>'Natal wages pounds'!BC37*104.6</f>
        <v>1004.1600000000001</v>
      </c>
    </row>
    <row r="38" spans="1:55" s="50" customFormat="1" ph="1" x14ac:dyDescent="0.2">
      <c r="A38" s="59">
        <v>1881</v>
      </c>
      <c r="B38" s="14">
        <f>'Natal wages pounds'!B38*104.6</f>
        <v>7.4019027777777779</v>
      </c>
      <c r="C38" s="12">
        <f>'Natal wages pounds'!C38*104.6</f>
        <v>185.04756944444443</v>
      </c>
      <c r="D38" s="56">
        <f>'Natal wages pounds'!D38*104.6</f>
        <v>2220.5708333333328</v>
      </c>
      <c r="E38" s="49"/>
      <c r="F38" s="49"/>
      <c r="G38" s="49"/>
      <c r="H38" s="57"/>
      <c r="I38" s="49"/>
      <c r="J38" s="49"/>
      <c r="K38" s="57"/>
      <c r="L38" s="49"/>
      <c r="M38" s="58"/>
      <c r="N38" s="55"/>
      <c r="O38" s="49"/>
      <c r="P38" s="49"/>
      <c r="Q38" s="57"/>
      <c r="R38" s="49"/>
      <c r="S38" s="56"/>
      <c r="T38" s="49"/>
      <c r="U38" s="49"/>
      <c r="V38" s="49"/>
      <c r="W38" s="57"/>
      <c r="X38" s="49"/>
      <c r="Y38" s="58"/>
      <c r="Z38" s="14">
        <f>'Natal wages pounds'!Z38*104.6</f>
        <v>16.4222</v>
      </c>
      <c r="AA38" s="12">
        <f>'Natal wages pounds'!AA38*104.6</f>
        <v>410.55500000000001</v>
      </c>
      <c r="AB38" s="58">
        <f>'Natal wages pounds'!AB38*104.6</f>
        <v>4926.66</v>
      </c>
      <c r="AC38" s="55">
        <f>'Natal wages pounds'!AC38*104.6</f>
        <v>62.759999999999991</v>
      </c>
      <c r="AD38" s="12">
        <f>'Natal wages pounds'!AD38*104.6</f>
        <v>1569</v>
      </c>
      <c r="AE38" s="13">
        <f>'Natal wages pounds'!AE38*104.6</f>
        <v>18828</v>
      </c>
      <c r="AF38" s="49"/>
      <c r="AG38" s="49"/>
      <c r="AH38" s="56"/>
      <c r="AI38" s="49"/>
      <c r="AJ38" s="49"/>
      <c r="AK38" s="56"/>
      <c r="AL38" s="49"/>
      <c r="AM38" s="49"/>
      <c r="AN38" s="49"/>
      <c r="AO38" s="57"/>
      <c r="AP38" s="49"/>
      <c r="AQ38" s="58"/>
      <c r="AR38" s="12" ph="1">
        <f>'Natal wages pounds'!AR38*104.6</f>
        <v>23.935966666666666</v>
      </c>
      <c r="AS38" s="49" ph="1">
        <f>'Natal wages pounds'!AS38*104.6</f>
        <v>598.39916666666659</v>
      </c>
      <c r="AT38" s="13" ph="1">
        <f>'Natal wages pounds'!AT38*104.6</f>
        <v>7180.79</v>
      </c>
      <c r="AU38" s="12" ph="1">
        <f>'Natal wages pounds'!AU38*104.6</f>
        <v>10.564599999999999</v>
      </c>
      <c r="AV38" s="49" ph="1">
        <f>'Natal wages pounds'!AV38*104.6</f>
        <v>264.11499999999995</v>
      </c>
      <c r="AW38" s="13" ph="1">
        <f>'Natal wages pounds'!AW38*104.6</f>
        <v>3169.3799999999997</v>
      </c>
      <c r="AX38" s="12" ph="1">
        <f>'Natal wages pounds'!AX38*104.6</f>
        <v>3.9399333333333333</v>
      </c>
      <c r="AY38" s="49" ph="1">
        <f>'Natal wages pounds'!AY38*104.6</f>
        <v>98.498333333333321</v>
      </c>
      <c r="AZ38" s="13" ph="1">
        <f>'Natal wages pounds'!AZ38*104.6</f>
        <v>1181.98</v>
      </c>
      <c r="BA38" s="12" ph="1">
        <f>'Natal wages pounds'!BA38*104.6</f>
        <v>3.2948999999999997</v>
      </c>
      <c r="BB38" s="49" ph="1">
        <f>'Natal wages pounds'!BB38*104.6</f>
        <v>82.372499999999988</v>
      </c>
      <c r="BC38" s="13" ph="1">
        <f>'Natal wages pounds'!BC38*104.6</f>
        <v>988.46999999999991</v>
      </c>
    </row>
    <row r="39" spans="1:55" s="50" customFormat="1" ph="1" x14ac:dyDescent="0.2">
      <c r="A39" s="59">
        <v>1882</v>
      </c>
      <c r="B39" s="14">
        <f>'Natal wages pounds'!B39*104.6</f>
        <v>7.2638888888888902</v>
      </c>
      <c r="C39" s="12">
        <f>'Natal wages pounds'!C39*104.6</f>
        <v>181.59722222222223</v>
      </c>
      <c r="D39" s="56">
        <f>'Natal wages pounds'!D39*104.6</f>
        <v>2179.166666666667</v>
      </c>
      <c r="E39" s="49"/>
      <c r="F39" s="49"/>
      <c r="G39" s="49"/>
      <c r="H39" s="57"/>
      <c r="I39" s="49"/>
      <c r="J39" s="49"/>
      <c r="K39" s="57"/>
      <c r="L39" s="49"/>
      <c r="M39" s="58"/>
      <c r="N39" s="55"/>
      <c r="O39" s="49"/>
      <c r="P39" s="49"/>
      <c r="Q39" s="57"/>
      <c r="R39" s="49"/>
      <c r="S39" s="56"/>
      <c r="T39" s="49"/>
      <c r="U39" s="49"/>
      <c r="V39" s="49"/>
      <c r="W39" s="57"/>
      <c r="X39" s="49"/>
      <c r="Y39" s="58"/>
      <c r="Z39" s="14">
        <f>'Natal wages pounds'!Z39*104.6</f>
        <v>15.709358428090633</v>
      </c>
      <c r="AA39" s="12">
        <f>'Natal wages pounds'!AA39*104.6</f>
        <v>392.73396070226579</v>
      </c>
      <c r="AB39" s="58">
        <f>'Natal wages pounds'!AB39*104.6</f>
        <v>4712.8075284271899</v>
      </c>
      <c r="AC39" s="55">
        <f>'Natal wages pounds'!AC39*104.6</f>
        <v>54.914999999999999</v>
      </c>
      <c r="AD39" s="12">
        <f>'Natal wages pounds'!AD39*104.6</f>
        <v>1372.875</v>
      </c>
      <c r="AE39" s="13">
        <f>'Natal wages pounds'!AE39*104.6</f>
        <v>16474.5</v>
      </c>
      <c r="AF39" s="49"/>
      <c r="AG39" s="49"/>
      <c r="AH39" s="56"/>
      <c r="AI39" s="49"/>
      <c r="AJ39" s="49"/>
      <c r="AK39" s="56"/>
      <c r="AL39" s="49"/>
      <c r="AM39" s="49"/>
      <c r="AN39" s="49"/>
      <c r="AO39" s="57"/>
      <c r="AP39" s="49"/>
      <c r="AQ39" s="58"/>
      <c r="AR39" s="12" ph="1">
        <f>'Natal wages pounds'!AR39*104.6</f>
        <v>24.790199999999999</v>
      </c>
      <c r="AS39" s="49" ph="1">
        <f>'Natal wages pounds'!AS39*104.6</f>
        <v>619.755</v>
      </c>
      <c r="AT39" s="13" ph="1">
        <f>'Natal wages pounds'!AT39*104.6</f>
        <v>7437.06</v>
      </c>
      <c r="AU39" s="12" ph="1">
        <f>'Natal wages pounds'!AU39*104.6</f>
        <v>10.2508</v>
      </c>
      <c r="AV39" s="49" ph="1">
        <f>'Natal wages pounds'!AV39*104.6</f>
        <v>256.27</v>
      </c>
      <c r="AW39" s="13" ph="1">
        <f>'Natal wages pounds'!AW39*104.6</f>
        <v>3075.2400000000002</v>
      </c>
      <c r="AX39" s="12" ph="1">
        <f>'Natal wages pounds'!AX39*104.6</f>
        <v>3.7481666666666658</v>
      </c>
      <c r="AY39" s="49" ph="1">
        <f>'Natal wages pounds'!AY39*104.6</f>
        <v>93.704166666666652</v>
      </c>
      <c r="AZ39" s="13" ph="1">
        <f>'Natal wages pounds'!AZ39*104.6</f>
        <v>1124.45</v>
      </c>
      <c r="BA39" s="12" ph="1">
        <f>'Natal wages pounds'!BA39*104.6</f>
        <v>3.1031333333333331</v>
      </c>
      <c r="BB39" s="49" ph="1">
        <f>'Natal wages pounds'!BB39*104.6</f>
        <v>77.578333333333319</v>
      </c>
      <c r="BC39" s="13" ph="1">
        <f>'Natal wages pounds'!BC39*104.6</f>
        <v>930.93999999999983</v>
      </c>
    </row>
    <row r="40" spans="1:55" s="50" customFormat="1" ph="1" x14ac:dyDescent="0.2">
      <c r="A40" s="59">
        <v>1883</v>
      </c>
      <c r="B40" s="14">
        <f>'Natal wages pounds'!B40*104.6</f>
        <v>7.5399166666666666</v>
      </c>
      <c r="C40" s="12">
        <f>'Natal wages pounds'!C40*104.6</f>
        <v>188.49791666666664</v>
      </c>
      <c r="D40" s="56">
        <f>'Natal wages pounds'!D40*104.6</f>
        <v>2261.9749999999999</v>
      </c>
      <c r="E40" s="49"/>
      <c r="F40" s="49"/>
      <c r="G40" s="49"/>
      <c r="H40" s="57"/>
      <c r="I40" s="49"/>
      <c r="J40" s="49"/>
      <c r="K40" s="57"/>
      <c r="L40" s="49"/>
      <c r="M40" s="58"/>
      <c r="N40" s="55"/>
      <c r="O40" s="49"/>
      <c r="P40" s="49"/>
      <c r="Q40" s="57"/>
      <c r="R40" s="49"/>
      <c r="S40" s="56"/>
      <c r="T40" s="49"/>
      <c r="U40" s="49"/>
      <c r="V40" s="49"/>
      <c r="W40" s="57"/>
      <c r="X40" s="49"/>
      <c r="Y40" s="58"/>
      <c r="Z40" s="14">
        <f>'Natal wages pounds'!Z40*104.6</f>
        <v>14.792673862422568</v>
      </c>
      <c r="AA40" s="12">
        <f>'Natal wages pounds'!AA40*104.6</f>
        <v>369.81684656056422</v>
      </c>
      <c r="AB40" s="58">
        <f>'Natal wages pounds'!AB40*104.6</f>
        <v>4437.8021587267704</v>
      </c>
      <c r="AC40" s="55">
        <f>'Natal wages pounds'!AC40*104.6</f>
        <v>55.786666666666662</v>
      </c>
      <c r="AD40" s="12">
        <f>'Natal wages pounds'!AD40*104.6</f>
        <v>1394.6666666666667</v>
      </c>
      <c r="AE40" s="13">
        <f>'Natal wages pounds'!AE40*104.6</f>
        <v>16736</v>
      </c>
      <c r="AF40" s="49"/>
      <c r="AG40" s="49"/>
      <c r="AH40" s="56"/>
      <c r="AI40" s="49"/>
      <c r="AJ40" s="49"/>
      <c r="AK40" s="56"/>
      <c r="AL40" s="49"/>
      <c r="AM40" s="49"/>
      <c r="AN40" s="49"/>
      <c r="AO40" s="57"/>
      <c r="AP40" s="49"/>
      <c r="AQ40" s="58"/>
      <c r="AR40" s="12" ph="1">
        <f>'Natal wages pounds'!AR40*104.6</f>
        <v>20.292399999999997</v>
      </c>
      <c r="AS40" s="49" ph="1">
        <f>'Natal wages pounds'!AS40*104.6</f>
        <v>507.30999999999995</v>
      </c>
      <c r="AT40" s="13" ph="1">
        <f>'Natal wages pounds'!AT40*104.6</f>
        <v>6087.7199999999993</v>
      </c>
      <c r="AU40" s="12" ph="1">
        <f>'Natal wages pounds'!AU40*104.6</f>
        <v>9.8323999999999998</v>
      </c>
      <c r="AV40" s="49" ph="1">
        <f>'Natal wages pounds'!AV40*104.6</f>
        <v>245.81</v>
      </c>
      <c r="AW40" s="13" ph="1">
        <f>'Natal wages pounds'!AW40*104.6</f>
        <v>2949.7200000000003</v>
      </c>
      <c r="AX40" s="12" ph="1">
        <f>'Natal wages pounds'!AX40*104.6</f>
        <v>3.783033333333333</v>
      </c>
      <c r="AY40" s="49" ph="1">
        <f>'Natal wages pounds'!AY40*104.6</f>
        <v>94.575833333333335</v>
      </c>
      <c r="AZ40" s="13" ph="1">
        <f>'Natal wages pounds'!AZ40*104.6</f>
        <v>1134.9099999999999</v>
      </c>
      <c r="BA40" s="12" ph="1">
        <f>'Natal wages pounds'!BA40*104.6</f>
        <v>3.661</v>
      </c>
      <c r="BB40" s="49" ph="1">
        <f>'Natal wages pounds'!BB40*104.6</f>
        <v>91.524999999999991</v>
      </c>
      <c r="BC40" s="13" ph="1">
        <f>'Natal wages pounds'!BC40*104.6</f>
        <v>1098.3</v>
      </c>
    </row>
    <row r="41" spans="1:55" s="50" customFormat="1" ph="1" x14ac:dyDescent="0.2">
      <c r="A41" s="59">
        <v>1884</v>
      </c>
      <c r="B41" s="14">
        <f>'Natal wages pounds'!B41*104.6</f>
        <v>6.7989999999999995</v>
      </c>
      <c r="C41" s="12">
        <f>'Natal wages pounds'!C41*104.6</f>
        <v>169.97499999999999</v>
      </c>
      <c r="D41" s="56">
        <f>'Natal wages pounds'!D41*104.6</f>
        <v>2039.6999999999998</v>
      </c>
      <c r="E41" s="49"/>
      <c r="F41" s="49"/>
      <c r="G41" s="49"/>
      <c r="H41" s="57"/>
      <c r="I41" s="49"/>
      <c r="J41" s="49"/>
      <c r="K41" s="57"/>
      <c r="L41" s="49"/>
      <c r="M41" s="58"/>
      <c r="N41" s="55"/>
      <c r="O41" s="49"/>
      <c r="P41" s="49"/>
      <c r="Q41" s="57"/>
      <c r="R41" s="49"/>
      <c r="S41" s="56"/>
      <c r="T41" s="49"/>
      <c r="U41" s="49"/>
      <c r="V41" s="49"/>
      <c r="W41" s="57"/>
      <c r="X41" s="49"/>
      <c r="Y41" s="58"/>
      <c r="Z41" s="14">
        <f>'Natal wages pounds'!Z41*104.6</f>
        <v>9.9232272976083724</v>
      </c>
      <c r="AA41" s="12">
        <f>'Natal wages pounds'!AA41*104.6</f>
        <v>248.0806824402093</v>
      </c>
      <c r="AB41" s="58">
        <f>'Natal wages pounds'!AB41*104.6</f>
        <v>2976.968189282512</v>
      </c>
      <c r="AC41" s="55">
        <f>'Natal wages pounds'!AC41*104.6</f>
        <v>51.864166666666662</v>
      </c>
      <c r="AD41" s="12">
        <f>'Natal wages pounds'!AD41*104.6</f>
        <v>1296.6041666666667</v>
      </c>
      <c r="AE41" s="13">
        <f>'Natal wages pounds'!AE41*104.6</f>
        <v>15559.25</v>
      </c>
      <c r="AF41" s="49"/>
      <c r="AG41" s="49"/>
      <c r="AH41" s="56"/>
      <c r="AI41" s="49"/>
      <c r="AJ41" s="49"/>
      <c r="AK41" s="56"/>
      <c r="AL41" s="49"/>
      <c r="AM41" s="49"/>
      <c r="AN41" s="49"/>
      <c r="AO41" s="57"/>
      <c r="AP41" s="49"/>
      <c r="AQ41" s="58"/>
      <c r="AR41" s="12" ph="1">
        <f>'Natal wages pounds'!AR41*104.6</f>
        <v>18.095800000000001</v>
      </c>
      <c r="AS41" s="49" ph="1">
        <f>'Natal wages pounds'!AS41*104.6</f>
        <v>452.39499999999998</v>
      </c>
      <c r="AT41" s="13" ph="1">
        <f>'Natal wages pounds'!AT41*104.6</f>
        <v>5428.7400000000007</v>
      </c>
      <c r="AU41" s="12" ph="1">
        <f>'Natal wages pounds'!AU41*104.6</f>
        <v>10.2508</v>
      </c>
      <c r="AV41" s="49" ph="1">
        <f>'Natal wages pounds'!AV41*104.6</f>
        <v>256.27</v>
      </c>
      <c r="AW41" s="13" ph="1">
        <f>'Natal wages pounds'!AW41*104.6</f>
        <v>3075.2400000000002</v>
      </c>
      <c r="AX41" s="12" ph="1">
        <f>'Natal wages pounds'!AX41*104.6</f>
        <v>2.5975666666666664</v>
      </c>
      <c r="AY41" s="49" ph="1">
        <f>'Natal wages pounds'!AY41*104.6</f>
        <v>64.939166666666665</v>
      </c>
      <c r="AZ41" s="13" ph="1">
        <f>'Natal wages pounds'!AZ41*104.6</f>
        <v>779.27</v>
      </c>
      <c r="BA41" s="12" ph="1">
        <f>'Natal wages pounds'!BA41*104.6</f>
        <v>3.4866666666666664</v>
      </c>
      <c r="BB41" s="49" ph="1">
        <f>'Natal wages pounds'!BB41*104.6</f>
        <v>87.166666666666671</v>
      </c>
      <c r="BC41" s="13" ph="1">
        <f>'Natal wages pounds'!BC41*104.6</f>
        <v>1046</v>
      </c>
    </row>
    <row r="42" spans="1:55" s="50" customFormat="1" ph="1" x14ac:dyDescent="0.2">
      <c r="A42" s="59">
        <v>1885</v>
      </c>
      <c r="B42" s="14">
        <f>'Natal wages pounds'!B42*104.6</f>
        <v>6.9471833333333315</v>
      </c>
      <c r="C42" s="12">
        <f>'Natal wages pounds'!C42*104.6</f>
        <v>173.67958333333331</v>
      </c>
      <c r="D42" s="56">
        <f>'Natal wages pounds'!D42*104.6</f>
        <v>2084.1549999999997</v>
      </c>
      <c r="E42" s="49"/>
      <c r="F42" s="49"/>
      <c r="G42" s="49"/>
      <c r="H42" s="57"/>
      <c r="I42" s="49"/>
      <c r="J42" s="49"/>
      <c r="K42" s="57"/>
      <c r="L42" s="49"/>
      <c r="M42" s="58"/>
      <c r="N42" s="55"/>
      <c r="O42" s="49"/>
      <c r="P42" s="49"/>
      <c r="Q42" s="57"/>
      <c r="R42" s="49"/>
      <c r="S42" s="56"/>
      <c r="T42" s="49"/>
      <c r="U42" s="49"/>
      <c r="V42" s="49"/>
      <c r="W42" s="57"/>
      <c r="X42" s="49"/>
      <c r="Y42" s="58"/>
      <c r="Z42" s="14">
        <f>'Natal wages pounds'!Z42*104.6</f>
        <v>14.905499999999998</v>
      </c>
      <c r="AA42" s="12">
        <f>'Natal wages pounds'!AA42*104.6</f>
        <v>372.63749999999999</v>
      </c>
      <c r="AB42" s="58">
        <f>'Natal wages pounds'!AB42*104.6</f>
        <v>4471.6499999999996</v>
      </c>
      <c r="AC42" s="55">
        <f>'Natal wages pounds'!AC42*104.6</f>
        <v>48.377499999999998</v>
      </c>
      <c r="AD42" s="12">
        <f>'Natal wages pounds'!AD42*104.6</f>
        <v>1209.4375</v>
      </c>
      <c r="AE42" s="13">
        <f>'Natal wages pounds'!AE42*104.6</f>
        <v>14513.25</v>
      </c>
      <c r="AF42" s="49"/>
      <c r="AG42" s="49"/>
      <c r="AH42" s="56"/>
      <c r="AI42" s="49"/>
      <c r="AJ42" s="49"/>
      <c r="AK42" s="56"/>
      <c r="AL42" s="49"/>
      <c r="AM42" s="49"/>
      <c r="AN42" s="49"/>
      <c r="AO42" s="57"/>
      <c r="AP42" s="49"/>
      <c r="AQ42" s="58"/>
      <c r="AR42" s="12" ph="1">
        <f>'Natal wages pounds'!AR42*104.6</f>
        <v>14.295333333333332</v>
      </c>
      <c r="AS42" s="49" ph="1">
        <f>'Natal wages pounds'!AS42*104.6</f>
        <v>357.38333333333333</v>
      </c>
      <c r="AT42" s="13" ph="1">
        <f>'Natal wages pounds'!AT42*104.6</f>
        <v>4288.5999999999995</v>
      </c>
      <c r="AU42" s="12" ph="1">
        <f>'Natal wages pounds'!AU42*104.6</f>
        <v>7.5312000000000001</v>
      </c>
      <c r="AV42" s="49" ph="1">
        <f>'Natal wages pounds'!AV42*104.6</f>
        <v>188.28</v>
      </c>
      <c r="AW42" s="13" ph="1">
        <f>'Natal wages pounds'!AW42*104.6</f>
        <v>2259.36</v>
      </c>
      <c r="AX42" s="12" ph="1">
        <f>'Natal wages pounds'!AX42*104.6</f>
        <v>2.8067666666666664</v>
      </c>
      <c r="AY42" s="49" ph="1">
        <f>'Natal wages pounds'!AY42*104.6</f>
        <v>70.169166666666669</v>
      </c>
      <c r="AZ42" s="13" ph="1">
        <f>'Natal wages pounds'!AZ42*104.6</f>
        <v>842.03</v>
      </c>
      <c r="BA42" s="12" ph="1">
        <f>'Natal wages pounds'!BA42*104.6</f>
        <v>2.8242000000000003</v>
      </c>
      <c r="BB42" s="49" ph="1">
        <f>'Natal wages pounds'!BB42*104.6</f>
        <v>70.605000000000004</v>
      </c>
      <c r="BC42" s="13" ph="1">
        <f>'Natal wages pounds'!BC42*104.6</f>
        <v>847.2600000000001</v>
      </c>
    </row>
    <row r="43" spans="1:55" s="50" customFormat="1" ph="1" x14ac:dyDescent="0.2">
      <c r="A43" s="59">
        <v>1886</v>
      </c>
      <c r="B43" s="14">
        <f>'Natal wages pounds'!B43*104.6</f>
        <v>6.7873777777777766</v>
      </c>
      <c r="C43" s="12">
        <f>'Natal wages pounds'!C43*104.6</f>
        <v>169.68444444444441</v>
      </c>
      <c r="D43" s="56">
        <f>'Natal wages pounds'!D43*104.6</f>
        <v>2036.2133333333331</v>
      </c>
      <c r="E43" s="49"/>
      <c r="F43" s="49"/>
      <c r="G43" s="49"/>
      <c r="H43" s="57"/>
      <c r="I43" s="49"/>
      <c r="J43" s="49"/>
      <c r="K43" s="57"/>
      <c r="L43" s="49"/>
      <c r="M43" s="58"/>
      <c r="N43" s="55"/>
      <c r="O43" s="49"/>
      <c r="P43" s="49"/>
      <c r="Q43" s="57"/>
      <c r="R43" s="49"/>
      <c r="S43" s="56"/>
      <c r="T43" s="49"/>
      <c r="U43" s="49"/>
      <c r="V43" s="49"/>
      <c r="W43" s="57"/>
      <c r="X43" s="49"/>
      <c r="Y43" s="58"/>
      <c r="Z43" s="14">
        <f>'Natal wages pounds'!Z43*104.6</f>
        <v>13.842066666666666</v>
      </c>
      <c r="AA43" s="12">
        <f>'Natal wages pounds'!AA43*104.6</f>
        <v>346.05166666666668</v>
      </c>
      <c r="AB43" s="58">
        <f>'Natal wages pounds'!AB43*104.6</f>
        <v>4152.62</v>
      </c>
      <c r="AC43" s="55">
        <f>'Natal wages pounds'!AC43*104.6</f>
        <v>46.198333333333338</v>
      </c>
      <c r="AD43" s="12">
        <f>'Natal wages pounds'!AD43*104.6</f>
        <v>1154.9583333333335</v>
      </c>
      <c r="AE43" s="13">
        <f>'Natal wages pounds'!AE43*104.6</f>
        <v>13859.5</v>
      </c>
      <c r="AF43" s="49"/>
      <c r="AG43" s="49"/>
      <c r="AH43" s="56"/>
      <c r="AI43" s="49"/>
      <c r="AJ43" s="49"/>
      <c r="AK43" s="56"/>
      <c r="AL43" s="49"/>
      <c r="AM43" s="49"/>
      <c r="AN43" s="49"/>
      <c r="AO43" s="57"/>
      <c r="AP43" s="49"/>
      <c r="AQ43" s="58"/>
      <c r="AR43" s="12" ph="1">
        <f>'Natal wages pounds'!AR43*104.6</f>
        <v>14.4871</v>
      </c>
      <c r="AS43" s="49" ph="1">
        <f>'Natal wages pounds'!AS43*104.6</f>
        <v>362.17750000000001</v>
      </c>
      <c r="AT43" s="13" ph="1">
        <f>'Natal wages pounds'!AT43*104.6</f>
        <v>4346.13</v>
      </c>
      <c r="AU43" s="12" ph="1">
        <f>'Natal wages pounds'!AU43*104.6</f>
        <v>7.1128</v>
      </c>
      <c r="AV43" s="49" ph="1">
        <f>'Natal wages pounds'!AV43*104.6</f>
        <v>177.82</v>
      </c>
      <c r="AW43" s="13" ph="1">
        <f>'Natal wages pounds'!AW43*104.6</f>
        <v>2133.8399999999997</v>
      </c>
      <c r="AX43" s="12" ph="1">
        <f>'Natal wages pounds'!AX43*104.6</f>
        <v>2.3360666666666665</v>
      </c>
      <c r="AY43" s="49" ph="1">
        <f>'Natal wages pounds'!AY43*104.6</f>
        <v>58.401666666666664</v>
      </c>
      <c r="AZ43" s="13" ph="1">
        <f>'Natal wages pounds'!AZ43*104.6</f>
        <v>700.81999999999994</v>
      </c>
      <c r="BA43" s="12" ph="1">
        <f>'Natal wages pounds'!BA43*104.6</f>
        <v>2.3883666666666667</v>
      </c>
      <c r="BB43" s="49" ph="1">
        <f>'Natal wages pounds'!BB43*104.6</f>
        <v>59.709166666666675</v>
      </c>
      <c r="BC43" s="13" ph="1">
        <f>'Natal wages pounds'!BC43*104.6</f>
        <v>716.5100000000001</v>
      </c>
    </row>
    <row r="44" spans="1:55" s="50" customFormat="1" ph="1" x14ac:dyDescent="0.2">
      <c r="A44" s="59">
        <v>1887</v>
      </c>
      <c r="B44" s="14">
        <f>'Natal wages pounds'!B44*104.6</f>
        <v>6.1191000000000004</v>
      </c>
      <c r="C44" s="12">
        <f>'Natal wages pounds'!C44*104.6</f>
        <v>152.97749999999999</v>
      </c>
      <c r="D44" s="56">
        <f>'Natal wages pounds'!D44*104.6</f>
        <v>1835.73</v>
      </c>
      <c r="E44" s="49"/>
      <c r="F44" s="49"/>
      <c r="G44" s="49"/>
      <c r="H44" s="57"/>
      <c r="I44" s="49"/>
      <c r="J44" s="49"/>
      <c r="K44" s="57"/>
      <c r="L44" s="49"/>
      <c r="M44" s="58"/>
      <c r="N44" s="55"/>
      <c r="O44" s="49"/>
      <c r="P44" s="49"/>
      <c r="Q44" s="57"/>
      <c r="R44" s="49"/>
      <c r="S44" s="56"/>
      <c r="T44" s="49"/>
      <c r="U44" s="49"/>
      <c r="V44" s="49"/>
      <c r="W44" s="57"/>
      <c r="X44" s="49"/>
      <c r="Y44" s="58"/>
      <c r="Z44" s="14">
        <f>'Natal wages pounds'!Z44*104.6</f>
        <v>11.976699999999999</v>
      </c>
      <c r="AA44" s="12">
        <f>'Natal wages pounds'!AA44*104.6</f>
        <v>299.41750000000002</v>
      </c>
      <c r="AB44" s="58">
        <f>'Natal wages pounds'!AB44*104.6</f>
        <v>3593.0099999999998</v>
      </c>
      <c r="AC44" s="55">
        <f>'Natal wages pounds'!AC44*104.6</f>
        <v>47.07</v>
      </c>
      <c r="AD44" s="12">
        <f>'Natal wages pounds'!AD44*104.6</f>
        <v>1176.75</v>
      </c>
      <c r="AE44" s="13">
        <f>'Natal wages pounds'!AE44*104.6</f>
        <v>14121</v>
      </c>
      <c r="AF44" s="49"/>
      <c r="AG44" s="49"/>
      <c r="AH44" s="56"/>
      <c r="AI44" s="49"/>
      <c r="AJ44" s="49"/>
      <c r="AK44" s="56"/>
      <c r="AL44" s="49"/>
      <c r="AM44" s="49"/>
      <c r="AN44" s="49"/>
      <c r="AO44" s="57"/>
      <c r="AP44" s="49"/>
      <c r="AQ44" s="58"/>
      <c r="AR44" s="12" ph="1">
        <f>'Natal wages pounds'!AR44*104.6</f>
        <v>15.0624</v>
      </c>
      <c r="AS44" s="49" ph="1">
        <f>'Natal wages pounds'!AS44*104.6</f>
        <v>376.56</v>
      </c>
      <c r="AT44" s="13" ph="1">
        <f>'Natal wages pounds'!AT44*104.6</f>
        <v>4518.72</v>
      </c>
      <c r="AU44" s="12" ph="1">
        <f>'Natal wages pounds'!AU44*104.6</f>
        <v>6.6943999999999999</v>
      </c>
      <c r="AV44" s="49" ph="1">
        <f>'Natal wages pounds'!AV44*104.6</f>
        <v>167.36</v>
      </c>
      <c r="AW44" s="13" ph="1">
        <f>'Natal wages pounds'!AW44*104.6</f>
        <v>2008.3200000000002</v>
      </c>
      <c r="AX44" s="12" ph="1">
        <f>'Natal wages pounds'!AX44*104.6</f>
        <v>2.5626999999999995</v>
      </c>
      <c r="AY44" s="49" ph="1">
        <f>'Natal wages pounds'!AY44*104.6</f>
        <v>64.067499999999995</v>
      </c>
      <c r="AZ44" s="13" ph="1">
        <f>'Natal wages pounds'!AZ44*104.6</f>
        <v>768.81</v>
      </c>
      <c r="BA44" s="12" ph="1">
        <f>'Natal wages pounds'!BA44*104.6</f>
        <v>2.4755333333333329</v>
      </c>
      <c r="BB44" s="49" ph="1">
        <f>'Natal wages pounds'!BB44*104.6</f>
        <v>61.888333333333328</v>
      </c>
      <c r="BC44" s="13" ph="1">
        <f>'Natal wages pounds'!BC44*104.6</f>
        <v>742.66</v>
      </c>
    </row>
    <row r="45" spans="1:55" s="50" customFormat="1" ph="1" x14ac:dyDescent="0.2">
      <c r="A45" s="59">
        <v>1888</v>
      </c>
      <c r="B45" s="14">
        <f>'Natal wages pounds'!B45*104.6</f>
        <v>6.7466999999999997</v>
      </c>
      <c r="C45" s="12">
        <f>'Natal wages pounds'!C45*104.6</f>
        <v>168.66749999999999</v>
      </c>
      <c r="D45" s="56">
        <f>'Natal wages pounds'!D45*104.6</f>
        <v>2024.01</v>
      </c>
      <c r="E45" s="49"/>
      <c r="F45" s="49"/>
      <c r="G45" s="49"/>
      <c r="H45" s="57"/>
      <c r="I45" s="49"/>
      <c r="J45" s="49"/>
      <c r="K45" s="57"/>
      <c r="L45" s="49"/>
      <c r="M45" s="58"/>
      <c r="N45" s="55"/>
      <c r="O45" s="49"/>
      <c r="P45" s="49"/>
      <c r="Q45" s="57"/>
      <c r="R45" s="49"/>
      <c r="S45" s="56"/>
      <c r="T45" s="49"/>
      <c r="U45" s="49"/>
      <c r="V45" s="49"/>
      <c r="W45" s="57"/>
      <c r="X45" s="49"/>
      <c r="Y45" s="58"/>
      <c r="Z45" s="14">
        <f>'Natal wages pounds'!Z45*104.6</f>
        <v>13.737466666666666</v>
      </c>
      <c r="AA45" s="12">
        <f>'Natal wages pounds'!AA45*104.6</f>
        <v>343.43666666666661</v>
      </c>
      <c r="AB45" s="58">
        <f>'Natal wages pounds'!AB45*104.6</f>
        <v>4121.24</v>
      </c>
      <c r="AC45" s="55">
        <f>'Natal wages pounds'!AC45*104.6</f>
        <v>52.3</v>
      </c>
      <c r="AD45" s="12">
        <f>'Natal wages pounds'!AD45*104.6</f>
        <v>1307.5</v>
      </c>
      <c r="AE45" s="13">
        <f>'Natal wages pounds'!AE45*104.6</f>
        <v>15690</v>
      </c>
      <c r="AF45" s="49"/>
      <c r="AG45" s="49"/>
      <c r="AH45" s="56"/>
      <c r="AI45" s="49"/>
      <c r="AJ45" s="49"/>
      <c r="AK45" s="56"/>
      <c r="AL45" s="49"/>
      <c r="AM45" s="49"/>
      <c r="AN45" s="49"/>
      <c r="AO45" s="57"/>
      <c r="AP45" s="49"/>
      <c r="AQ45" s="58"/>
      <c r="AR45" s="12" ph="1">
        <f>'Natal wages pounds'!AR45*104.6</f>
        <v>16.526799999999998</v>
      </c>
      <c r="AS45" s="49" ph="1">
        <f>'Natal wages pounds'!AS45*104.6</f>
        <v>413.17</v>
      </c>
      <c r="AT45" s="13" ph="1">
        <f>'Natal wages pounds'!AT45*104.6</f>
        <v>4958.04</v>
      </c>
      <c r="AU45" s="12" ph="1">
        <f>'Natal wages pounds'!AU45*104.6</f>
        <v>6.2759999999999998</v>
      </c>
      <c r="AV45" s="49" ph="1">
        <f>'Natal wages pounds'!AV45*104.6</f>
        <v>156.89999999999998</v>
      </c>
      <c r="AW45" s="13" ph="1">
        <f>'Natal wages pounds'!AW45*104.6</f>
        <v>1882.8</v>
      </c>
      <c r="AX45" s="12" ph="1">
        <f>'Natal wages pounds'!AX45*104.6</f>
        <v>2.7718999999999996</v>
      </c>
      <c r="AY45" s="49" ph="1">
        <f>'Natal wages pounds'!AY45*104.6</f>
        <v>69.297499999999999</v>
      </c>
      <c r="AZ45" s="13" ph="1">
        <f>'Natal wages pounds'!AZ45*104.6</f>
        <v>831.56999999999994</v>
      </c>
      <c r="BA45" s="12" ph="1">
        <f>'Natal wages pounds'!BA45*104.6</f>
        <v>2.7370333333333332</v>
      </c>
      <c r="BB45" s="49" ph="1">
        <f>'Natal wages pounds'!BB45*104.6</f>
        <v>68.42583333333333</v>
      </c>
      <c r="BC45" s="13" ph="1">
        <f>'Natal wages pounds'!BC45*104.6</f>
        <v>821.1099999999999</v>
      </c>
    </row>
    <row r="46" spans="1:55" s="50" customFormat="1" ph="1" x14ac:dyDescent="0.2">
      <c r="A46" s="59">
        <v>1889</v>
      </c>
      <c r="B46" s="14">
        <f>'Natal wages pounds'!B46*104.6</f>
        <v>7.5312000000000001</v>
      </c>
      <c r="C46" s="12">
        <f>'Natal wages pounds'!C46*104.6</f>
        <v>188.28</v>
      </c>
      <c r="D46" s="56">
        <f>'Natal wages pounds'!D46*104.6</f>
        <v>2259.36</v>
      </c>
      <c r="E46" s="49"/>
      <c r="F46" s="49"/>
      <c r="G46" s="49"/>
      <c r="H46" s="57"/>
      <c r="I46" s="49"/>
      <c r="J46" s="49"/>
      <c r="K46" s="57"/>
      <c r="L46" s="49"/>
      <c r="M46" s="58"/>
      <c r="N46" s="55"/>
      <c r="O46" s="49"/>
      <c r="P46" s="49"/>
      <c r="Q46" s="57"/>
      <c r="R46" s="49"/>
      <c r="S46" s="56"/>
      <c r="T46" s="49"/>
      <c r="U46" s="49"/>
      <c r="V46" s="49"/>
      <c r="W46" s="57"/>
      <c r="X46" s="49"/>
      <c r="Y46" s="58"/>
      <c r="Z46" s="14">
        <f>'Natal wages pounds'!Z46*104.6</f>
        <v>13.946666666666665</v>
      </c>
      <c r="AA46" s="12">
        <f>'Natal wages pounds'!AA46*104.6</f>
        <v>348.66666666666669</v>
      </c>
      <c r="AB46" s="58">
        <f>'Natal wages pounds'!AB46*104.6</f>
        <v>4184</v>
      </c>
      <c r="AC46" s="55">
        <f>'Natal wages pounds'!AC46*104.6</f>
        <v>57.53</v>
      </c>
      <c r="AD46" s="12">
        <f>'Natal wages pounds'!AD46*104.6</f>
        <v>1438.25</v>
      </c>
      <c r="AE46" s="13">
        <f>'Natal wages pounds'!AE46*104.6</f>
        <v>17259.000000000004</v>
      </c>
      <c r="AF46" s="49"/>
      <c r="AG46" s="49"/>
      <c r="AH46" s="56"/>
      <c r="AI46" s="49"/>
      <c r="AJ46" s="49"/>
      <c r="AK46" s="56"/>
      <c r="AL46" s="49"/>
      <c r="AM46" s="49"/>
      <c r="AN46" s="49"/>
      <c r="AO46" s="57"/>
      <c r="AP46" s="49"/>
      <c r="AQ46" s="58"/>
      <c r="AR46" s="12" ph="1">
        <f>'Natal wages pounds'!AR46*104.6</f>
        <v>20.92</v>
      </c>
      <c r="AS46" s="49" ph="1">
        <f>'Natal wages pounds'!AS46*104.6</f>
        <v>523</v>
      </c>
      <c r="AT46" s="13" ph="1">
        <f>'Natal wages pounds'!AT46*104.6</f>
        <v>6276</v>
      </c>
      <c r="AU46" s="12" ph="1">
        <f>'Natal wages pounds'!AU46*104.6</f>
        <v>8.5771999999999977</v>
      </c>
      <c r="AV46" s="49" ph="1">
        <f>'Natal wages pounds'!AV46*104.6</f>
        <v>214.42999999999998</v>
      </c>
      <c r="AW46" s="13" ph="1">
        <f>'Natal wages pounds'!AW46*104.6</f>
        <v>2573.16</v>
      </c>
      <c r="AX46" s="12" ph="1">
        <f>'Natal wages pounds'!AX46*104.6</f>
        <v>3.6261333333333328</v>
      </c>
      <c r="AY46" s="49" ph="1">
        <f>'Natal wages pounds'!AY46*104.6</f>
        <v>90.653333333333336</v>
      </c>
      <c r="AZ46" s="13" ph="1">
        <f>'Natal wages pounds'!AZ46*104.6</f>
        <v>1087.8399999999999</v>
      </c>
      <c r="BA46" s="12" ph="1">
        <f>'Natal wages pounds'!BA46*104.6</f>
        <v>3.3994999999999997</v>
      </c>
      <c r="BB46" s="49" ph="1">
        <f>'Natal wages pounds'!BB46*104.6</f>
        <v>84.987499999999997</v>
      </c>
      <c r="BC46" s="13" ph="1">
        <f>'Natal wages pounds'!BC46*104.6</f>
        <v>1019.8499999999999</v>
      </c>
    </row>
    <row r="47" spans="1:55" s="50" customFormat="1" ph="1" x14ac:dyDescent="0.2">
      <c r="A47" s="59">
        <v>1890</v>
      </c>
      <c r="B47" s="14">
        <f>'Natal wages pounds'!B47*104.6</f>
        <v>8.8735666666666653</v>
      </c>
      <c r="C47" s="12">
        <f>'Natal wages pounds'!C47*104.6</f>
        <v>221.83916666666664</v>
      </c>
      <c r="D47" s="56">
        <f>'Natal wages pounds'!D47*104.6</f>
        <v>2662.0699999999997</v>
      </c>
      <c r="E47" s="49"/>
      <c r="F47" s="49"/>
      <c r="G47" s="49"/>
      <c r="H47" s="57"/>
      <c r="I47" s="49"/>
      <c r="J47" s="49"/>
      <c r="K47" s="57"/>
      <c r="L47" s="49"/>
      <c r="M47" s="58"/>
      <c r="N47" s="55"/>
      <c r="O47" s="49"/>
      <c r="P47" s="49"/>
      <c r="Q47" s="57"/>
      <c r="R47" s="49"/>
      <c r="S47" s="56"/>
      <c r="T47" s="49"/>
      <c r="U47" s="49"/>
      <c r="V47" s="49"/>
      <c r="W47" s="57"/>
      <c r="X47" s="49"/>
      <c r="Y47" s="58"/>
      <c r="Z47" s="14">
        <f>'Natal wages pounds'!Z47*104.6</f>
        <v>12.900666666666666</v>
      </c>
      <c r="AA47" s="12">
        <f>'Natal wages pounds'!AA47*104.6</f>
        <v>322.51666666666665</v>
      </c>
      <c r="AB47" s="58">
        <f>'Natal wages pounds'!AB47*104.6</f>
        <v>3870.2</v>
      </c>
      <c r="AC47" s="55">
        <f>'Natal wages pounds'!AC47*104.6</f>
        <v>60.580833333333338</v>
      </c>
      <c r="AD47" s="12">
        <f>'Natal wages pounds'!AD47*104.6</f>
        <v>1514.5208333333335</v>
      </c>
      <c r="AE47" s="13">
        <f>'Natal wages pounds'!AE47*104.6</f>
        <v>18174.25</v>
      </c>
      <c r="AF47" s="49"/>
      <c r="AG47" s="49"/>
      <c r="AH47" s="56"/>
      <c r="AI47" s="49"/>
      <c r="AJ47" s="49"/>
      <c r="AK47" s="56"/>
      <c r="AL47" s="49"/>
      <c r="AM47" s="49"/>
      <c r="AN47" s="49"/>
      <c r="AO47" s="57"/>
      <c r="AP47" s="49"/>
      <c r="AQ47" s="58"/>
      <c r="AR47" s="12" ph="1">
        <f>'Natal wages pounds'!AR47*104.6</f>
        <v>23.639599999999998</v>
      </c>
      <c r="AS47" s="49" ph="1">
        <f>'Natal wages pounds'!AS47*104.6</f>
        <v>590.99</v>
      </c>
      <c r="AT47" s="13" ph="1">
        <f>'Natal wages pounds'!AT47*104.6</f>
        <v>7091.880000000001</v>
      </c>
      <c r="AU47" s="12" ph="1">
        <f>'Natal wages pounds'!AU47*104.6</f>
        <v>8.7864000000000004</v>
      </c>
      <c r="AV47" s="49" ph="1">
        <f>'Natal wages pounds'!AV47*104.6</f>
        <v>219.66</v>
      </c>
      <c r="AW47" s="13" ph="1">
        <f>'Natal wages pounds'!AW47*104.6</f>
        <v>2635.92</v>
      </c>
      <c r="AX47" s="12" ph="1">
        <f>'Natal wages pounds'!AX47*104.6</f>
        <v>3.783033333333333</v>
      </c>
      <c r="AY47" s="49" ph="1">
        <f>'Natal wages pounds'!AY47*104.6</f>
        <v>94.575833333333335</v>
      </c>
      <c r="AZ47" s="13" ph="1">
        <f>'Natal wages pounds'!AZ47*104.6</f>
        <v>1134.9099999999999</v>
      </c>
      <c r="BA47" s="12" ph="1">
        <f>'Natal wages pounds'!BA47*104.6</f>
        <v>3.7132999999999994</v>
      </c>
      <c r="BB47" s="49" ph="1">
        <f>'Natal wages pounds'!BB47*104.6</f>
        <v>92.832499999999996</v>
      </c>
      <c r="BC47" s="13" ph="1">
        <f>'Natal wages pounds'!BC47*104.6</f>
        <v>1113.9899999999998</v>
      </c>
    </row>
    <row r="48" spans="1:55" s="50" customFormat="1" ph="1" x14ac:dyDescent="0.2">
      <c r="A48" s="59">
        <v>1891</v>
      </c>
      <c r="B48" s="14">
        <f>'Natal wages pounds'!B48*104.6</f>
        <v>9.1350666666666651</v>
      </c>
      <c r="C48" s="12">
        <f>'Natal wages pounds'!C48*104.6</f>
        <v>228.37666666666664</v>
      </c>
      <c r="D48" s="56">
        <f>'Natal wages pounds'!D48*104.6</f>
        <v>2740.52</v>
      </c>
      <c r="E48" s="49"/>
      <c r="F48" s="49"/>
      <c r="G48" s="49"/>
      <c r="H48" s="57"/>
      <c r="I48" s="49"/>
      <c r="J48" s="49"/>
      <c r="K48" s="57"/>
      <c r="L48" s="49"/>
      <c r="M48" s="58"/>
      <c r="N48" s="55"/>
      <c r="O48" s="49"/>
      <c r="P48" s="49"/>
      <c r="Q48" s="57"/>
      <c r="R48" s="49"/>
      <c r="S48" s="56"/>
      <c r="T48" s="49"/>
      <c r="U48" s="49"/>
      <c r="V48" s="49"/>
      <c r="W48" s="57"/>
      <c r="X48" s="49"/>
      <c r="Y48" s="58"/>
      <c r="Z48" s="14">
        <f>'Natal wages pounds'!Z48*104.6</f>
        <v>13.77233333333333</v>
      </c>
      <c r="AA48" s="12">
        <f>'Natal wages pounds'!AA48*104.6</f>
        <v>344.30833333333328</v>
      </c>
      <c r="AB48" s="58">
        <f>'Natal wages pounds'!AB48*104.6</f>
        <v>4131.7</v>
      </c>
      <c r="AC48" s="55">
        <f>'Natal wages pounds'!AC48*104.6</f>
        <v>60.145000000000003</v>
      </c>
      <c r="AD48" s="12">
        <f>'Natal wages pounds'!AD48*104.6</f>
        <v>1503.625</v>
      </c>
      <c r="AE48" s="13">
        <f>'Natal wages pounds'!AE48*104.6</f>
        <v>18043.500000000004</v>
      </c>
      <c r="AF48" s="49"/>
      <c r="AG48" s="49"/>
      <c r="AH48" s="56"/>
      <c r="AI48" s="49"/>
      <c r="AJ48" s="49"/>
      <c r="AK48" s="56"/>
      <c r="AL48" s="49"/>
      <c r="AM48" s="49"/>
      <c r="AN48" s="49"/>
      <c r="AO48" s="57"/>
      <c r="AP48" s="49"/>
      <c r="AQ48" s="58"/>
      <c r="AR48" s="12" ph="1">
        <f>'Natal wages pounds'!AR48*104.6</f>
        <v>19.4556</v>
      </c>
      <c r="AS48" s="49" ph="1">
        <f>'Natal wages pounds'!AS48*104.6</f>
        <v>486.39</v>
      </c>
      <c r="AT48" s="13" ph="1">
        <f>'Natal wages pounds'!AT48*104.6</f>
        <v>5836.68</v>
      </c>
      <c r="AU48" s="12" ph="1">
        <f>'Natal wages pounds'!AU48*104.6</f>
        <v>8.9955999999999996</v>
      </c>
      <c r="AV48" s="49" ph="1">
        <f>'Natal wages pounds'!AV48*104.6</f>
        <v>224.89</v>
      </c>
      <c r="AW48" s="13" ph="1">
        <f>'Natal wages pounds'!AW48*104.6</f>
        <v>2698.6799999999994</v>
      </c>
      <c r="AX48" s="12" ph="1">
        <f>'Natal wages pounds'!AX48*104.6</f>
        <v>3.8004666666666669</v>
      </c>
      <c r="AY48" s="49" ph="1">
        <f>'Natal wages pounds'!AY48*104.6</f>
        <v>95.011666666666656</v>
      </c>
      <c r="AZ48" s="13" ph="1">
        <f>'Natal wages pounds'!AZ48*104.6</f>
        <v>1140.1399999999999</v>
      </c>
      <c r="BA48" s="12" ph="1">
        <f>'Natal wages pounds'!BA48*104.6</f>
        <v>3.661</v>
      </c>
      <c r="BB48" s="49" ph="1">
        <f>'Natal wages pounds'!BB48*104.6</f>
        <v>91.524999999999991</v>
      </c>
      <c r="BC48" s="13" ph="1">
        <f>'Natal wages pounds'!BC48*104.6</f>
        <v>1098.3</v>
      </c>
    </row>
    <row r="49" spans="1:55" s="50" customFormat="1" ph="1" x14ac:dyDescent="0.2">
      <c r="A49" s="59">
        <v>1892</v>
      </c>
      <c r="B49" s="14">
        <f>'Natal wages pounds'!B49*104.6</f>
        <v>8.5423333333333336</v>
      </c>
      <c r="C49" s="12">
        <f>'Natal wages pounds'!C49*104.6</f>
        <v>213.55833333333331</v>
      </c>
      <c r="D49" s="56">
        <f>'Natal wages pounds'!D49*104.6</f>
        <v>2562.6999999999998</v>
      </c>
      <c r="E49" s="49"/>
      <c r="F49" s="49"/>
      <c r="G49" s="49"/>
      <c r="H49" s="57"/>
      <c r="I49" s="49"/>
      <c r="J49" s="49"/>
      <c r="K49" s="57"/>
      <c r="L49" s="49"/>
      <c r="M49" s="58"/>
      <c r="N49" s="55"/>
      <c r="O49" s="49"/>
      <c r="P49" s="49"/>
      <c r="Q49" s="57"/>
      <c r="R49" s="49"/>
      <c r="S49" s="56"/>
      <c r="T49" s="49"/>
      <c r="U49" s="49"/>
      <c r="V49" s="49"/>
      <c r="W49" s="57"/>
      <c r="X49" s="49"/>
      <c r="Y49" s="58"/>
      <c r="Z49" s="14">
        <f>'Natal wages pounds'!Z49*104.6</f>
        <v>13.249333333333331</v>
      </c>
      <c r="AA49" s="12">
        <f>'Natal wages pounds'!AA49*104.6</f>
        <v>331.23333333333329</v>
      </c>
      <c r="AB49" s="58">
        <f>'Natal wages pounds'!AB49*104.6</f>
        <v>3974.7999999999997</v>
      </c>
      <c r="AC49" s="55">
        <f>'Natal wages pounds'!AC49*104.6</f>
        <v>57.53</v>
      </c>
      <c r="AD49" s="12">
        <f>'Natal wages pounds'!AD49*104.6</f>
        <v>1438.25</v>
      </c>
      <c r="AE49" s="13">
        <f>'Natal wages pounds'!AE49*104.6</f>
        <v>17259.000000000004</v>
      </c>
      <c r="AF49" s="49"/>
      <c r="AG49" s="49"/>
      <c r="AH49" s="56"/>
      <c r="AI49" s="49"/>
      <c r="AJ49" s="49"/>
      <c r="AK49" s="56"/>
      <c r="AL49" s="49"/>
      <c r="AM49" s="49"/>
      <c r="AN49" s="49"/>
      <c r="AO49" s="57"/>
      <c r="AP49" s="49"/>
      <c r="AQ49" s="58"/>
      <c r="AR49" s="12" ph="1">
        <f>'Natal wages pounds'!AR49*104.6</f>
        <v>20.083199999999998</v>
      </c>
      <c r="AS49" s="49" ph="1">
        <f>'Natal wages pounds'!AS49*104.6</f>
        <v>502.07999999999993</v>
      </c>
      <c r="AT49" s="13" ph="1">
        <f>'Natal wages pounds'!AT49*104.6</f>
        <v>6024.9599999999991</v>
      </c>
      <c r="AU49" s="12" ph="1">
        <f>'Natal wages pounds'!AU49*104.6</f>
        <v>8.3680000000000003</v>
      </c>
      <c r="AV49" s="49" ph="1">
        <f>'Natal wages pounds'!AV49*104.6</f>
        <v>209.2</v>
      </c>
      <c r="AW49" s="13" ph="1">
        <f>'Natal wages pounds'!AW49*104.6</f>
        <v>2510.3999999999996</v>
      </c>
      <c r="AX49" s="12" ph="1">
        <f>'Natal wages pounds'!AX49*104.6</f>
        <v>3.2774666666666663</v>
      </c>
      <c r="AY49" s="49" ph="1">
        <f>'Natal wages pounds'!AY49*104.6</f>
        <v>81.936666666666667</v>
      </c>
      <c r="AZ49" s="13" ph="1">
        <f>'Natal wages pounds'!AZ49*104.6</f>
        <v>983.24</v>
      </c>
      <c r="BA49" s="12" ph="1">
        <f>'Natal wages pounds'!BA49*104.6</f>
        <v>3.2251666666666665</v>
      </c>
      <c r="BB49" s="49" ph="1">
        <f>'Natal wages pounds'!BB49*104.6</f>
        <v>80.629166666666663</v>
      </c>
      <c r="BC49" s="13" ph="1">
        <f>'Natal wages pounds'!BC49*104.6</f>
        <v>967.55</v>
      </c>
    </row>
    <row r="50" spans="1:55" s="50" customFormat="1" ph="1" x14ac:dyDescent="0.2">
      <c r="A50" s="59">
        <v>1893</v>
      </c>
      <c r="B50" s="14">
        <f>'Natal wages pounds'!B50*104.6</f>
        <v>8.4725999999999999</v>
      </c>
      <c r="C50" s="12">
        <f>'Natal wages pounds'!C50*104.6</f>
        <v>211.81499999999997</v>
      </c>
      <c r="D50" s="56">
        <f>'Natal wages pounds'!D50*104.6</f>
        <v>2541.7799999999997</v>
      </c>
      <c r="E50" s="49"/>
      <c r="F50" s="49"/>
      <c r="G50" s="49"/>
      <c r="H50" s="57"/>
      <c r="I50" s="49"/>
      <c r="J50" s="49"/>
      <c r="K50" s="57"/>
      <c r="L50" s="49"/>
      <c r="M50" s="58"/>
      <c r="N50" s="55"/>
      <c r="O50" s="49"/>
      <c r="P50" s="49"/>
      <c r="Q50" s="57"/>
      <c r="R50" s="49"/>
      <c r="S50" s="56"/>
      <c r="T50" s="49"/>
      <c r="U50" s="49"/>
      <c r="V50" s="49"/>
      <c r="W50" s="57"/>
      <c r="X50" s="49"/>
      <c r="Y50" s="58"/>
      <c r="Z50" s="14">
        <f>'Natal wages pounds'!Z50*104.6</f>
        <v>11.854666666666667</v>
      </c>
      <c r="AA50" s="12">
        <f>'Natal wages pounds'!AA50*104.6</f>
        <v>296.36666666666667</v>
      </c>
      <c r="AB50" s="58">
        <f>'Natal wages pounds'!AB50*104.6</f>
        <v>3556.3999999999996</v>
      </c>
      <c r="AC50" s="55">
        <f>'Natal wages pounds'!AC50*104.6</f>
        <v>54.914999999999999</v>
      </c>
      <c r="AD50" s="12">
        <f>'Natal wages pounds'!AD50*104.6</f>
        <v>1372.875</v>
      </c>
      <c r="AE50" s="13">
        <f>'Natal wages pounds'!AE50*104.6</f>
        <v>16474.5</v>
      </c>
      <c r="AF50" s="49"/>
      <c r="AG50" s="49"/>
      <c r="AH50" s="56"/>
      <c r="AI50" s="49"/>
      <c r="AJ50" s="49"/>
      <c r="AK50" s="56"/>
      <c r="AL50" s="49"/>
      <c r="AM50" s="49"/>
      <c r="AN50" s="49"/>
      <c r="AO50" s="57"/>
      <c r="AP50" s="49"/>
      <c r="AQ50" s="58"/>
      <c r="AR50" s="12" ph="1">
        <f>'Natal wages pounds'!AR50*104.6</f>
        <v>15.899199999999999</v>
      </c>
      <c r="AS50" s="49" ph="1">
        <f>'Natal wages pounds'!AS50*104.6</f>
        <v>397.47999999999996</v>
      </c>
      <c r="AT50" s="13" ph="1">
        <f>'Natal wages pounds'!AT50*104.6</f>
        <v>4769.7599999999993</v>
      </c>
      <c r="AU50" s="12" ph="1">
        <f>'Natal wages pounds'!AU50*104.6</f>
        <v>7.3220000000000001</v>
      </c>
      <c r="AV50" s="49" ph="1">
        <f>'Natal wages pounds'!AV50*104.6</f>
        <v>183.04999999999998</v>
      </c>
      <c r="AW50" s="13" ph="1">
        <f>'Natal wages pounds'!AW50*104.6</f>
        <v>2196.6</v>
      </c>
      <c r="AX50" s="12" ph="1">
        <f>'Natal wages pounds'!AX50*104.6</f>
        <v>2.9287999999999994</v>
      </c>
      <c r="AY50" s="49" ph="1">
        <f>'Natal wages pounds'!AY50*104.6</f>
        <v>73.219999999999985</v>
      </c>
      <c r="AZ50" s="13" ph="1">
        <f>'Natal wages pounds'!AZ50*104.6</f>
        <v>878.63999999999976</v>
      </c>
      <c r="BA50" s="12" ph="1">
        <f>'Natal wages pounds'!BA50*104.6</f>
        <v>3.1728666666666667</v>
      </c>
      <c r="BB50" s="49" ph="1">
        <f>'Natal wages pounds'!BB50*104.6</f>
        <v>79.321666666666658</v>
      </c>
      <c r="BC50" s="13" ph="1">
        <f>'Natal wages pounds'!BC50*104.6</f>
        <v>951.8599999999999</v>
      </c>
    </row>
    <row r="51" spans="1:55" s="50" customFormat="1" ph="1" x14ac:dyDescent="0.2">
      <c r="A51" s="59">
        <v>1894</v>
      </c>
      <c r="B51" s="14">
        <f>'Natal wages pounds'!B51*104.6</f>
        <v>8.7166666666666668</v>
      </c>
      <c r="C51" s="12">
        <f>'Natal wages pounds'!C51*104.6</f>
        <v>217.91666666666666</v>
      </c>
      <c r="D51" s="56">
        <f>'Natal wages pounds'!D51*104.6</f>
        <v>2615</v>
      </c>
      <c r="E51" s="49"/>
      <c r="F51" s="49"/>
      <c r="G51" s="49"/>
      <c r="H51" s="57"/>
      <c r="I51" s="49"/>
      <c r="J51" s="49"/>
      <c r="K51" s="57"/>
      <c r="L51" s="49"/>
      <c r="M51" s="58"/>
      <c r="N51" s="55"/>
      <c r="O51" s="49"/>
      <c r="P51" s="49"/>
      <c r="Q51" s="57"/>
      <c r="R51" s="49"/>
      <c r="S51" s="56"/>
      <c r="T51" s="49"/>
      <c r="U51" s="49"/>
      <c r="V51" s="49"/>
      <c r="W51" s="57"/>
      <c r="X51" s="49"/>
      <c r="Y51" s="58"/>
      <c r="Z51" s="14">
        <f>'Natal wages pounds'!Z51*104.6</f>
        <v>11.959266666666664</v>
      </c>
      <c r="AA51" s="12">
        <f>'Natal wages pounds'!AA51*104.6</f>
        <v>298.98166666666663</v>
      </c>
      <c r="AB51" s="58">
        <f>'Natal wages pounds'!AB51*104.6</f>
        <v>3587.7799999999993</v>
      </c>
      <c r="AC51" s="55">
        <f>'Natal wages pounds'!AC51*104.6</f>
        <v>58.837499999999999</v>
      </c>
      <c r="AD51" s="12">
        <f>'Natal wages pounds'!AD51*104.6</f>
        <v>1470.9375</v>
      </c>
      <c r="AE51" s="13">
        <f>'Natal wages pounds'!AE51*104.6</f>
        <v>17651.25</v>
      </c>
      <c r="AF51" s="49"/>
      <c r="AG51" s="49"/>
      <c r="AH51" s="56"/>
      <c r="AI51" s="49"/>
      <c r="AJ51" s="49"/>
      <c r="AK51" s="56"/>
      <c r="AL51" s="49"/>
      <c r="AM51" s="49"/>
      <c r="AN51" s="49"/>
      <c r="AO51" s="57"/>
      <c r="AP51" s="49"/>
      <c r="AQ51" s="58"/>
      <c r="AR51" s="12" ph="1">
        <f>'Natal wages pounds'!AR51*104.6</f>
        <v>17.991199999999999</v>
      </c>
      <c r="AS51" s="49" ph="1">
        <f>'Natal wages pounds'!AS51*104.6</f>
        <v>449.78</v>
      </c>
      <c r="AT51" s="13" ph="1">
        <f>'Natal wages pounds'!AT51*104.6</f>
        <v>5397.3599999999988</v>
      </c>
      <c r="AU51" s="12" ph="1">
        <f>'Natal wages pounds'!AU51*104.6</f>
        <v>7.5312000000000001</v>
      </c>
      <c r="AV51" s="49" ph="1">
        <f>'Natal wages pounds'!AV51*104.6</f>
        <v>188.28</v>
      </c>
      <c r="AW51" s="13" ph="1">
        <f>'Natal wages pounds'!AW51*104.6</f>
        <v>2259.36</v>
      </c>
      <c r="AX51" s="12" ph="1">
        <f>'Natal wages pounds'!AX51*104.6</f>
        <v>2.9287999999999994</v>
      </c>
      <c r="AY51" s="49" ph="1">
        <f>'Natal wages pounds'!AY51*104.6</f>
        <v>73.219999999999985</v>
      </c>
      <c r="AZ51" s="13" ph="1">
        <f>'Natal wages pounds'!AZ51*104.6</f>
        <v>878.63999999999976</v>
      </c>
      <c r="BA51" s="12" ph="1">
        <f>'Natal wages pounds'!BA51*104.6</f>
        <v>3.1379999999999999</v>
      </c>
      <c r="BB51" s="49" ph="1">
        <f>'Natal wages pounds'!BB51*104.6</f>
        <v>78.449999999999989</v>
      </c>
      <c r="BC51" s="13" ph="1">
        <f>'Natal wages pounds'!BC51*104.6</f>
        <v>941.4</v>
      </c>
    </row>
    <row r="52" spans="1:55" s="50" customFormat="1" ph="1" x14ac:dyDescent="0.2">
      <c r="A52" s="59">
        <v>1895</v>
      </c>
      <c r="B52" s="14">
        <f>'Natal wages pounds'!B52*104.6</f>
        <v>8.7166666666666668</v>
      </c>
      <c r="C52" s="12">
        <f>'Natal wages pounds'!C52*104.6</f>
        <v>217.91666666666666</v>
      </c>
      <c r="D52" s="56">
        <f>'Natal wages pounds'!D52*104.6</f>
        <v>2615</v>
      </c>
      <c r="E52" s="49"/>
      <c r="F52" s="49"/>
      <c r="G52" s="49"/>
      <c r="H52" s="57"/>
      <c r="I52" s="49"/>
      <c r="J52" s="49"/>
      <c r="K52" s="57"/>
      <c r="L52" s="49"/>
      <c r="M52" s="58"/>
      <c r="N52" s="55"/>
      <c r="O52" s="49"/>
      <c r="P52" s="49"/>
      <c r="Q52" s="57"/>
      <c r="R52" s="49"/>
      <c r="S52" s="56"/>
      <c r="T52" s="49"/>
      <c r="U52" s="49"/>
      <c r="V52" s="49"/>
      <c r="W52" s="57"/>
      <c r="X52" s="49"/>
      <c r="Y52" s="58"/>
      <c r="Z52" s="14">
        <f>'Natal wages pounds'!Z52*104.6</f>
        <v>11.959266666666664</v>
      </c>
      <c r="AA52" s="12">
        <f>'Natal wages pounds'!AA52*104.6</f>
        <v>298.98166666666663</v>
      </c>
      <c r="AB52" s="58">
        <f>'Natal wages pounds'!AB52*104.6</f>
        <v>3587.7799999999993</v>
      </c>
      <c r="AC52" s="55">
        <f>'Natal wages pounds'!AC52*104.6</f>
        <v>58.837499999999999</v>
      </c>
      <c r="AD52" s="12">
        <f>'Natal wages pounds'!AD52*104.6</f>
        <v>1470.9375</v>
      </c>
      <c r="AE52" s="13">
        <f>'Natal wages pounds'!AE52*104.6</f>
        <v>17651.25</v>
      </c>
      <c r="AF52" s="49"/>
      <c r="AG52" s="49"/>
      <c r="AH52" s="56"/>
      <c r="AI52" s="49"/>
      <c r="AJ52" s="49"/>
      <c r="AK52" s="56"/>
      <c r="AL52" s="49"/>
      <c r="AM52" s="49"/>
      <c r="AN52" s="49"/>
      <c r="AO52" s="57"/>
      <c r="AP52" s="49"/>
      <c r="AQ52" s="58"/>
      <c r="AR52" s="12" ph="1">
        <f>'Natal wages pounds'!AR52*104.6</f>
        <v>17.991199999999999</v>
      </c>
      <c r="AS52" s="49" ph="1">
        <f>'Natal wages pounds'!AS52*104.6</f>
        <v>449.78</v>
      </c>
      <c r="AT52" s="13" ph="1">
        <f>'Natal wages pounds'!AT52*104.6</f>
        <v>5397.3599999999988</v>
      </c>
      <c r="AU52" s="12" ph="1">
        <f>'Natal wages pounds'!AU52*104.6</f>
        <v>7.5312000000000001</v>
      </c>
      <c r="AV52" s="49" ph="1">
        <f>'Natal wages pounds'!AV52*104.6</f>
        <v>188.28</v>
      </c>
      <c r="AW52" s="13" ph="1">
        <f>'Natal wages pounds'!AW52*104.6</f>
        <v>2259.36</v>
      </c>
      <c r="AX52" s="12" ph="1">
        <f>'Natal wages pounds'!AX52*104.6</f>
        <v>2.9287999999999994</v>
      </c>
      <c r="AY52" s="49" ph="1">
        <f>'Natal wages pounds'!AY52*104.6</f>
        <v>73.219999999999985</v>
      </c>
      <c r="AZ52" s="13" ph="1">
        <f>'Natal wages pounds'!AZ52*104.6</f>
        <v>878.63999999999976</v>
      </c>
      <c r="BA52" s="12" ph="1">
        <f>'Natal wages pounds'!BA52*104.6</f>
        <v>3.1379999999999999</v>
      </c>
      <c r="BB52" s="49" ph="1">
        <f>'Natal wages pounds'!BB52*104.6</f>
        <v>78.449999999999989</v>
      </c>
      <c r="BC52" s="13" ph="1">
        <f>'Natal wages pounds'!BC52*104.6</f>
        <v>941.4</v>
      </c>
    </row>
    <row r="53" spans="1:55" s="50" customFormat="1" ph="1" x14ac:dyDescent="0.2">
      <c r="A53" s="59">
        <v>1896</v>
      </c>
      <c r="B53" s="14">
        <f>'Natal wages pounds'!B53*104.6</f>
        <v>8.0193333333333339</v>
      </c>
      <c r="C53" s="12">
        <f>'Natal wages pounds'!C53*104.6</f>
        <v>200.48333333333332</v>
      </c>
      <c r="D53" s="56">
        <f>'Natal wages pounds'!D53*104.6</f>
        <v>2405.7999999999997</v>
      </c>
      <c r="E53" s="49"/>
      <c r="F53" s="49"/>
      <c r="G53" s="49"/>
      <c r="H53" s="57"/>
      <c r="I53" s="49"/>
      <c r="J53" s="49"/>
      <c r="K53" s="57"/>
      <c r="L53" s="49"/>
      <c r="M53" s="58"/>
      <c r="N53" s="55"/>
      <c r="O53" s="49"/>
      <c r="P53" s="49"/>
      <c r="Q53" s="57"/>
      <c r="R53" s="49"/>
      <c r="S53" s="56"/>
      <c r="T53" s="49"/>
      <c r="U53" s="49"/>
      <c r="V53" s="49"/>
      <c r="W53" s="57"/>
      <c r="X53" s="49"/>
      <c r="Y53" s="58"/>
      <c r="Z53" s="14">
        <f>'Natal wages pounds'!Z53*104.6</f>
        <v>9.8149666666666651</v>
      </c>
      <c r="AA53" s="12">
        <f>'Natal wages pounds'!AA53*104.6</f>
        <v>245.37416666666664</v>
      </c>
      <c r="AB53" s="58">
        <f>'Natal wages pounds'!AB53*104.6</f>
        <v>2944.49</v>
      </c>
      <c r="AC53" s="55">
        <f>'Natal wages pounds'!AC53*104.6</f>
        <v>57.53</v>
      </c>
      <c r="AD53" s="12">
        <f>'Natal wages pounds'!AD53*104.6</f>
        <v>1438.25</v>
      </c>
      <c r="AE53" s="13">
        <f>'Natal wages pounds'!AE53*104.6</f>
        <v>17259.000000000004</v>
      </c>
      <c r="AF53" s="49"/>
      <c r="AG53" s="49"/>
      <c r="AH53" s="56"/>
      <c r="AI53" s="49"/>
      <c r="AJ53" s="49"/>
      <c r="AK53" s="56"/>
      <c r="AL53" s="49"/>
      <c r="AM53" s="49"/>
      <c r="AN53" s="49"/>
      <c r="AO53" s="57"/>
      <c r="AP53" s="49"/>
      <c r="AQ53" s="58"/>
      <c r="AR53" s="12" ph="1">
        <f>'Natal wages pounds'!AR53*104.6</f>
        <v>20.92</v>
      </c>
      <c r="AS53" s="49" ph="1">
        <f>'Natal wages pounds'!AS53*104.6</f>
        <v>523</v>
      </c>
      <c r="AT53" s="13" ph="1">
        <f>'Natal wages pounds'!AT53*104.6</f>
        <v>6276</v>
      </c>
      <c r="AU53" s="12" ph="1">
        <f>'Natal wages pounds'!AU53*104.6</f>
        <v>7.5312000000000001</v>
      </c>
      <c r="AV53" s="49" ph="1">
        <f>'Natal wages pounds'!AV53*104.6</f>
        <v>188.28</v>
      </c>
      <c r="AW53" s="13" ph="1">
        <f>'Natal wages pounds'!AW53*104.6</f>
        <v>2259.36</v>
      </c>
      <c r="AX53" s="12" ph="1">
        <f>'Natal wages pounds'!AX53*104.6</f>
        <v>3.0856999999999997</v>
      </c>
      <c r="AY53" s="49" ph="1">
        <f>'Natal wages pounds'!AY53*104.6</f>
        <v>77.142499999999984</v>
      </c>
      <c r="AZ53" s="13" ph="1">
        <f>'Natal wages pounds'!AZ53*104.6</f>
        <v>925.70999999999992</v>
      </c>
      <c r="BA53" s="12" ph="1">
        <f>'Natal wages pounds'!BA53*104.6</f>
        <v>3.2948999999999997</v>
      </c>
      <c r="BB53" s="49" ph="1">
        <f>'Natal wages pounds'!BB53*104.6</f>
        <v>82.372499999999988</v>
      </c>
      <c r="BC53" s="13" ph="1">
        <f>'Natal wages pounds'!BC53*104.6</f>
        <v>988.46999999999991</v>
      </c>
    </row>
    <row r="54" spans="1:55" s="50" customFormat="1" ph="1" x14ac:dyDescent="0.2">
      <c r="A54" s="59">
        <v>1897</v>
      </c>
      <c r="B54" s="14">
        <f>'Natal wages pounds'!B54*104.6</f>
        <v>9.2570999999999994</v>
      </c>
      <c r="C54" s="12">
        <f>'Natal wages pounds'!C54*104.6</f>
        <v>231.42749999999998</v>
      </c>
      <c r="D54" s="56">
        <f>'Natal wages pounds'!D54*104.6</f>
        <v>2777.13</v>
      </c>
      <c r="E54" s="49"/>
      <c r="F54" s="49"/>
      <c r="G54" s="49"/>
      <c r="H54" s="57"/>
      <c r="I54" s="49"/>
      <c r="J54" s="49"/>
      <c r="K54" s="57"/>
      <c r="L54" s="49"/>
      <c r="M54" s="58"/>
      <c r="N54" s="55"/>
      <c r="O54" s="49"/>
      <c r="P54" s="49"/>
      <c r="Q54" s="57"/>
      <c r="R54" s="49"/>
      <c r="S54" s="56"/>
      <c r="T54" s="49"/>
      <c r="U54" s="49"/>
      <c r="V54" s="49"/>
      <c r="W54" s="57"/>
      <c r="X54" s="49"/>
      <c r="Y54" s="58"/>
      <c r="Z54" s="14">
        <f>'Natal wages pounds'!Z54*104.6</f>
        <v>12.552</v>
      </c>
      <c r="AA54" s="12">
        <f>'Natal wages pounds'!AA54*104.6</f>
        <v>313.79999999999995</v>
      </c>
      <c r="AB54" s="58">
        <f>'Natal wages pounds'!AB54*104.6</f>
        <v>3765.6</v>
      </c>
      <c r="AC54" s="55">
        <f>'Natal wages pounds'!AC54*104.6</f>
        <v>58.837499999999999</v>
      </c>
      <c r="AD54" s="12">
        <f>'Natal wages pounds'!AD54*104.6</f>
        <v>1470.9375</v>
      </c>
      <c r="AE54" s="13">
        <f>'Natal wages pounds'!AE54*104.6</f>
        <v>17651.25</v>
      </c>
      <c r="AF54" s="49"/>
      <c r="AG54" s="49"/>
      <c r="AH54" s="56"/>
      <c r="AI54" s="49"/>
      <c r="AJ54" s="49"/>
      <c r="AK54" s="56"/>
      <c r="AL54" s="49"/>
      <c r="AM54" s="49"/>
      <c r="AN54" s="49"/>
      <c r="AO54" s="57"/>
      <c r="AP54" s="49"/>
      <c r="AQ54" s="58"/>
      <c r="AR54" s="12" ph="1">
        <f>'Natal wages pounds'!AR54*104.6</f>
        <v>24.058</v>
      </c>
      <c r="AS54" s="49" ph="1">
        <f>'Natal wages pounds'!AS54*104.6</f>
        <v>601.44999999999993</v>
      </c>
      <c r="AT54" s="13" ph="1">
        <f>'Natal wages pounds'!AT54*104.6</f>
        <v>7217.4</v>
      </c>
      <c r="AU54" s="12" ph="1">
        <f>'Natal wages pounds'!AU54*104.6</f>
        <v>7.7404000000000011</v>
      </c>
      <c r="AV54" s="49" ph="1">
        <f>'Natal wages pounds'!AV54*104.6</f>
        <v>193.51</v>
      </c>
      <c r="AW54" s="13" ph="1">
        <f>'Natal wages pounds'!AW54*104.6</f>
        <v>2322.1200000000003</v>
      </c>
      <c r="AX54" s="12" ph="1">
        <f>'Natal wages pounds'!AX54*104.6</f>
        <v>3.2948999999999997</v>
      </c>
      <c r="AY54" s="49" ph="1">
        <f>'Natal wages pounds'!AY54*104.6</f>
        <v>82.372499999999988</v>
      </c>
      <c r="AZ54" s="13" ph="1">
        <f>'Natal wages pounds'!AZ54*104.6</f>
        <v>988.46999999999991</v>
      </c>
      <c r="BA54" s="12" ph="1">
        <f>'Natal wages pounds'!BA54*104.6</f>
        <v>3.434366666666667</v>
      </c>
      <c r="BB54" s="49" ph="1">
        <f>'Natal wages pounds'!BB54*104.6</f>
        <v>85.859166666666667</v>
      </c>
      <c r="BC54" s="13" ph="1">
        <f>'Natal wages pounds'!BC54*104.6</f>
        <v>1030.3100000000002</v>
      </c>
    </row>
    <row r="55" spans="1:55" s="50" customFormat="1" ph="1" x14ac:dyDescent="0.2">
      <c r="A55" s="59">
        <v>1898</v>
      </c>
      <c r="B55" s="14">
        <f>'Natal wages pounds'!B55*104.6</f>
        <v>9.7626666666666662</v>
      </c>
      <c r="C55" s="12">
        <f>'Natal wages pounds'!C55*104.6</f>
        <v>244.06666666666666</v>
      </c>
      <c r="D55" s="56">
        <f>'Natal wages pounds'!D55*104.6</f>
        <v>2928.7999999999997</v>
      </c>
      <c r="E55" s="49"/>
      <c r="F55" s="49"/>
      <c r="G55" s="49"/>
      <c r="H55" s="57"/>
      <c r="I55" s="49"/>
      <c r="J55" s="49"/>
      <c r="K55" s="57"/>
      <c r="L55" s="49"/>
      <c r="M55" s="58"/>
      <c r="N55" s="55"/>
      <c r="O55" s="49"/>
      <c r="P55" s="49"/>
      <c r="Q55" s="57"/>
      <c r="R55" s="49"/>
      <c r="S55" s="56"/>
      <c r="T55" s="49"/>
      <c r="U55" s="49"/>
      <c r="V55" s="49"/>
      <c r="W55" s="57"/>
      <c r="X55" s="49"/>
      <c r="Y55" s="58"/>
      <c r="Z55" s="14">
        <f>'Natal wages pounds'!Z55*104.6</f>
        <v>7.8275666666666668</v>
      </c>
      <c r="AA55" s="12">
        <f>'Natal wages pounds'!AA55*104.6</f>
        <v>195.68916666666667</v>
      </c>
      <c r="AB55" s="58">
        <f>'Natal wages pounds'!AB55*104.6</f>
        <v>2348.27</v>
      </c>
      <c r="AC55" s="55">
        <f>'Natal wages pounds'!AC55*104.6</f>
        <v>63.631666666666661</v>
      </c>
      <c r="AD55" s="12">
        <f>'Natal wages pounds'!AD55*104.6</f>
        <v>1590.7916666666665</v>
      </c>
      <c r="AE55" s="13">
        <f>'Natal wages pounds'!AE55*104.6</f>
        <v>19089.5</v>
      </c>
      <c r="AF55" s="49"/>
      <c r="AG55" s="49"/>
      <c r="AH55" s="56"/>
      <c r="AI55" s="49"/>
      <c r="AJ55" s="49"/>
      <c r="AK55" s="56"/>
      <c r="AL55" s="49"/>
      <c r="AM55" s="49"/>
      <c r="AN55" s="49"/>
      <c r="AO55" s="57"/>
      <c r="AP55" s="49"/>
      <c r="AQ55" s="58"/>
      <c r="AR55" s="12" ph="1">
        <f>'Natal wages pounds'!AR55*104.6</f>
        <v>26.15</v>
      </c>
      <c r="AS55" s="49" ph="1">
        <f>'Natal wages pounds'!AS55*104.6</f>
        <v>653.75</v>
      </c>
      <c r="AT55" s="13" ph="1">
        <f>'Natal wages pounds'!AT55*104.6</f>
        <v>7845</v>
      </c>
      <c r="AU55" s="12" ph="1">
        <f>'Natal wages pounds'!AU55*104.6</f>
        <v>7.7404000000000011</v>
      </c>
      <c r="AV55" s="49" ph="1">
        <f>'Natal wages pounds'!AV55*104.6</f>
        <v>193.51</v>
      </c>
      <c r="AW55" s="13" ph="1">
        <f>'Natal wages pounds'!AW55*104.6</f>
        <v>2322.1200000000003</v>
      </c>
      <c r="AX55" s="12" ph="1">
        <f>'Natal wages pounds'!AX55*104.6</f>
        <v>2.8416333333333332</v>
      </c>
      <c r="AY55" s="49" ph="1">
        <f>'Natal wages pounds'!AY55*104.6</f>
        <v>71.040833333333339</v>
      </c>
      <c r="AZ55" s="13" ph="1">
        <f>'Natal wages pounds'!AZ55*104.6</f>
        <v>852.49</v>
      </c>
      <c r="BA55" s="12" ph="1">
        <f>'Natal wages pounds'!BA55*104.6</f>
        <v>3.8527666666666667</v>
      </c>
      <c r="BB55" s="49" ph="1">
        <f>'Natal wages pounds'!BB55*104.6</f>
        <v>96.319166666666661</v>
      </c>
      <c r="BC55" s="13" ph="1">
        <f>'Natal wages pounds'!BC55*104.6</f>
        <v>1155.83</v>
      </c>
    </row>
    <row r="56" spans="1:55" s="50" customFormat="1" ph="1" x14ac:dyDescent="0.2">
      <c r="A56" s="59">
        <v>1899</v>
      </c>
      <c r="B56" s="60">
        <f>'Natal wages pounds'!B56*104.6</f>
        <v>11.157333333333334</v>
      </c>
      <c r="C56" s="61">
        <f>'Natal wages pounds'!C56*104.6</f>
        <v>278.93333333333334</v>
      </c>
      <c r="D56" s="62">
        <f>'Natal wages pounds'!D56*104.6</f>
        <v>3347.2</v>
      </c>
      <c r="E56" s="49"/>
      <c r="F56" s="49"/>
      <c r="G56" s="49"/>
      <c r="H56" s="57"/>
      <c r="I56" s="49"/>
      <c r="J56" s="49"/>
      <c r="K56" s="57"/>
      <c r="L56" s="49"/>
      <c r="M56" s="58"/>
      <c r="N56" s="55"/>
      <c r="O56" s="49"/>
      <c r="P56" s="49"/>
      <c r="Q56" s="57"/>
      <c r="R56" s="49"/>
      <c r="S56" s="56"/>
      <c r="T56" s="49"/>
      <c r="U56" s="49"/>
      <c r="V56" s="49"/>
      <c r="W56" s="57"/>
      <c r="X56" s="49"/>
      <c r="Y56" s="58"/>
      <c r="Z56" s="55"/>
      <c r="AA56" s="49"/>
      <c r="AB56" s="58"/>
      <c r="AC56" s="60">
        <f>'Natal wages pounds'!AC56*104.6</f>
        <v>64.267129917599419</v>
      </c>
      <c r="AD56" s="61">
        <f>'Natal wages pounds'!AD56*104.6</f>
        <v>1606.6782479399858</v>
      </c>
      <c r="AE56" s="62">
        <f>'Natal wages pounds'!AE56*104.6</f>
        <v>19280.138975279831</v>
      </c>
      <c r="AF56" s="49"/>
      <c r="AG56" s="49"/>
      <c r="AH56" s="56"/>
      <c r="AI56" s="49"/>
      <c r="AJ56" s="49"/>
      <c r="AK56" s="56"/>
      <c r="AL56" s="49"/>
      <c r="AM56" s="49"/>
      <c r="AN56" s="49"/>
      <c r="AO56" s="57"/>
      <c r="AP56" s="49"/>
      <c r="AQ56" s="58"/>
      <c r="AR56" s="61" ph="1">
        <f>'Natal wages pounds'!AR56*104.6</f>
        <v>23.535</v>
      </c>
      <c r="AS56" s="61" ph="1">
        <f>'Natal wages pounds'!AS56*104.6</f>
        <v>588.375</v>
      </c>
      <c r="AT56" s="62" ph="1">
        <f>'Natal wages pounds'!AT56*104.6</f>
        <v>7060.5</v>
      </c>
      <c r="AU56" s="61" ph="1">
        <f>'Natal wages pounds'!AU56*104.6</f>
        <v>9.6231999999999989</v>
      </c>
      <c r="AV56" s="61" ph="1">
        <f>'Natal wages pounds'!AV56*104.6</f>
        <v>240.57999999999996</v>
      </c>
      <c r="AW56" s="62" ph="1">
        <f>'Natal wages pounds'!AW56*104.6</f>
        <v>2886.9599999999996</v>
      </c>
      <c r="AX56" s="61"/>
      <c r="AY56" s="61"/>
      <c r="AZ56" s="62"/>
      <c r="BA56" s="61"/>
      <c r="BB56" s="61"/>
      <c r="BC56" s="62"/>
    </row>
    <row r="57" spans="1:55" s="50" customFormat="1" ph="1" x14ac:dyDescent="0.2">
      <c r="A57" s="59">
        <v>1900</v>
      </c>
      <c r="B57" s="14">
        <f>'Natal wages pounds'!B57*104.6</f>
        <v>12.552</v>
      </c>
      <c r="C57" s="49">
        <f>'Natal wages pounds'!C57*104.6</f>
        <v>313.79999999999995</v>
      </c>
      <c r="D57" s="13">
        <f>'Natal wages pounds'!D57*104.6</f>
        <v>3765.6</v>
      </c>
      <c r="E57" s="12">
        <f>'Natal wages pounds'!E57*104.6</f>
        <v>3.3472</v>
      </c>
      <c r="F57" s="49">
        <f>'Natal wages pounds'!F57*104.6</f>
        <v>83.68</v>
      </c>
      <c r="G57" s="48">
        <f>'Natal wages pounds'!G57*104.6</f>
        <v>1004.1600000000001</v>
      </c>
      <c r="H57" s="57"/>
      <c r="I57" s="49"/>
      <c r="J57" s="49"/>
      <c r="K57" s="57"/>
      <c r="L57" s="49"/>
      <c r="M57" s="58"/>
      <c r="N57" s="55">
        <f>'Natal wages pounds'!N57*104.6</f>
        <v>33.994999999999997</v>
      </c>
      <c r="O57" s="12">
        <f>'Natal wages pounds'!O57*104.6</f>
        <v>849.875</v>
      </c>
      <c r="P57" s="48">
        <f>'Natal wages pounds'!P57*104.6</f>
        <v>10198.5</v>
      </c>
      <c r="Q57" s="57">
        <f>'Natal wages pounds'!Q57*104.6</f>
        <v>9.1524999999999981</v>
      </c>
      <c r="R57" s="12">
        <f>'Natal wages pounds'!R57*104.6</f>
        <v>228.8125</v>
      </c>
      <c r="S57" s="48">
        <f>'Natal wages pounds'!S57*104.6</f>
        <v>2745.75</v>
      </c>
      <c r="T57" s="49">
        <f>'Natal wages pounds'!T57*104.6</f>
        <v>23.535</v>
      </c>
      <c r="U57" s="12">
        <f>'Natal wages pounds'!U57*104.6</f>
        <v>588.375</v>
      </c>
      <c r="V57" s="48">
        <f>'Natal wages pounds'!V57*104.6</f>
        <v>7060.5</v>
      </c>
      <c r="W57" s="57">
        <f>'Natal wages pounds'!W57*104.6</f>
        <v>6.9733333333333327</v>
      </c>
      <c r="X57" s="12">
        <f>'Natal wages pounds'!X57*104.6</f>
        <v>174.33333333333334</v>
      </c>
      <c r="Y57" s="48">
        <f>'Natal wages pounds'!Y57*104.6</f>
        <v>2092</v>
      </c>
      <c r="Z57" s="55"/>
      <c r="AA57" s="49"/>
      <c r="AB57" s="58"/>
      <c r="AC57" s="55">
        <f>'Natal wages pounds'!AC57*104.6</f>
        <v>64.902593168532192</v>
      </c>
      <c r="AD57" s="12">
        <f>'Natal wages pounds'!AD57*104.6</f>
        <v>1622.5648292133048</v>
      </c>
      <c r="AE57" s="13">
        <f>'Natal wages pounds'!AE57*104.6</f>
        <v>19470.777950559659</v>
      </c>
      <c r="AF57" s="49"/>
      <c r="AG57" s="49"/>
      <c r="AH57" s="56"/>
      <c r="AI57" s="49"/>
      <c r="AJ57" s="49"/>
      <c r="AK57" s="56"/>
      <c r="AL57" s="49"/>
      <c r="AM57" s="49"/>
      <c r="AN57" s="49"/>
      <c r="AO57" s="57"/>
      <c r="AP57" s="49"/>
      <c r="AQ57" s="58"/>
      <c r="AR57" s="12" ph="1">
        <f>'Natal wages pounds'!AR57*104.6</f>
        <v>20.92</v>
      </c>
      <c r="AS57" s="49" ph="1">
        <f>'Natal wages pounds'!AS57*104.6</f>
        <v>523</v>
      </c>
      <c r="AT57" s="13" ph="1">
        <f>'Natal wages pounds'!AT57*104.6</f>
        <v>6276</v>
      </c>
      <c r="AU57" s="12" ph="1">
        <f>'Natal wages pounds'!AU57*104.6</f>
        <v>11.506</v>
      </c>
      <c r="AV57" s="49" ph="1">
        <f>'Natal wages pounds'!AV57*104.6</f>
        <v>287.64999999999998</v>
      </c>
      <c r="AW57" s="13" ph="1">
        <f>'Natal wages pounds'!AW57*104.6</f>
        <v>3451.7999999999997</v>
      </c>
      <c r="AX57" s="49"/>
      <c r="AY57" s="49"/>
      <c r="AZ57" s="58"/>
      <c r="BA57" s="55"/>
      <c r="BB57" s="49"/>
      <c r="BC57" s="58"/>
    </row>
    <row r="58" spans="1:55" s="50" customFormat="1" ph="1" x14ac:dyDescent="0.2">
      <c r="A58" s="59">
        <v>1901</v>
      </c>
      <c r="B58" s="14">
        <f>'Natal wages pounds'!B58*104.6</f>
        <v>10.46</v>
      </c>
      <c r="C58" s="49">
        <f>'Natal wages pounds'!C58*104.6</f>
        <v>261.5</v>
      </c>
      <c r="D58" s="13">
        <f>'Natal wages pounds'!D58*104.6</f>
        <v>3138</v>
      </c>
      <c r="E58" s="12">
        <f>'Natal wages pounds'!E58*104.6</f>
        <v>2.5103999999999997</v>
      </c>
      <c r="F58" s="49">
        <f>'Natal wages pounds'!F58*104.6</f>
        <v>62.759999999999991</v>
      </c>
      <c r="G58" s="48">
        <f>'Natal wages pounds'!G58*104.6</f>
        <v>753.11999999999989</v>
      </c>
      <c r="H58" s="57"/>
      <c r="I58" s="49"/>
      <c r="J58" s="49"/>
      <c r="K58" s="57"/>
      <c r="L58" s="49"/>
      <c r="M58" s="58"/>
      <c r="N58" s="55">
        <f>'Natal wages pounds'!N58*104.6</f>
        <v>39.224999999999994</v>
      </c>
      <c r="O58" s="12">
        <f>'Natal wages pounds'!O58*104.6</f>
        <v>980.625</v>
      </c>
      <c r="P58" s="48">
        <f>'Natal wages pounds'!P58*104.6</f>
        <v>11767.5</v>
      </c>
      <c r="Q58" s="57">
        <f>'Natal wages pounds'!Q58*104.6</f>
        <v>11.7675</v>
      </c>
      <c r="R58" s="12">
        <f>'Natal wages pounds'!R58*104.6</f>
        <v>294.1875</v>
      </c>
      <c r="S58" s="48">
        <f>'Natal wages pounds'!S58*104.6</f>
        <v>3530.25</v>
      </c>
      <c r="T58" s="61">
        <f>'Natal wages pounds'!T58*104.6</f>
        <v>23.535</v>
      </c>
      <c r="U58" s="61">
        <f>'Natal wages pounds'!U58*104.6</f>
        <v>588.375</v>
      </c>
      <c r="V58" s="63">
        <f>'Natal wages pounds'!V58*104.6</f>
        <v>7060.5</v>
      </c>
      <c r="W58" s="57">
        <f>'Natal wages pounds'!W58*104.6</f>
        <v>7.8450000000000006</v>
      </c>
      <c r="X58" s="12">
        <f>'Natal wages pounds'!X58*104.6</f>
        <v>196.125</v>
      </c>
      <c r="Y58" s="48">
        <f>'Natal wages pounds'!Y58*104.6</f>
        <v>2353.5000000000005</v>
      </c>
      <c r="Z58" s="55"/>
      <c r="AA58" s="49"/>
      <c r="AB58" s="58"/>
      <c r="AC58" s="55">
        <f>'Natal wages pounds'!AC58*104.6</f>
        <v>66.051400817847934</v>
      </c>
      <c r="AD58" s="12">
        <f>'Natal wages pounds'!AD58*104.6</f>
        <v>1651.2850204461984</v>
      </c>
      <c r="AE58" s="13">
        <f>'Natal wages pounds'!AE58*104.6</f>
        <v>19815.42024535438</v>
      </c>
      <c r="AF58" s="49"/>
      <c r="AG58" s="49"/>
      <c r="AH58" s="56"/>
      <c r="AI58" s="49"/>
      <c r="AJ58" s="49"/>
      <c r="AK58" s="56"/>
      <c r="AL58" s="49"/>
      <c r="AM58" s="49"/>
      <c r="AN58" s="49"/>
      <c r="AO58" s="57"/>
      <c r="AP58" s="49"/>
      <c r="AQ58" s="58"/>
      <c r="AR58" s="49"/>
      <c r="AS58" s="49"/>
      <c r="AT58" s="56"/>
      <c r="AU58" s="12" ph="1">
        <f>'Natal wages pounds'!AU58*104.6</f>
        <v>9.4139999999999997</v>
      </c>
      <c r="AV58" s="49" ph="1">
        <f>'Natal wages pounds'!AV58*104.6</f>
        <v>235.35</v>
      </c>
      <c r="AW58" s="13" ph="1">
        <f>'Natal wages pounds'!AW58*104.6</f>
        <v>2824.2</v>
      </c>
      <c r="AX58" s="49"/>
      <c r="AY58" s="49"/>
      <c r="AZ58" s="58"/>
      <c r="BA58" s="55"/>
      <c r="BB58" s="49"/>
      <c r="BC58" s="58"/>
    </row>
    <row r="59" spans="1:55" s="50" customFormat="1" ph="1" x14ac:dyDescent="0.2">
      <c r="A59" s="59">
        <v>1902</v>
      </c>
      <c r="B59" s="14">
        <f>'Natal wages pounds'!B59*104.6</f>
        <v>10.46</v>
      </c>
      <c r="C59" s="49">
        <f>'Natal wages pounds'!C59*104.6</f>
        <v>261.5</v>
      </c>
      <c r="D59" s="13">
        <f>'Natal wages pounds'!D59*104.6</f>
        <v>3138</v>
      </c>
      <c r="E59" s="12">
        <f>'Natal wages pounds'!E59*104.6</f>
        <v>3.661</v>
      </c>
      <c r="F59" s="49">
        <f>'Natal wages pounds'!F59*104.6</f>
        <v>91.524999999999991</v>
      </c>
      <c r="G59" s="48">
        <f>'Natal wages pounds'!G59*104.6</f>
        <v>1098.3</v>
      </c>
      <c r="H59" s="12">
        <f>'Natal wages pounds'!H59*104.6</f>
        <v>20.92</v>
      </c>
      <c r="I59" s="49">
        <f>'Natal wages pounds'!I59*104.6</f>
        <v>523</v>
      </c>
      <c r="J59" s="48">
        <f>'Natal wages pounds'!J59*104.6</f>
        <v>6276</v>
      </c>
      <c r="K59" s="12">
        <f>'Natal wages pounds'!K59*104.6</f>
        <v>5.23</v>
      </c>
      <c r="L59" s="49">
        <f>'Natal wages pounds'!L59*104.6</f>
        <v>130.75</v>
      </c>
      <c r="M59" s="48">
        <f>'Natal wages pounds'!M59*104.6</f>
        <v>1569</v>
      </c>
      <c r="N59" s="55">
        <f>'Natal wages pounds'!N59*104.6</f>
        <v>33.994999999999997</v>
      </c>
      <c r="O59" s="12">
        <f>'Natal wages pounds'!O59*104.6</f>
        <v>849.875</v>
      </c>
      <c r="P59" s="48">
        <f>'Natal wages pounds'!P59*104.6</f>
        <v>10198.5</v>
      </c>
      <c r="Q59" s="57">
        <f>'Natal wages pounds'!Q59*104.6</f>
        <v>9.1524999999999981</v>
      </c>
      <c r="R59" s="12">
        <f>'Natal wages pounds'!R59*104.6</f>
        <v>228.8125</v>
      </c>
      <c r="S59" s="48">
        <f>'Natal wages pounds'!S59*104.6</f>
        <v>2745.75</v>
      </c>
      <c r="T59" s="49">
        <f>'Natal wages pounds'!T59*104.6</f>
        <v>23.535</v>
      </c>
      <c r="U59" s="12">
        <f>'Natal wages pounds'!U59*104.6</f>
        <v>588.375</v>
      </c>
      <c r="V59" s="48">
        <f>'Natal wages pounds'!V59*104.6</f>
        <v>7060.5</v>
      </c>
      <c r="W59" s="57">
        <f>'Natal wages pounds'!W59*104.6</f>
        <v>6.5374999999999996</v>
      </c>
      <c r="X59" s="12">
        <f>'Natal wages pounds'!X59*104.6</f>
        <v>163.4375</v>
      </c>
      <c r="Y59" s="48">
        <f>'Natal wages pounds'!Y59*104.6</f>
        <v>1961.25</v>
      </c>
      <c r="Z59" s="55"/>
      <c r="AA59" s="49"/>
      <c r="AB59" s="58"/>
      <c r="AC59" s="55"/>
      <c r="AD59" s="49"/>
      <c r="AE59" s="56"/>
      <c r="AF59" s="49">
        <f>'Natal wages pounds'!AF59*104.6</f>
        <v>73.219999999999985</v>
      </c>
      <c r="AG59" s="12">
        <f>'Natal wages pounds'!AG59*104.6</f>
        <v>1830.5</v>
      </c>
      <c r="AH59" s="13">
        <f>'Natal wages pounds'!AH59*104.6</f>
        <v>21966</v>
      </c>
      <c r="AI59" s="49">
        <f>'Natal wages pounds'!AI59*104.6</f>
        <v>73.219999999999985</v>
      </c>
      <c r="AJ59" s="12">
        <f>'Natal wages pounds'!AJ59*104.6</f>
        <v>1830.5</v>
      </c>
      <c r="AK59" s="13">
        <f>'Natal wages pounds'!AK59*104.6</f>
        <v>21966</v>
      </c>
      <c r="AL59" s="49">
        <f>'Natal wages pounds'!AL59*104.6</f>
        <v>67.989999999999995</v>
      </c>
      <c r="AM59" s="12">
        <f>'Natal wages pounds'!AM59*104.6</f>
        <v>1699.75</v>
      </c>
      <c r="AN59" s="13">
        <f>'Natal wages pounds'!AN59*104.6</f>
        <v>20397</v>
      </c>
      <c r="AO59" s="57">
        <f>'Natal wages pounds'!AO59*104.6</f>
        <v>62.759999999999991</v>
      </c>
      <c r="AP59" s="12" ph="1">
        <f>'Natal wages pounds'!AP59*104.6</f>
        <v>1569</v>
      </c>
      <c r="AQ59" s="13" ph="1">
        <f>'Natal wages pounds'!AQ59*104.6</f>
        <v>18828</v>
      </c>
      <c r="AR59" s="49"/>
      <c r="AS59" s="49"/>
      <c r="AT59" s="56"/>
      <c r="AU59" s="49"/>
      <c r="AV59" s="49"/>
      <c r="AW59" s="56"/>
      <c r="AX59" s="49"/>
      <c r="AY59" s="49"/>
      <c r="AZ59" s="58"/>
      <c r="BA59" s="55"/>
      <c r="BB59" s="49"/>
      <c r="BC59" s="58"/>
    </row>
    <row r="60" spans="1:55" s="50" customFormat="1" ph="1" x14ac:dyDescent="0.2">
      <c r="A60" s="59">
        <v>1903</v>
      </c>
      <c r="B60" s="14">
        <f>'Natal wages pounds'!B60*104.6</f>
        <v>10.46</v>
      </c>
      <c r="C60" s="49">
        <f>'Natal wages pounds'!C60*104.6</f>
        <v>261.5</v>
      </c>
      <c r="D60" s="13">
        <f>'Natal wages pounds'!D60*104.6</f>
        <v>3138</v>
      </c>
      <c r="E60" s="12">
        <f>'Natal wages pounds'!E60*104.6</f>
        <v>3.661</v>
      </c>
      <c r="F60" s="49">
        <f>'Natal wages pounds'!F60*104.6</f>
        <v>91.524999999999991</v>
      </c>
      <c r="G60" s="48">
        <f>'Natal wages pounds'!G60*104.6</f>
        <v>1098.3</v>
      </c>
      <c r="H60" s="12">
        <f>'Natal wages pounds'!H60*104.6</f>
        <v>20.92</v>
      </c>
      <c r="I60" s="49">
        <f>'Natal wages pounds'!I60*104.6</f>
        <v>523</v>
      </c>
      <c r="J60" s="48">
        <f>'Natal wages pounds'!J60*104.6</f>
        <v>6276</v>
      </c>
      <c r="K60" s="12">
        <f>'Natal wages pounds'!K60*104.6</f>
        <v>4.1840000000000002</v>
      </c>
      <c r="L60" s="49">
        <f>'Natal wages pounds'!L60*104.6</f>
        <v>104.6</v>
      </c>
      <c r="M60" s="48">
        <f>'Natal wages pounds'!M60*104.6</f>
        <v>1255.1999999999998</v>
      </c>
      <c r="N60" s="55">
        <f>'Natal wages pounds'!N60*104.6</f>
        <v>39.224999999999994</v>
      </c>
      <c r="O60" s="12">
        <f>'Natal wages pounds'!O60*104.6</f>
        <v>980.625</v>
      </c>
      <c r="P60" s="48">
        <f>'Natal wages pounds'!P60*104.6</f>
        <v>11767.5</v>
      </c>
      <c r="Q60" s="57">
        <f>'Natal wages pounds'!Q60*104.6</f>
        <v>10.46</v>
      </c>
      <c r="R60" s="12">
        <f>'Natal wages pounds'!R60*104.6</f>
        <v>261.5</v>
      </c>
      <c r="S60" s="48">
        <f>'Natal wages pounds'!S60*104.6</f>
        <v>3138</v>
      </c>
      <c r="T60" s="49"/>
      <c r="U60" s="49"/>
      <c r="V60" s="49"/>
      <c r="W60" s="57">
        <f>'Natal wages pounds'!W60*104.6</f>
        <v>6.5374999999999996</v>
      </c>
      <c r="X60" s="12">
        <f>'Natal wages pounds'!X60*104.6</f>
        <v>163.4375</v>
      </c>
      <c r="Y60" s="48">
        <f>'Natal wages pounds'!Y60*104.6</f>
        <v>1961.25</v>
      </c>
      <c r="Z60" s="55"/>
      <c r="AA60" s="49"/>
      <c r="AB60" s="58"/>
      <c r="AC60" s="55"/>
      <c r="AD60" s="49"/>
      <c r="AE60" s="56"/>
      <c r="AF60" s="49">
        <f>'Natal wages pounds'!AF60*104.6</f>
        <v>78.449999999999989</v>
      </c>
      <c r="AG60" s="12">
        <f>'Natal wages pounds'!AG60*104.6</f>
        <v>1961.25</v>
      </c>
      <c r="AH60" s="13">
        <f>'Natal wages pounds'!AH60*104.6</f>
        <v>23535</v>
      </c>
      <c r="AI60" s="49">
        <f>'Natal wages pounds'!AI60*104.6</f>
        <v>78.449999999999989</v>
      </c>
      <c r="AJ60" s="12">
        <f>'Natal wages pounds'!AJ60*104.6</f>
        <v>1961.25</v>
      </c>
      <c r="AK60" s="13">
        <f>'Natal wages pounds'!AK60*104.6</f>
        <v>23535</v>
      </c>
      <c r="AL60" s="49">
        <f>'Natal wages pounds'!AL60*104.6</f>
        <v>83.68</v>
      </c>
      <c r="AM60" s="12">
        <f>'Natal wages pounds'!AM60*104.6</f>
        <v>2092</v>
      </c>
      <c r="AN60" s="13">
        <f>'Natal wages pounds'!AN60*104.6</f>
        <v>25104</v>
      </c>
      <c r="AO60" s="57">
        <f>'Natal wages pounds'!AO60*104.6</f>
        <v>65.375</v>
      </c>
      <c r="AP60" s="12" ph="1">
        <f>'Natal wages pounds'!AP60*104.6</f>
        <v>1634.375</v>
      </c>
      <c r="AQ60" s="13" ph="1">
        <f>'Natal wages pounds'!AQ60*104.6</f>
        <v>19612.5</v>
      </c>
      <c r="AR60" s="49"/>
      <c r="AS60" s="49"/>
      <c r="AT60" s="56"/>
      <c r="AU60" s="49"/>
      <c r="AV60" s="49"/>
      <c r="AW60" s="56"/>
      <c r="AX60" s="49"/>
      <c r="AY60" s="49"/>
      <c r="AZ60" s="58"/>
      <c r="BA60" s="55"/>
      <c r="BB60" s="49"/>
      <c r="BC60" s="58"/>
    </row>
    <row r="61" spans="1:55" s="50" customFormat="1" ph="1" x14ac:dyDescent="0.2">
      <c r="A61" s="59">
        <v>1904</v>
      </c>
      <c r="B61" s="14">
        <f>'Natal wages pounds'!B61*104.6</f>
        <v>10.46</v>
      </c>
      <c r="C61" s="49">
        <f>'Natal wages pounds'!C61*104.6</f>
        <v>261.5</v>
      </c>
      <c r="D61" s="13">
        <f>'Natal wages pounds'!D61*104.6</f>
        <v>3138</v>
      </c>
      <c r="E61" s="12">
        <f>'Natal wages pounds'!E61*104.6</f>
        <v>3.661</v>
      </c>
      <c r="F61" s="49">
        <f>'Natal wages pounds'!F61*104.6</f>
        <v>91.524999999999991</v>
      </c>
      <c r="G61" s="48">
        <f>'Natal wages pounds'!G61*104.6</f>
        <v>1098.3</v>
      </c>
      <c r="H61" s="12">
        <f>'Natal wages pounds'!H61*104.6</f>
        <v>20.92</v>
      </c>
      <c r="I61" s="49">
        <f>'Natal wages pounds'!I61*104.6</f>
        <v>523</v>
      </c>
      <c r="J61" s="48">
        <f>'Natal wages pounds'!J61*104.6</f>
        <v>6276</v>
      </c>
      <c r="K61" s="12">
        <f>'Natal wages pounds'!K61*104.6</f>
        <v>4.1840000000000002</v>
      </c>
      <c r="L61" s="49">
        <f>'Natal wages pounds'!L61*104.6</f>
        <v>104.6</v>
      </c>
      <c r="M61" s="48">
        <f>'Natal wages pounds'!M61*104.6</f>
        <v>1255.1999999999998</v>
      </c>
      <c r="N61" s="55">
        <f>'Natal wages pounds'!N61*104.6</f>
        <v>36.609999999999992</v>
      </c>
      <c r="O61" s="12">
        <f>'Natal wages pounds'!O61*104.6</f>
        <v>915.25</v>
      </c>
      <c r="P61" s="48">
        <f>'Natal wages pounds'!P61*104.6</f>
        <v>10983</v>
      </c>
      <c r="Q61" s="57">
        <f>'Natal wages pounds'!Q61*104.6</f>
        <v>10.46</v>
      </c>
      <c r="R61" s="12">
        <f>'Natal wages pounds'!R61*104.6</f>
        <v>261.5</v>
      </c>
      <c r="S61" s="48">
        <f>'Natal wages pounds'!S61*104.6</f>
        <v>3138</v>
      </c>
      <c r="T61" s="49"/>
      <c r="U61" s="49"/>
      <c r="V61" s="49"/>
      <c r="W61" s="57">
        <f>'Natal wages pounds'!W61*104.6</f>
        <v>6.5374999999999996</v>
      </c>
      <c r="X61" s="12">
        <f>'Natal wages pounds'!X61*104.6</f>
        <v>163.4375</v>
      </c>
      <c r="Y61" s="48">
        <f>'Natal wages pounds'!Y61*104.6</f>
        <v>1961.25</v>
      </c>
      <c r="Z61" s="55"/>
      <c r="AA61" s="49"/>
      <c r="AB61" s="58"/>
      <c r="AC61" s="55"/>
      <c r="AD61" s="49"/>
      <c r="AE61" s="56"/>
      <c r="AF61" s="49">
        <f>'Natal wages pounds'!AF61*104.6</f>
        <v>73.219999999999985</v>
      </c>
      <c r="AG61" s="12">
        <f>'Natal wages pounds'!AG61*104.6</f>
        <v>1830.5</v>
      </c>
      <c r="AH61" s="13">
        <f>'Natal wages pounds'!AH61*104.6</f>
        <v>21966</v>
      </c>
      <c r="AI61" s="49">
        <f>'Natal wages pounds'!AI61*104.6</f>
        <v>78.449999999999989</v>
      </c>
      <c r="AJ61" s="12">
        <f>'Natal wages pounds'!AJ61*104.6</f>
        <v>1961.25</v>
      </c>
      <c r="AK61" s="13">
        <f>'Natal wages pounds'!AK61*104.6</f>
        <v>23535</v>
      </c>
      <c r="AL61" s="49">
        <f>'Natal wages pounds'!AL61*104.6</f>
        <v>78.449999999999989</v>
      </c>
      <c r="AM61" s="12">
        <f>'Natal wages pounds'!AM61*104.6</f>
        <v>1961.25</v>
      </c>
      <c r="AN61" s="13">
        <f>'Natal wages pounds'!AN61*104.6</f>
        <v>23535</v>
      </c>
      <c r="AO61" s="57">
        <f>'Natal wages pounds'!AO61*104.6</f>
        <v>65.375</v>
      </c>
      <c r="AP61" s="12" ph="1">
        <f>'Natal wages pounds'!AP61*104.6</f>
        <v>1634.375</v>
      </c>
      <c r="AQ61" s="13" ph="1">
        <f>'Natal wages pounds'!AQ61*104.6</f>
        <v>19612.5</v>
      </c>
      <c r="AR61" s="49"/>
      <c r="AS61" s="49"/>
      <c r="AT61" s="56"/>
      <c r="AU61" s="49"/>
      <c r="AV61" s="49"/>
      <c r="AW61" s="56"/>
      <c r="AX61" s="49"/>
      <c r="AY61" s="49"/>
      <c r="AZ61" s="58"/>
      <c r="BA61" s="55"/>
      <c r="BB61" s="49"/>
      <c r="BC61" s="58"/>
    </row>
    <row r="62" spans="1:55" s="50" customFormat="1" ph="1" x14ac:dyDescent="0.2">
      <c r="A62" s="59">
        <v>1905</v>
      </c>
      <c r="B62" s="14">
        <f>'Natal wages pounds'!B62*104.6</f>
        <v>11.506</v>
      </c>
      <c r="C62" s="49">
        <f>'Natal wages pounds'!C62*104.6</f>
        <v>287.64999999999998</v>
      </c>
      <c r="D62" s="13">
        <f>'Natal wages pounds'!D62*104.6</f>
        <v>3451.7999999999997</v>
      </c>
      <c r="E62" s="12">
        <f>'Natal wages pounds'!E62*104.6</f>
        <v>3.661</v>
      </c>
      <c r="F62" s="49">
        <f>'Natal wages pounds'!F62*104.6</f>
        <v>91.524999999999991</v>
      </c>
      <c r="G62" s="48">
        <f>'Natal wages pounds'!G62*104.6</f>
        <v>1098.3</v>
      </c>
      <c r="H62" s="12">
        <f>'Natal wages pounds'!H62*104.6</f>
        <v>23.012</v>
      </c>
      <c r="I62" s="49">
        <f>'Natal wages pounds'!I62*104.6</f>
        <v>575.29999999999995</v>
      </c>
      <c r="J62" s="48">
        <f>'Natal wages pounds'!J62*104.6</f>
        <v>6903.5999999999995</v>
      </c>
      <c r="K62" s="12">
        <f>'Natal wages pounds'!K62*104.6</f>
        <v>4.1840000000000002</v>
      </c>
      <c r="L62" s="49">
        <f>'Natal wages pounds'!L62*104.6</f>
        <v>104.6</v>
      </c>
      <c r="M62" s="48">
        <f>'Natal wages pounds'!M62*104.6</f>
        <v>1255.1999999999998</v>
      </c>
      <c r="N62" s="55">
        <f>'Natal wages pounds'!N62*104.6</f>
        <v>33.994999999999997</v>
      </c>
      <c r="O62" s="12">
        <f>'Natal wages pounds'!O62*104.6</f>
        <v>849.875</v>
      </c>
      <c r="P62" s="48">
        <f>'Natal wages pounds'!P62*104.6</f>
        <v>10198.5</v>
      </c>
      <c r="Q62" s="57">
        <f>'Natal wages pounds'!Q62*104.6</f>
        <v>10.46</v>
      </c>
      <c r="R62" s="12">
        <f>'Natal wages pounds'!R62*104.6</f>
        <v>261.5</v>
      </c>
      <c r="S62" s="48">
        <f>'Natal wages pounds'!S62*104.6</f>
        <v>3138</v>
      </c>
      <c r="T62" s="49"/>
      <c r="U62" s="49"/>
      <c r="V62" s="49"/>
      <c r="W62" s="57">
        <f>'Natal wages pounds'!W62*104.6</f>
        <v>6.5374999999999996</v>
      </c>
      <c r="X62" s="12">
        <f>'Natal wages pounds'!X62*104.6</f>
        <v>163.4375</v>
      </c>
      <c r="Y62" s="48">
        <f>'Natal wages pounds'!Y62*104.6</f>
        <v>1961.25</v>
      </c>
      <c r="Z62" s="55"/>
      <c r="AA62" s="49"/>
      <c r="AB62" s="58"/>
      <c r="AC62" s="55"/>
      <c r="AD62" s="49"/>
      <c r="AE62" s="56"/>
      <c r="AF62" s="49">
        <f>'Natal wages pounds'!AF62*104.6</f>
        <v>73.219999999999985</v>
      </c>
      <c r="AG62" s="12">
        <f>'Natal wages pounds'!AG62*104.6</f>
        <v>1830.5</v>
      </c>
      <c r="AH62" s="13">
        <f>'Natal wages pounds'!AH62*104.6</f>
        <v>21966</v>
      </c>
      <c r="AI62" s="49">
        <f>'Natal wages pounds'!AI62*104.6</f>
        <v>67.989999999999995</v>
      </c>
      <c r="AJ62" s="12">
        <f>'Natal wages pounds'!AJ62*104.6</f>
        <v>1699.75</v>
      </c>
      <c r="AK62" s="13">
        <f>'Natal wages pounds'!AK62*104.6</f>
        <v>20397</v>
      </c>
      <c r="AL62" s="49">
        <f>'Natal wages pounds'!AL62*104.6</f>
        <v>73.219999999999985</v>
      </c>
      <c r="AM62" s="12">
        <f>'Natal wages pounds'!AM62*104.6</f>
        <v>1830.5</v>
      </c>
      <c r="AN62" s="13">
        <f>'Natal wages pounds'!AN62*104.6</f>
        <v>21966</v>
      </c>
      <c r="AO62" s="57">
        <f>'Natal wages pounds'!AO62*104.6</f>
        <v>62.759999999999991</v>
      </c>
      <c r="AP62" s="12" ph="1">
        <f>'Natal wages pounds'!AP62*104.6</f>
        <v>1569</v>
      </c>
      <c r="AQ62" s="13" ph="1">
        <f>'Natal wages pounds'!AQ62*104.6</f>
        <v>18828</v>
      </c>
      <c r="AR62" s="49"/>
      <c r="AS62" s="49"/>
      <c r="AT62" s="56"/>
      <c r="AU62" s="49"/>
      <c r="AV62" s="49"/>
      <c r="AW62" s="56"/>
      <c r="AX62" s="49"/>
      <c r="AY62" s="49"/>
      <c r="AZ62" s="58"/>
      <c r="BA62" s="55"/>
      <c r="BB62" s="49"/>
      <c r="BC62" s="58"/>
    </row>
    <row r="63" spans="1:55" s="50" customFormat="1" ph="1" x14ac:dyDescent="0.2">
      <c r="A63" s="59">
        <v>1906</v>
      </c>
      <c r="B63" s="14">
        <f>'Natal wages pounds'!B63*104.6</f>
        <v>10.46</v>
      </c>
      <c r="C63" s="49">
        <f>'Natal wages pounds'!C63*104.6</f>
        <v>261.5</v>
      </c>
      <c r="D63" s="13">
        <f>'Natal wages pounds'!D63*104.6</f>
        <v>3138</v>
      </c>
      <c r="E63" s="12">
        <f>'Natal wages pounds'!E63*104.6</f>
        <v>3.661</v>
      </c>
      <c r="F63" s="49">
        <f>'Natal wages pounds'!F63*104.6</f>
        <v>91.524999999999991</v>
      </c>
      <c r="G63" s="48">
        <f>'Natal wages pounds'!G63*104.6</f>
        <v>1098.3</v>
      </c>
      <c r="H63" s="12">
        <f>'Natal wages pounds'!H63*104.6</f>
        <v>23.012</v>
      </c>
      <c r="I63" s="49">
        <f>'Natal wages pounds'!I63*104.6</f>
        <v>575.29999999999995</v>
      </c>
      <c r="J63" s="48">
        <f>'Natal wages pounds'!J63*104.6</f>
        <v>6903.5999999999995</v>
      </c>
      <c r="K63" s="12">
        <f>'Natal wages pounds'!K63*104.6</f>
        <v>4.1840000000000002</v>
      </c>
      <c r="L63" s="49">
        <f>'Natal wages pounds'!L63*104.6</f>
        <v>104.6</v>
      </c>
      <c r="M63" s="48">
        <f>'Natal wages pounds'!M63*104.6</f>
        <v>1255.1999999999998</v>
      </c>
      <c r="N63" s="55">
        <f>'Natal wages pounds'!N63*104.6</f>
        <v>33.994999999999997</v>
      </c>
      <c r="O63" s="12">
        <f>'Natal wages pounds'!O63*104.6</f>
        <v>849.875</v>
      </c>
      <c r="P63" s="48">
        <f>'Natal wages pounds'!P63*104.6</f>
        <v>10198.5</v>
      </c>
      <c r="Q63" s="57">
        <f>'Natal wages pounds'!Q63*104.6</f>
        <v>10.46</v>
      </c>
      <c r="R63" s="12">
        <f>'Natal wages pounds'!R63*104.6</f>
        <v>261.5</v>
      </c>
      <c r="S63" s="48">
        <f>'Natal wages pounds'!S63*104.6</f>
        <v>3138</v>
      </c>
      <c r="T63" s="49"/>
      <c r="U63" s="49"/>
      <c r="V63" s="49"/>
      <c r="W63" s="57">
        <f>'Natal wages pounds'!W63*104.6</f>
        <v>6.5374999999999996</v>
      </c>
      <c r="X63" s="12">
        <f>'Natal wages pounds'!X63*104.6</f>
        <v>163.4375</v>
      </c>
      <c r="Y63" s="48">
        <f>'Natal wages pounds'!Y63*104.6</f>
        <v>1961.25</v>
      </c>
      <c r="Z63" s="55"/>
      <c r="AA63" s="49"/>
      <c r="AB63" s="58"/>
      <c r="AC63" s="55"/>
      <c r="AD63" s="49"/>
      <c r="AE63" s="56"/>
      <c r="AF63" s="49">
        <f>'Natal wages pounds'!AF63*104.6</f>
        <v>67.989999999999995</v>
      </c>
      <c r="AG63" s="12">
        <f>'Natal wages pounds'!AG63*104.6</f>
        <v>1699.75</v>
      </c>
      <c r="AH63" s="13">
        <f>'Natal wages pounds'!AH63*104.6</f>
        <v>20397</v>
      </c>
      <c r="AI63" s="49">
        <f>'Natal wages pounds'!AI63*104.6</f>
        <v>65.375</v>
      </c>
      <c r="AJ63" s="12">
        <f>'Natal wages pounds'!AJ63*104.6</f>
        <v>1634.375</v>
      </c>
      <c r="AK63" s="13">
        <f>'Natal wages pounds'!AK63*104.6</f>
        <v>19612.5</v>
      </c>
      <c r="AL63" s="49">
        <f>'Natal wages pounds'!AL63*104.6</f>
        <v>73.219999999999985</v>
      </c>
      <c r="AM63" s="12">
        <f>'Natal wages pounds'!AM63*104.6</f>
        <v>1830.5</v>
      </c>
      <c r="AN63" s="13">
        <f>'Natal wages pounds'!AN63*104.6</f>
        <v>21966</v>
      </c>
      <c r="AO63" s="57">
        <f>'Natal wages pounds'!AO63*104.6</f>
        <v>62.759999999999991</v>
      </c>
      <c r="AP63" s="12" ph="1">
        <f>'Natal wages pounds'!AP63*104.6</f>
        <v>1569</v>
      </c>
      <c r="AQ63" s="13" ph="1">
        <f>'Natal wages pounds'!AQ63*104.6</f>
        <v>18828</v>
      </c>
      <c r="AR63" s="49"/>
      <c r="AS63" s="49"/>
      <c r="AT63" s="56"/>
      <c r="AU63" s="49"/>
      <c r="AV63" s="49"/>
      <c r="AW63" s="56"/>
      <c r="AX63" s="49"/>
      <c r="AY63" s="49"/>
      <c r="AZ63" s="58"/>
      <c r="BA63" s="55"/>
      <c r="BB63" s="49"/>
      <c r="BC63" s="58"/>
    </row>
    <row r="64" spans="1:55" s="50" customFormat="1" ph="1" x14ac:dyDescent="0.2">
      <c r="A64" s="59">
        <v>1907</v>
      </c>
      <c r="B64" s="14">
        <f>'Natal wages pounds'!B64*104.6</f>
        <v>10.46</v>
      </c>
      <c r="C64" s="49">
        <f>'Natal wages pounds'!C64*104.6</f>
        <v>261.5</v>
      </c>
      <c r="D64" s="13">
        <f>'Natal wages pounds'!D64*104.6</f>
        <v>3138</v>
      </c>
      <c r="E64" s="12">
        <f>'Natal wages pounds'!E64*104.6</f>
        <v>3.661</v>
      </c>
      <c r="F64" s="49">
        <f>'Natal wages pounds'!F64*104.6</f>
        <v>91.524999999999991</v>
      </c>
      <c r="G64" s="48">
        <f>'Natal wages pounds'!G64*104.6</f>
        <v>1098.3</v>
      </c>
      <c r="H64" s="12">
        <f>'Natal wages pounds'!H64*104.6</f>
        <v>23.012</v>
      </c>
      <c r="I64" s="49">
        <f>'Natal wages pounds'!I64*104.6</f>
        <v>575.29999999999995</v>
      </c>
      <c r="J64" s="48">
        <f>'Natal wages pounds'!J64*104.6</f>
        <v>6903.5999999999995</v>
      </c>
      <c r="K64" s="12">
        <f>'Natal wages pounds'!K64*104.6</f>
        <v>4.1840000000000002</v>
      </c>
      <c r="L64" s="49">
        <f>'Natal wages pounds'!L64*104.6</f>
        <v>104.6</v>
      </c>
      <c r="M64" s="48">
        <f>'Natal wages pounds'!M64*104.6</f>
        <v>1255.1999999999998</v>
      </c>
      <c r="N64" s="55">
        <f>'Natal wages pounds'!N64*104.6</f>
        <v>33.994999999999997</v>
      </c>
      <c r="O64" s="12">
        <f>'Natal wages pounds'!O64*104.6</f>
        <v>849.875</v>
      </c>
      <c r="P64" s="48">
        <f>'Natal wages pounds'!P64*104.6</f>
        <v>10198.5</v>
      </c>
      <c r="Q64" s="57">
        <f>'Natal wages pounds'!Q64*104.6</f>
        <v>10.46</v>
      </c>
      <c r="R64" s="12">
        <f>'Natal wages pounds'!R64*104.6</f>
        <v>261.5</v>
      </c>
      <c r="S64" s="48">
        <f>'Natal wages pounds'!S64*104.6</f>
        <v>3138</v>
      </c>
      <c r="T64" s="49"/>
      <c r="U64" s="49"/>
      <c r="V64" s="49"/>
      <c r="W64" s="57">
        <f>'Natal wages pounds'!W64*104.6</f>
        <v>6.5374999999999996</v>
      </c>
      <c r="X64" s="12">
        <f>'Natal wages pounds'!X64*104.6</f>
        <v>163.4375</v>
      </c>
      <c r="Y64" s="48">
        <f>'Natal wages pounds'!Y64*104.6</f>
        <v>1961.25</v>
      </c>
      <c r="Z64" s="55"/>
      <c r="AA64" s="49"/>
      <c r="AB64" s="58"/>
      <c r="AC64" s="55"/>
      <c r="AD64" s="49"/>
      <c r="AE64" s="56"/>
      <c r="AF64" s="49">
        <f>'Natal wages pounds'!AF64*104.6</f>
        <v>67.989999999999995</v>
      </c>
      <c r="AG64" s="12">
        <f>'Natal wages pounds'!AG64*104.6</f>
        <v>1699.75</v>
      </c>
      <c r="AH64" s="13">
        <f>'Natal wages pounds'!AH64*104.6</f>
        <v>20397</v>
      </c>
      <c r="AI64" s="49">
        <f>'Natal wages pounds'!AI64*104.6</f>
        <v>65.375</v>
      </c>
      <c r="AJ64" s="12">
        <f>'Natal wages pounds'!AJ64*104.6</f>
        <v>1634.375</v>
      </c>
      <c r="AK64" s="13">
        <f>'Natal wages pounds'!AK64*104.6</f>
        <v>19612.5</v>
      </c>
      <c r="AL64" s="49">
        <f>'Natal wages pounds'!AL64*104.6</f>
        <v>73.219999999999985</v>
      </c>
      <c r="AM64" s="12">
        <f>'Natal wages pounds'!AM64*104.6</f>
        <v>1830.5</v>
      </c>
      <c r="AN64" s="13">
        <f>'Natal wages pounds'!AN64*104.6</f>
        <v>21966</v>
      </c>
      <c r="AO64" s="57">
        <f>'Natal wages pounds'!AO64*104.6</f>
        <v>62.759999999999991</v>
      </c>
      <c r="AP64" s="12" ph="1">
        <f>'Natal wages pounds'!AP64*104.6</f>
        <v>1569</v>
      </c>
      <c r="AQ64" s="13" ph="1">
        <f>'Natal wages pounds'!AQ64*104.6</f>
        <v>18828</v>
      </c>
      <c r="AR64" s="49"/>
      <c r="AS64" s="49"/>
      <c r="AT64" s="56"/>
      <c r="AU64" s="49"/>
      <c r="AV64" s="49"/>
      <c r="AW64" s="56"/>
      <c r="AX64" s="49"/>
      <c r="AY64" s="49"/>
      <c r="AZ64" s="58"/>
      <c r="BA64" s="55"/>
      <c r="BB64" s="49"/>
      <c r="BC64" s="58"/>
    </row>
    <row r="65" spans="1:55" s="50" customFormat="1" ph="1" x14ac:dyDescent="0.2">
      <c r="A65" s="59">
        <v>1908</v>
      </c>
      <c r="B65" s="14">
        <f>'Natal wages pounds'!B65*104.6</f>
        <v>10.46</v>
      </c>
      <c r="C65" s="49">
        <f>'Natal wages pounds'!C65*104.6</f>
        <v>261.5</v>
      </c>
      <c r="D65" s="13">
        <f>'Natal wages pounds'!D65*104.6</f>
        <v>3138</v>
      </c>
      <c r="E65" s="12">
        <f>'Natal wages pounds'!E65*104.6</f>
        <v>3.661</v>
      </c>
      <c r="F65" s="49">
        <f>'Natal wages pounds'!F65*104.6</f>
        <v>91.524999999999991</v>
      </c>
      <c r="G65" s="48">
        <f>'Natal wages pounds'!G65*104.6</f>
        <v>1098.3</v>
      </c>
      <c r="H65" s="12">
        <f>'Natal wages pounds'!H65*104.6</f>
        <v>23.012</v>
      </c>
      <c r="I65" s="49">
        <f>'Natal wages pounds'!I65*104.6</f>
        <v>575.29999999999995</v>
      </c>
      <c r="J65" s="48">
        <f>'Natal wages pounds'!J65*104.6</f>
        <v>6903.5999999999995</v>
      </c>
      <c r="K65" s="12">
        <f>'Natal wages pounds'!K65*104.6</f>
        <v>3.7656000000000001</v>
      </c>
      <c r="L65" s="49">
        <f>'Natal wages pounds'!L65*104.6</f>
        <v>94.14</v>
      </c>
      <c r="M65" s="48">
        <f>'Natal wages pounds'!M65*104.6</f>
        <v>1129.68</v>
      </c>
      <c r="N65" s="55">
        <f>'Natal wages pounds'!N65*104.6</f>
        <v>33.994999999999997</v>
      </c>
      <c r="O65" s="12">
        <f>'Natal wages pounds'!O65*104.6</f>
        <v>849.875</v>
      </c>
      <c r="P65" s="48">
        <f>'Natal wages pounds'!P65*104.6</f>
        <v>10198.5</v>
      </c>
      <c r="Q65" s="57">
        <f>'Natal wages pounds'!Q65*104.6</f>
        <v>10.46</v>
      </c>
      <c r="R65" s="12">
        <f>'Natal wages pounds'!R65*104.6</f>
        <v>261.5</v>
      </c>
      <c r="S65" s="48">
        <f>'Natal wages pounds'!S65*104.6</f>
        <v>3138</v>
      </c>
      <c r="T65" s="49"/>
      <c r="U65" s="49"/>
      <c r="V65" s="49"/>
      <c r="W65" s="57">
        <f>'Natal wages pounds'!W65*104.6</f>
        <v>6.5374999999999996</v>
      </c>
      <c r="X65" s="12">
        <f>'Natal wages pounds'!X65*104.6</f>
        <v>163.4375</v>
      </c>
      <c r="Y65" s="48">
        <f>'Natal wages pounds'!Y65*104.6</f>
        <v>1961.25</v>
      </c>
      <c r="Z65" s="55"/>
      <c r="AA65" s="49"/>
      <c r="AB65" s="58"/>
      <c r="AC65" s="55"/>
      <c r="AD65" s="49"/>
      <c r="AE65" s="56"/>
      <c r="AF65" s="49">
        <f>'Natal wages pounds'!AF65*104.6</f>
        <v>67.989999999999995</v>
      </c>
      <c r="AG65" s="12">
        <f>'Natal wages pounds'!AG65*104.6</f>
        <v>1699.75</v>
      </c>
      <c r="AH65" s="13">
        <f>'Natal wages pounds'!AH65*104.6</f>
        <v>20397</v>
      </c>
      <c r="AI65" s="49">
        <f>'Natal wages pounds'!AI65*104.6</f>
        <v>65.375</v>
      </c>
      <c r="AJ65" s="12">
        <f>'Natal wages pounds'!AJ65*104.6</f>
        <v>1634.375</v>
      </c>
      <c r="AK65" s="13">
        <f>'Natal wages pounds'!AK65*104.6</f>
        <v>19612.5</v>
      </c>
      <c r="AL65" s="49">
        <f>'Natal wages pounds'!AL65*104.6</f>
        <v>73.219999999999985</v>
      </c>
      <c r="AM65" s="12">
        <f>'Natal wages pounds'!AM65*104.6</f>
        <v>1830.5</v>
      </c>
      <c r="AN65" s="13">
        <f>'Natal wages pounds'!AN65*104.6</f>
        <v>21966</v>
      </c>
      <c r="AO65" s="57">
        <f>'Natal wages pounds'!AO65*104.6</f>
        <v>57.53</v>
      </c>
      <c r="AP65" s="12" ph="1">
        <f>'Natal wages pounds'!AP65*104.6</f>
        <v>1438.25</v>
      </c>
      <c r="AQ65" s="13" ph="1">
        <f>'Natal wages pounds'!AQ65*104.6</f>
        <v>17259.000000000004</v>
      </c>
      <c r="AR65" s="49"/>
      <c r="AS65" s="49"/>
      <c r="AT65" s="56"/>
      <c r="AU65" s="49"/>
      <c r="AV65" s="49"/>
      <c r="AW65" s="56"/>
      <c r="AX65" s="49"/>
      <c r="AY65" s="49"/>
      <c r="AZ65" s="58"/>
      <c r="BA65" s="55"/>
      <c r="BB65" s="49"/>
      <c r="BC65" s="58"/>
    </row>
    <row r="66" spans="1:55" s="50" customFormat="1" ph="1" x14ac:dyDescent="0.2">
      <c r="A66" s="59">
        <v>1909</v>
      </c>
      <c r="B66" s="14">
        <f>'Natal wages pounds'!B66*104.6</f>
        <v>10.46</v>
      </c>
      <c r="C66" s="49">
        <f>'Natal wages pounds'!C66*104.6</f>
        <v>261.5</v>
      </c>
      <c r="D66" s="13">
        <f>'Natal wages pounds'!D66*104.6</f>
        <v>3138</v>
      </c>
      <c r="E66" s="12">
        <f>'Natal wages pounds'!E66*104.6</f>
        <v>3.5564</v>
      </c>
      <c r="F66" s="49">
        <f>'Natal wages pounds'!F66*104.6</f>
        <v>88.91</v>
      </c>
      <c r="G66" s="48">
        <f>'Natal wages pounds'!G66*104.6</f>
        <v>1066.9199999999998</v>
      </c>
      <c r="H66" s="12">
        <f>'Natal wages pounds'!H66*104.6</f>
        <v>23.012</v>
      </c>
      <c r="I66" s="49">
        <f>'Natal wages pounds'!I66*104.6</f>
        <v>575.29999999999995</v>
      </c>
      <c r="J66" s="48">
        <f>'Natal wages pounds'!J66*104.6</f>
        <v>6903.5999999999995</v>
      </c>
      <c r="K66" s="12">
        <f>'Natal wages pounds'!K66*104.6</f>
        <v>3.7656000000000001</v>
      </c>
      <c r="L66" s="49">
        <f>'Natal wages pounds'!L66*104.6</f>
        <v>94.14</v>
      </c>
      <c r="M66" s="48">
        <f>'Natal wages pounds'!M66*104.6</f>
        <v>1129.68</v>
      </c>
      <c r="N66" s="55">
        <f>'Natal wages pounds'!N66*104.6</f>
        <v>33.994999999999997</v>
      </c>
      <c r="O66" s="12">
        <f>'Natal wages pounds'!O66*104.6</f>
        <v>849.875</v>
      </c>
      <c r="P66" s="48">
        <f>'Natal wages pounds'!P66*104.6</f>
        <v>10198.5</v>
      </c>
      <c r="Q66" s="57">
        <f>'Natal wages pounds'!Q66*104.6</f>
        <v>10.46</v>
      </c>
      <c r="R66" s="12">
        <f>'Natal wages pounds'!R66*104.6</f>
        <v>261.5</v>
      </c>
      <c r="S66" s="48">
        <f>'Natal wages pounds'!S66*104.6</f>
        <v>3138</v>
      </c>
      <c r="T66" s="49"/>
      <c r="U66" s="49"/>
      <c r="V66" s="49"/>
      <c r="W66" s="57">
        <f>'Natal wages pounds'!W66*104.6</f>
        <v>6.5374999999999996</v>
      </c>
      <c r="X66" s="12">
        <f>'Natal wages pounds'!X66*104.6</f>
        <v>163.4375</v>
      </c>
      <c r="Y66" s="48">
        <f>'Natal wages pounds'!Y66*104.6</f>
        <v>1961.25</v>
      </c>
      <c r="Z66" s="55"/>
      <c r="AA66" s="49"/>
      <c r="AB66" s="58"/>
      <c r="AC66" s="55"/>
      <c r="AD66" s="49"/>
      <c r="AE66" s="56"/>
      <c r="AF66" s="49">
        <f>'Natal wages pounds'!AF66*104.6</f>
        <v>67.989999999999995</v>
      </c>
      <c r="AG66" s="12">
        <f>'Natal wages pounds'!AG66*104.6</f>
        <v>1699.75</v>
      </c>
      <c r="AH66" s="13">
        <f>'Natal wages pounds'!AH66*104.6</f>
        <v>20397</v>
      </c>
      <c r="AI66" s="49">
        <f>'Natal wages pounds'!AI66*104.6</f>
        <v>65.375</v>
      </c>
      <c r="AJ66" s="12">
        <f>'Natal wages pounds'!AJ66*104.6</f>
        <v>1634.375</v>
      </c>
      <c r="AK66" s="13">
        <f>'Natal wages pounds'!AK66*104.6</f>
        <v>19612.5</v>
      </c>
      <c r="AL66" s="49">
        <f>'Natal wages pounds'!AL66*104.6</f>
        <v>73.219999999999985</v>
      </c>
      <c r="AM66" s="12">
        <f>'Natal wages pounds'!AM66*104.6</f>
        <v>1830.5</v>
      </c>
      <c r="AN66" s="13">
        <f>'Natal wages pounds'!AN66*104.6</f>
        <v>21966</v>
      </c>
      <c r="AO66" s="57">
        <f>'Natal wages pounds'!AO66*104.6</f>
        <v>57.53</v>
      </c>
      <c r="AP66" s="12" ph="1">
        <f>'Natal wages pounds'!AP66*104.6</f>
        <v>1438.25</v>
      </c>
      <c r="AQ66" s="13" ph="1">
        <f>'Natal wages pounds'!AQ66*104.6</f>
        <v>17259.000000000004</v>
      </c>
      <c r="AR66" s="49"/>
      <c r="AS66" s="49"/>
      <c r="AT66" s="56"/>
      <c r="AU66" s="49"/>
      <c r="AV66" s="49"/>
      <c r="AW66" s="56"/>
      <c r="AX66" s="49"/>
      <c r="AY66" s="49"/>
      <c r="AZ66" s="58"/>
      <c r="BA66" s="55"/>
      <c r="BB66" s="49"/>
      <c r="BC66" s="58"/>
    </row>
    <row r="67" spans="1:55" s="50" customFormat="1" ph="1" x14ac:dyDescent="0.2">
      <c r="A67" s="59">
        <v>1910</v>
      </c>
      <c r="B67" s="55"/>
      <c r="C67" s="49"/>
      <c r="D67" s="56"/>
      <c r="E67" s="49"/>
      <c r="F67" s="49"/>
      <c r="G67" s="49"/>
      <c r="H67" s="57"/>
      <c r="I67" s="49"/>
      <c r="J67" s="49"/>
      <c r="K67" s="57"/>
      <c r="L67" s="49"/>
      <c r="M67" s="58"/>
      <c r="N67" s="20">
        <f>'Natal wages pounds'!N67*104.6</f>
        <v>33.894273852673102</v>
      </c>
      <c r="O67" s="12">
        <f>'Natal wages pounds'!O67*104.6</f>
        <v>847.35684631682761</v>
      </c>
      <c r="P67" s="48">
        <f>'Natal wages pounds'!P67*104.6</f>
        <v>10168.282155801931</v>
      </c>
      <c r="Q67" s="57"/>
      <c r="R67" s="49"/>
      <c r="S67" s="56"/>
      <c r="T67" s="49"/>
      <c r="U67" s="49"/>
      <c r="V67" s="49"/>
      <c r="W67" s="57"/>
      <c r="X67" s="49"/>
      <c r="Y67" s="58"/>
      <c r="Z67" s="55"/>
      <c r="AA67" s="49"/>
      <c r="AB67" s="58"/>
      <c r="AC67" s="55"/>
      <c r="AD67" s="49"/>
      <c r="AE67" s="56"/>
      <c r="AF67" s="49">
        <f>'Natal wages pounds'!AF67*104.6</f>
        <v>67.788547705346204</v>
      </c>
      <c r="AG67" s="12">
        <f>'Natal wages pounds'!AG67*104.6</f>
        <v>1694.7136926336552</v>
      </c>
      <c r="AH67" s="13">
        <f>'Natal wages pounds'!AH67*104.6</f>
        <v>20336.564311603863</v>
      </c>
      <c r="AI67" s="49">
        <f>'Natal wages pounds'!AI67*104.6</f>
        <v>65.322679063247236</v>
      </c>
      <c r="AJ67" s="12">
        <f>'Natal wages pounds'!AJ67*104.6</f>
        <v>1633.0669765811811</v>
      </c>
      <c r="AK67" s="13">
        <f>'Natal wages pounds'!AK67*104.6</f>
        <v>19596.80371897417</v>
      </c>
      <c r="AL67" s="49">
        <f>'Natal wages pounds'!AL67*104.6</f>
        <v>70.556557455703569</v>
      </c>
      <c r="AM67" s="12">
        <f>'Natal wages pounds'!AM67*104.6</f>
        <v>1763.913936392589</v>
      </c>
      <c r="AN67" s="13">
        <f>'Natal wages pounds'!AN67*104.6</f>
        <v>21166.967236711069</v>
      </c>
      <c r="AO67" s="57"/>
      <c r="AP67" s="49"/>
      <c r="AQ67" s="58"/>
      <c r="AR67" s="49"/>
      <c r="AS67" s="49"/>
      <c r="AT67" s="56"/>
      <c r="AU67" s="49"/>
      <c r="AV67" s="49"/>
      <c r="AW67" s="56"/>
      <c r="AX67" s="49"/>
      <c r="AY67" s="49"/>
      <c r="AZ67" s="58"/>
      <c r="BA67" s="55"/>
      <c r="BB67" s="49"/>
      <c r="BC67" s="58"/>
    </row>
    <row r="68" spans="1:55" s="50" customFormat="1" ph="1" x14ac:dyDescent="0.2">
      <c r="A68" s="59">
        <v>1911</v>
      </c>
      <c r="B68" s="55"/>
      <c r="C68" s="49"/>
      <c r="D68" s="56"/>
      <c r="E68" s="49"/>
      <c r="F68" s="49"/>
      <c r="G68" s="49"/>
      <c r="H68" s="57"/>
      <c r="I68" s="49"/>
      <c r="J68" s="49"/>
      <c r="K68" s="57"/>
      <c r="L68" s="49"/>
      <c r="M68" s="58"/>
      <c r="N68" s="20">
        <f>'Natal wages pounds'!N68*104.6</f>
        <v>33.894273852673102</v>
      </c>
      <c r="O68" s="12">
        <f>'Natal wages pounds'!O68*104.6</f>
        <v>847.35684631682761</v>
      </c>
      <c r="P68" s="48">
        <f>'Natal wages pounds'!P68*104.6</f>
        <v>10168.282155801931</v>
      </c>
      <c r="Q68" s="57"/>
      <c r="R68" s="49"/>
      <c r="S68" s="56"/>
      <c r="T68" s="49"/>
      <c r="U68" s="49"/>
      <c r="V68" s="49"/>
      <c r="W68" s="57"/>
      <c r="X68" s="49"/>
      <c r="Y68" s="58"/>
      <c r="Z68" s="55"/>
      <c r="AA68" s="49"/>
      <c r="AB68" s="58"/>
      <c r="AC68" s="55"/>
      <c r="AD68" s="49"/>
      <c r="AE68" s="56"/>
      <c r="AF68" s="49">
        <f>'Natal wages pounds'!AF68*104.6</f>
        <v>67.788547705346204</v>
      </c>
      <c r="AG68" s="12">
        <f>'Natal wages pounds'!AG68*104.6</f>
        <v>1694.7136926336552</v>
      </c>
      <c r="AH68" s="13">
        <f>'Natal wages pounds'!AH68*104.6</f>
        <v>20336.564311603863</v>
      </c>
      <c r="AI68" s="49">
        <f>'Natal wages pounds'!AI68*104.6</f>
        <v>65.322679063247236</v>
      </c>
      <c r="AJ68" s="12">
        <f>'Natal wages pounds'!AJ68*104.6</f>
        <v>1633.0669765811811</v>
      </c>
      <c r="AK68" s="13">
        <f>'Natal wages pounds'!AK68*104.6</f>
        <v>19596.80371897417</v>
      </c>
      <c r="AL68" s="49">
        <f>'Natal wages pounds'!AL68*104.6</f>
        <v>70.556557455703569</v>
      </c>
      <c r="AM68" s="12">
        <f>'Natal wages pounds'!AM68*104.6</f>
        <v>1763.913936392589</v>
      </c>
      <c r="AN68" s="13">
        <f>'Natal wages pounds'!AN68*104.6</f>
        <v>21166.967236711069</v>
      </c>
      <c r="AO68" s="57"/>
      <c r="AP68" s="49"/>
      <c r="AQ68" s="58"/>
      <c r="AR68" s="49"/>
      <c r="AS68" s="49"/>
      <c r="AT68" s="56"/>
      <c r="AU68" s="49"/>
      <c r="AV68" s="49"/>
      <c r="AW68" s="56"/>
      <c r="AX68" s="49"/>
      <c r="AY68" s="49"/>
      <c r="AZ68" s="58"/>
      <c r="BA68" s="55"/>
      <c r="BB68" s="49"/>
      <c r="BC68" s="58"/>
    </row>
    <row r="69" spans="1:55" s="50" customFormat="1" ph="1" x14ac:dyDescent="0.2">
      <c r="A69" s="59">
        <v>1912</v>
      </c>
      <c r="B69" s="55"/>
      <c r="C69" s="49"/>
      <c r="D69" s="56"/>
      <c r="E69" s="49"/>
      <c r="F69" s="49"/>
      <c r="G69" s="49"/>
      <c r="H69" s="57"/>
      <c r="I69" s="49"/>
      <c r="J69" s="49"/>
      <c r="K69" s="57"/>
      <c r="L69" s="49"/>
      <c r="M69" s="58"/>
      <c r="N69" s="61">
        <f>'Natal wages pounds'!N69*104.6</f>
        <v>33.894273852673102</v>
      </c>
      <c r="O69" s="61">
        <f>'Natal wages pounds'!O69*104.6</f>
        <v>847.35684631682761</v>
      </c>
      <c r="P69" s="63">
        <f>'Natal wages pounds'!P69*104.6</f>
        <v>10168.282155801931</v>
      </c>
      <c r="Q69" s="57"/>
      <c r="R69" s="49"/>
      <c r="S69" s="56"/>
      <c r="T69" s="49"/>
      <c r="U69" s="49"/>
      <c r="V69" s="49"/>
      <c r="W69" s="57"/>
      <c r="X69" s="49"/>
      <c r="Y69" s="58"/>
      <c r="Z69" s="55"/>
      <c r="AA69" s="49"/>
      <c r="AB69" s="58"/>
      <c r="AC69" s="55"/>
      <c r="AD69" s="49"/>
      <c r="AE69" s="56"/>
      <c r="AF69" s="61">
        <f>'Natal wages pounds'!AF69*104.6</f>
        <v>67.788547705346204</v>
      </c>
      <c r="AG69" s="61">
        <f>'Natal wages pounds'!AG69*104.6</f>
        <v>1694.7136926336552</v>
      </c>
      <c r="AH69" s="62">
        <f>'Natal wages pounds'!AH69*104.6</f>
        <v>20336.564311603863</v>
      </c>
      <c r="AI69" s="49"/>
      <c r="AJ69" s="49"/>
      <c r="AK69" s="56"/>
      <c r="AL69" s="61">
        <f>'Natal wages pounds'!AL69*104.6</f>
        <v>70.556557455703569</v>
      </c>
      <c r="AM69" s="61">
        <f>'Natal wages pounds'!AM69*104.6</f>
        <v>1763.913936392589</v>
      </c>
      <c r="AN69" s="62">
        <f>'Natal wages pounds'!AN69*104.6</f>
        <v>21166.967236711069</v>
      </c>
      <c r="AO69" s="57"/>
      <c r="AP69" s="49"/>
      <c r="AQ69" s="58"/>
      <c r="AR69" s="49"/>
      <c r="AS69" s="49"/>
      <c r="AT69" s="56"/>
      <c r="AU69" s="49"/>
      <c r="AV69" s="49"/>
      <c r="AW69" s="56"/>
      <c r="AX69" s="49"/>
      <c r="AY69" s="49"/>
      <c r="AZ69" s="58"/>
      <c r="BA69" s="55"/>
      <c r="BB69" s="49"/>
      <c r="BC69" s="58"/>
    </row>
    <row r="70" spans="1:55" hidden="1" ph="1" x14ac:dyDescent="0.2">
      <c r="A70" s="59">
        <v>1913</v>
      </c>
      <c r="B70" s="55"/>
      <c r="C70" s="49" ph="1"/>
      <c r="D70" s="56" ph="1"/>
      <c r="E70" s="49" ph="1"/>
      <c r="F70" s="49" ph="1"/>
      <c r="G70" s="49" ph="1"/>
      <c r="H70" s="57" ph="1"/>
      <c r="I70" s="49" ph="1"/>
      <c r="J70" s="49"/>
      <c r="K70" s="57"/>
      <c r="L70" s="49" ph="1"/>
      <c r="M70" s="58" ph="1"/>
      <c r="N70" s="20">
        <f>'Natal wages pounds'!N70*104.6</f>
        <v>33.894273852673102</v>
      </c>
      <c r="O70" s="12">
        <f>'Natal wages pounds'!O70*104.6</f>
        <v>847.35684631682761</v>
      </c>
      <c r="P70" s="48">
        <f>'Natal wages pounds'!P70*104.6</f>
        <v>10168.282155801931</v>
      </c>
      <c r="Q70" s="57"/>
      <c r="R70" s="49" ph="1"/>
      <c r="S70" s="56" ph="1"/>
      <c r="T70" s="49" ph="1"/>
      <c r="U70" s="49" ph="1"/>
      <c r="V70" s="49"/>
      <c r="W70" s="57"/>
      <c r="X70" s="49" ph="1"/>
      <c r="Y70" s="58"/>
      <c r="Z70" s="55"/>
      <c r="AA70" s="49" ph="1"/>
      <c r="AB70" s="58" ph="1"/>
      <c r="AC70" s="55"/>
      <c r="AD70" s="49" ph="1"/>
      <c r="AE70" s="56" ph="1"/>
      <c r="AF70" s="49">
        <f>'Natal wages pounds'!AF70*104.6</f>
        <v>67.788547705346204</v>
      </c>
      <c r="AG70" s="12">
        <f>'Natal wages pounds'!AG70*104.6</f>
        <v>1694.7136926336552</v>
      </c>
      <c r="AH70" s="13">
        <f>'Natal wages pounds'!AH70*104.6</f>
        <v>20336.564311603863</v>
      </c>
      <c r="AI70" s="49" ph="1"/>
      <c r="AJ70" s="49" ph="1"/>
      <c r="AK70" s="56"/>
      <c r="AL70" s="49">
        <f>'Natal wages pounds'!AL70*104.6</f>
        <v>70.556557455703569</v>
      </c>
      <c r="AM70" s="12">
        <f>'Natal wages pounds'!AM70*104.6</f>
        <v>1763.913936392589</v>
      </c>
      <c r="AN70" s="13">
        <f>'Natal wages pounds'!AN70*104.6</f>
        <v>21166.967236711069</v>
      </c>
      <c r="AO70" s="57"/>
      <c r="AP70" s="50"/>
      <c r="AQ70" s="55"/>
      <c r="AR70" s="49"/>
      <c r="AS70" s="56"/>
      <c r="AT70" s="49"/>
      <c r="AU70" s="49"/>
      <c r="AV70" s="49"/>
      <c r="AW70" s="57"/>
      <c r="AX70" s="49"/>
      <c r="AY70" s="49"/>
      <c r="AZ70" s="57"/>
      <c r="BA70" s="49"/>
      <c r="BB70" s="58"/>
      <c r="BC70" s="55"/>
    </row>
  </sheetData>
  <mergeCells count="24">
    <mergeCell ref="AR6:AZ6"/>
    <mergeCell ref="BA6:BC6"/>
    <mergeCell ref="Q7:S7"/>
    <mergeCell ref="B6:M6"/>
    <mergeCell ref="N6:Y6"/>
    <mergeCell ref="Z6:AB6"/>
    <mergeCell ref="AC6:AQ6"/>
    <mergeCell ref="B7:D7"/>
    <mergeCell ref="E7:G7"/>
    <mergeCell ref="H7:J7"/>
    <mergeCell ref="K7:M7"/>
    <mergeCell ref="N7:P7"/>
    <mergeCell ref="BA7:BC7"/>
    <mergeCell ref="T7:V7"/>
    <mergeCell ref="W7:Y7"/>
    <mergeCell ref="Z7:AB7"/>
    <mergeCell ref="AR7:AT7"/>
    <mergeCell ref="AU7:AW7"/>
    <mergeCell ref="AX7:AZ7"/>
    <mergeCell ref="AC7:AE7"/>
    <mergeCell ref="AF7:AH7"/>
    <mergeCell ref="AI7:AK7"/>
    <mergeCell ref="AL7:AN7"/>
    <mergeCell ref="AO7:AQ7"/>
  </mergeCells>
  <phoneticPr fontId="15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Sources</vt:lpstr>
      <vt:lpstr>Cape wages original </vt:lpstr>
      <vt:lpstr>Cape wages pounds</vt:lpstr>
      <vt:lpstr>Cape wages silver</vt:lpstr>
      <vt:lpstr>Natal wages original</vt:lpstr>
      <vt:lpstr>Natal wages pounds</vt:lpstr>
      <vt:lpstr>Natal wages silver</vt:lpstr>
    </vt:vector>
  </TitlesOfParts>
  <Company>KNAW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de Zwart</dc:creator>
  <cp:lastModifiedBy>Pim de Zwart</cp:lastModifiedBy>
  <dcterms:created xsi:type="dcterms:W3CDTF">2011-12-12T09:47:43Z</dcterms:created>
  <dcterms:modified xsi:type="dcterms:W3CDTF">2012-05-01T10:51:14Z</dcterms:modified>
</cp:coreProperties>
</file>