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<sst xmlns="http://schemas.openxmlformats.org/spreadsheetml/2006/main" uniqueCount="127">
  <si>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</si>
  <si>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</si>
  <si>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</si>
  <si>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DENNIS FERNANDO PEREZ</t>
  </si>
  <si>
    <t>SERVICIO:</t>
  </si>
  <si>
    <t>CARGA CONSOLIDADA</t>
  </si>
  <si>
    <t>N° CAJAS:</t>
  </si>
  <si>
    <t>DNI/RUC:</t>
  </si>
  <si>
    <t>FECHA:</t>
  </si>
  <si>
    <t>PESO:</t>
  </si>
  <si>
    <t>108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</si>
  <si>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</si>
  <si>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</si>
  <si>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</si>
  <si>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</si>
  <si>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</si>
  <si>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</si>
  <si>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</si>
  <si>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</si>
  <si>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</si>
  <si>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</si>
  <si>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</si>
  <si>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</si>
  <si>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</si>
  <si>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</si>
  <si>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</si>
  <si>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</si>
  <si>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</si>
  <si>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</si>
  <si>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</si>
  <si>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DENNIS FERNANDO PEREZ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</si>
  <si>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</si>
  <si>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</si>
  <si>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</si>
  <si>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</si>
  <si>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</si>
  <si>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</si>
  <si>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</si>
  <si>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</si>
  <si>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</si>
  <si>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</si>
  <si>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</si>
  <si>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</si>
  <si>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</si>
  <si>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</si>
  <si>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</si>
  <si>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</si>
  <si>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</si>
  <si>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</si>
  <si>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</si>
  <si>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CAPELLADAS DE TPU PARA CALZADO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</si>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</sst>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108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74660599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51948461779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3988.6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673.056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84.132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84.132</v>
      </c>
      <c r="J23" s="27">
        <f>'2'!D31</f>
        <v>173.73258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173.73258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173.73258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173.73258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3988.6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930.92058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173.73258</v>
      </c>
      <c r="K32" s="28">
        <f>K29+K30+K31</f>
        <v>5199.52058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1813</v>
      </c>
      <c r="G36" s="124">
        <f>'2'!C8</f>
        <v>2.2</v>
      </c>
      <c r="H36" s="42"/>
      <c r="I36" s="124">
        <f>'2'!C46</f>
        <v>2.867909862107</v>
      </c>
      <c r="J36" s="122">
        <f>'2'!C44</f>
        <v>5199.52058</v>
      </c>
      <c r="K36" s="123">
        <f>'2'!C47</f>
        <v>10.611266489796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1813</v>
      </c>
      <c r="G37" s="63"/>
      <c r="H37" s="62"/>
      <c r="I37" s="62"/>
      <c r="J37" s="125">
        <f>SUM(J36:J36)</f>
        <v>5199.52058</v>
      </c>
      <c r="K37" s="95"/>
      <c r="L37" s="42"/>
      <c r="M37" s="39">
        <v>1</v>
      </c>
      <c r="N37" s="40" t="str">
        <f>+B37</f>
        <v>TOTAL</v>
      </c>
      <c r="O37" s="43">
        <f>+F37</f>
        <v>1813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173.73258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6.42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108.0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0.55</v>
      </c>
      <c r="E7" s="107"/>
      <c r="G7" t="s">
        <v>17</v>
      </c>
      <c r="H7">
        <v>280</v>
      </c>
    </row>
    <row r="8" spans="1:8">
      <c r="B8" s="107" t="s">
        <v>103</v>
      </c>
      <c r="C8" s="114">
        <v>2.2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1813.0</v>
      </c>
      <c r="D10" s="107">
        <f>SUM(C10:C10)</f>
        <v>1813</v>
      </c>
      <c r="E10" s="107"/>
    </row>
    <row r="11" spans="1:8">
      <c r="B11" s="107" t="s">
        <v>106</v>
      </c>
      <c r="C11" s="114">
        <f>C8*C10</f>
        <v>3988.6</v>
      </c>
      <c r="D11" s="107">
        <f>SUM(C11:C11)</f>
        <v>3988.6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110</v>
      </c>
      <c r="C15" s="114">
        <f>C11+C14</f>
        <v>4156.6</v>
      </c>
      <c r="D15" s="118">
        <f>SUM(C15:C15)</f>
        <v>4156.6</v>
      </c>
      <c r="E15" s="107"/>
    </row>
    <row r="16" spans="1:8">
      <c r="B16" s="112" t="s">
        <v>111</v>
      </c>
      <c r="C16" s="114">
        <f>C12+C14</f>
        <v>168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4206.6</v>
      </c>
      <c r="D18" s="107"/>
      <c r="E18" s="107"/>
    </row>
    <row r="19" spans="1:8">
      <c r="B19" s="112" t="s">
        <v>114</v>
      </c>
      <c r="C19" s="114">
        <f>C16+C17</f>
        <v>218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673.056</v>
      </c>
      <c r="D29" s="114">
        <f>SUM(C29:C29)</f>
        <v>673.056</v>
      </c>
      <c r="E29" s="107"/>
    </row>
    <row r="30" spans="1:8">
      <c r="B30" s="107" t="s">
        <v>32</v>
      </c>
      <c r="C30" s="114">
        <f>0.02*(MAX(C19,C18)+C28)</f>
        <v>84.132</v>
      </c>
      <c r="D30" s="114">
        <f>SUM(C30:C30)</f>
        <v>84.132</v>
      </c>
      <c r="E30" s="107"/>
    </row>
    <row r="31" spans="1:8">
      <c r="B31" s="107" t="s">
        <v>120</v>
      </c>
      <c r="C31" s="114">
        <f>0.035*(MAX(C18,C19) +C28+C29+C30)</f>
        <v>173.73258</v>
      </c>
      <c r="D31" s="114">
        <f>SUM(C31:C31)</f>
        <v>173.73258</v>
      </c>
      <c r="E31" s="107"/>
    </row>
    <row r="32" spans="1:8">
      <c r="B32" s="107" t="s">
        <v>37</v>
      </c>
      <c r="C32" s="114">
        <f>SUM(C28:C31)</f>
        <v>930.92058</v>
      </c>
      <c r="D32" s="114">
        <f>SUM(D28:D31)</f>
        <v>930.92058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5199.52058</v>
      </c>
      <c r="D44" s="114">
        <f>SUM(C44:C44)</f>
        <v>5199.52058</v>
      </c>
      <c r="E44" s="107"/>
    </row>
    <row r="45" spans="1:8">
      <c r="B45" s="107" t="s">
        <v>124</v>
      </c>
      <c r="C45" s="107">
        <v>1813.0</v>
      </c>
      <c r="D45" s="107"/>
      <c r="E45" s="107"/>
    </row>
    <row r="46" spans="1:8">
      <c r="B46" s="107" t="s">
        <v>125</v>
      </c>
      <c r="C46" s="114">
        <f>SUM(C44/C45)</f>
        <v>2.867909862107</v>
      </c>
      <c r="D46" s="107"/>
      <c r="E46" s="107"/>
    </row>
    <row r="47" spans="1:8">
      <c r="B47" s="107" t="s">
        <v>126</v>
      </c>
      <c r="C47" s="119">
        <f>C46*3.7</f>
        <v>10.611266489796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