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6" windowWidth="11796" windowHeight="5232" tabRatio="821" activeTab="1"/>
  </bookViews>
  <sheets>
    <sheet name="Identitas" sheetId="20" r:id="rId1"/>
    <sheet name="Laporan dan Evaluasi" sheetId="21" r:id="rId2"/>
    <sheet name="Kompetensi Inti" sheetId="1" r:id="rId3"/>
    <sheet name="Rekap" sheetId="3" r:id="rId4"/>
  </sheets>
  <definedNames>
    <definedName name="_xlnm.Print_Area" localSheetId="2">'Kompetensi Inti'!$A$1:$G$203</definedName>
  </definedNames>
  <calcPr calcId="144525"/>
</workbook>
</file>

<file path=xl/calcChain.xml><?xml version="1.0" encoding="utf-8"?>
<calcChain xmlns="http://schemas.openxmlformats.org/spreadsheetml/2006/main">
  <c r="E10" i="21" l="1"/>
  <c r="J96" i="3"/>
  <c r="E102" i="3"/>
  <c r="K102" i="3"/>
  <c r="D490" i="1"/>
  <c r="D489" i="1"/>
  <c r="D491" i="1" s="1"/>
  <c r="D492" i="1" s="1"/>
  <c r="D477" i="1"/>
  <c r="D476" i="1"/>
  <c r="D478" i="1" s="1"/>
  <c r="D479" i="1" s="1"/>
  <c r="D465" i="1"/>
  <c r="D464" i="1"/>
  <c r="D466" i="1" s="1"/>
  <c r="D467" i="1" s="1"/>
  <c r="D453" i="1"/>
  <c r="D452" i="1"/>
  <c r="D441" i="1"/>
  <c r="D440" i="1"/>
  <c r="D428" i="1"/>
  <c r="D427" i="1"/>
  <c r="D429" i="1"/>
  <c r="D430" i="1" s="1"/>
  <c r="D416" i="1"/>
  <c r="D415" i="1"/>
  <c r="D417" i="1" s="1"/>
  <c r="D418" i="1" s="1"/>
  <c r="D403" i="1"/>
  <c r="D402" i="1"/>
  <c r="D390" i="1"/>
  <c r="D389" i="1"/>
  <c r="D391" i="1" s="1"/>
  <c r="D392" i="1" s="1"/>
  <c r="D376" i="1"/>
  <c r="D375" i="1"/>
  <c r="D377" i="1" s="1"/>
  <c r="D378" i="1" s="1"/>
  <c r="D364" i="1"/>
  <c r="D363" i="1"/>
  <c r="D365" i="1" s="1"/>
  <c r="D366" i="1" s="1"/>
  <c r="D352" i="1"/>
  <c r="D351" i="1"/>
  <c r="D340" i="1"/>
  <c r="D339" i="1"/>
  <c r="D341" i="1" s="1"/>
  <c r="D342" i="1" s="1"/>
  <c r="D328" i="1"/>
  <c r="D327" i="1"/>
  <c r="D329" i="1" s="1"/>
  <c r="D330" i="1" s="1"/>
  <c r="D314" i="1"/>
  <c r="D313" i="1"/>
  <c r="D315" i="1" s="1"/>
  <c r="D316" i="1" s="1"/>
  <c r="D301" i="1"/>
  <c r="D300" i="1"/>
  <c r="D288" i="1"/>
  <c r="D287" i="1"/>
  <c r="D289" i="1" s="1"/>
  <c r="D290" i="1" s="1"/>
  <c r="D274" i="1"/>
  <c r="D275" i="1" s="1"/>
  <c r="D276" i="1" s="1"/>
  <c r="D262" i="1"/>
  <c r="D261" i="1"/>
  <c r="D250" i="1"/>
  <c r="D249" i="1"/>
  <c r="D251" i="1" s="1"/>
  <c r="D252" i="1" s="1"/>
  <c r="D237" i="1"/>
  <c r="D238" i="1" s="1"/>
  <c r="D239" i="1" s="1"/>
  <c r="D236" i="1"/>
  <c r="D225" i="1"/>
  <c r="D224" i="1"/>
  <c r="D213" i="1"/>
  <c r="D212" i="1"/>
  <c r="D214" i="1" s="1"/>
  <c r="D215" i="1" s="1"/>
  <c r="D200" i="1"/>
  <c r="D175" i="1"/>
  <c r="D162" i="1"/>
  <c r="D147" i="1"/>
  <c r="D134" i="1"/>
  <c r="D120" i="1"/>
  <c r="D103" i="1"/>
  <c r="D89" i="1"/>
  <c r="D76" i="1"/>
  <c r="D63" i="1"/>
  <c r="D45" i="1"/>
  <c r="D47" i="1" s="1"/>
  <c r="D48" i="1" s="1"/>
  <c r="D46" i="1"/>
  <c r="D30" i="1"/>
  <c r="D18" i="1"/>
  <c r="M96" i="3"/>
  <c r="K23" i="3"/>
  <c r="C7" i="1"/>
  <c r="C6" i="1"/>
  <c r="C5" i="1"/>
  <c r="K30" i="21"/>
  <c r="K25" i="21"/>
  <c r="C25" i="21"/>
  <c r="I10" i="21"/>
  <c r="C35" i="21"/>
  <c r="E7" i="21"/>
  <c r="D188" i="1"/>
  <c r="M9" i="20"/>
  <c r="E13" i="21"/>
  <c r="E12" i="21"/>
  <c r="E15" i="21"/>
  <c r="C4" i="1"/>
  <c r="D174" i="1"/>
  <c r="D176" i="1" s="1"/>
  <c r="D177" i="1" s="1"/>
  <c r="E11" i="21"/>
  <c r="E9" i="21"/>
  <c r="E8" i="21"/>
  <c r="D161" i="1"/>
  <c r="D17" i="1"/>
  <c r="D19" i="1" s="1"/>
  <c r="D20" i="1" s="1"/>
  <c r="D29" i="1"/>
  <c r="D31" i="1" s="1"/>
  <c r="D32" i="1" s="1"/>
  <c r="D75" i="1"/>
  <c r="D199" i="1"/>
  <c r="D62" i="1"/>
  <c r="D64" i="1" s="1"/>
  <c r="D65" i="1" s="1"/>
  <c r="D146" i="1"/>
  <c r="D119" i="1"/>
  <c r="D121" i="1" s="1"/>
  <c r="D122" i="1" s="1"/>
  <c r="D102" i="1"/>
  <c r="D88" i="1"/>
  <c r="D133" i="1"/>
  <c r="D135" i="1" s="1"/>
  <c r="D136" i="1" s="1"/>
  <c r="D187" i="1"/>
  <c r="D189" i="1" s="1"/>
  <c r="D190" i="1" s="1"/>
  <c r="D148" i="1"/>
  <c r="D149" i="1"/>
  <c r="G149" i="1" s="1"/>
  <c r="G276" i="1" l="1"/>
  <c r="M55" i="3"/>
  <c r="D442" i="1"/>
  <c r="D443" i="1" s="1"/>
  <c r="G443" i="1" s="1"/>
  <c r="D77" i="1"/>
  <c r="D78" i="1" s="1"/>
  <c r="D90" i="1"/>
  <c r="D91" i="1" s="1"/>
  <c r="D226" i="1"/>
  <c r="D227" i="1" s="1"/>
  <c r="D263" i="1"/>
  <c r="D264" i="1" s="1"/>
  <c r="G264" i="1" s="1"/>
  <c r="D302" i="1"/>
  <c r="D303" i="1" s="1"/>
  <c r="D353" i="1"/>
  <c r="D354" i="1" s="1"/>
  <c r="D404" i="1"/>
  <c r="D405" i="1" s="1"/>
  <c r="G405" i="1" s="1"/>
  <c r="D104" i="1"/>
  <c r="D105" i="1" s="1"/>
  <c r="D163" i="1"/>
  <c r="D164" i="1" s="1"/>
  <c r="D454" i="1"/>
  <c r="D455" i="1" s="1"/>
  <c r="D201" i="1"/>
  <c r="D202" i="1" s="1"/>
  <c r="M45" i="3" s="1"/>
  <c r="G492" i="1"/>
  <c r="M84" i="3"/>
  <c r="G479" i="1"/>
  <c r="M83" i="3"/>
  <c r="G467" i="1"/>
  <c r="M82" i="3"/>
  <c r="G455" i="1"/>
  <c r="M81" i="3"/>
  <c r="M80" i="3"/>
  <c r="G430" i="1"/>
  <c r="M79" i="3"/>
  <c r="G418" i="1"/>
  <c r="M74" i="3"/>
  <c r="G392" i="1"/>
  <c r="M72" i="3"/>
  <c r="M71" i="3"/>
  <c r="G378" i="1"/>
  <c r="M70" i="3"/>
  <c r="G366" i="1"/>
  <c r="M53" i="3"/>
  <c r="G252" i="1"/>
  <c r="M52" i="3"/>
  <c r="G239" i="1"/>
  <c r="G227" i="1"/>
  <c r="M47" i="3"/>
  <c r="M46" i="3"/>
  <c r="G215" i="1"/>
  <c r="G202" i="1"/>
  <c r="G190" i="1"/>
  <c r="M44" i="3"/>
  <c r="G177" i="1"/>
  <c r="M43" i="3"/>
  <c r="M42" i="3"/>
  <c r="G164" i="1"/>
  <c r="M37" i="3"/>
  <c r="G136" i="1"/>
  <c r="M36" i="3"/>
  <c r="M35" i="3"/>
  <c r="G122" i="1"/>
  <c r="M34" i="3"/>
  <c r="G105" i="1"/>
  <c r="G91" i="1"/>
  <c r="M33" i="3"/>
  <c r="G78" i="1"/>
  <c r="M32" i="3"/>
  <c r="G65" i="1"/>
  <c r="M31" i="3"/>
  <c r="G48" i="1"/>
  <c r="M30" i="3"/>
  <c r="M29" i="3"/>
  <c r="G32" i="1"/>
  <c r="M28" i="3"/>
  <c r="G21" i="1"/>
  <c r="G354" i="1"/>
  <c r="M69" i="3"/>
  <c r="G342" i="1"/>
  <c r="M64" i="3"/>
  <c r="G330" i="1"/>
  <c r="M63" i="3"/>
  <c r="M62" i="3"/>
  <c r="G316" i="1"/>
  <c r="G303" i="1"/>
  <c r="M61" i="3"/>
  <c r="G290" i="1"/>
  <c r="M60" i="3"/>
  <c r="M54" i="3" l="1"/>
  <c r="M56" i="3" s="1"/>
  <c r="M57" i="3" s="1"/>
  <c r="M58" i="3" s="1"/>
  <c r="M73" i="3"/>
  <c r="M85" i="3"/>
  <c r="M86" i="3" s="1"/>
  <c r="M87" i="3" s="1"/>
  <c r="M75" i="3"/>
  <c r="M76" i="3" s="1"/>
  <c r="M77" i="3" s="1"/>
  <c r="M48" i="3"/>
  <c r="M49" i="3" s="1"/>
  <c r="M50" i="3" s="1"/>
  <c r="M38" i="3"/>
  <c r="M39" i="3" s="1"/>
  <c r="M40" i="3" s="1"/>
  <c r="M65" i="3"/>
  <c r="M88" i="3" l="1"/>
  <c r="M91" i="3" s="1"/>
  <c r="M66" i="3"/>
  <c r="M67" i="3" s="1"/>
</calcChain>
</file>

<file path=xl/sharedStrings.xml><?xml version="1.0" encoding="utf-8"?>
<sst xmlns="http://schemas.openxmlformats.org/spreadsheetml/2006/main" count="868" uniqueCount="472">
  <si>
    <t>Indikator</t>
  </si>
  <si>
    <t>Terpenuhi sebagian</t>
  </si>
  <si>
    <t>Seluruhnya terpenuhi</t>
  </si>
  <si>
    <t>Persentase = (total skor/12) × 100%</t>
  </si>
  <si>
    <t>Tidak ada bukti (Tidak terpenuhi)</t>
  </si>
  <si>
    <t>NO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</si>
  <si>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</si>
  <si>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</si>
  <si>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</si>
  <si>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</si>
  <si>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</si>
  <si>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</si>
  <si>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</si>
  <si>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</si>
  <si>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</si>
  <si>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</si>
  <si>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</si>
  <si>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</si>
  <si>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</si>
  <si>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</si>
  <si>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No.</t>
  </si>
  <si>
    <t xml:space="preserve">No. </t>
  </si>
  <si>
    <t>N I P</t>
  </si>
  <si>
    <t>Tempat/Tanggal Lahir</t>
  </si>
  <si>
    <t>TMT Sebagai Guru</t>
  </si>
  <si>
    <t>Masa Kerja</t>
  </si>
  <si>
    <t>Jenis Kelamin</t>
  </si>
  <si>
    <t>Telp / Fax</t>
  </si>
  <si>
    <t>Kecamatan</t>
  </si>
  <si>
    <t>Kabupaten/Kota</t>
  </si>
  <si>
    <t>Provinsi</t>
  </si>
  <si>
    <t>Periode Penilaian</t>
  </si>
  <si>
    <t>:</t>
  </si>
  <si>
    <t>Tahun</t>
  </si>
  <si>
    <t>A. Pedagogik</t>
  </si>
  <si>
    <t>B.  Kepribadian</t>
  </si>
  <si>
    <t>C. Sosial</t>
  </si>
  <si>
    <t>D. Profesional</t>
  </si>
  <si>
    <t>K O M P E T E N S I</t>
  </si>
  <si>
    <t>Jumlah (Hasil penilaian kinerja guru)</t>
  </si>
  <si>
    <t>NILAI*)</t>
  </si>
  <si>
    <t>Kepala Sekolah</t>
  </si>
  <si>
    <t>-</t>
  </si>
  <si>
    <t>III/a</t>
  </si>
  <si>
    <t>III/b</t>
  </si>
  <si>
    <t>III/c</t>
  </si>
  <si>
    <t>III/d</t>
  </si>
  <si>
    <t>IV/a</t>
  </si>
  <si>
    <t>IV/b</t>
  </si>
  <si>
    <t>IV/c</t>
  </si>
  <si>
    <t>(0% &lt; X ≤ 25% = 1; 25% &lt; X ≤ 50% = 2;  50% &lt; X ≤ 75% = 3; 75% &lt; X ≤ 100% = 4)</t>
  </si>
  <si>
    <t>NIP.</t>
  </si>
  <si>
    <t>Nama Guru</t>
  </si>
  <si>
    <t>Periode penilaian</t>
  </si>
  <si>
    <t>PERSETUJUAN</t>
  </si>
  <si>
    <t>Tanda tangan</t>
  </si>
  <si>
    <t xml:space="preserve">Tanggal mulai bekerja </t>
  </si>
  <si>
    <t>di sekolah ini</t>
  </si>
  <si>
    <t>/</t>
  </si>
  <si>
    <t>NRG</t>
  </si>
  <si>
    <t>Nama sekolah dan alamat</t>
  </si>
  <si>
    <t>Alamat</t>
  </si>
  <si>
    <t>Tanggal mulai bekerja di sekolah ini</t>
  </si>
  <si>
    <t>Tanggal</t>
  </si>
  <si>
    <t>NUPTK / NRG</t>
  </si>
  <si>
    <t>Nama Kepala Sekolah</t>
  </si>
  <si>
    <t>NUPTK</t>
  </si>
  <si>
    <t>TMT Golongan</t>
  </si>
  <si>
    <t>Nama Sekolah</t>
  </si>
  <si>
    <t>____________________</t>
  </si>
  <si>
    <t>I/a</t>
  </si>
  <si>
    <t>I/b</t>
  </si>
  <si>
    <t>I/c</t>
  </si>
  <si>
    <t>I/d</t>
  </si>
  <si>
    <t>II/a</t>
  </si>
  <si>
    <t>II/b</t>
  </si>
  <si>
    <t>II/d</t>
  </si>
  <si>
    <t>Pangkat</t>
  </si>
  <si>
    <t>Gol/Ruang</t>
  </si>
  <si>
    <t>Juru Muda</t>
  </si>
  <si>
    <t>Juru Muda Tingkat I</t>
  </si>
  <si>
    <t>Juru</t>
  </si>
  <si>
    <t>Juru Tingkat I</t>
  </si>
  <si>
    <t>Pengatur Muda</t>
  </si>
  <si>
    <t>Pengatur Muda Tingkat I</t>
  </si>
  <si>
    <t>Pengatur Tingkat I</t>
  </si>
  <si>
    <t>Penata Muda</t>
  </si>
  <si>
    <t>Penata Muda Tingkat I</t>
  </si>
  <si>
    <t>Penata</t>
  </si>
  <si>
    <t>Penata Tingkat I</t>
  </si>
  <si>
    <t>Pembina</t>
  </si>
  <si>
    <t>Pembina Tingkat I</t>
  </si>
  <si>
    <t>Pembina Utama Muda</t>
  </si>
  <si>
    <t>Desa/Kelurahan</t>
  </si>
  <si>
    <t>Tanggal Evaluasi Diri</t>
  </si>
  <si>
    <t>Tempat</t>
  </si>
  <si>
    <t>A.</t>
  </si>
  <si>
    <t>B.</t>
  </si>
  <si>
    <t>C.</t>
  </si>
  <si>
    <t>D.</t>
  </si>
  <si>
    <t>Catatan: Beri tanda (-) jika tidak data yang diisi</t>
  </si>
  <si>
    <t>Pangkat/golongan</t>
  </si>
  <si>
    <t>Pangkat /Golongan</t>
  </si>
  <si>
    <t>Skor (isi angka 0 atau 1 atau 2)</t>
  </si>
  <si>
    <t xml:space="preserve">Nama  </t>
  </si>
  <si>
    <t>(tanggal, bulan, tahun) s.d. (tanggal, bulan, tahun)</t>
  </si>
  <si>
    <t>PENILAIAN KINERJA GURU PENDIDIKAN AGAMA ISLAM</t>
  </si>
  <si>
    <t>(EVALUASI DIRI)</t>
  </si>
  <si>
    <t>Email</t>
  </si>
  <si>
    <t>Nama GPAI</t>
  </si>
  <si>
    <t>E.</t>
  </si>
  <si>
    <t>Kepala Sekolah, Pengawas PAI dan GPAI menyatakan  telah  membaca  dan mamahami  semua  aspek  yang ditulis/dilaporkan dalam format ini dan menyatakan setuju.</t>
  </si>
  <si>
    <t>NIP</t>
  </si>
  <si>
    <r>
      <t>(</t>
    </r>
    <r>
      <rPr>
        <i/>
        <sz val="11"/>
        <color indexed="8"/>
        <rFont val="Calibri"/>
        <family val="2"/>
      </rPr>
      <t>Persetujuan ini harus ditandatangani oleh GPAI,Kepala Sekolah dan Pengawas PAI</t>
    </r>
  </si>
  <si>
    <t>Sekolah</t>
  </si>
  <si>
    <t>Kab/Kota</t>
  </si>
  <si>
    <t>INSTRUMEN PENILAIAN KINERJA GURU PENDIDIKAN AGAMA ISLAM</t>
  </si>
  <si>
    <t>Penilaian untuk Kompetensi Inti 1: Menguasai karakteristik peserta didik dari aspek fisik, akhlak, spiritual, sosial, budaya, emosional, dan intelektual</t>
  </si>
  <si>
    <t>Mengidentifikasi kesulitan belajar peserta  didik  dalam berbagai bidang pengembangan</t>
  </si>
  <si>
    <t>Memahami karakteristik peserta didik yang berkaitan dengan aspek fisik, intelektual, emosional, moral, dan latar belakang sosial budaya</t>
  </si>
  <si>
    <t>Mengidentifikasi potensi  peserta didik dalam  berbagai bidang pengembangan</t>
  </si>
  <si>
    <t>REKAP HASIL PENILAIAN KINERJA GURU PENDIDIKAN AGAMA ISLAM</t>
  </si>
  <si>
    <t>Pendidikan Terakhir</t>
  </si>
  <si>
    <t>IDENTITAS PENILAIAN KINERJA GURU PENDIDIKAN AGAMA ISLAM</t>
  </si>
  <si>
    <t>Skor maksimum Kompetensi Inti 2 = jumlah indikator × 2</t>
  </si>
  <si>
    <t>Total skor untuk Kompetensi Inti 2</t>
  </si>
  <si>
    <t>Nilai untuk Kompetensi Inti 2</t>
  </si>
  <si>
    <t>Mengidentifikasi kemampuan awal peserta  didik  dalam berbagai bidang pengembangan</t>
  </si>
  <si>
    <t>Memahami berbagai teori belajar dan prinsip-prinsip pembelajaran yang mendidik terkait dengan pengembangan PAI.</t>
  </si>
  <si>
    <t>Menerapkan berbagai pendekatan, strategi, metode, dan teknik pembelajaran  yang bersifat holistik, otentik, dan bemakna, yang terkait dengan pengembangan PAI</t>
  </si>
  <si>
    <t>16.</t>
  </si>
  <si>
    <t>17.</t>
  </si>
  <si>
    <t>18.</t>
  </si>
  <si>
    <t>19.</t>
  </si>
  <si>
    <t>20.</t>
  </si>
  <si>
    <t>No. HP/WA</t>
  </si>
  <si>
    <t>21.</t>
  </si>
  <si>
    <t>22.</t>
  </si>
  <si>
    <t>23.</t>
  </si>
  <si>
    <t>24.</t>
  </si>
  <si>
    <t>25.</t>
  </si>
  <si>
    <t>Mengembangkan karakteristik peserta didik dari aspek fisik, akhlak, spiritual, sosial, budaya, emosional, dan intelektual</t>
  </si>
  <si>
    <t>Mengembangkan teori dan prinsip-prinsip belajar dalam pembelajaran yang mendidik</t>
  </si>
  <si>
    <t>E. Spiritual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</si>
  <si>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</si>
  <si>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</si>
  <si>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</si>
  <si>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</si>
  <si>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</si>
  <si>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</si>
  <si>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</si>
  <si>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</si>
  <si>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</si>
  <si>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</si>
  <si>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</si>
  <si>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</si>
  <si>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F. Leadership</t>
  </si>
  <si>
    <t xml:space="preserve"> Memahami prinsip-prinsip pengembangan kurikulum PAI.</t>
  </si>
  <si>
    <t>Menentukan tujuan kegiatan pengembangan PAI yang mendidik.</t>
  </si>
  <si>
    <t>Menentukan  kegiatan  belajar yang tepat untuk mencapai tujuan pengembangan PAI.</t>
  </si>
  <si>
    <t>Memilih materi kegiatan sesuai dengan tujuan pengembangan Pendidikan Agama Islam.</t>
  </si>
  <si>
    <t>Menyusun perencanaan  semester, bulanan, mingguan dan harian dalam berbagai kegiatan pengembangan PAI.</t>
  </si>
  <si>
    <t>Mengembangkan indikator dan instrumen penilaian PAI.</t>
  </si>
  <si>
    <t>Mengembangkan kurikulum  yang terkait dengan bidang pengembangan PAI</t>
  </si>
  <si>
    <t>Total skor untuk Kompetensi Inti 1</t>
  </si>
  <si>
    <t>Skor maksimum Kompetensi Inti 1 = jumlah indikator × 2</t>
  </si>
  <si>
    <t>Nilai untuk Kompetensi Inti 1</t>
  </si>
  <si>
    <t>Nilai untuk Kompetensi Inti 3</t>
  </si>
  <si>
    <t>Total skor untuk Kompetensi Inti 3</t>
  </si>
  <si>
    <t>Skor maksimum Kompetensi Inti 3 = jumlah indikator × 2</t>
  </si>
  <si>
    <t>Penilaian untuk Kompetensi Inti 4: Menyelenggarakan kegiatan pengembangan yang mendidik</t>
  </si>
  <si>
    <t>Penilaian untuk Kompetensi Inti 3: Mengembangkan kurikulum  yang terkait dengan bidang pengembangan PAI</t>
  </si>
  <si>
    <t>Penilaian untuk Kompetensi Inti 2:  Menguasai teori belajar dan prinsip-prinsip pembelajaran yang mendidik</t>
  </si>
  <si>
    <t>Total skor untuk Kompetensi Inti 4</t>
  </si>
  <si>
    <t>Skor maksimum Kompetensi Inti 4 = jumlah indikator × 2</t>
  </si>
  <si>
    <t>Nilai untuk Kompetensi Inti 4</t>
  </si>
  <si>
    <t>Memahami prinsip-prinsip perancangan kegiatan pengembangan yang mendidik dan menyenangkan.</t>
  </si>
  <si>
    <t>Mengembangkan komponen- komponen rancangan kegiatan pengembangan yang mendidik dan menyenangkan</t>
  </si>
  <si>
    <t>Menyusun rancangan kegiatan pengembangan yang mendidik dan lengkap, baik untuk kegiatan di dalam kelas, maupun di luar kelas</t>
  </si>
  <si>
    <t>Menerapkan kegiatan pembelajaran yang bersifat holistik, otentik, dan bermakna</t>
  </si>
  <si>
    <t>Menciptakan  suasana  belajar  yang menyenangkan, demokratis, berkesetaraan gender,  dan bermanfaat</t>
  </si>
  <si>
    <t>Memanfaatkan media dan sumber belajar yang  sesuai dengan pembelajaran PAI.</t>
  </si>
  <si>
    <t>Menerapkan tahapan pembelajaran dalam kegiatan pengembangan PAI.</t>
  </si>
  <si>
    <t>Menyelenggarakan kegiatan pengembangan yang mendidik</t>
  </si>
  <si>
    <t>Total skor untuk Kompetensi Inti 5</t>
  </si>
  <si>
    <t>Skor maksimum Kompetensi Inti 5 = jumlah indikator × 2</t>
  </si>
  <si>
    <t>Nilai untuk Kompetensi Inti 5</t>
  </si>
  <si>
    <t>Memanfaatkan teknologi informasi dan komunikasi untuk kepentingan penyelenggaraan kegiatan pengembangan PAI</t>
  </si>
  <si>
    <t>Mengoperasikan media teknologi informasi dan komunikasi untuk meningkatkan kualitas kegiatan pengembangan PAI.</t>
  </si>
  <si>
    <t xml:space="preserve">Mengakses informasi melalui teknologi informasi dan komunikasi untuk meningkatkan kualitas kegiatan pengembangan PAI. </t>
  </si>
  <si>
    <t>Menggunakan media teknologi informasi dan komunikasi untuk pengembangan bahan dan kegiatan PAI yang mendidik.</t>
  </si>
  <si>
    <t>Memfasilitasi pengembangan potensi peserta didik untuk mengaktualisasikan berbagai potensi yang dimiliki.</t>
  </si>
  <si>
    <t>Penilaian untuk Kompetensi Inti 6:  Memfasilitasi pengembangan potensi peserta didik untuk mengaktualisasikan berbagai potensi yang dimiliki.</t>
  </si>
  <si>
    <t>Penilaian untuk Kompetensi Inti 5:  Memanfaatkan teknologi informasi dan komunikasi untuk kepentingan penyelenggaraan kegiatan pengembangan PAI</t>
  </si>
  <si>
    <t>Total skor untuk Kompetensi Inti 6</t>
  </si>
  <si>
    <t>Skor maksimum Kompetensi Inti 6 = jumlah indikator × 2</t>
  </si>
  <si>
    <t>Nilai untuk Kompetensi Inti 6</t>
  </si>
  <si>
    <t>Memilih berbagai kegiatan belajar yang mendorong peserta didik untuk mengembangkan potensinya.</t>
  </si>
  <si>
    <t>Menyediakan berbagai bahan ajar PAI dan rancangan kegiatan pembelajarannya untuk mendorong peserta didik mengembangkan potensinya secara optimal.</t>
  </si>
  <si>
    <t>Membuka akses peserta didik untuk belajar PAI dan mendorong pengembangan potensinya</t>
  </si>
  <si>
    <t>Berkomunikasi secara efektif, empatik, dan santun dengan peserta didik</t>
  </si>
  <si>
    <t>Penilaian untuk Kompetensi Inti 7: Berkomunikasi secara efektif, empatik, dan santun dengan peserta didik</t>
  </si>
  <si>
    <t>Total skor untuk Kompetensi Inti 7</t>
  </si>
  <si>
    <t>Skor maksimum Kompetensi Inti 7 = jumlah indikator × 2</t>
  </si>
  <si>
    <t>Nilai untuk Kompetensi Inti 7</t>
  </si>
  <si>
    <t>Memahami berbagai strategi berkomunikasi yang efektif, empatik, dan  santun,  baik  secara  lisan maupun tulisan.</t>
  </si>
  <si>
    <t>Berkomunikasi secara efektif, empatik, dan santun dengan peserta didik dalam interaksi  pembelajaran PAI.</t>
  </si>
  <si>
    <t>Berkomunikasi secara efektif, empatik, dan santun dengan peserta didik dalam interaksi sosial di lingkungan satuan pendidikan.</t>
  </si>
  <si>
    <t>Berkomunikasi secara efektif, empatik, dan santun dengan pemangku kepentingan PAI</t>
  </si>
  <si>
    <t>Penilaian untuk Kompetensi Inti 8: Menyelenggarakan penilaian dan evaluasi proses dan hasil belajar</t>
  </si>
  <si>
    <t>Menyelenggarakan penilaian dan evaluasi proses dan hasil belajar</t>
  </si>
  <si>
    <t>Total skor untuk Kompetensi Inti 8</t>
  </si>
  <si>
    <t>Skor maksimum Kompetensi Inti 8 = jumlah indikator × 2</t>
  </si>
  <si>
    <t>Nilai untuk Kompetensi Inti 8</t>
  </si>
  <si>
    <t>Memahami  prinsip-prinsip  penilaian dan evaluasi proses dan hasil belajar sesuai dengan karakteristik PAI.</t>
  </si>
  <si>
    <t>Menentukan aspek-aspek proses dan hasil belajar   yang   penting   untuk dinilai dan dievaluasi sesuai dengan karakteristik PAI.</t>
  </si>
  <si>
    <t>Menentukan prosedur penilaian dan evaluasi proses dan hasil belajar PAI.</t>
  </si>
  <si>
    <t>Mengembangkan    instrumen penilaian dan  evaluasi   proses  dan hasil belajar PAI.</t>
  </si>
  <si>
    <t>Mengadministrasikan penilaian proses dan hasil belajar PAI secara berkesinambungan dengan menggunakan berbagai instrumen.</t>
  </si>
  <si>
    <t>Menganalisis hasil penilaian proses dan hasil belajar PAI untuk berbagai tujuan.</t>
  </si>
  <si>
    <t>Melakukan evaluasi proses dan hasil belajar PAI.</t>
  </si>
  <si>
    <t>Penilaian untuk Kompetensi Inti 9: Memanfaatkan hasil penilaian dan evaluasi PAI untuk kepentingan pembelajaran</t>
  </si>
  <si>
    <t>Memanfaatkan hasil penilaian dan evaluasi PAI untuk kepentingan pembelajaran</t>
  </si>
  <si>
    <t>Total skor untuk Kompetensi Inti 9</t>
  </si>
  <si>
    <t>Skor maksimum Kompetensi Inti 9 = jumlah indikator × 2</t>
  </si>
  <si>
    <t>Nilai untuk Kompetensi Inti 9</t>
  </si>
  <si>
    <t>Menggunakan informasi hasil penilaian dan evaluasi untuk menentukan ketuntasan belajar PAI.</t>
  </si>
  <si>
    <t>Menggunakan informasi  hasil penilaian dan evaluasi untuk merancang program remedial dan pengayaan PAI.</t>
  </si>
  <si>
    <t>Mengkomunikasikan hasil  penilaian dan evaluasi pembelajaran PAI kepada pemangku kepentingan.</t>
  </si>
  <si>
    <t>Memanfaatkan informasi hasil penilaian dan evaluasi pembelajaran PAI untuk meningkatkan kualitas pembelajaran</t>
  </si>
  <si>
    <t>Melakukan tindakan reflektif untuk peningkatan kualitas pembelajaran</t>
  </si>
  <si>
    <t>Penilaian  untuk  Kompetensi  Inti 10:  Melakukan tindakan reflektif untuk peningkatan kualitas pembelajaran</t>
  </si>
  <si>
    <t>Total skor untuk Kompetensi Inti 10</t>
  </si>
  <si>
    <t>Skor maksimum Kompetensi Inti 10 = jumlah indikator × 2</t>
  </si>
  <si>
    <t>Nilai untuk Kompetensi Inti 10</t>
  </si>
  <si>
    <t>Melakukan refleksi terhadap pembelajaran PAI yang telah dilaksanakan.</t>
  </si>
  <si>
    <t xml:space="preserve">Memanfaatkan hasil refleksi untuk perbaikan dan pengembangan PAI. </t>
  </si>
  <si>
    <t>Melakukan penelitian tindakan kelas untuk meningkatkan kualitas pembelajaran PAI</t>
  </si>
  <si>
    <t>15</t>
  </si>
  <si>
    <t>Penilaian untuk Kompetensi Inti 11: Bertindak  sesuai dengan norma agama Islam, hukum, sosial, dan kebudayaan nasional Indonesia</t>
  </si>
  <si>
    <t>Mengimplementasikan nilai-nilai yang terkandung dalam Pendidikan Agama Islam yang meliputi cara bersikap, berpakaian,  bertingkah laku, dan bertutur kata.</t>
  </si>
  <si>
    <t>Menjadi teladan bagi peserta didik dan rekan sesama warga sekolah.</t>
  </si>
  <si>
    <t>Berperilaku   Islami, baik di lingkungan sekolah maupun masyarakat.</t>
  </si>
  <si>
    <t>Menghargai guru dan peserta didik yang berbeda agama, adat istiadat, suku maupun budaya.</t>
  </si>
  <si>
    <t>Bertindak sesuai dengan hukum dan norma sosial yang berlaku dalam masyarakat  serta  kebudayaan nasional Indonesia</t>
  </si>
  <si>
    <t>Bertindak  sesuai dengan norma agama Islam, hukum, sosial, dan kebudayaan nasional Indonesia</t>
  </si>
  <si>
    <t>Total skor untuk Kompetensi Inti 11</t>
  </si>
  <si>
    <t>Skor maksimum Kompetensi Inti 11 = jumlah indikator × 2</t>
  </si>
  <si>
    <t>Nilai untuk Kompetensi Inti 11</t>
  </si>
  <si>
    <t>Penilaian  untuk  Kompetensi Inti  12:  Memiliki kemampuan untuk menjaga integritas diri sebagai guru PAI</t>
  </si>
  <si>
    <t>Memiliki kemampuan untuk menjaga integritas diri sebagai guru PAI</t>
  </si>
  <si>
    <t>Total skor untuk Kompetensi Inti 12</t>
  </si>
  <si>
    <t>Skor maksimum Kompetensi Inti 12 = jumlah indikator × 2</t>
  </si>
  <si>
    <t>Nilai untuk Kompetensi Inti 12</t>
  </si>
  <si>
    <t>Berperilaku jujur dalam setiap ucapan dan tindakan.</t>
  </si>
  <si>
    <t xml:space="preserve">Melaksanakan  tugas  profesi  guru PAI sebagai amanah dengan baik dan bertanggung jawab. </t>
  </si>
  <si>
    <t>Konsisten antara ucapan dan tindakan</t>
  </si>
  <si>
    <t>Penilaian untuk Kompetensi Inti 13: Menampilkan diri sebagai  pribadi  yang berakhlak mulia, dan teladan bagi peserta didik dan masyarakat</t>
  </si>
  <si>
    <t>Menampilkan diri sebagai  pribadi  yang berakhlak mulia, dan teladan bagi peserta didik dan masyarakat</t>
  </si>
  <si>
    <t>Bertindak adil, tegas, dan manusiawi.</t>
  </si>
  <si>
    <t xml:space="preserve">Berperilaku yang mencerminkan ketakwaan dan akhlak mulia sebagai GPAI. </t>
  </si>
  <si>
    <t>Berperilaku yang dapat diteladani oleh peserta didik dan anggota masyarakat sekitarnya.</t>
  </si>
  <si>
    <t>Total skor untuk Kompetensi Inti 13</t>
  </si>
  <si>
    <t>Skor maksimum Kompetensi Inti 13 = jumlah indikator × 2</t>
  </si>
  <si>
    <t>Nilai untuk Kompetensi Inti 13</t>
  </si>
  <si>
    <t>Penilaian untuk Kompetensi Inti 14: Menampilkan diri sebagai pribadi yang mantap, stabil, dewasa, arif, dan berwibawa</t>
  </si>
  <si>
    <t>Menampilkan diri sebagai pribadi yang mantap.</t>
  </si>
  <si>
    <t>Menampilkan diri sebagai  pribadi yang dewasa,  arif, dan berwibawa sebagai guru PAI.</t>
  </si>
  <si>
    <t>Total skor untuk Kompetensi Inti 14</t>
  </si>
  <si>
    <t>Skor maksimum Kompetensi Inti 14 = jumlah indikator × 2</t>
  </si>
  <si>
    <t>Nilai untuk Kompetensi Inti 14</t>
  </si>
  <si>
    <t>Penilaian untuk Kompetensi Inti 15: Menunjukkan etos kerja, tanggungjawab yang tinggi, rasa bangga menjadi GPAI, dan rasa percaya diri</t>
  </si>
  <si>
    <t>Total skor untuk Kompetensi Inti 15</t>
  </si>
  <si>
    <t>Skor maksimum Kompetensi Inti 15 = jumlah indikator × 2</t>
  </si>
  <si>
    <t>Nilai untuk Kompetensi Inti 15</t>
  </si>
  <si>
    <t>Menunjukkan etos kerja dan tanggung jawab yang tinggi.</t>
  </si>
  <si>
    <t xml:space="preserve">Bangga menjadi GPAI dan percaya pada diri sendiri. </t>
  </si>
  <si>
    <t>Bekerja secara profesional.</t>
  </si>
  <si>
    <t>Penilaian untuk Kompetensi Inti 16: Menjunjung tinggi kode etik profesi guru</t>
  </si>
  <si>
    <t>Total skor untuk Kompetensi Inti 16</t>
  </si>
  <si>
    <t>Skor maksimum Kompetensi Inti 16 = jumlah indikator × 2</t>
  </si>
  <si>
    <t>Nilai untuk Kompetensi Inti 16</t>
  </si>
  <si>
    <t>Berperilaku sesuai dengan kode etik profesi GPAI</t>
  </si>
  <si>
    <t>Memahami kode etik profesi GPAI.</t>
  </si>
  <si>
    <t>Bertindak positif dan objektif terhadap peserta didik, teman sejawat dan lingkungan sekitar dalam melaksanakan pembelajaran.</t>
  </si>
  <si>
    <t>Tidak bersikap diskriminatif terhadap peserta didik, teman sejawat, dan orang tua murid</t>
  </si>
  <si>
    <t>Penilaian untuk Kompetensi Inti 17: Bertindak objektif, dan tidak diskriminatif.</t>
  </si>
  <si>
    <t>Total skor untuk Kompetensi Inti 17</t>
  </si>
  <si>
    <t>Skor maksimum Kompetensi Inti 17 = jumlah indikator × 2</t>
  </si>
  <si>
    <t>Nilai untuk Kompetensi Inti 17</t>
  </si>
  <si>
    <t>Penilaian untuk Kompetensi Inti 18: Berkomunikasi secara efektif, empatik, dan santun dengan sesama pendidik, tenaga kependidikan, orang tua, dan masyarakat</t>
  </si>
  <si>
    <t>Total skor untuk Kompetensi Inti 18</t>
  </si>
  <si>
    <t>Skor maksimum Kompetensi Inti 18 = jumlah indikator × 2</t>
  </si>
  <si>
    <t>Nilai untuk Kompetensi Inti 18</t>
  </si>
  <si>
    <t>Berkomunikasi dengan teman sejawat dan komunitas ilmiah lainnya secara santun, empatik dan efektif.</t>
  </si>
  <si>
    <t>Berkomunikasi dengan orang tua peserta didik dan masyarakat secara santun, empatik, dan efektif tentang program pembelajaran dan kemajuan peserta didik.</t>
  </si>
  <si>
    <t>Mengikutsertakan  orang  tua  murid dan masyarakat dalam program pembelajaran dan dalam mengatasi kesulitan belajar peserta didik</t>
  </si>
  <si>
    <t>Penilaian untuk Kompetensi Inti 19: Beradaptasi di tempat bertugas di seluruh wilayah Republik Indonesia yang memiliki keragaman sosial budaya</t>
  </si>
  <si>
    <t>Total skor untuk Kompetensi Inti 19</t>
  </si>
  <si>
    <t>Skor maksimum Kompetensi Inti 19 = jumlah indikator × 2</t>
  </si>
  <si>
    <t>Nilai untuk Kompetensi Inti 19</t>
  </si>
  <si>
    <t>Melaksanakan  berbagai program dalam lingkungan kerja untuk mengembangkan dan meningkatkan kualitas PAI</t>
  </si>
  <si>
    <t>Beradaptasi dengan lingkungan tempat bekerja dalam rangka meningkatkan efektivitas sebagai pendidik, termasuk  memahami bahasa daerah setempat.</t>
  </si>
  <si>
    <t>Penilaian untuk Kompetensi Inti 20: Berkomunikasi dengan komunitas profesi sendiri dan profesi  lain  secara lisan dan tulisan atau bentuk lain</t>
  </si>
  <si>
    <t>Total skor untuk Kompetensi Inti 20</t>
  </si>
  <si>
    <t>Skor maksimum Kompetensi Inti 20 = jumlah indikator × 2</t>
  </si>
  <si>
    <t>Nilai untuk Kompetensi Inti 20</t>
  </si>
  <si>
    <t>Berkomunikasi dengan teman sejawat,      profesi ilmiah, dan komunitas ilmiah lainnya melalui berbagai media dalam rangka meningkatkan kualitas pendidikan.</t>
  </si>
  <si>
    <t>Mengkomunikasikan hasil-hasil inovasi pembelajaran kepada komunitas profesi, baik secara lisan, tulisan atau bentuk lain</t>
  </si>
  <si>
    <t>Total skor untuk Kompetensi Inti 21</t>
  </si>
  <si>
    <t>Skor maksimum Kompetensi Inti 21 = jumlah indikator × 2</t>
  </si>
  <si>
    <t>Nilai untuk Kompetensi Inti 21</t>
  </si>
  <si>
    <t>Penilaian untuk Kompetensi Inti 21: Menguasai materi, struktur, konsep, dan pola pikir keilmuan yang  mendukung mata pelajaran PAI</t>
  </si>
  <si>
    <t>Memahami konsep dasar Pendidikan Agama Islam yang meliputi 5 (lima) aspek Pendidikan Agama Islam, yaitu Al-Qur’an dan Hadis, Aqidah, Akhlak, Fiqih, dan Sejarah Peradaban Islam.</t>
  </si>
  <si>
    <t>Menguasai  struktur materi  Agama Islam di berbagai sumber belajar yang relevan untuk pembelajaran PAI.</t>
  </si>
  <si>
    <t>Menguasai pola pikir keilmuan yang mendukung mata pelajaran PAI.</t>
  </si>
  <si>
    <t>Menguasai berbagai model dan metode pembelajaran PAI.</t>
  </si>
  <si>
    <t>Penilaian untuk Kompetensi Inti 22: Menguasai kompetensi inti dan kompetensi  dasar mata pelajaran/bidang pengembangan PAI</t>
  </si>
  <si>
    <t>Total skor untuk Kompetensi Inti 22</t>
  </si>
  <si>
    <t>Skor maksimum Kompetensi Inti 22 = jumlah indikator × 2</t>
  </si>
  <si>
    <t>Nilai untuk Kompetensi Inti 22</t>
  </si>
  <si>
    <t>Memahami kemajuan peserta didik dalam pembelajaran PAI.</t>
  </si>
  <si>
    <t>Memahami tujuan setiap kegiatan pembelajaran PAI</t>
  </si>
  <si>
    <t>Penilaian untuk Kompetensi Inti 23: Mengembangkan materi pembelajaran yang diampu secara kreatif</t>
  </si>
  <si>
    <t>Total skor untuk Kompetensi Inti 23</t>
  </si>
  <si>
    <t>Skor maksimum Kompetensi Inti 23 = jumlah indikator × 2</t>
  </si>
  <si>
    <t>Nilai untuk Kompetensi Inti 23</t>
  </si>
  <si>
    <t>Memilih materi PAI yang sesuai dengan tingkat perkembangan peserta didik.</t>
  </si>
  <si>
    <t>Mengolah materi PAI secara kreatif sesuai dengan tingkat perkembangan peserta didik.</t>
  </si>
  <si>
    <t>Mengembangkan pembelajaran Pendidikan Agama Islam dengan pendekatan pengajaran yang proporsional sesuai dengan tingkat pemahaman keagamaan peserta didik</t>
  </si>
  <si>
    <t>Penilaian untuk Kompetensi Inti 24: Mengembangkan keprofesionalan secara berkelanjutan dengan melakukan tindakan reflektif</t>
  </si>
  <si>
    <t>Melakukan refleksi terhadap kinerja sendiri secara terus menerus.</t>
  </si>
  <si>
    <t>Memanfaatkan hasil refleksi dalam rangka peningkatan keprofesionalan.</t>
  </si>
  <si>
    <t>Melakukan penelitian tindakan kelas untuk peningkatan keprofesionalan.</t>
  </si>
  <si>
    <t>Mengikuti kemajuan zaman dengan belajar dari berbagai sumber</t>
  </si>
  <si>
    <t>Total skor untuk Kompetensi Inti 24</t>
  </si>
  <si>
    <t>Skor maksimum Kompetensi Inti 24 = jumlah indikator × 2</t>
  </si>
  <si>
    <t>Nilai untuk Kompetensi Inti 24</t>
  </si>
  <si>
    <t>Penilaian untuk Kompetensi Inti 25: Memanfaatkan teknologi informasi dan komunikasi untuk berkomunikasi dan mengembangkan diri</t>
  </si>
  <si>
    <t>Total skor untuk Kompetensi Inti 25</t>
  </si>
  <si>
    <t>Skor maksimum Kompetensi Inti 25 = jumlah indikator × 2</t>
  </si>
  <si>
    <t>Nilai untuk Kompetensi Inti 25</t>
  </si>
  <si>
    <t>Memanfaatkan teknologi informasi dan komunikasi dalam berkomunikasi.</t>
  </si>
  <si>
    <t>Memanfaatkan teknologi informasi dan komunikasi untuk pengembangan diri</t>
  </si>
  <si>
    <t>Penilaian untuk Kompetensi Inti 26: Menyadari bahwa mengajar adalah ibadah dan harus dilaksanakan dengan penuh semangat dan sungguh-sungguh</t>
  </si>
  <si>
    <t>Total skor untuk Kompetensi Inti 26</t>
  </si>
  <si>
    <t>Skor maksimum Kompetensi Inti 26 = jumlah indikator × 2</t>
  </si>
  <si>
    <t>Nilai untuk Kompetensi Inti 26</t>
  </si>
  <si>
    <t>Melaksanakan kegiatan belajar mengajar dengan ikhlas karena Allah.</t>
  </si>
  <si>
    <t>Melaksanakan kegiatan belajar mengajar di satuan pendidikan dengan penuh semangat dan sungguh-sungguh</t>
  </si>
  <si>
    <t>Total skor untuk Kompetensi Inti 27</t>
  </si>
  <si>
    <t>Skor maksimum Kompetensi Inti 27 = jumlah indikator × 2</t>
  </si>
  <si>
    <t>Nilai untuk Kompetensi Inti 27</t>
  </si>
  <si>
    <t>Melaksanakan kegiatan belajar mengajar di satuan pendidikan dengan setulus hati.</t>
  </si>
  <si>
    <t>Melaksanakan kegiatan belajar mengajar di satuan pendidikan dengan penuh tanggung jawab</t>
  </si>
  <si>
    <t>Menunjukkan etos kerja, tanggungjawab yang tinggi, rasa bangga menjadi GPAI, dan rasa percaya diri</t>
  </si>
  <si>
    <t>Menampilkan diri sebagai pribadi yang mantap, stabil, dewasa, arif, dan berwibawa</t>
  </si>
  <si>
    <t>Menjunjung tinggi kode etik profesi guru</t>
  </si>
  <si>
    <t>Bertindak objektif, dan tidak diskriminatif.</t>
  </si>
  <si>
    <t>Berkomunikasi secara efektif, empatik, dan santun dengan sesama pendidik, tenaga kependidikan, orang tua, dan masyarakat</t>
  </si>
  <si>
    <t>Beradaptasi di tempat bertugas di seluruh wilayah Republik Indonesia yang memiliki keragaman sosial budaya</t>
  </si>
  <si>
    <t>Berkomunikasi dengan komunitas profesi sendiri dan profesi  lain  secara lisan dan tulisan atau bentuk lain</t>
  </si>
  <si>
    <t>Menguasai materi, struktur, konsep, dan pola pikir keilmuan yang  mendukung mata pelajaran PAI</t>
  </si>
  <si>
    <t>Menguasai kompetensi inti dan kompetensi  dasar mata pelajaran/bidang pengembangan PAI</t>
  </si>
  <si>
    <t>Mengembangkan materi pembelajaran yang diampu secara kreatif</t>
  </si>
  <si>
    <t>Mengembangkan keprofesionalan secara berkelanjutan dengan melakukan tindakan reflektif</t>
  </si>
  <si>
    <t>Memanfaatkan teknologi informasi dan komunikasi untuk berkomunikasi dan mengembangkan diri</t>
  </si>
  <si>
    <t>Menyadari bahwa mengajar adalah ibadah dan harus dilaksanakan dengan penuh semangat dan sungguh-sungguh</t>
  </si>
  <si>
    <t>Penilaian untuk Kompetensi Inti 27: Meyakini bahwa mengajar adalah rahmat dan amanah</t>
  </si>
  <si>
    <t>Meyakini bahwa mengajar adalah rahmat dan amanah</t>
  </si>
  <si>
    <t>Penilaian untuk Kompetensi Inti 28: Meyakini sepenuh hati bahwa mengajar adalah panggilan jiwa dan pengabdian.</t>
  </si>
  <si>
    <t>Total skor untuk Kompetensi Inti 28</t>
  </si>
  <si>
    <t>Skor maksimum Kompetensi Inti 28 = jumlah indikator × 2</t>
  </si>
  <si>
    <t>Nilai untuk Kompetensi Inti 28</t>
  </si>
  <si>
    <t>Melaksanakan kegiatan belajar mengajar di satuan pendidikan dengan semangat dan penuh integritas.</t>
  </si>
  <si>
    <t>Melaksanakan kegiatan belajar mengajar di satuan pendidikan dengan dedikasi yang tinggi</t>
  </si>
  <si>
    <t>Meyakini sepenuh hati bahwa mengajar adalah panggilan jiwa dan pengabdian.</t>
  </si>
  <si>
    <t>Penilaian untuk Kompetensi Inti 29: Menyadari dengan sepenuh hati bahwa mengajar adalah aktualisasi diri dan kehormatan</t>
  </si>
  <si>
    <t>Total skor untuk Kompetensi Inti 29</t>
  </si>
  <si>
    <t>Skor maksimum Kompetensi Inti 29 = jumlah indikator × 2</t>
  </si>
  <si>
    <t>Nilai untuk Kompetensi Inti 29</t>
  </si>
  <si>
    <t>Memahami bahwa GPAI adalah profesi yang terhormat.</t>
  </si>
  <si>
    <t>Bersemangat untuk mengaktualisasikan nilai-nilai keimanan yang diyakini dalam kegiatan pembelajaran di satuan pendidikan.</t>
  </si>
  <si>
    <t>Merasa percaya diri tampil sebagai GPAI.</t>
  </si>
  <si>
    <t>Merasa bangga dan terhormat sebagai GPAI</t>
  </si>
  <si>
    <t>Menyadari dengan sepenuh hati bahwa mengajar adalah aktualisasi diri dan kehormatan</t>
  </si>
  <si>
    <t>Penilaian untuk Kompetensi Inti 30: Menyadari dengan sepenuh hati bahwa mengajar adalah pelayanan</t>
  </si>
  <si>
    <t>Total skor untuk Kompetensi Inti 30</t>
  </si>
  <si>
    <t>Skor maksimum Kompetensi Inti 30 = jumlah indikator × 2</t>
  </si>
  <si>
    <t>Nilai untuk Kompetensi Inti 30</t>
  </si>
  <si>
    <t>Melaksanakan kegiatan belajar mengajar dengan penuh semangat pelayanan sebagai implementasi dari nilai-nilai ketakwaan.</t>
  </si>
  <si>
    <t>Melaksanakan kegiatan belajar mengajar dengan sepenuh hati.</t>
  </si>
  <si>
    <t>Melaksanakan kegiatan belajar mengajar di satuan pendidikan sebagai sarana pembelajaran bagi GPAI.</t>
  </si>
  <si>
    <t>Menyadari dengan sepenuh hati bahwa mengajar adalah pelayanan</t>
  </si>
  <si>
    <t>Penilaian untuk Kompetensi Inti 31: Menyadari dengan sepenuh hati bahwa mengajar adalah seni dan profesi</t>
  </si>
  <si>
    <t>Total skor untuk Kompetensi Inti 31</t>
  </si>
  <si>
    <t>Skor maksimum Kompetensi Inti 31 = jumlah indikator × 2</t>
  </si>
  <si>
    <t>Nilai untuk Kompetensi Inti 31</t>
  </si>
  <si>
    <t>Menyadari dengan sepenuh hati bahwa mengajar adalah seni dan profesi</t>
  </si>
  <si>
    <t>Memahami bahwa menjadi GPAI di satuan pendidikan adalah sebuah profesi yang perlu ditekuni dan dikembangkan terus-menerus.</t>
  </si>
  <si>
    <t>Memahami bahwa mengajar itu sebuah seni yang dinamis dan membutuhkan variasi.</t>
  </si>
  <si>
    <t>Melaksanakan kegiatan belajar mengajar di satuan pendidikan dengan pendekatan yang aktif, kreatif dan inovatif</t>
  </si>
  <si>
    <t>Penilaian untuk Kompetensi Inti 32: Bertanggung jawab secara penuh dalam pembelajaran PAI di satuan pendidikan</t>
  </si>
  <si>
    <t>Total skor untuk Kompetensi Inti 32</t>
  </si>
  <si>
    <t>Skor maksimum Kompetensi Inti 32 = jumlah indikator × 2</t>
  </si>
  <si>
    <t>Nilai untuk Kompetensi Inti 32</t>
  </si>
  <si>
    <t>Bertanggung jawab secara penuh dalam pembelajaran PAI di satuan pendidikan</t>
  </si>
  <si>
    <t>Penilaian untuk Kompetensi Inti 33: Mengorganisir lingkungan satuan pendidikan demi terwujudnya budaya yang Islami.</t>
  </si>
  <si>
    <t>Mengorganisir lingkungan satuan pendidikan demi terwujudnya budaya yang Islami.</t>
  </si>
  <si>
    <t>Total skor untuk Kompetensi Inti 33</t>
  </si>
  <si>
    <t>Skor maksimum Kompetensi Inti 33 = jumlah indikator × 2</t>
  </si>
  <si>
    <t>Nilai untuk Kompetensi Inti 33</t>
  </si>
  <si>
    <t>Menciptakan lingkungan fisik maupun sosial yang bernuansa Islami di satuan pendidikan.</t>
  </si>
  <si>
    <t>Membina pergaulan sosial di lingkungan satuan pendidikan untuk terciptanya budaya yang Islami.</t>
  </si>
  <si>
    <t>Menerapkan pembiasaan-pembiasaan dalam pelaksanaan amaliah ibadah</t>
  </si>
  <si>
    <t>Melibatkan diri dalam tim pengajar Pendidikan Agama Islam di satuan pendidikan untuk mengembangkan model dan media pembelajaran yang lebih kreatif dan menarik.</t>
  </si>
  <si>
    <t>Mengintegrasikan nilai-nilai agama pada setiap subyek mata pelajaran</t>
  </si>
  <si>
    <t>Penilaian untuk Kompetensi Inti 34: Mengambil inisiatif dalam mengembangkan potensi satuan pendidikan</t>
  </si>
  <si>
    <t>Mengambil inisiatif dalam mengembangkan potensi satuan pendidikan</t>
  </si>
  <si>
    <t>Total skor untuk Kompetensi Inti 34</t>
  </si>
  <si>
    <t>Skor maksimum Kompetensi Inti 34 = jumlah indikator × 2</t>
  </si>
  <si>
    <t>Nilai untuk Kompetensi Inti 34</t>
  </si>
  <si>
    <t>Berperan aktif dalam menentukan visi dan misi satuan pendidikan yang bernuansa Islami.</t>
  </si>
  <si>
    <t>Berfikir kreatif dalam menciptakan budaya organisasi satuan pendidikan yang Islami.</t>
  </si>
  <si>
    <t>Penilaian untuk Kompetensi Inti 35: Berkolaborasi dengan seluruh unsur di lingkungan satuan pendidikan</t>
  </si>
  <si>
    <t>Total skor untuk Kompetensi Inti 35</t>
  </si>
  <si>
    <t>Skor maksimum Kompetensi Inti 35 = jumlah indikator × 2</t>
  </si>
  <si>
    <t>Nilai untuk Kompetensi Inti 35</t>
  </si>
  <si>
    <t>Berkolaborasi dengan seluruh unsur di lingkungan satuan pendidikan</t>
  </si>
  <si>
    <t>Berperan aktif dalam membangun kerjasama dengan warga sekolah untuk mencapai tujuan sebagaimana tertuang dalam visi dan misi sekolah.</t>
  </si>
  <si>
    <t>Berperan aktif dalam membina hubungan silaturahmi dengan mensinergikan seluruh warga sekolah untuk terciptanya iklim satuan pendidikan yang Islami</t>
  </si>
  <si>
    <t>Penilaian untuk Kompetensi Inti 36: Berpartisipasi aktif dalam pengambilan keputusan di lingkungan satuan pendidikan</t>
  </si>
  <si>
    <t>Berpartisipasi aktif dalam pengambilan keputusan di lingkungan satuan pendidikan</t>
  </si>
  <si>
    <t>Total skor untuk Kompetensi Inti 36</t>
  </si>
  <si>
    <t>Skor maksimum Kompetensi Inti 36 = jumlah indikator × 2</t>
  </si>
  <si>
    <t>Nilai untuk Kompetensi Inti 36</t>
  </si>
  <si>
    <t>Melibatkan diri dalam setiap proses pengambilan keputusan di sekolah agar setiap keputusan yang diambil sejalan dengan nilai-nilai Islam.</t>
  </si>
  <si>
    <t>Mengambil peran utama dalam peng- ambilan keputusan yang berkaitan dengan ranah agama Islam.</t>
  </si>
  <si>
    <t>Penilaian untuk Kompetensi Inti 37: Melayani konsultasi keagamaan dan sosial</t>
  </si>
  <si>
    <t>Total skor untuk Kompetensi Inti 37</t>
  </si>
  <si>
    <t>Skor maksimum Kompetensi Inti 37 = jumlah indikator × 2</t>
  </si>
  <si>
    <t>Nilai untuk Kompetensi Inti 37</t>
  </si>
  <si>
    <t>Melayani konsultasi keagamaan dan sosial</t>
  </si>
  <si>
    <t>Memfungsikan diri sebagai konselor keagamaan di satuan pendidikan untuk mengatasi masalah-masalah peserta didik melalui pendekatan keagamaan.</t>
  </si>
  <si>
    <t>Memfungsikan diri sebagai konselor keagamaan di satuan pendidikan untuk mengatasi masalah-masalah satuan pendidikan dan sosial melalui pendekatan keagamaan.</t>
  </si>
  <si>
    <t>Bekerjasama dengan guru Bimbingan Konseling (BK) di sekolah dalam menyusun program bimbingan konseling</t>
  </si>
  <si>
    <t>NUPTK/Peg ID</t>
  </si>
  <si>
    <t>*)  Nilai diisi berdasarkan laporan dan evaluasi PK Guru. Nilai minimum per kompetensi Inti = 1</t>
  </si>
  <si>
    <t xml:space="preserve">      dan nilai maksimum = 4</t>
  </si>
  <si>
    <t>Memahami kemampuan peserta didik dalam bidang baca tulis al-Qur'an</t>
  </si>
  <si>
    <t>Nilai PKG (100) =</t>
  </si>
  <si>
    <t>Nilai PKG</t>
  </si>
  <si>
    <t>x 100</t>
  </si>
  <si>
    <t>Nilai PKG tertinggi</t>
  </si>
  <si>
    <t xml:space="preserve">Konversi nilai PK Guru ke dalam skala 0 - 100 sesuai permenneg PAN dan RM PermenpanRB </t>
  </si>
  <si>
    <t>No. 6 Tahun 2009 dengan rumus</t>
  </si>
  <si>
    <t>Jumlah</t>
  </si>
  <si>
    <t>Konversi</t>
  </si>
  <si>
    <t>&lt;70</t>
  </si>
  <si>
    <t>71-85</t>
  </si>
  <si>
    <t>86-100</t>
  </si>
  <si>
    <t>Kriteria</t>
  </si>
  <si>
    <t>A</t>
  </si>
  <si>
    <t>B</t>
  </si>
  <si>
    <t>C</t>
  </si>
  <si>
    <t>Rentang Nilai</t>
  </si>
  <si>
    <t>Penilai</t>
  </si>
  <si>
    <t>Pendidikan terakhir/Spesialisasi</t>
  </si>
  <si>
    <t>Nama Penilai</t>
  </si>
  <si>
    <t>Yang Dinilai</t>
  </si>
  <si>
    <t>LAPORAN DAN EVALUASI</t>
  </si>
  <si>
    <t>1 JANUARI S.D 31 DESEMBER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</si>
</sst>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m\ yyyy"/>
    <numFmt numFmtId="165" formatCode="[$-F800]dddd\,\ mmmm\ dd\,\ yyyy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theme="1"/>
      <name val="Calibri"/>
      <family val="2"/>
      <charset val="1"/>
      <scheme val="minor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4" fillId="0" borderId="0"/>
  </cellStyleXfs>
  <cellXfs count="259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/>
    <xf numFmtId="0" fontId="0" fillId="0" borderId="0" xfId="0" applyBorder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9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49" fontId="7" fillId="0" borderId="7" xfId="0" applyNumberFormat="1" applyFont="1" applyBorder="1" applyAlignment="1">
      <alignment horizontal="left" vertical="center" indent="3"/>
    </xf>
    <xf numFmtId="0" fontId="5" fillId="0" borderId="0" xfId="0" applyFont="1" applyBorder="1"/>
    <xf numFmtId="0" fontId="5" fillId="0" borderId="0" xfId="0" applyFont="1"/>
    <xf numFmtId="0" fontId="8" fillId="0" borderId="0" xfId="0" applyFont="1"/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top"/>
    </xf>
    <xf numFmtId="0" fontId="5" fillId="0" borderId="9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top" wrapText="1" indent="1"/>
    </xf>
    <xf numFmtId="0" fontId="5" fillId="0" borderId="2" xfId="0" applyFont="1" applyBorder="1"/>
    <xf numFmtId="0" fontId="5" fillId="0" borderId="10" xfId="0" applyFont="1" applyBorder="1" applyAlignment="1">
      <alignment horizontal="left" vertical="center" wrapText="1" indent="1"/>
    </xf>
    <xf numFmtId="49" fontId="0" fillId="0" borderId="7" xfId="0" applyNumberForma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1" xfId="0" applyFont="1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0" xfId="0" applyNumberFormat="1"/>
    <xf numFmtId="0" fontId="7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Border="1" applyAlignment="1"/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1" fontId="7" fillId="0" borderId="0" xfId="0" applyNumberFormat="1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left" indent="1"/>
    </xf>
    <xf numFmtId="1" fontId="5" fillId="0" borderId="0" xfId="0" applyNumberFormat="1" applyFont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5" fillId="0" borderId="0" xfId="0" applyFont="1" applyBorder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quotePrefix="1" applyAlignment="1">
      <alignment horizontal="left"/>
    </xf>
    <xf numFmtId="0" fontId="5" fillId="0" borderId="13" xfId="0" applyFont="1" applyBorder="1" applyAlignment="1">
      <alignment horizontal="left" vertical="center" wrapText="1" indent="1"/>
    </xf>
    <xf numFmtId="0" fontId="5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0" fillId="0" borderId="0" xfId="0" quotePrefix="1" applyNumberFormat="1" applyAlignment="1">
      <alignment horizontal="lef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15" fontId="0" fillId="0" borderId="0" xfId="0" applyNumberFormat="1"/>
    <xf numFmtId="165" fontId="0" fillId="0" borderId="0" xfId="0" applyNumberFormat="1"/>
    <xf numFmtId="0" fontId="7" fillId="2" borderId="2" xfId="0" applyFont="1" applyFill="1" applyBorder="1" applyAlignment="1">
      <alignment horizontal="left" vertical="center" indent="1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49" fontId="7" fillId="2" borderId="7" xfId="0" applyNumberFormat="1" applyFont="1" applyFill="1" applyBorder="1" applyAlignment="1">
      <alignment horizontal="left" vertical="center" inden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Border="1" applyAlignment="1">
      <alignment horizontal="left" vertical="center" wrapText="1" indent="3"/>
    </xf>
    <xf numFmtId="0" fontId="11" fillId="0" borderId="0" xfId="0" applyFont="1" applyBorder="1" applyAlignment="1">
      <alignment horizontal="left" vertical="center" wrapText="1" indent="3"/>
    </xf>
    <xf numFmtId="0" fontId="5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 wrapText="1"/>
    </xf>
    <xf numFmtId="0" fontId="7" fillId="0" borderId="0" xfId="0" applyFont="1" applyAlignment="1"/>
    <xf numFmtId="49" fontId="0" fillId="0" borderId="0" xfId="0" applyNumberFormat="1" applyFill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right" vertical="center" indent="2"/>
    </xf>
    <xf numFmtId="0" fontId="0" fillId="0" borderId="3" xfId="0" applyBorder="1" applyAlignment="1">
      <alignment horizontal="left" vertical="center" indent="1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1" xfId="0" applyBorder="1"/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6" fillId="0" borderId="0" xfId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8" xfId="0" applyFont="1" applyBorder="1" applyAlignment="1">
      <alignment horizontal="center" vertical="center" wrapText="1"/>
    </xf>
    <xf numFmtId="15" fontId="0" fillId="0" borderId="0" xfId="0" quotePrefix="1" applyNumberFormat="1" applyBorder="1" applyAlignment="1"/>
    <xf numFmtId="0" fontId="0" fillId="0" borderId="0" xfId="0" quotePrefix="1" applyFill="1" applyBorder="1" applyAlignment="1"/>
    <xf numFmtId="0" fontId="0" fillId="0" borderId="0" xfId="0" quotePrefix="1" applyBorder="1" applyAlignment="1">
      <alignment horizontal="left"/>
    </xf>
    <xf numFmtId="0" fontId="0" fillId="0" borderId="0" xfId="0" quotePrefix="1" applyAlignment="1">
      <alignment horizontal="left"/>
    </xf>
    <xf numFmtId="0" fontId="6" fillId="0" borderId="0" xfId="1" quotePrefix="1" applyAlignment="1">
      <alignment horizontal="left"/>
    </xf>
    <xf numFmtId="0" fontId="0" fillId="0" borderId="0" xfId="0" quotePrefix="1" applyBorder="1"/>
    <xf numFmtId="0" fontId="1" fillId="0" borderId="11" xfId="0" applyFont="1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0" fillId="0" borderId="0" xfId="0" quotePrefix="1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8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Border="1"/>
    <xf numFmtId="15" fontId="0" fillId="0" borderId="0" xfId="0" applyNumberFormat="1" applyBorder="1" applyAlignment="1"/>
    <xf numFmtId="0" fontId="0" fillId="0" borderId="0" xfId="0" applyAlignment="1"/>
    <xf numFmtId="0" fontId="0" fillId="0" borderId="0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1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 inden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top" wrapText="1"/>
    </xf>
    <xf numFmtId="0" fontId="7" fillId="0" borderId="8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 indent="3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center" inden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 indent="1"/>
    </xf>
    <xf numFmtId="0" fontId="5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7" xfId="0" applyNumberFormat="1" applyFont="1" applyBorder="1" applyAlignment="1">
      <alignment horizontal="left" vertical="top" wrapText="1"/>
    </xf>
    <xf numFmtId="0" fontId="5" fillId="0" borderId="6" xfId="0" applyNumberFormat="1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7" xfId="0" applyFont="1" applyBorder="1" applyAlignment="1">
      <alignment horizontal="left" vertical="top" wrapText="1" indent="1"/>
    </xf>
    <xf numFmtId="0" fontId="5" fillId="0" borderId="5" xfId="0" applyFont="1" applyBorder="1" applyAlignment="1">
      <alignment horizontal="left" vertical="top" wrapText="1" indent="1"/>
    </xf>
    <xf numFmtId="0" fontId="5" fillId="0" borderId="6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1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2" fontId="0" fillId="0" borderId="0" xfId="0" quotePrefix="1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Border="1" applyAlignment="1">
      <alignment horizontal="right" vertical="center" indent="2"/>
    </xf>
    <xf numFmtId="0" fontId="0" fillId="0" borderId="0" xfId="0" applyBorder="1" applyAlignment="1">
      <alignment horizontal="left" vertical="center" inden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zoomScaleNormal="90" zoomScaleSheetLayoutView="100" workbookViewId="0">
      <selection activeCell="D16" sqref="D16:I40"/>
    </sheetView>
  </sheetViews>
  <sheetFormatPr defaultRowHeight="14.4" x14ac:dyDescent="0.3"/>
  <cols>
    <col min="1" max="1" width="4.33203125" style="60" customWidth="1"/>
    <col min="2" max="2" width="32.33203125" customWidth="1"/>
    <col min="3" max="3" width="1.33203125" customWidth="1"/>
    <col min="4" max="4" width="7.33203125" customWidth="1"/>
    <col min="6" max="6" width="4.109375" customWidth="1"/>
    <col min="7" max="7" width="4.5546875" customWidth="1"/>
    <col min="8" max="8" width="7.88671875" customWidth="1"/>
    <col min="10" max="10" width="10.33203125" bestFit="1" customWidth="1"/>
    <col min="11" max="11" width="4.5546875" bestFit="1" customWidth="1"/>
    <col min="13" max="13" width="9.109375" hidden="1" customWidth="1"/>
    <col min="14" max="14" width="22.6640625" hidden="1" customWidth="1"/>
  </cols>
  <sheetData>
    <row r="1" spans="1:14" ht="15" customHeight="1" x14ac:dyDescent="0.3">
      <c r="A1" s="64"/>
      <c r="B1" s="3"/>
      <c r="C1" s="3"/>
      <c r="D1" s="3"/>
      <c r="E1" s="3"/>
      <c r="F1" s="3"/>
      <c r="G1" s="3"/>
      <c r="H1" s="3"/>
      <c r="I1" s="3"/>
      <c r="J1" s="42"/>
    </row>
    <row r="2" spans="1:14" s="42" customFormat="1" ht="15" customHeight="1" x14ac:dyDescent="0.3">
      <c r="A2" s="138" t="s">
        <v>123</v>
      </c>
      <c r="B2" s="138"/>
      <c r="C2" s="138"/>
      <c r="D2" s="138"/>
      <c r="E2" s="138"/>
      <c r="F2" s="138"/>
      <c r="G2" s="138"/>
      <c r="H2" s="138"/>
      <c r="I2" s="138"/>
    </row>
    <row r="3" spans="1:14" s="42" customFormat="1" ht="15" customHeight="1" x14ac:dyDescent="0.3">
      <c r="A3" s="138" t="s">
        <v>107</v>
      </c>
      <c r="B3" s="138"/>
      <c r="C3" s="138"/>
      <c r="D3" s="138"/>
      <c r="E3" s="138"/>
      <c r="F3" s="138"/>
      <c r="G3" s="138"/>
      <c r="H3" s="138"/>
      <c r="I3" s="138"/>
    </row>
    <row r="4" spans="1:14" s="42" customFormat="1" ht="13.5" customHeight="1" x14ac:dyDescent="0.3">
      <c r="A4" s="64"/>
      <c r="B4" s="3"/>
      <c r="C4" s="3"/>
      <c r="D4" s="3"/>
      <c r="E4" s="3"/>
      <c r="F4" s="3"/>
      <c r="G4" s="3"/>
      <c r="H4" s="3"/>
      <c r="I4" s="3"/>
    </row>
    <row r="5" spans="1:14" s="49" customFormat="1" ht="15" customHeight="1" x14ac:dyDescent="0.3">
      <c r="A5" s="86" t="s">
        <v>96</v>
      </c>
      <c r="B5" s="63" t="s">
        <v>109</v>
      </c>
      <c r="C5" s="63" t="s">
        <v>32</v>
      </c>
      <c r="D5" s="141"/>
      <c r="E5" s="141"/>
      <c r="F5" s="141"/>
      <c r="G5" s="141"/>
      <c r="H5" s="141"/>
      <c r="I5" s="141"/>
      <c r="K5" s="56"/>
    </row>
    <row r="6" spans="1:14" x14ac:dyDescent="0.3">
      <c r="A6" s="64"/>
      <c r="B6" s="3" t="s">
        <v>22</v>
      </c>
      <c r="C6" s="3" t="s">
        <v>32</v>
      </c>
      <c r="D6" s="142"/>
      <c r="E6" s="143"/>
      <c r="F6" s="143"/>
      <c r="G6" s="143"/>
      <c r="H6" s="143"/>
      <c r="I6" s="143"/>
    </row>
    <row r="7" spans="1:14" s="42" customFormat="1" x14ac:dyDescent="0.3">
      <c r="A7" s="64"/>
      <c r="B7" s="3" t="s">
        <v>101</v>
      </c>
      <c r="C7" s="3" t="s">
        <v>32</v>
      </c>
      <c r="D7" s="136"/>
      <c r="E7" s="127"/>
      <c r="F7" s="128"/>
      <c r="G7" s="127"/>
      <c r="H7" s="65"/>
      <c r="I7" s="65"/>
    </row>
    <row r="8" spans="1:14" s="29" customFormat="1" x14ac:dyDescent="0.3">
      <c r="A8" s="64"/>
      <c r="B8" s="3" t="s">
        <v>446</v>
      </c>
      <c r="C8" s="3" t="s">
        <v>32</v>
      </c>
      <c r="D8" s="144"/>
      <c r="E8" s="145"/>
      <c r="F8" s="145"/>
      <c r="G8" s="145"/>
      <c r="H8" s="145"/>
      <c r="I8" s="145"/>
    </row>
    <row r="9" spans="1:14" s="29" customFormat="1" x14ac:dyDescent="0.3">
      <c r="A9" s="64"/>
      <c r="B9" s="3" t="s">
        <v>59</v>
      </c>
      <c r="C9" s="3" t="s">
        <v>32</v>
      </c>
      <c r="D9" s="144"/>
      <c r="E9" s="145"/>
      <c r="F9" s="145"/>
      <c r="G9" s="145"/>
      <c r="H9" s="145"/>
      <c r="I9" s="145"/>
      <c r="M9" s="50" t="e">
        <f>VLOOKUP(J1,#REF!,14,FALSE)</f>
        <v>#REF!</v>
      </c>
    </row>
    <row r="10" spans="1:14" x14ac:dyDescent="0.3">
      <c r="A10" s="64"/>
      <c r="B10" s="3" t="s">
        <v>23</v>
      </c>
      <c r="C10" s="3" t="s">
        <v>32</v>
      </c>
      <c r="D10" s="139"/>
      <c r="E10" s="139"/>
      <c r="F10" s="139"/>
      <c r="G10" s="139"/>
      <c r="H10" s="139"/>
      <c r="I10" s="139"/>
    </row>
    <row r="11" spans="1:14" x14ac:dyDescent="0.3">
      <c r="A11" s="64"/>
      <c r="B11" s="3"/>
      <c r="C11" s="3"/>
      <c r="D11" s="3"/>
      <c r="E11" s="3"/>
      <c r="F11" s="3"/>
      <c r="G11" s="3"/>
      <c r="H11" s="3"/>
      <c r="I11" s="3"/>
      <c r="M11" s="147" t="s">
        <v>78</v>
      </c>
      <c r="N11" s="147" t="s">
        <v>77</v>
      </c>
    </row>
    <row r="12" spans="1:14" x14ac:dyDescent="0.3">
      <c r="A12" s="64"/>
      <c r="B12" s="3" t="s">
        <v>67</v>
      </c>
      <c r="C12" s="3" t="s">
        <v>32</v>
      </c>
      <c r="D12" s="140"/>
      <c r="E12" s="140"/>
      <c r="F12" s="140"/>
      <c r="G12" s="140"/>
      <c r="H12" s="140"/>
      <c r="I12" s="140"/>
      <c r="M12" s="147"/>
      <c r="N12" s="147"/>
    </row>
    <row r="13" spans="1:14" x14ac:dyDescent="0.3">
      <c r="A13" s="64"/>
      <c r="B13" s="3" t="s">
        <v>24</v>
      </c>
      <c r="C13" s="3" t="s">
        <v>32</v>
      </c>
      <c r="D13" s="140"/>
      <c r="E13" s="140"/>
      <c r="F13" s="140"/>
      <c r="G13" s="140"/>
      <c r="H13" s="140"/>
      <c r="I13" s="140"/>
      <c r="M13" s="51" t="s">
        <v>42</v>
      </c>
      <c r="N13" s="41" t="s">
        <v>42</v>
      </c>
    </row>
    <row r="14" spans="1:14" x14ac:dyDescent="0.3">
      <c r="A14" s="64"/>
      <c r="B14" s="3" t="s">
        <v>25</v>
      </c>
      <c r="C14" s="3" t="s">
        <v>32</v>
      </c>
      <c r="D14" s="46"/>
      <c r="E14" s="64"/>
      <c r="F14" s="46"/>
      <c r="G14" s="64"/>
      <c r="H14" s="64"/>
      <c r="I14" s="64"/>
      <c r="M14" s="51" t="s">
        <v>70</v>
      </c>
      <c r="N14" s="41" t="s">
        <v>79</v>
      </c>
    </row>
    <row r="15" spans="1:14" s="29" customFormat="1" x14ac:dyDescent="0.3">
      <c r="A15" s="64"/>
      <c r="B15" s="3" t="s">
        <v>62</v>
      </c>
      <c r="C15" s="3" t="s">
        <v>32</v>
      </c>
      <c r="D15" s="140"/>
      <c r="E15" s="140"/>
      <c r="F15" s="140"/>
      <c r="G15" s="140"/>
      <c r="H15" s="140"/>
      <c r="I15" s="140"/>
      <c r="M15" s="51" t="s">
        <v>71</v>
      </c>
      <c r="N15" s="41" t="s">
        <v>80</v>
      </c>
    </row>
    <row r="16" spans="1:14" s="29" customFormat="1" x14ac:dyDescent="0.3">
      <c r="A16" s="64"/>
      <c r="B16" s="3" t="s">
        <v>467</v>
      </c>
      <c r="C16" s="3" t="s">
        <v>32</v>
      </c>
      <c r="D16" s="148"/>
      <c r="E16" s="148"/>
      <c r="F16" s="148"/>
      <c r="G16" s="148"/>
      <c r="H16" s="148"/>
      <c r="I16" s="148"/>
      <c r="M16" s="51" t="s">
        <v>72</v>
      </c>
      <c r="N16" s="41" t="s">
        <v>81</v>
      </c>
    </row>
    <row r="17" spans="1:14" x14ac:dyDescent="0.3">
      <c r="A17" s="64"/>
      <c r="B17" s="3" t="s">
        <v>26</v>
      </c>
      <c r="C17" s="3" t="s">
        <v>32</v>
      </c>
      <c r="D17" s="139"/>
      <c r="E17" s="139"/>
      <c r="F17" s="139"/>
      <c r="G17" s="139"/>
      <c r="H17" s="139"/>
      <c r="I17" s="139"/>
      <c r="M17" s="51" t="s">
        <v>73</v>
      </c>
      <c r="N17" s="41" t="s">
        <v>82</v>
      </c>
    </row>
    <row r="18" spans="1:14" s="42" customFormat="1" x14ac:dyDescent="0.3">
      <c r="A18" s="64"/>
      <c r="B18" s="53" t="s">
        <v>108</v>
      </c>
      <c r="C18" s="3" t="s">
        <v>32</v>
      </c>
      <c r="D18" s="126"/>
      <c r="E18" s="64"/>
      <c r="F18" s="64"/>
      <c r="G18" s="64"/>
      <c r="H18" s="64"/>
      <c r="I18" s="64"/>
      <c r="M18" s="71"/>
      <c r="N18" s="41"/>
    </row>
    <row r="19" spans="1:14" x14ac:dyDescent="0.3">
      <c r="A19" s="64"/>
      <c r="B19" s="53" t="s">
        <v>135</v>
      </c>
      <c r="C19" s="3" t="s">
        <v>32</v>
      </c>
      <c r="D19" s="146"/>
      <c r="E19" s="139"/>
      <c r="F19" s="139"/>
      <c r="G19" s="139"/>
      <c r="H19" s="139"/>
      <c r="I19" s="139"/>
      <c r="M19" s="51" t="s">
        <v>74</v>
      </c>
      <c r="N19" s="41" t="s">
        <v>83</v>
      </c>
    </row>
    <row r="20" spans="1:14" s="29" customFormat="1" x14ac:dyDescent="0.3">
      <c r="A20" s="64"/>
      <c r="B20" s="3" t="s">
        <v>31</v>
      </c>
      <c r="C20" s="3" t="s">
        <v>32</v>
      </c>
      <c r="D20" s="131"/>
      <c r="E20" s="65"/>
      <c r="F20" s="127"/>
      <c r="G20" s="132"/>
      <c r="H20" s="65"/>
      <c r="I20" s="65"/>
      <c r="M20" s="51" t="s">
        <v>75</v>
      </c>
      <c r="N20" s="41" t="s">
        <v>84</v>
      </c>
    </row>
    <row r="21" spans="1:14" s="42" customFormat="1" x14ac:dyDescent="0.3">
      <c r="A21" s="76"/>
      <c r="B21" s="53" t="s">
        <v>33</v>
      </c>
      <c r="C21" s="3" t="s">
        <v>32</v>
      </c>
      <c r="D21" s="76"/>
      <c r="E21" s="76"/>
      <c r="F21" s="76"/>
      <c r="G21" s="76"/>
      <c r="H21" s="76"/>
      <c r="I21" s="76"/>
      <c r="M21" s="80"/>
      <c r="N21" s="41"/>
    </row>
    <row r="22" spans="1:14" x14ac:dyDescent="0.3">
      <c r="A22" s="64"/>
      <c r="B22" s="3"/>
      <c r="C22" s="3"/>
      <c r="D22" s="64"/>
      <c r="E22" s="64"/>
      <c r="F22" s="64"/>
      <c r="G22" s="64"/>
      <c r="H22" s="64"/>
      <c r="I22" s="64"/>
      <c r="M22" s="51" t="s">
        <v>76</v>
      </c>
      <c r="N22" s="41" t="s">
        <v>85</v>
      </c>
    </row>
    <row r="23" spans="1:14" x14ac:dyDescent="0.3">
      <c r="A23" s="87" t="s">
        <v>97</v>
      </c>
      <c r="B23" s="3" t="s">
        <v>68</v>
      </c>
      <c r="C23" s="3" t="s">
        <v>32</v>
      </c>
      <c r="D23" s="139"/>
      <c r="E23" s="139"/>
      <c r="F23" s="139"/>
      <c r="G23" s="139"/>
      <c r="H23" s="139"/>
      <c r="I23" s="139"/>
      <c r="M23" s="51" t="s">
        <v>43</v>
      </c>
      <c r="N23" s="41" t="s">
        <v>86</v>
      </c>
    </row>
    <row r="24" spans="1:14" s="29" customFormat="1" x14ac:dyDescent="0.3">
      <c r="A24" s="64"/>
      <c r="B24" s="3" t="s">
        <v>61</v>
      </c>
      <c r="C24" s="3" t="s">
        <v>32</v>
      </c>
      <c r="D24" s="139"/>
      <c r="E24" s="139"/>
      <c r="F24" s="139"/>
      <c r="G24" s="139"/>
      <c r="H24" s="139"/>
      <c r="I24" s="139"/>
      <c r="M24" s="51" t="s">
        <v>44</v>
      </c>
      <c r="N24" s="41" t="s">
        <v>87</v>
      </c>
    </row>
    <row r="25" spans="1:14" x14ac:dyDescent="0.3">
      <c r="A25" s="64"/>
      <c r="B25" s="3" t="s">
        <v>27</v>
      </c>
      <c r="C25" s="3" t="s">
        <v>32</v>
      </c>
      <c r="D25" s="146"/>
      <c r="E25" s="139"/>
      <c r="F25" s="139"/>
      <c r="G25" s="139"/>
      <c r="H25" s="139"/>
      <c r="I25" s="139"/>
      <c r="M25" s="51" t="s">
        <v>45</v>
      </c>
      <c r="N25" s="41" t="s">
        <v>88</v>
      </c>
    </row>
    <row r="26" spans="1:14" s="42" customFormat="1" x14ac:dyDescent="0.3">
      <c r="A26" s="64"/>
      <c r="B26" s="53" t="s">
        <v>108</v>
      </c>
      <c r="C26" s="3" t="s">
        <v>32</v>
      </c>
      <c r="D26" s="126"/>
      <c r="E26" s="64"/>
      <c r="F26" s="64"/>
      <c r="G26" s="64"/>
      <c r="H26" s="64"/>
      <c r="I26" s="64"/>
      <c r="M26" s="71"/>
      <c r="N26" s="41"/>
    </row>
    <row r="27" spans="1:14" x14ac:dyDescent="0.3">
      <c r="A27" s="64"/>
      <c r="B27" s="3" t="s">
        <v>93</v>
      </c>
      <c r="C27" s="3" t="s">
        <v>32</v>
      </c>
      <c r="D27" s="139"/>
      <c r="E27" s="139"/>
      <c r="F27" s="139"/>
      <c r="G27" s="139"/>
      <c r="H27" s="139"/>
      <c r="I27" s="139"/>
      <c r="M27" s="51" t="s">
        <v>46</v>
      </c>
      <c r="N27" s="41" t="s">
        <v>89</v>
      </c>
    </row>
    <row r="28" spans="1:14" x14ac:dyDescent="0.3">
      <c r="A28" s="64"/>
      <c r="B28" s="3" t="s">
        <v>28</v>
      </c>
      <c r="C28" s="3" t="s">
        <v>32</v>
      </c>
      <c r="D28" s="139"/>
      <c r="E28" s="139"/>
      <c r="F28" s="139"/>
      <c r="G28" s="139"/>
      <c r="H28" s="139"/>
      <c r="I28" s="139"/>
      <c r="M28" s="51" t="s">
        <v>47</v>
      </c>
      <c r="N28" s="41" t="s">
        <v>90</v>
      </c>
    </row>
    <row r="29" spans="1:14" x14ac:dyDescent="0.3">
      <c r="A29" s="64"/>
      <c r="B29" s="3" t="s">
        <v>29</v>
      </c>
      <c r="C29" s="3" t="s">
        <v>32</v>
      </c>
      <c r="D29" s="139"/>
      <c r="E29" s="139"/>
      <c r="F29" s="139"/>
      <c r="G29" s="64"/>
      <c r="H29" s="64"/>
      <c r="I29" s="64"/>
      <c r="M29" s="51" t="s">
        <v>48</v>
      </c>
      <c r="N29" s="41" t="s">
        <v>91</v>
      </c>
    </row>
    <row r="30" spans="1:14" x14ac:dyDescent="0.3">
      <c r="A30" s="64"/>
      <c r="B30" s="3" t="s">
        <v>30</v>
      </c>
      <c r="C30" s="3" t="s">
        <v>32</v>
      </c>
      <c r="D30" s="139"/>
      <c r="E30" s="139"/>
      <c r="F30" s="139"/>
      <c r="G30" s="64"/>
      <c r="H30" s="64"/>
      <c r="I30" s="64"/>
      <c r="M30" s="51" t="s">
        <v>49</v>
      </c>
      <c r="N30" s="41" t="s">
        <v>92</v>
      </c>
    </row>
    <row r="31" spans="1:14" s="29" customFormat="1" x14ac:dyDescent="0.3">
      <c r="A31" s="64"/>
      <c r="B31" s="3"/>
      <c r="C31" s="3"/>
      <c r="D31" s="64"/>
      <c r="E31" s="64"/>
      <c r="F31" s="64"/>
      <c r="G31" s="64"/>
      <c r="H31" s="64"/>
      <c r="I31" s="64"/>
    </row>
    <row r="32" spans="1:14" s="29" customFormat="1" x14ac:dyDescent="0.3">
      <c r="A32" s="87" t="s">
        <v>98</v>
      </c>
      <c r="B32" s="3" t="s">
        <v>65</v>
      </c>
      <c r="C32" s="3" t="s">
        <v>32</v>
      </c>
      <c r="D32" s="139"/>
      <c r="E32" s="139"/>
      <c r="F32" s="139"/>
      <c r="G32" s="139"/>
      <c r="H32" s="139"/>
      <c r="I32" s="139"/>
    </row>
    <row r="33" spans="1:9" s="29" customFormat="1" x14ac:dyDescent="0.3">
      <c r="A33" s="64"/>
      <c r="B33" s="3" t="s">
        <v>51</v>
      </c>
      <c r="C33" s="3" t="s">
        <v>32</v>
      </c>
      <c r="D33" s="146"/>
      <c r="E33" s="139"/>
      <c r="F33" s="139"/>
      <c r="G33" s="139"/>
      <c r="H33" s="139"/>
      <c r="I33" s="139"/>
    </row>
    <row r="34" spans="1:9" x14ac:dyDescent="0.3">
      <c r="A34" s="64"/>
      <c r="B34" s="3"/>
      <c r="C34" s="3"/>
      <c r="D34" s="64"/>
      <c r="E34" s="64"/>
      <c r="F34" s="64"/>
      <c r="G34" s="64"/>
      <c r="H34" s="64"/>
      <c r="I34" s="64"/>
    </row>
    <row r="35" spans="1:9" s="42" customFormat="1" x14ac:dyDescent="0.3">
      <c r="A35" s="87" t="s">
        <v>99</v>
      </c>
      <c r="B35" s="3" t="s">
        <v>468</v>
      </c>
      <c r="C35" s="3" t="s">
        <v>32</v>
      </c>
      <c r="D35" s="129"/>
      <c r="E35" s="64"/>
      <c r="F35" s="64"/>
      <c r="G35" s="64"/>
      <c r="H35" s="64"/>
      <c r="I35" s="64"/>
    </row>
    <row r="36" spans="1:9" s="42" customFormat="1" x14ac:dyDescent="0.3">
      <c r="A36" s="64"/>
      <c r="B36" s="3" t="s">
        <v>51</v>
      </c>
      <c r="C36" s="3" t="s">
        <v>32</v>
      </c>
      <c r="D36" s="133"/>
      <c r="E36" s="64"/>
      <c r="F36" s="64"/>
      <c r="G36" s="64"/>
      <c r="H36" s="64"/>
      <c r="I36" s="64"/>
    </row>
    <row r="37" spans="1:9" s="42" customFormat="1" x14ac:dyDescent="0.3">
      <c r="A37" s="64"/>
      <c r="B37" s="3"/>
      <c r="C37" s="3"/>
      <c r="D37" s="64"/>
      <c r="E37" s="64"/>
      <c r="F37" s="64"/>
      <c r="G37" s="64"/>
      <c r="H37" s="64"/>
      <c r="I37" s="64"/>
    </row>
    <row r="38" spans="1:9" x14ac:dyDescent="0.3">
      <c r="A38" s="87" t="s">
        <v>110</v>
      </c>
      <c r="B38" s="3" t="s">
        <v>94</v>
      </c>
      <c r="C38" s="3" t="s">
        <v>32</v>
      </c>
      <c r="D38" s="140"/>
      <c r="E38" s="140"/>
      <c r="F38" s="140"/>
      <c r="G38" s="140"/>
      <c r="H38" s="140"/>
      <c r="I38" s="140"/>
    </row>
    <row r="39" spans="1:9" x14ac:dyDescent="0.3">
      <c r="A39" s="64"/>
      <c r="B39" s="3" t="s">
        <v>95</v>
      </c>
      <c r="C39" s="3" t="s">
        <v>32</v>
      </c>
      <c r="D39" s="139"/>
      <c r="E39" s="139"/>
      <c r="F39" s="139"/>
      <c r="G39" s="139"/>
      <c r="H39" s="139"/>
      <c r="I39" s="139"/>
    </row>
    <row r="40" spans="1:9" x14ac:dyDescent="0.3">
      <c r="A40" s="64"/>
      <c r="B40" s="3"/>
      <c r="C40" s="3"/>
      <c r="D40" s="3"/>
      <c r="E40" s="3"/>
      <c r="F40" s="3"/>
      <c r="G40" s="3"/>
      <c r="H40" s="3"/>
      <c r="I40" s="3"/>
    </row>
    <row r="41" spans="1:9" x14ac:dyDescent="0.3">
      <c r="A41" s="64" t="s">
        <v>100</v>
      </c>
      <c r="B41" s="3"/>
      <c r="C41" s="3"/>
      <c r="D41" s="3"/>
      <c r="E41" s="3"/>
      <c r="F41" s="3"/>
      <c r="G41" s="3"/>
      <c r="H41" s="3"/>
      <c r="I41" s="3"/>
    </row>
    <row r="42" spans="1:9" x14ac:dyDescent="0.3">
      <c r="A42" s="64"/>
      <c r="B42" s="3"/>
      <c r="C42" s="3"/>
      <c r="D42" s="3"/>
      <c r="E42" s="3"/>
      <c r="F42" s="3"/>
      <c r="G42" s="3"/>
      <c r="H42" s="3"/>
      <c r="I42" s="3"/>
    </row>
  </sheetData>
  <mergeCells count="26">
    <mergeCell ref="M11:M12"/>
    <mergeCell ref="N11:N12"/>
    <mergeCell ref="D19:I19"/>
    <mergeCell ref="D33:I33"/>
    <mergeCell ref="D38:I38"/>
    <mergeCell ref="D15:I15"/>
    <mergeCell ref="D16:I16"/>
    <mergeCell ref="D17:I17"/>
    <mergeCell ref="D23:I23"/>
    <mergeCell ref="D39:I39"/>
    <mergeCell ref="D25:I25"/>
    <mergeCell ref="D27:I27"/>
    <mergeCell ref="D28:I28"/>
    <mergeCell ref="D32:I32"/>
    <mergeCell ref="D29:F29"/>
    <mergeCell ref="A2:I2"/>
    <mergeCell ref="A3:I3"/>
    <mergeCell ref="D24:I24"/>
    <mergeCell ref="D12:I12"/>
    <mergeCell ref="D30:F30"/>
    <mergeCell ref="D13:I13"/>
    <mergeCell ref="D5:I5"/>
    <mergeCell ref="D6:I6"/>
    <mergeCell ref="D8:I8"/>
    <mergeCell ref="D9:I9"/>
    <mergeCell ref="D10:I10"/>
  </mergeCells>
  <printOptions horizontalCentered="1"/>
  <pageMargins left="0.75" right="0.70866141732283472" top="0.42" bottom="0.74803149606299213" header="0.42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abSelected="1" zoomScaleSheetLayoutView="98" workbookViewId="0">
      <selection activeCell="A5" sqref="A5:M5"/>
    </sheetView>
  </sheetViews>
  <sheetFormatPr defaultRowHeight="14.4" x14ac:dyDescent="0.3"/>
  <cols>
    <col min="1" max="1" width="13.6640625" customWidth="1"/>
    <col min="2" max="2" width="2.44140625" customWidth="1"/>
    <col min="4" max="4" width="2.33203125" customWidth="1"/>
    <col min="5" max="5" width="4.44140625" customWidth="1"/>
    <col min="6" max="6" width="9.44140625" customWidth="1"/>
    <col min="7" max="7" width="6.6640625" customWidth="1"/>
    <col min="8" max="8" width="1.5546875" customWidth="1"/>
    <col min="9" max="9" width="12.44140625" customWidth="1"/>
    <col min="10" max="10" width="2.44140625" customWidth="1"/>
    <col min="11" max="11" width="6.5546875" customWidth="1"/>
    <col min="12" max="12" width="6.109375" style="29" customWidth="1"/>
    <col min="13" max="13" width="14.6640625" customWidth="1"/>
  </cols>
  <sheetData>
    <row r="2" spans="1:13" x14ac:dyDescent="0.3">
      <c r="M2" s="62"/>
    </row>
    <row r="3" spans="1:13" s="42" customFormat="1" x14ac:dyDescent="0.3">
      <c r="A3" s="168" t="s">
        <v>470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</row>
    <row r="4" spans="1:13" x14ac:dyDescent="0.3">
      <c r="A4" s="168" t="s">
        <v>106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</row>
    <row r="5" spans="1:13" s="42" customFormat="1" x14ac:dyDescent="0.3">
      <c r="A5" s="168" t="s">
        <v>107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</row>
    <row r="7" spans="1:13" x14ac:dyDescent="0.3">
      <c r="A7" s="31" t="s">
        <v>52</v>
      </c>
      <c r="D7" s="25" t="s">
        <v>32</v>
      </c>
      <c r="E7" s="43">
        <f>Identitas!D5</f>
        <v>0</v>
      </c>
      <c r="F7" s="44"/>
      <c r="G7" s="44"/>
      <c r="H7" s="44"/>
      <c r="I7" s="44"/>
      <c r="J7" s="44"/>
      <c r="K7" s="44"/>
      <c r="L7" s="44"/>
      <c r="M7" s="44"/>
    </row>
    <row r="8" spans="1:13" x14ac:dyDescent="0.3">
      <c r="A8" s="31" t="s">
        <v>112</v>
      </c>
      <c r="D8" s="25" t="s">
        <v>32</v>
      </c>
      <c r="E8" s="43">
        <f>Identitas!D6</f>
        <v>0</v>
      </c>
      <c r="F8" s="43"/>
      <c r="G8" s="43"/>
      <c r="H8" s="45"/>
      <c r="I8" s="152"/>
      <c r="J8" s="153"/>
      <c r="K8" s="153"/>
      <c r="L8" s="153"/>
      <c r="M8" s="44"/>
    </row>
    <row r="9" spans="1:13" x14ac:dyDescent="0.3">
      <c r="A9" s="31" t="s">
        <v>102</v>
      </c>
      <c r="D9" s="25" t="s">
        <v>32</v>
      </c>
      <c r="E9" s="158">
        <f>Identitas!D7</f>
        <v>0</v>
      </c>
      <c r="F9" s="158"/>
      <c r="G9" s="158"/>
      <c r="H9" s="153"/>
      <c r="I9" s="153"/>
      <c r="J9" s="153"/>
      <c r="K9" s="153"/>
      <c r="L9" s="153"/>
      <c r="M9" s="153"/>
    </row>
    <row r="10" spans="1:13" x14ac:dyDescent="0.3">
      <c r="A10" s="31" t="s">
        <v>64</v>
      </c>
      <c r="D10" s="25" t="s">
        <v>32</v>
      </c>
      <c r="E10" s="70">
        <f>Identitas!D8</f>
        <v>0</v>
      </c>
      <c r="F10" s="67"/>
      <c r="G10" s="67"/>
      <c r="H10" s="72" t="s">
        <v>58</v>
      </c>
      <c r="I10" s="152">
        <f>Identitas!D9</f>
        <v>0</v>
      </c>
      <c r="J10" s="153"/>
      <c r="K10" s="153"/>
      <c r="L10" s="153"/>
      <c r="M10" s="69"/>
    </row>
    <row r="11" spans="1:13" x14ac:dyDescent="0.3">
      <c r="A11" s="31" t="s">
        <v>60</v>
      </c>
      <c r="D11" s="25" t="s">
        <v>32</v>
      </c>
      <c r="E11" s="163">
        <f>Identitas!D23</f>
        <v>0</v>
      </c>
      <c r="F11" s="163"/>
      <c r="G11" s="163"/>
      <c r="H11" s="153"/>
      <c r="I11" s="153"/>
      <c r="J11" s="153"/>
      <c r="K11" s="153"/>
      <c r="L11" s="153"/>
      <c r="M11" s="153"/>
    </row>
    <row r="12" spans="1:13" s="29" customFormat="1" x14ac:dyDescent="0.3">
      <c r="A12" s="31"/>
      <c r="D12" s="27"/>
      <c r="E12" s="163">
        <f>Identitas!D24</f>
        <v>0</v>
      </c>
      <c r="F12" s="163"/>
      <c r="G12" s="163"/>
      <c r="H12" s="163"/>
      <c r="I12" s="163"/>
      <c r="J12" s="163"/>
      <c r="K12" s="153"/>
      <c r="L12" s="153"/>
      <c r="M12" s="153"/>
    </row>
    <row r="13" spans="1:13" x14ac:dyDescent="0.3">
      <c r="A13" s="31" t="s">
        <v>56</v>
      </c>
      <c r="D13" s="25" t="s">
        <v>32</v>
      </c>
      <c r="E13" s="164">
        <f>Identitas!D15</f>
        <v>0</v>
      </c>
      <c r="F13" s="164"/>
      <c r="G13" s="164"/>
      <c r="H13" s="164"/>
      <c r="I13" s="164"/>
      <c r="J13" s="164"/>
      <c r="K13" s="44"/>
      <c r="L13" s="44"/>
      <c r="M13" s="44"/>
    </row>
    <row r="14" spans="1:13" x14ac:dyDescent="0.3">
      <c r="A14" s="28" t="s">
        <v>57</v>
      </c>
      <c r="E14" s="44"/>
      <c r="F14" s="44"/>
      <c r="G14" s="44"/>
      <c r="H14" s="44"/>
      <c r="I14" s="44"/>
      <c r="J14" s="44"/>
      <c r="K14" s="44"/>
      <c r="L14" s="44"/>
      <c r="M14" s="44"/>
    </row>
    <row r="15" spans="1:13" x14ac:dyDescent="0.3">
      <c r="A15" s="16" t="s">
        <v>53</v>
      </c>
      <c r="D15" s="25" t="s">
        <v>32</v>
      </c>
      <c r="E15" s="153">
        <f>Identitas!D20</f>
        <v>0</v>
      </c>
      <c r="F15" s="153"/>
      <c r="G15" s="153"/>
      <c r="H15" s="153"/>
      <c r="I15" s="153"/>
      <c r="J15" s="153"/>
      <c r="K15" s="153"/>
      <c r="L15" s="153"/>
      <c r="M15" s="153"/>
    </row>
    <row r="16" spans="1:13" x14ac:dyDescent="0.3">
      <c r="E16" s="42" t="s">
        <v>105</v>
      </c>
      <c r="F16" s="42"/>
      <c r="G16" s="42"/>
      <c r="H16" s="30"/>
      <c r="I16" s="42"/>
      <c r="J16" s="42"/>
      <c r="K16" s="42"/>
      <c r="L16" s="27"/>
    </row>
    <row r="18" spans="1:13" x14ac:dyDescent="0.3">
      <c r="A18" s="165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7"/>
    </row>
    <row r="19" spans="1:13" s="29" customFormat="1" x14ac:dyDescent="0.3">
      <c r="A19" s="149" t="s">
        <v>54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1"/>
    </row>
    <row r="20" spans="1:13" x14ac:dyDescent="0.3">
      <c r="A20" s="149" t="s">
        <v>113</v>
      </c>
      <c r="B20" s="150"/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1"/>
    </row>
    <row r="21" spans="1:13" s="42" customFormat="1" x14ac:dyDescent="0.3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4"/>
    </row>
    <row r="22" spans="1:13" x14ac:dyDescent="0.3">
      <c r="A22" s="159" t="s">
        <v>111</v>
      </c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1"/>
    </row>
    <row r="23" spans="1:13" x14ac:dyDescent="0.3">
      <c r="A23" s="162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1"/>
    </row>
    <row r="24" spans="1:13" x14ac:dyDescent="0.3">
      <c r="A24" s="3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5"/>
    </row>
    <row r="25" spans="1:13" x14ac:dyDescent="0.3">
      <c r="A25" s="137" t="s">
        <v>109</v>
      </c>
      <c r="B25" s="26" t="s">
        <v>32</v>
      </c>
      <c r="C25" s="33">
        <f>Identitas!D35</f>
        <v>0</v>
      </c>
      <c r="D25" s="3"/>
      <c r="E25" s="3"/>
      <c r="G25" s="154" t="s">
        <v>109</v>
      </c>
      <c r="H25" s="154"/>
      <c r="I25" s="154"/>
      <c r="J25" s="26" t="s">
        <v>32</v>
      </c>
      <c r="K25" s="3">
        <f>Identitas!D5</f>
        <v>0</v>
      </c>
      <c r="L25" s="3"/>
      <c r="M25" s="5"/>
    </row>
    <row r="26" spans="1:13" s="29" customFormat="1" x14ac:dyDescent="0.3">
      <c r="A26" s="32"/>
      <c r="B26" s="3"/>
      <c r="C26" s="3"/>
      <c r="D26" s="3"/>
      <c r="E26" s="3"/>
      <c r="G26" s="15"/>
      <c r="H26" s="3"/>
      <c r="J26" s="3"/>
      <c r="K26" s="3"/>
      <c r="L26" s="3"/>
      <c r="M26" s="5"/>
    </row>
    <row r="27" spans="1:13" x14ac:dyDescent="0.3">
      <c r="A27" s="32"/>
      <c r="B27" s="3"/>
      <c r="C27" s="3"/>
      <c r="D27" s="3"/>
      <c r="E27" s="3"/>
      <c r="G27" s="15"/>
      <c r="H27" s="3"/>
      <c r="J27" s="3"/>
      <c r="K27" s="3"/>
      <c r="L27" s="3"/>
      <c r="M27" s="5"/>
    </row>
    <row r="28" spans="1:13" x14ac:dyDescent="0.3">
      <c r="A28" s="32" t="s">
        <v>55</v>
      </c>
      <c r="B28" s="26" t="s">
        <v>32</v>
      </c>
      <c r="C28" s="3" t="s">
        <v>69</v>
      </c>
      <c r="D28" s="3"/>
      <c r="E28" s="3"/>
      <c r="G28" s="15" t="s">
        <v>55</v>
      </c>
      <c r="H28" s="3"/>
      <c r="J28" s="26" t="s">
        <v>32</v>
      </c>
      <c r="K28" s="3" t="s">
        <v>69</v>
      </c>
      <c r="L28" s="3"/>
      <c r="M28" s="5"/>
    </row>
    <row r="29" spans="1:13" x14ac:dyDescent="0.3">
      <c r="A29" s="32"/>
      <c r="B29" s="3"/>
      <c r="C29" s="3"/>
      <c r="D29" s="3"/>
      <c r="E29" s="3"/>
      <c r="F29" s="3"/>
      <c r="G29" s="15"/>
      <c r="H29" s="15"/>
      <c r="I29" s="3"/>
      <c r="J29" s="3"/>
      <c r="K29" s="3"/>
      <c r="L29" s="3"/>
      <c r="M29" s="5"/>
    </row>
    <row r="30" spans="1:13" s="42" customFormat="1" x14ac:dyDescent="0.3">
      <c r="A30" s="32"/>
      <c r="B30" s="68"/>
      <c r="C30" s="33"/>
      <c r="D30" s="3"/>
      <c r="E30" s="3"/>
      <c r="F30" s="3"/>
      <c r="G30" s="154" t="s">
        <v>65</v>
      </c>
      <c r="H30" s="154"/>
      <c r="I30" s="154"/>
      <c r="J30" s="68" t="s">
        <v>32</v>
      </c>
      <c r="K30" s="3">
        <f>Identitas!D32</f>
        <v>0</v>
      </c>
      <c r="L30" s="3"/>
      <c r="M30" s="5"/>
    </row>
    <row r="31" spans="1:13" s="42" customFormat="1" x14ac:dyDescent="0.3">
      <c r="A31" s="32"/>
      <c r="B31" s="3"/>
      <c r="C31" s="3"/>
      <c r="D31" s="3"/>
      <c r="E31" s="3"/>
      <c r="F31" s="3"/>
      <c r="G31" s="66"/>
      <c r="H31" s="3"/>
      <c r="J31" s="3"/>
      <c r="K31" s="3"/>
      <c r="L31" s="3"/>
      <c r="M31" s="5"/>
    </row>
    <row r="32" spans="1:13" s="42" customFormat="1" x14ac:dyDescent="0.3">
      <c r="A32" s="32"/>
      <c r="B32" s="3"/>
      <c r="C32" s="3"/>
      <c r="D32" s="3"/>
      <c r="E32" s="3"/>
      <c r="F32" s="3"/>
      <c r="G32" s="66"/>
      <c r="H32" s="3"/>
      <c r="J32" s="3"/>
      <c r="K32" s="3"/>
      <c r="L32" s="3"/>
      <c r="M32" s="5"/>
    </row>
    <row r="33" spans="1:13" x14ac:dyDescent="0.3">
      <c r="A33" s="32"/>
      <c r="B33" s="68"/>
      <c r="C33" s="3"/>
      <c r="D33" s="3"/>
      <c r="E33" s="3"/>
      <c r="F33" s="3"/>
      <c r="G33" s="66" t="s">
        <v>55</v>
      </c>
      <c r="H33" s="3"/>
      <c r="I33" s="42"/>
      <c r="J33" s="68" t="s">
        <v>32</v>
      </c>
      <c r="K33" s="3" t="s">
        <v>69</v>
      </c>
      <c r="L33" s="3"/>
      <c r="M33" s="5"/>
    </row>
    <row r="34" spans="1:13" s="42" customFormat="1" x14ac:dyDescent="0.3">
      <c r="A34" s="32"/>
      <c r="B34" s="68"/>
      <c r="C34" s="3"/>
      <c r="D34" s="3"/>
      <c r="E34" s="3"/>
      <c r="F34" s="3"/>
      <c r="G34" s="66"/>
      <c r="H34" s="66"/>
      <c r="I34" s="3"/>
      <c r="J34" s="3"/>
      <c r="K34" s="3"/>
      <c r="L34" s="3"/>
      <c r="M34" s="5"/>
    </row>
    <row r="35" spans="1:13" x14ac:dyDescent="0.3">
      <c r="A35" s="32" t="s">
        <v>63</v>
      </c>
      <c r="B35" s="26" t="s">
        <v>32</v>
      </c>
      <c r="C35" s="155">
        <f>Identitas!D38</f>
        <v>0</v>
      </c>
      <c r="D35" s="156"/>
      <c r="E35" s="156"/>
      <c r="F35" s="156"/>
      <c r="G35" s="156"/>
      <c r="H35" s="3"/>
      <c r="I35" s="3"/>
      <c r="J35" s="157"/>
      <c r="K35" s="158"/>
      <c r="L35" s="34"/>
      <c r="M35" s="35"/>
    </row>
    <row r="36" spans="1:13" x14ac:dyDescent="0.3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</row>
  </sheetData>
  <mergeCells count="18">
    <mergeCell ref="A3:M3"/>
    <mergeCell ref="A4:M4"/>
    <mergeCell ref="A5:M5"/>
    <mergeCell ref="I8:L8"/>
    <mergeCell ref="E11:M11"/>
    <mergeCell ref="E9:M9"/>
    <mergeCell ref="A20:M20"/>
    <mergeCell ref="I10:L10"/>
    <mergeCell ref="G30:I30"/>
    <mergeCell ref="C35:G35"/>
    <mergeCell ref="G25:I25"/>
    <mergeCell ref="J35:K35"/>
    <mergeCell ref="A19:M19"/>
    <mergeCell ref="E15:M15"/>
    <mergeCell ref="A22:M23"/>
    <mergeCell ref="E12:M12"/>
    <mergeCell ref="E13:J13"/>
    <mergeCell ref="A18:M18"/>
  </mergeCells>
  <pageMargins left="0.7" right="0.2" top="0.33" bottom="0.5" header="0.3" footer="0.3"/>
  <pageSetup paperSize="9" orientation="portrait" r:id="rId1"/>
  <rowBreaks count="1" manualBreakCount="1">
    <brk id="36" max="16383" man="1"/>
  </rowBreaks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7"/>
  <sheetViews>
    <sheetView topLeftCell="A478" zoomScale="68" zoomScaleNormal="68" zoomScaleSheetLayoutView="130" workbookViewId="0">
      <selection activeCell="F486" sqref="F486:F488"/>
    </sheetView>
  </sheetViews>
  <sheetFormatPr defaultRowHeight="14.4" x14ac:dyDescent="0.3"/>
  <cols>
    <col min="1" max="1" width="10.109375" style="16" customWidth="1"/>
    <col min="2" max="2" width="0.6640625" style="16" customWidth="1"/>
    <col min="3" max="3" width="42.33203125" style="16" customWidth="1"/>
    <col min="4" max="4" width="16.44140625" style="16" customWidth="1"/>
    <col min="5" max="5" width="10.109375" style="16" customWidth="1"/>
    <col min="6" max="6" width="11" style="16" customWidth="1"/>
    <col min="7" max="7" width="0" hidden="1" customWidth="1"/>
    <col min="8" max="8" width="6.109375" customWidth="1"/>
    <col min="9" max="9" width="4" hidden="1" customWidth="1"/>
    <col min="10" max="10" width="3.6640625" hidden="1" customWidth="1"/>
    <col min="11" max="11" width="19.6640625" customWidth="1"/>
    <col min="14" max="14" width="9" customWidth="1"/>
    <col min="15" max="15" width="5.5546875" customWidth="1"/>
  </cols>
  <sheetData>
    <row r="1" spans="1:14" s="40" customFormat="1" x14ac:dyDescent="0.3">
      <c r="A1" s="168" t="s">
        <v>116</v>
      </c>
      <c r="B1" s="168"/>
      <c r="C1" s="168"/>
      <c r="D1" s="168"/>
      <c r="E1" s="168"/>
      <c r="F1" s="168"/>
      <c r="G1" s="77"/>
      <c r="H1" s="77"/>
      <c r="I1" s="77"/>
      <c r="J1" s="77"/>
      <c r="K1" s="77"/>
      <c r="L1" s="77"/>
      <c r="M1" s="77"/>
      <c r="N1" s="77"/>
    </row>
    <row r="2" spans="1:14" s="42" customFormat="1" x14ac:dyDescent="0.3">
      <c r="A2" s="168" t="s">
        <v>107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</row>
    <row r="3" spans="1:14" s="42" customFormat="1" x14ac:dyDescent="0.3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4" s="40" customFormat="1" ht="15" customHeight="1" x14ac:dyDescent="0.3">
      <c r="A4" s="16" t="s">
        <v>104</v>
      </c>
      <c r="B4" s="75" t="s">
        <v>32</v>
      </c>
      <c r="C4" s="57">
        <f>Identitas!D5</f>
        <v>0</v>
      </c>
      <c r="D4" s="16"/>
      <c r="E4" s="16"/>
      <c r="F4" s="16"/>
    </row>
    <row r="5" spans="1:14" s="40" customFormat="1" ht="15" customHeight="1" x14ac:dyDescent="0.3">
      <c r="A5" s="16" t="s">
        <v>114</v>
      </c>
      <c r="B5" s="75" t="s">
        <v>32</v>
      </c>
      <c r="C5" s="58">
        <f>Identitas!D23</f>
        <v>0</v>
      </c>
      <c r="D5" s="16"/>
      <c r="E5" s="16"/>
      <c r="F5" s="16"/>
    </row>
    <row r="6" spans="1:14" s="42" customFormat="1" ht="15" customHeight="1" x14ac:dyDescent="0.3">
      <c r="A6" s="16" t="s">
        <v>115</v>
      </c>
      <c r="B6" s="75" t="s">
        <v>32</v>
      </c>
      <c r="C6" s="58">
        <f>Identitas!D29</f>
        <v>0</v>
      </c>
      <c r="D6" s="16"/>
      <c r="E6" s="16"/>
      <c r="F6" s="16"/>
    </row>
    <row r="7" spans="1:14" s="42" customFormat="1" ht="15" customHeight="1" x14ac:dyDescent="0.3">
      <c r="A7" s="16" t="s">
        <v>30</v>
      </c>
      <c r="B7" s="75" t="s">
        <v>32</v>
      </c>
      <c r="C7" s="58">
        <f>Identitas!D30</f>
        <v>0</v>
      </c>
      <c r="D7" s="16"/>
      <c r="E7" s="16"/>
      <c r="F7" s="16"/>
    </row>
    <row r="8" spans="1:14" s="40" customFormat="1" ht="15" customHeight="1" x14ac:dyDescent="0.3">
      <c r="A8" s="16"/>
      <c r="B8" s="16"/>
      <c r="C8" s="16"/>
      <c r="D8" s="16"/>
      <c r="E8" s="16"/>
      <c r="F8" s="16"/>
    </row>
    <row r="9" spans="1:14" ht="34.5" customHeight="1" x14ac:dyDescent="0.3">
      <c r="A9" s="206" t="s">
        <v>117</v>
      </c>
      <c r="B9" s="207"/>
      <c r="C9" s="207"/>
      <c r="D9" s="207"/>
      <c r="E9" s="207"/>
      <c r="F9" s="208"/>
    </row>
    <row r="10" spans="1:14" ht="18" customHeight="1" x14ac:dyDescent="0.3">
      <c r="A10" s="184" t="s">
        <v>20</v>
      </c>
      <c r="B10" s="191" t="s">
        <v>0</v>
      </c>
      <c r="C10" s="192"/>
      <c r="D10" s="188" t="s">
        <v>103</v>
      </c>
      <c r="E10" s="188"/>
      <c r="F10" s="188"/>
    </row>
    <row r="11" spans="1:14" ht="34.5" customHeight="1" x14ac:dyDescent="0.3">
      <c r="A11" s="184"/>
      <c r="B11" s="186"/>
      <c r="C11" s="187"/>
      <c r="D11" s="18" t="s">
        <v>4</v>
      </c>
      <c r="E11" s="18" t="s">
        <v>1</v>
      </c>
      <c r="F11" s="18" t="s">
        <v>2</v>
      </c>
    </row>
    <row r="12" spans="1:14" ht="15.75" customHeight="1" x14ac:dyDescent="0.3">
      <c r="A12" s="185"/>
      <c r="B12" s="172"/>
      <c r="C12" s="174"/>
      <c r="D12" s="18">
        <v>0</v>
      </c>
      <c r="E12" s="18">
        <v>1</v>
      </c>
      <c r="F12" s="18">
        <v>2</v>
      </c>
    </row>
    <row r="13" spans="1:14" ht="61.5" customHeight="1" x14ac:dyDescent="0.3">
      <c r="A13" s="19">
        <v>1</v>
      </c>
      <c r="B13" s="209" t="s">
        <v>119</v>
      </c>
      <c r="C13" s="210"/>
      <c r="D13" s="18"/>
      <c r="E13" s="18"/>
      <c r="F13" s="18"/>
    </row>
    <row r="14" spans="1:14" ht="31.5" customHeight="1" x14ac:dyDescent="0.3">
      <c r="A14" s="19">
        <v>2</v>
      </c>
      <c r="B14" s="209" t="s">
        <v>120</v>
      </c>
      <c r="C14" s="210"/>
      <c r="D14" s="18"/>
      <c r="E14" s="18"/>
      <c r="F14" s="18"/>
    </row>
    <row r="15" spans="1:14" ht="33" customHeight="1" x14ac:dyDescent="0.3">
      <c r="A15" s="19">
        <v>3</v>
      </c>
      <c r="B15" s="189" t="s">
        <v>127</v>
      </c>
      <c r="C15" s="190"/>
      <c r="D15" s="18"/>
      <c r="E15" s="18"/>
      <c r="F15" s="18"/>
    </row>
    <row r="16" spans="1:14" ht="30" customHeight="1" x14ac:dyDescent="0.3">
      <c r="A16" s="19">
        <v>4</v>
      </c>
      <c r="B16" s="189" t="s">
        <v>118</v>
      </c>
      <c r="C16" s="190"/>
      <c r="D16" s="18"/>
      <c r="E16" s="18"/>
      <c r="F16" s="18"/>
    </row>
    <row r="17" spans="1:10" ht="21.75" customHeight="1" x14ac:dyDescent="0.3">
      <c r="A17" s="176" t="s">
        <v>164</v>
      </c>
      <c r="B17" s="177"/>
      <c r="C17" s="178"/>
      <c r="D17" s="179">
        <f>SUM(D13:F16)</f>
        <v>0</v>
      </c>
      <c r="E17" s="180"/>
      <c r="F17" s="181"/>
    </row>
    <row r="18" spans="1:10" ht="21.75" customHeight="1" x14ac:dyDescent="0.3">
      <c r="A18" s="176" t="s">
        <v>165</v>
      </c>
      <c r="B18" s="177"/>
      <c r="C18" s="178"/>
      <c r="D18" s="179">
        <f>A16*2</f>
        <v>8</v>
      </c>
      <c r="E18" s="180"/>
      <c r="F18" s="181"/>
      <c r="I18" s="38">
        <v>0</v>
      </c>
      <c r="J18" s="38">
        <v>1</v>
      </c>
    </row>
    <row r="19" spans="1:10" ht="21.75" customHeight="1" x14ac:dyDescent="0.3">
      <c r="A19" s="176" t="s">
        <v>3</v>
      </c>
      <c r="B19" s="177"/>
      <c r="C19" s="178"/>
      <c r="D19" s="182">
        <f>(D17/D18)*100</f>
        <v>0</v>
      </c>
      <c r="E19" s="182"/>
      <c r="F19" s="182"/>
      <c r="I19" s="38">
        <v>26</v>
      </c>
      <c r="J19" s="38">
        <v>2</v>
      </c>
    </row>
    <row r="20" spans="1:10" ht="21.75" customHeight="1" x14ac:dyDescent="0.3">
      <c r="A20" s="20"/>
      <c r="B20" s="73"/>
      <c r="C20" s="23" t="s">
        <v>166</v>
      </c>
      <c r="D20" s="169">
        <f>VLOOKUP(D19,I18:J21,2)</f>
        <v>1</v>
      </c>
      <c r="E20" s="212"/>
      <c r="F20" s="213"/>
      <c r="I20" s="38">
        <v>51</v>
      </c>
      <c r="J20" s="38">
        <v>3</v>
      </c>
    </row>
    <row r="21" spans="1:10" ht="35.1" customHeight="1" x14ac:dyDescent="0.3">
      <c r="A21" s="22"/>
      <c r="B21" s="74"/>
      <c r="C21" s="21" t="s">
        <v>50</v>
      </c>
      <c r="D21" s="214"/>
      <c r="E21" s="215"/>
      <c r="F21" s="216"/>
      <c r="G21" s="1">
        <f>D20</f>
        <v>1</v>
      </c>
      <c r="I21" s="38">
        <v>76</v>
      </c>
      <c r="J21" s="38">
        <v>4</v>
      </c>
    </row>
    <row r="22" spans="1:10" ht="15.6" x14ac:dyDescent="0.3">
      <c r="A22" s="15"/>
      <c r="B22" s="61"/>
      <c r="C22" s="17"/>
    </row>
    <row r="23" spans="1:10" s="39" customFormat="1" ht="31.5" customHeight="1" x14ac:dyDescent="0.3">
      <c r="A23" s="206" t="s">
        <v>172</v>
      </c>
      <c r="B23" s="207"/>
      <c r="C23" s="207"/>
      <c r="D23" s="207"/>
      <c r="E23" s="207"/>
      <c r="F23" s="208"/>
      <c r="G23" s="16"/>
      <c r="H23" s="2"/>
    </row>
    <row r="24" spans="1:10" s="39" customFormat="1" ht="18" customHeight="1" x14ac:dyDescent="0.3">
      <c r="A24" s="205" t="s">
        <v>21</v>
      </c>
      <c r="B24" s="191" t="s">
        <v>0</v>
      </c>
      <c r="C24" s="192"/>
      <c r="D24" s="188" t="s">
        <v>103</v>
      </c>
      <c r="E24" s="188"/>
      <c r="F24" s="188"/>
      <c r="G24" s="16"/>
      <c r="H24" s="2"/>
    </row>
    <row r="25" spans="1:10" s="39" customFormat="1" ht="36.9" customHeight="1" x14ac:dyDescent="0.3">
      <c r="A25" s="184"/>
      <c r="B25" s="186"/>
      <c r="C25" s="187"/>
      <c r="D25" s="18" t="s">
        <v>4</v>
      </c>
      <c r="E25" s="18" t="s">
        <v>1</v>
      </c>
      <c r="F25" s="18" t="s">
        <v>2</v>
      </c>
      <c r="G25" s="16"/>
    </row>
    <row r="26" spans="1:10" s="39" customFormat="1" ht="19.5" customHeight="1" x14ac:dyDescent="0.3">
      <c r="A26" s="185"/>
      <c r="B26" s="172"/>
      <c r="C26" s="174"/>
      <c r="D26" s="18">
        <v>0</v>
      </c>
      <c r="E26" s="18">
        <v>1</v>
      </c>
      <c r="F26" s="18">
        <v>2</v>
      </c>
      <c r="G26" s="16"/>
    </row>
    <row r="27" spans="1:10" s="39" customFormat="1" ht="48.75" customHeight="1" x14ac:dyDescent="0.3">
      <c r="A27" s="19">
        <v>1</v>
      </c>
      <c r="B27" s="175" t="s">
        <v>128</v>
      </c>
      <c r="C27" s="175"/>
      <c r="D27" s="18"/>
      <c r="E27" s="18"/>
      <c r="F27" s="18"/>
      <c r="G27" s="16"/>
    </row>
    <row r="28" spans="1:10" s="39" customFormat="1" ht="61.5" customHeight="1" x14ac:dyDescent="0.3">
      <c r="A28" s="19">
        <v>2</v>
      </c>
      <c r="B28" s="175" t="s">
        <v>129</v>
      </c>
      <c r="C28" s="175"/>
      <c r="D28" s="18"/>
      <c r="E28" s="18"/>
      <c r="F28" s="18"/>
      <c r="G28" s="16"/>
    </row>
    <row r="29" spans="1:10" s="39" customFormat="1" ht="21.75" customHeight="1" x14ac:dyDescent="0.3">
      <c r="A29" s="176" t="s">
        <v>125</v>
      </c>
      <c r="B29" s="177"/>
      <c r="C29" s="178"/>
      <c r="D29" s="179">
        <f>SUM(D27:F28)</f>
        <v>0</v>
      </c>
      <c r="E29" s="180"/>
      <c r="F29" s="181"/>
      <c r="G29" s="16"/>
    </row>
    <row r="30" spans="1:10" s="39" customFormat="1" ht="21.75" customHeight="1" x14ac:dyDescent="0.3">
      <c r="A30" s="176" t="s">
        <v>124</v>
      </c>
      <c r="B30" s="177"/>
      <c r="C30" s="178"/>
      <c r="D30" s="179">
        <f>A28*2</f>
        <v>4</v>
      </c>
      <c r="E30" s="180"/>
      <c r="F30" s="181"/>
      <c r="G30" s="16"/>
      <c r="I30" s="59">
        <v>0</v>
      </c>
      <c r="J30" s="47">
        <v>1</v>
      </c>
    </row>
    <row r="31" spans="1:10" s="39" customFormat="1" ht="21.75" customHeight="1" x14ac:dyDescent="0.3">
      <c r="A31" s="176" t="s">
        <v>3</v>
      </c>
      <c r="B31" s="177"/>
      <c r="C31" s="178"/>
      <c r="D31" s="182">
        <f>(D29/D30)*100</f>
        <v>0</v>
      </c>
      <c r="E31" s="182"/>
      <c r="F31" s="182"/>
      <c r="G31" s="16"/>
      <c r="I31" s="59">
        <v>26</v>
      </c>
      <c r="J31" s="47">
        <v>2</v>
      </c>
    </row>
    <row r="32" spans="1:10" s="39" customFormat="1" ht="21.75" customHeight="1" x14ac:dyDescent="0.3">
      <c r="A32" s="20"/>
      <c r="B32" s="73"/>
      <c r="C32" s="23" t="s">
        <v>126</v>
      </c>
      <c r="D32" s="169">
        <f>VLOOKUP(D31,I30:J34,2)</f>
        <v>1</v>
      </c>
      <c r="E32" s="170"/>
      <c r="F32" s="171"/>
      <c r="G32" s="96">
        <f>D32</f>
        <v>1</v>
      </c>
      <c r="I32" s="59">
        <v>51</v>
      </c>
      <c r="J32" s="47">
        <v>3</v>
      </c>
    </row>
    <row r="33" spans="1:10" s="39" customFormat="1" ht="35.1" customHeight="1" x14ac:dyDescent="0.3">
      <c r="A33" s="22"/>
      <c r="B33" s="74"/>
      <c r="C33" s="21" t="s">
        <v>50</v>
      </c>
      <c r="D33" s="172"/>
      <c r="E33" s="173"/>
      <c r="F33" s="174"/>
      <c r="G33" s="96"/>
      <c r="I33" s="59">
        <v>76</v>
      </c>
      <c r="J33" s="47">
        <v>4</v>
      </c>
    </row>
    <row r="35" spans="1:10" s="39" customFormat="1" ht="30" customHeight="1" x14ac:dyDescent="0.3">
      <c r="A35" s="183" t="s">
        <v>171</v>
      </c>
      <c r="B35" s="183"/>
      <c r="C35" s="183"/>
      <c r="D35" s="183"/>
      <c r="E35" s="183"/>
      <c r="F35" s="183"/>
      <c r="H35" s="2"/>
    </row>
    <row r="36" spans="1:10" s="39" customFormat="1" ht="18" customHeight="1" x14ac:dyDescent="0.3">
      <c r="A36" s="205" t="s">
        <v>20</v>
      </c>
      <c r="B36" s="191" t="s">
        <v>0</v>
      </c>
      <c r="C36" s="192"/>
      <c r="D36" s="188" t="s">
        <v>103</v>
      </c>
      <c r="E36" s="188"/>
      <c r="F36" s="188"/>
      <c r="H36" s="2"/>
    </row>
    <row r="37" spans="1:10" s="39" customFormat="1" ht="34.5" customHeight="1" x14ac:dyDescent="0.3">
      <c r="A37" s="184"/>
      <c r="B37" s="186"/>
      <c r="C37" s="187"/>
      <c r="D37" s="18" t="s">
        <v>4</v>
      </c>
      <c r="E37" s="18" t="s">
        <v>1</v>
      </c>
      <c r="F37" s="18" t="s">
        <v>2</v>
      </c>
    </row>
    <row r="38" spans="1:10" s="39" customFormat="1" ht="19.5" customHeight="1" x14ac:dyDescent="0.3">
      <c r="A38" s="185"/>
      <c r="B38" s="172"/>
      <c r="C38" s="174"/>
      <c r="D38" s="18">
        <v>0</v>
      </c>
      <c r="E38" s="18">
        <v>1</v>
      </c>
      <c r="F38" s="18">
        <v>2</v>
      </c>
    </row>
    <row r="39" spans="1:10" s="39" customFormat="1" ht="33" customHeight="1" x14ac:dyDescent="0.3">
      <c r="A39" s="19">
        <v>1</v>
      </c>
      <c r="B39" s="211" t="s">
        <v>157</v>
      </c>
      <c r="C39" s="211"/>
      <c r="D39" s="18"/>
      <c r="E39" s="18"/>
      <c r="F39" s="18"/>
    </row>
    <row r="40" spans="1:10" s="39" customFormat="1" ht="32.25" customHeight="1" x14ac:dyDescent="0.3">
      <c r="A40" s="19">
        <v>2</v>
      </c>
      <c r="B40" s="211" t="s">
        <v>158</v>
      </c>
      <c r="C40" s="211"/>
      <c r="D40" s="18"/>
      <c r="E40" s="18"/>
      <c r="F40" s="18"/>
    </row>
    <row r="41" spans="1:10" s="39" customFormat="1" ht="32.25" customHeight="1" x14ac:dyDescent="0.3">
      <c r="A41" s="19">
        <v>3</v>
      </c>
      <c r="B41" s="211" t="s">
        <v>159</v>
      </c>
      <c r="C41" s="211"/>
      <c r="D41" s="18"/>
      <c r="E41" s="18"/>
      <c r="F41" s="18"/>
    </row>
    <row r="42" spans="1:10" s="42" customFormat="1" ht="34.5" customHeight="1" x14ac:dyDescent="0.3">
      <c r="A42" s="19">
        <v>4</v>
      </c>
      <c r="B42" s="211" t="s">
        <v>160</v>
      </c>
      <c r="C42" s="211"/>
      <c r="D42" s="18"/>
      <c r="E42" s="18"/>
      <c r="F42" s="18"/>
    </row>
    <row r="43" spans="1:10" s="42" customFormat="1" ht="48" customHeight="1" x14ac:dyDescent="0.3">
      <c r="A43" s="19">
        <v>5</v>
      </c>
      <c r="B43" s="211" t="s">
        <v>161</v>
      </c>
      <c r="C43" s="211"/>
      <c r="D43" s="18"/>
      <c r="E43" s="18"/>
      <c r="F43" s="18"/>
    </row>
    <row r="44" spans="1:10" s="39" customFormat="1" ht="33" customHeight="1" x14ac:dyDescent="0.3">
      <c r="A44" s="19">
        <v>6</v>
      </c>
      <c r="B44" s="211" t="s">
        <v>162</v>
      </c>
      <c r="C44" s="211"/>
      <c r="D44" s="18"/>
      <c r="E44" s="18"/>
      <c r="F44" s="18"/>
    </row>
    <row r="45" spans="1:10" s="39" customFormat="1" ht="21.75" customHeight="1" x14ac:dyDescent="0.3">
      <c r="A45" s="176" t="s">
        <v>168</v>
      </c>
      <c r="B45" s="177"/>
      <c r="C45" s="178"/>
      <c r="D45" s="179">
        <f>SUM(D39:F44)</f>
        <v>0</v>
      </c>
      <c r="E45" s="180"/>
      <c r="F45" s="181"/>
    </row>
    <row r="46" spans="1:10" s="39" customFormat="1" ht="21.75" customHeight="1" x14ac:dyDescent="0.3">
      <c r="A46" s="176" t="s">
        <v>169</v>
      </c>
      <c r="B46" s="177"/>
      <c r="C46" s="178"/>
      <c r="D46" s="179">
        <f>A44*2</f>
        <v>12</v>
      </c>
      <c r="E46" s="180"/>
      <c r="F46" s="181"/>
      <c r="I46" s="59">
        <v>0</v>
      </c>
      <c r="J46" s="47">
        <v>1</v>
      </c>
    </row>
    <row r="47" spans="1:10" s="39" customFormat="1" ht="21.75" customHeight="1" x14ac:dyDescent="0.3">
      <c r="A47" s="217" t="s">
        <v>3</v>
      </c>
      <c r="B47" s="218"/>
      <c r="C47" s="219"/>
      <c r="D47" s="182">
        <f>(D45/D46)*100</f>
        <v>0</v>
      </c>
      <c r="E47" s="182"/>
      <c r="F47" s="182"/>
      <c r="I47" s="59">
        <v>26</v>
      </c>
      <c r="J47" s="47">
        <v>2</v>
      </c>
    </row>
    <row r="48" spans="1:10" s="39" customFormat="1" ht="21.75" customHeight="1" x14ac:dyDescent="0.3">
      <c r="A48" s="20"/>
      <c r="B48" s="73"/>
      <c r="C48" s="23" t="s">
        <v>167</v>
      </c>
      <c r="D48" s="169">
        <f>VLOOKUP(D47,I46:J50,2)</f>
        <v>1</v>
      </c>
      <c r="E48" s="170"/>
      <c r="F48" s="171"/>
      <c r="G48" s="38">
        <f>D48</f>
        <v>1</v>
      </c>
      <c r="I48" s="59">
        <v>51</v>
      </c>
      <c r="J48" s="47">
        <v>3</v>
      </c>
    </row>
    <row r="49" spans="1:10" s="39" customFormat="1" ht="35.1" customHeight="1" x14ac:dyDescent="0.3">
      <c r="A49" s="22"/>
      <c r="B49" s="74"/>
      <c r="C49" s="21" t="s">
        <v>50</v>
      </c>
      <c r="D49" s="214"/>
      <c r="E49" s="215"/>
      <c r="F49" s="216"/>
      <c r="G49" s="38"/>
      <c r="I49" s="59">
        <v>76</v>
      </c>
      <c r="J49" s="47">
        <v>4</v>
      </c>
    </row>
    <row r="51" spans="1:10" s="39" customFormat="1" ht="30" customHeight="1" x14ac:dyDescent="0.3">
      <c r="A51" s="206" t="s">
        <v>170</v>
      </c>
      <c r="B51" s="207"/>
      <c r="C51" s="207"/>
      <c r="D51" s="207"/>
      <c r="E51" s="207"/>
      <c r="F51" s="208"/>
      <c r="H51" s="2"/>
    </row>
    <row r="52" spans="1:10" s="39" customFormat="1" ht="18" customHeight="1" x14ac:dyDescent="0.3">
      <c r="A52" s="205" t="s">
        <v>20</v>
      </c>
      <c r="B52" s="191" t="s">
        <v>0</v>
      </c>
      <c r="C52" s="192"/>
      <c r="D52" s="188" t="s">
        <v>103</v>
      </c>
      <c r="E52" s="188"/>
      <c r="F52" s="188"/>
      <c r="H52" s="2"/>
    </row>
    <row r="53" spans="1:10" s="39" customFormat="1" ht="34.5" customHeight="1" x14ac:dyDescent="0.3">
      <c r="A53" s="184"/>
      <c r="B53" s="186"/>
      <c r="C53" s="187"/>
      <c r="D53" s="18" t="s">
        <v>4</v>
      </c>
      <c r="E53" s="18" t="s">
        <v>1</v>
      </c>
      <c r="F53" s="18" t="s">
        <v>2</v>
      </c>
    </row>
    <row r="54" spans="1:10" s="39" customFormat="1" ht="19.5" customHeight="1" x14ac:dyDescent="0.3">
      <c r="A54" s="185"/>
      <c r="B54" s="172"/>
      <c r="C54" s="174"/>
      <c r="D54" s="18">
        <v>0</v>
      </c>
      <c r="E54" s="18">
        <v>1</v>
      </c>
      <c r="F54" s="18">
        <v>2</v>
      </c>
    </row>
    <row r="55" spans="1:10" s="39" customFormat="1" ht="45.75" customHeight="1" x14ac:dyDescent="0.3">
      <c r="A55" s="19">
        <v>1</v>
      </c>
      <c r="B55" s="175" t="s">
        <v>176</v>
      </c>
      <c r="C55" s="175"/>
      <c r="D55" s="18"/>
      <c r="E55" s="18"/>
      <c r="F55" s="18"/>
      <c r="G55" s="42"/>
      <c r="H55" s="42"/>
      <c r="I55" s="42"/>
      <c r="J55" s="42"/>
    </row>
    <row r="56" spans="1:10" s="39" customFormat="1" ht="47.25" customHeight="1" x14ac:dyDescent="0.3">
      <c r="A56" s="19">
        <v>2</v>
      </c>
      <c r="B56" s="175" t="s">
        <v>177</v>
      </c>
      <c r="C56" s="175"/>
      <c r="D56" s="18"/>
      <c r="E56" s="18"/>
      <c r="F56" s="18"/>
      <c r="G56" s="42"/>
      <c r="H56" s="42"/>
      <c r="I56" s="42"/>
      <c r="J56" s="42"/>
    </row>
    <row r="57" spans="1:10" s="39" customFormat="1" ht="50.25" customHeight="1" x14ac:dyDescent="0.3">
      <c r="A57" s="19">
        <v>3</v>
      </c>
      <c r="B57" s="175" t="s">
        <v>178</v>
      </c>
      <c r="C57" s="175"/>
      <c r="D57" s="18"/>
      <c r="E57" s="18"/>
      <c r="F57" s="18"/>
      <c r="G57" s="42"/>
      <c r="H57" s="42"/>
      <c r="I57" s="42"/>
      <c r="J57" s="42"/>
    </row>
    <row r="58" spans="1:10" s="39" customFormat="1" ht="33.75" customHeight="1" x14ac:dyDescent="0.3">
      <c r="A58" s="19">
        <v>4</v>
      </c>
      <c r="B58" s="175" t="s">
        <v>179</v>
      </c>
      <c r="C58" s="175"/>
      <c r="D58" s="18"/>
      <c r="E58" s="18"/>
      <c r="F58" s="18"/>
      <c r="G58" s="42"/>
      <c r="H58" s="42"/>
      <c r="I58" s="42"/>
      <c r="J58" s="42"/>
    </row>
    <row r="59" spans="1:10" s="39" customFormat="1" ht="46.5" customHeight="1" x14ac:dyDescent="0.3">
      <c r="A59" s="19">
        <v>5</v>
      </c>
      <c r="B59" s="175" t="s">
        <v>180</v>
      </c>
      <c r="C59" s="175"/>
      <c r="D59" s="18"/>
      <c r="E59" s="18"/>
      <c r="F59" s="18"/>
      <c r="G59" s="42"/>
      <c r="H59" s="42"/>
      <c r="I59" s="42"/>
      <c r="J59" s="42"/>
    </row>
    <row r="60" spans="1:10" s="39" customFormat="1" ht="33.75" customHeight="1" x14ac:dyDescent="0.3">
      <c r="A60" s="19">
        <v>6</v>
      </c>
      <c r="B60" s="175" t="s">
        <v>181</v>
      </c>
      <c r="C60" s="175"/>
      <c r="D60" s="18"/>
      <c r="E60" s="18"/>
      <c r="F60" s="18"/>
      <c r="G60" s="42"/>
      <c r="H60" s="42"/>
      <c r="I60" s="42"/>
      <c r="J60" s="42"/>
    </row>
    <row r="61" spans="1:10" s="39" customFormat="1" ht="33.75" customHeight="1" x14ac:dyDescent="0.3">
      <c r="A61" s="19">
        <v>7</v>
      </c>
      <c r="B61" s="175" t="s">
        <v>182</v>
      </c>
      <c r="C61" s="175"/>
      <c r="D61" s="18"/>
      <c r="E61" s="18"/>
      <c r="F61" s="18"/>
      <c r="G61" s="42"/>
      <c r="H61" s="42"/>
      <c r="I61" s="42"/>
      <c r="J61" s="42"/>
    </row>
    <row r="62" spans="1:10" s="39" customFormat="1" ht="21.75" customHeight="1" x14ac:dyDescent="0.3">
      <c r="A62" s="176" t="s">
        <v>173</v>
      </c>
      <c r="B62" s="177"/>
      <c r="C62" s="178"/>
      <c r="D62" s="179">
        <f>SUM(D55:F61)</f>
        <v>0</v>
      </c>
      <c r="E62" s="180"/>
      <c r="F62" s="181"/>
    </row>
    <row r="63" spans="1:10" s="39" customFormat="1" ht="21.75" customHeight="1" x14ac:dyDescent="0.3">
      <c r="A63" s="176" t="s">
        <v>174</v>
      </c>
      <c r="B63" s="177"/>
      <c r="C63" s="178"/>
      <c r="D63" s="179">
        <f>A61*2</f>
        <v>14</v>
      </c>
      <c r="E63" s="180"/>
      <c r="F63" s="181"/>
      <c r="I63" s="59">
        <v>0</v>
      </c>
      <c r="J63" s="47">
        <v>1</v>
      </c>
    </row>
    <row r="64" spans="1:10" s="39" customFormat="1" ht="21.75" customHeight="1" x14ac:dyDescent="0.3">
      <c r="A64" s="176" t="s">
        <v>3</v>
      </c>
      <c r="B64" s="177"/>
      <c r="C64" s="178"/>
      <c r="D64" s="182">
        <f>(D62/D63)*100</f>
        <v>0</v>
      </c>
      <c r="E64" s="182"/>
      <c r="F64" s="182"/>
      <c r="I64" s="59">
        <v>26</v>
      </c>
      <c r="J64" s="47">
        <v>2</v>
      </c>
    </row>
    <row r="65" spans="1:10" s="39" customFormat="1" ht="21.75" customHeight="1" x14ac:dyDescent="0.3">
      <c r="A65" s="20"/>
      <c r="B65" s="73"/>
      <c r="C65" s="23" t="s">
        <v>175</v>
      </c>
      <c r="D65" s="169">
        <f>VLOOKUP(D64,I63:J67,2)</f>
        <v>1</v>
      </c>
      <c r="E65" s="170"/>
      <c r="F65" s="171"/>
      <c r="G65" s="38">
        <f>D65</f>
        <v>1</v>
      </c>
      <c r="I65" s="59">
        <v>51</v>
      </c>
      <c r="J65" s="47">
        <v>3</v>
      </c>
    </row>
    <row r="66" spans="1:10" s="39" customFormat="1" ht="35.1" customHeight="1" x14ac:dyDescent="0.3">
      <c r="A66" s="22"/>
      <c r="B66" s="74"/>
      <c r="C66" s="21" t="s">
        <v>50</v>
      </c>
      <c r="D66" s="172"/>
      <c r="E66" s="173"/>
      <c r="F66" s="174"/>
      <c r="G66" s="38"/>
      <c r="I66" s="59">
        <v>76</v>
      </c>
      <c r="J66" s="47">
        <v>4</v>
      </c>
    </row>
    <row r="68" spans="1:10" s="39" customFormat="1" ht="38.25" customHeight="1" x14ac:dyDescent="0.3">
      <c r="A68" s="206" t="s">
        <v>193</v>
      </c>
      <c r="B68" s="207"/>
      <c r="C68" s="207"/>
      <c r="D68" s="207"/>
      <c r="E68" s="207"/>
      <c r="F68" s="208"/>
      <c r="H68" s="2"/>
    </row>
    <row r="69" spans="1:10" s="39" customFormat="1" ht="18" customHeight="1" x14ac:dyDescent="0.3">
      <c r="A69" s="205" t="s">
        <v>20</v>
      </c>
      <c r="B69" s="191" t="s">
        <v>0</v>
      </c>
      <c r="C69" s="192"/>
      <c r="D69" s="188" t="s">
        <v>103</v>
      </c>
      <c r="E69" s="188"/>
      <c r="F69" s="188"/>
      <c r="H69" s="2"/>
    </row>
    <row r="70" spans="1:10" s="39" customFormat="1" ht="34.5" customHeight="1" x14ac:dyDescent="0.3">
      <c r="A70" s="184"/>
      <c r="B70" s="186"/>
      <c r="C70" s="187"/>
      <c r="D70" s="18" t="s">
        <v>4</v>
      </c>
      <c r="E70" s="18" t="s">
        <v>1</v>
      </c>
      <c r="F70" s="18" t="s">
        <v>2</v>
      </c>
    </row>
    <row r="71" spans="1:10" s="39" customFormat="1" ht="19.5" customHeight="1" x14ac:dyDescent="0.3">
      <c r="A71" s="185"/>
      <c r="B71" s="172"/>
      <c r="C71" s="174"/>
      <c r="D71" s="18">
        <v>0</v>
      </c>
      <c r="E71" s="18">
        <v>1</v>
      </c>
      <c r="F71" s="18">
        <v>2</v>
      </c>
    </row>
    <row r="72" spans="1:10" s="39" customFormat="1" ht="48" customHeight="1" x14ac:dyDescent="0.3">
      <c r="A72" s="19">
        <v>1</v>
      </c>
      <c r="B72" s="175" t="s">
        <v>188</v>
      </c>
      <c r="C72" s="175"/>
      <c r="D72" s="18"/>
      <c r="E72" s="18"/>
      <c r="F72" s="18"/>
      <c r="G72" s="42"/>
      <c r="H72" s="42"/>
      <c r="I72" s="42"/>
      <c r="J72" s="42"/>
    </row>
    <row r="73" spans="1:10" s="39" customFormat="1" ht="48" customHeight="1" x14ac:dyDescent="0.3">
      <c r="A73" s="19">
        <v>2</v>
      </c>
      <c r="B73" s="175" t="s">
        <v>189</v>
      </c>
      <c r="C73" s="175"/>
      <c r="D73" s="18"/>
      <c r="E73" s="18"/>
      <c r="F73" s="18"/>
      <c r="G73" s="42"/>
      <c r="H73" s="42"/>
      <c r="I73" s="42"/>
      <c r="J73" s="42"/>
    </row>
    <row r="74" spans="1:10" s="39" customFormat="1" ht="47.25" customHeight="1" x14ac:dyDescent="0.3">
      <c r="A74" s="19">
        <v>3</v>
      </c>
      <c r="B74" s="175" t="s">
        <v>190</v>
      </c>
      <c r="C74" s="175"/>
      <c r="D74" s="18"/>
      <c r="E74" s="18"/>
      <c r="F74" s="18"/>
      <c r="G74" s="42"/>
      <c r="H74" s="42"/>
      <c r="I74" s="42"/>
      <c r="J74" s="42"/>
    </row>
    <row r="75" spans="1:10" s="39" customFormat="1" ht="21.75" customHeight="1" x14ac:dyDescent="0.3">
      <c r="A75" s="176" t="s">
        <v>184</v>
      </c>
      <c r="B75" s="177"/>
      <c r="C75" s="178"/>
      <c r="D75" s="179">
        <f>SUM(D72:F74)</f>
        <v>0</v>
      </c>
      <c r="E75" s="180"/>
      <c r="F75" s="181"/>
    </row>
    <row r="76" spans="1:10" s="39" customFormat="1" ht="21.75" customHeight="1" x14ac:dyDescent="0.3">
      <c r="A76" s="176" t="s">
        <v>185</v>
      </c>
      <c r="B76" s="177"/>
      <c r="C76" s="178"/>
      <c r="D76" s="179">
        <f>A74*2</f>
        <v>6</v>
      </c>
      <c r="E76" s="180"/>
      <c r="F76" s="181"/>
      <c r="I76" s="59">
        <v>0</v>
      </c>
      <c r="J76" s="47">
        <v>1</v>
      </c>
    </row>
    <row r="77" spans="1:10" s="39" customFormat="1" ht="21.75" customHeight="1" x14ac:dyDescent="0.3">
      <c r="A77" s="176" t="s">
        <v>3</v>
      </c>
      <c r="B77" s="177"/>
      <c r="C77" s="178"/>
      <c r="D77" s="182">
        <f>(D75/D76)*100</f>
        <v>0</v>
      </c>
      <c r="E77" s="182"/>
      <c r="F77" s="182"/>
      <c r="I77" s="59">
        <v>26</v>
      </c>
      <c r="J77" s="47">
        <v>2</v>
      </c>
    </row>
    <row r="78" spans="1:10" s="39" customFormat="1" ht="21.75" customHeight="1" x14ac:dyDescent="0.3">
      <c r="A78" s="20"/>
      <c r="B78" s="73"/>
      <c r="C78" s="23" t="s">
        <v>186</v>
      </c>
      <c r="D78" s="169">
        <f>VLOOKUP(D77,I76:J80,2)</f>
        <v>1</v>
      </c>
      <c r="E78" s="170"/>
      <c r="F78" s="171"/>
      <c r="G78" s="38">
        <f>D78</f>
        <v>1</v>
      </c>
      <c r="I78" s="59">
        <v>51</v>
      </c>
      <c r="J78" s="47">
        <v>3</v>
      </c>
    </row>
    <row r="79" spans="1:10" s="39" customFormat="1" ht="35.1" customHeight="1" x14ac:dyDescent="0.3">
      <c r="A79" s="22"/>
      <c r="B79" s="74"/>
      <c r="C79" s="21" t="s">
        <v>50</v>
      </c>
      <c r="D79" s="172"/>
      <c r="E79" s="173"/>
      <c r="F79" s="174"/>
      <c r="G79" s="38"/>
      <c r="I79" s="59">
        <v>76</v>
      </c>
      <c r="J79" s="47">
        <v>4</v>
      </c>
    </row>
    <row r="81" spans="1:10" s="39" customFormat="1" ht="30" customHeight="1" x14ac:dyDescent="0.3">
      <c r="A81" s="206" t="s">
        <v>192</v>
      </c>
      <c r="B81" s="207"/>
      <c r="C81" s="207"/>
      <c r="D81" s="207"/>
      <c r="E81" s="207"/>
      <c r="F81" s="208"/>
      <c r="H81" s="2"/>
    </row>
    <row r="82" spans="1:10" s="39" customFormat="1" ht="18" customHeight="1" x14ac:dyDescent="0.3">
      <c r="A82" s="205" t="s">
        <v>20</v>
      </c>
      <c r="B82" s="191" t="s">
        <v>0</v>
      </c>
      <c r="C82" s="192"/>
      <c r="D82" s="188" t="s">
        <v>103</v>
      </c>
      <c r="E82" s="188"/>
      <c r="F82" s="188"/>
      <c r="H82" s="2"/>
    </row>
    <row r="83" spans="1:10" s="39" customFormat="1" ht="34.5" customHeight="1" x14ac:dyDescent="0.3">
      <c r="A83" s="184"/>
      <c r="B83" s="186"/>
      <c r="C83" s="187"/>
      <c r="D83" s="18" t="s">
        <v>4</v>
      </c>
      <c r="E83" s="18" t="s">
        <v>1</v>
      </c>
      <c r="F83" s="18" t="s">
        <v>2</v>
      </c>
    </row>
    <row r="84" spans="1:10" s="39" customFormat="1" ht="19.5" customHeight="1" x14ac:dyDescent="0.3">
      <c r="A84" s="185"/>
      <c r="B84" s="172"/>
      <c r="C84" s="174"/>
      <c r="D84" s="18">
        <v>0</v>
      </c>
      <c r="E84" s="18">
        <v>1</v>
      </c>
      <c r="F84" s="18">
        <v>2</v>
      </c>
    </row>
    <row r="85" spans="1:10" s="39" customFormat="1" ht="45.75" customHeight="1" x14ac:dyDescent="0.3">
      <c r="A85" s="19">
        <v>1</v>
      </c>
      <c r="B85" s="175" t="s">
        <v>197</v>
      </c>
      <c r="C85" s="175"/>
      <c r="D85" s="18"/>
      <c r="E85" s="18"/>
      <c r="F85" s="18"/>
      <c r="G85" s="42"/>
      <c r="H85" s="42"/>
      <c r="I85" s="42"/>
      <c r="J85" s="42"/>
    </row>
    <row r="86" spans="1:10" s="39" customFormat="1" ht="46.5" customHeight="1" x14ac:dyDescent="0.3">
      <c r="A86" s="19">
        <v>2</v>
      </c>
      <c r="B86" s="175" t="s">
        <v>198</v>
      </c>
      <c r="C86" s="175"/>
      <c r="D86" s="18"/>
      <c r="E86" s="18"/>
      <c r="F86" s="18"/>
      <c r="G86" s="42"/>
      <c r="H86" s="42"/>
      <c r="I86" s="42"/>
      <c r="J86" s="42"/>
    </row>
    <row r="87" spans="1:10" s="39" customFormat="1" ht="30.75" customHeight="1" x14ac:dyDescent="0.3">
      <c r="A87" s="19">
        <v>3</v>
      </c>
      <c r="B87" s="175" t="s">
        <v>199</v>
      </c>
      <c r="C87" s="175"/>
      <c r="D87" s="18"/>
      <c r="E87" s="18"/>
      <c r="F87" s="18"/>
      <c r="G87" s="42"/>
      <c r="H87" s="42"/>
      <c r="I87" s="42"/>
      <c r="J87" s="42"/>
    </row>
    <row r="88" spans="1:10" s="39" customFormat="1" ht="21.75" customHeight="1" x14ac:dyDescent="0.3">
      <c r="A88" s="176" t="s">
        <v>194</v>
      </c>
      <c r="B88" s="177"/>
      <c r="C88" s="178"/>
      <c r="D88" s="179">
        <f>SUM(D85:F87)</f>
        <v>0</v>
      </c>
      <c r="E88" s="180"/>
      <c r="F88" s="181"/>
    </row>
    <row r="89" spans="1:10" s="39" customFormat="1" ht="21.75" customHeight="1" x14ac:dyDescent="0.3">
      <c r="A89" s="176" t="s">
        <v>195</v>
      </c>
      <c r="B89" s="177"/>
      <c r="C89" s="178"/>
      <c r="D89" s="179">
        <f>A87*2</f>
        <v>6</v>
      </c>
      <c r="E89" s="180"/>
      <c r="F89" s="181"/>
      <c r="I89" s="59">
        <v>0</v>
      </c>
      <c r="J89" s="47">
        <v>1</v>
      </c>
    </row>
    <row r="90" spans="1:10" s="39" customFormat="1" ht="21.75" customHeight="1" x14ac:dyDescent="0.3">
      <c r="A90" s="176" t="s">
        <v>3</v>
      </c>
      <c r="B90" s="177"/>
      <c r="C90" s="178"/>
      <c r="D90" s="182">
        <f>(D88/D89)*100</f>
        <v>0</v>
      </c>
      <c r="E90" s="182"/>
      <c r="F90" s="182"/>
      <c r="I90" s="59">
        <v>26</v>
      </c>
      <c r="J90" s="47">
        <v>2</v>
      </c>
    </row>
    <row r="91" spans="1:10" s="39" customFormat="1" ht="21.75" customHeight="1" x14ac:dyDescent="0.3">
      <c r="A91" s="20"/>
      <c r="B91" s="73"/>
      <c r="C91" s="23" t="s">
        <v>196</v>
      </c>
      <c r="D91" s="169">
        <f>VLOOKUP(D90,I89:J93,2)</f>
        <v>1</v>
      </c>
      <c r="E91" s="170"/>
      <c r="F91" s="171"/>
      <c r="G91" s="38">
        <f>D91</f>
        <v>1</v>
      </c>
      <c r="I91" s="59">
        <v>51</v>
      </c>
      <c r="J91" s="47">
        <v>3</v>
      </c>
    </row>
    <row r="92" spans="1:10" s="39" customFormat="1" ht="35.1" customHeight="1" x14ac:dyDescent="0.3">
      <c r="A92" s="22"/>
      <c r="B92" s="74"/>
      <c r="C92" s="21" t="s">
        <v>50</v>
      </c>
      <c r="D92" s="172"/>
      <c r="E92" s="173"/>
      <c r="F92" s="174"/>
      <c r="G92" s="38"/>
      <c r="I92" s="59">
        <v>76</v>
      </c>
      <c r="J92" s="47">
        <v>4</v>
      </c>
    </row>
    <row r="94" spans="1:10" s="39" customFormat="1" ht="30" customHeight="1" x14ac:dyDescent="0.3">
      <c r="A94" s="206" t="s">
        <v>201</v>
      </c>
      <c r="B94" s="207"/>
      <c r="C94" s="207"/>
      <c r="D94" s="207"/>
      <c r="E94" s="207"/>
      <c r="F94" s="208"/>
      <c r="H94" s="2"/>
    </row>
    <row r="95" spans="1:10" s="39" customFormat="1" ht="18" customHeight="1" x14ac:dyDescent="0.3">
      <c r="A95" s="205" t="s">
        <v>20</v>
      </c>
      <c r="B95" s="191" t="s">
        <v>0</v>
      </c>
      <c r="C95" s="192"/>
      <c r="D95" s="188" t="s">
        <v>103</v>
      </c>
      <c r="E95" s="188"/>
      <c r="F95" s="188"/>
      <c r="H95" s="2"/>
    </row>
    <row r="96" spans="1:10" s="39" customFormat="1" ht="34.5" customHeight="1" x14ac:dyDescent="0.3">
      <c r="A96" s="184"/>
      <c r="B96" s="186"/>
      <c r="C96" s="187"/>
      <c r="D96" s="18" t="s">
        <v>4</v>
      </c>
      <c r="E96" s="18" t="s">
        <v>1</v>
      </c>
      <c r="F96" s="18" t="s">
        <v>2</v>
      </c>
    </row>
    <row r="97" spans="1:10" s="39" customFormat="1" ht="19.5" customHeight="1" x14ac:dyDescent="0.3">
      <c r="A97" s="185"/>
      <c r="B97" s="172"/>
      <c r="C97" s="174"/>
      <c r="D97" s="18">
        <v>0</v>
      </c>
      <c r="E97" s="18">
        <v>1</v>
      </c>
      <c r="F97" s="18">
        <v>2</v>
      </c>
    </row>
    <row r="98" spans="1:10" s="39" customFormat="1" ht="47.25" customHeight="1" x14ac:dyDescent="0.3">
      <c r="A98" s="19">
        <v>1</v>
      </c>
      <c r="B98" s="175" t="s">
        <v>205</v>
      </c>
      <c r="C98" s="175"/>
      <c r="D98" s="18"/>
      <c r="E98" s="18"/>
      <c r="F98" s="18"/>
      <c r="G98" s="42"/>
      <c r="H98" s="42"/>
      <c r="I98" s="42"/>
      <c r="J98" s="42"/>
    </row>
    <row r="99" spans="1:10" s="39" customFormat="1" ht="46.5" customHeight="1" x14ac:dyDescent="0.3">
      <c r="A99" s="19">
        <v>2</v>
      </c>
      <c r="B99" s="175" t="s">
        <v>206</v>
      </c>
      <c r="C99" s="175"/>
      <c r="D99" s="18"/>
      <c r="E99" s="18"/>
      <c r="F99" s="18"/>
      <c r="G99" s="42"/>
      <c r="H99" s="42"/>
      <c r="I99" s="42"/>
      <c r="J99" s="42"/>
    </row>
    <row r="100" spans="1:10" s="39" customFormat="1" ht="46.5" customHeight="1" x14ac:dyDescent="0.3">
      <c r="A100" s="19">
        <v>3</v>
      </c>
      <c r="B100" s="175" t="s">
        <v>207</v>
      </c>
      <c r="C100" s="175"/>
      <c r="D100" s="18"/>
      <c r="E100" s="18"/>
      <c r="F100" s="18"/>
      <c r="G100" s="42"/>
      <c r="H100" s="42"/>
      <c r="I100" s="42"/>
      <c r="J100" s="42"/>
    </row>
    <row r="101" spans="1:10" s="39" customFormat="1" ht="32.25" customHeight="1" x14ac:dyDescent="0.3">
      <c r="A101" s="19">
        <v>4</v>
      </c>
      <c r="B101" s="175" t="s">
        <v>208</v>
      </c>
      <c r="C101" s="175"/>
      <c r="D101" s="18"/>
      <c r="E101" s="18"/>
      <c r="F101" s="18"/>
      <c r="G101" s="42"/>
      <c r="H101" s="42"/>
      <c r="I101" s="42"/>
      <c r="J101" s="42"/>
    </row>
    <row r="102" spans="1:10" s="39" customFormat="1" ht="21.75" customHeight="1" x14ac:dyDescent="0.3">
      <c r="A102" s="176" t="s">
        <v>202</v>
      </c>
      <c r="B102" s="177"/>
      <c r="C102" s="178"/>
      <c r="D102" s="179">
        <f>SUM(D98:F101)</f>
        <v>0</v>
      </c>
      <c r="E102" s="180"/>
      <c r="F102" s="181"/>
    </row>
    <row r="103" spans="1:10" s="39" customFormat="1" ht="21.75" customHeight="1" x14ac:dyDescent="0.3">
      <c r="A103" s="176" t="s">
        <v>203</v>
      </c>
      <c r="B103" s="177"/>
      <c r="C103" s="178"/>
      <c r="D103" s="179">
        <f>A101*2</f>
        <v>8</v>
      </c>
      <c r="E103" s="180"/>
      <c r="F103" s="181"/>
      <c r="I103" s="59">
        <v>0</v>
      </c>
      <c r="J103" s="47">
        <v>1</v>
      </c>
    </row>
    <row r="104" spans="1:10" s="39" customFormat="1" ht="21.75" customHeight="1" x14ac:dyDescent="0.3">
      <c r="A104" s="176" t="s">
        <v>3</v>
      </c>
      <c r="B104" s="177"/>
      <c r="C104" s="178"/>
      <c r="D104" s="182">
        <f>(D102/D103)*100</f>
        <v>0</v>
      </c>
      <c r="E104" s="182"/>
      <c r="F104" s="182"/>
      <c r="I104" s="59">
        <v>26</v>
      </c>
      <c r="J104" s="47">
        <v>2</v>
      </c>
    </row>
    <row r="105" spans="1:10" s="39" customFormat="1" ht="21.75" customHeight="1" x14ac:dyDescent="0.3">
      <c r="A105" s="20"/>
      <c r="B105" s="73"/>
      <c r="C105" s="23" t="s">
        <v>204</v>
      </c>
      <c r="D105" s="169">
        <f>VLOOKUP(D104,I103:J107,2)</f>
        <v>1</v>
      </c>
      <c r="E105" s="170"/>
      <c r="F105" s="171"/>
      <c r="G105" s="38">
        <f>D105</f>
        <v>1</v>
      </c>
      <c r="I105" s="59">
        <v>51</v>
      </c>
      <c r="J105" s="47">
        <v>3</v>
      </c>
    </row>
    <row r="106" spans="1:10" s="39" customFormat="1" ht="35.1" customHeight="1" x14ac:dyDescent="0.3">
      <c r="A106" s="22"/>
      <c r="B106" s="74"/>
      <c r="C106" s="21" t="s">
        <v>50</v>
      </c>
      <c r="D106" s="172"/>
      <c r="E106" s="173"/>
      <c r="F106" s="174"/>
      <c r="G106" s="38"/>
      <c r="I106" s="59">
        <v>76</v>
      </c>
      <c r="J106" s="47">
        <v>4</v>
      </c>
    </row>
    <row r="108" spans="1:10" s="39" customFormat="1" ht="40.5" customHeight="1" x14ac:dyDescent="0.3">
      <c r="A108" s="183" t="s">
        <v>209</v>
      </c>
      <c r="B108" s="183"/>
      <c r="C108" s="183"/>
      <c r="D108" s="183"/>
      <c r="E108" s="183"/>
      <c r="F108" s="183"/>
      <c r="H108" s="2"/>
    </row>
    <row r="109" spans="1:10" s="39" customFormat="1" ht="18" customHeight="1" x14ac:dyDescent="0.3">
      <c r="A109" s="185" t="s">
        <v>20</v>
      </c>
      <c r="B109" s="186" t="s">
        <v>0</v>
      </c>
      <c r="C109" s="187"/>
      <c r="D109" s="188" t="s">
        <v>103</v>
      </c>
      <c r="E109" s="188"/>
      <c r="F109" s="188"/>
      <c r="H109" s="2"/>
    </row>
    <row r="110" spans="1:10" s="39" customFormat="1" ht="34.5" customHeight="1" x14ac:dyDescent="0.3">
      <c r="A110" s="197"/>
      <c r="B110" s="186"/>
      <c r="C110" s="187"/>
      <c r="D110" s="18" t="s">
        <v>4</v>
      </c>
      <c r="E110" s="18" t="s">
        <v>1</v>
      </c>
      <c r="F110" s="18" t="s">
        <v>2</v>
      </c>
    </row>
    <row r="111" spans="1:10" s="39" customFormat="1" ht="19.5" customHeight="1" x14ac:dyDescent="0.3">
      <c r="A111" s="197"/>
      <c r="B111" s="172"/>
      <c r="C111" s="174"/>
      <c r="D111" s="18">
        <v>0</v>
      </c>
      <c r="E111" s="18">
        <v>1</v>
      </c>
      <c r="F111" s="18">
        <v>2</v>
      </c>
    </row>
    <row r="112" spans="1:10" s="39" customFormat="1" ht="47.25" customHeight="1" x14ac:dyDescent="0.3">
      <c r="A112" s="19">
        <v>1</v>
      </c>
      <c r="B112" s="175" t="s">
        <v>214</v>
      </c>
      <c r="C112" s="175"/>
      <c r="D112" s="18"/>
      <c r="E112" s="18"/>
      <c r="F112" s="18"/>
      <c r="G112" s="42"/>
      <c r="H112" s="42"/>
      <c r="I112" s="42"/>
      <c r="J112" s="42"/>
    </row>
    <row r="113" spans="1:10" s="39" customFormat="1" ht="47.25" customHeight="1" x14ac:dyDescent="0.3">
      <c r="A113" s="19">
        <v>2</v>
      </c>
      <c r="B113" s="175" t="s">
        <v>215</v>
      </c>
      <c r="C113" s="175"/>
      <c r="D113" s="18"/>
      <c r="E113" s="18"/>
      <c r="F113" s="18"/>
      <c r="G113" s="42"/>
      <c r="H113" s="42"/>
      <c r="I113" s="42"/>
      <c r="J113" s="42"/>
    </row>
    <row r="114" spans="1:10" s="39" customFormat="1" ht="31.5" customHeight="1" x14ac:dyDescent="0.3">
      <c r="A114" s="19">
        <v>3</v>
      </c>
      <c r="B114" s="175" t="s">
        <v>216</v>
      </c>
      <c r="C114" s="175"/>
      <c r="D114" s="18"/>
      <c r="E114" s="18"/>
      <c r="F114" s="18"/>
      <c r="G114" s="42"/>
      <c r="H114" s="42"/>
      <c r="I114" s="42"/>
      <c r="J114" s="42"/>
    </row>
    <row r="115" spans="1:10" s="39" customFormat="1" ht="31.5" customHeight="1" x14ac:dyDescent="0.3">
      <c r="A115" s="19">
        <v>4</v>
      </c>
      <c r="B115" s="175" t="s">
        <v>217</v>
      </c>
      <c r="C115" s="175"/>
      <c r="D115" s="18"/>
      <c r="E115" s="18"/>
      <c r="F115" s="18"/>
      <c r="G115" s="42"/>
      <c r="H115" s="42"/>
      <c r="I115" s="42"/>
      <c r="J115" s="42"/>
    </row>
    <row r="116" spans="1:10" s="42" customFormat="1" ht="47.25" customHeight="1" x14ac:dyDescent="0.3">
      <c r="A116" s="19">
        <v>5</v>
      </c>
      <c r="B116" s="175" t="s">
        <v>218</v>
      </c>
      <c r="C116" s="175"/>
      <c r="D116" s="18"/>
      <c r="E116" s="18"/>
      <c r="F116" s="18"/>
    </row>
    <row r="117" spans="1:10" s="42" customFormat="1" ht="30.75" customHeight="1" x14ac:dyDescent="0.3">
      <c r="A117" s="19">
        <v>6</v>
      </c>
      <c r="B117" s="175" t="s">
        <v>219</v>
      </c>
      <c r="C117" s="175"/>
      <c r="D117" s="18"/>
      <c r="E117" s="18"/>
      <c r="F117" s="18"/>
    </row>
    <row r="118" spans="1:10" s="39" customFormat="1" ht="31.5" customHeight="1" x14ac:dyDescent="0.3">
      <c r="A118" s="19">
        <v>7</v>
      </c>
      <c r="B118" s="175" t="s">
        <v>220</v>
      </c>
      <c r="C118" s="175"/>
      <c r="D118" s="18"/>
      <c r="E118" s="18"/>
      <c r="F118" s="18"/>
      <c r="G118" s="42"/>
      <c r="H118" s="42"/>
      <c r="I118" s="42"/>
      <c r="J118" s="42"/>
    </row>
    <row r="119" spans="1:10" s="39" customFormat="1" ht="21.75" customHeight="1" x14ac:dyDescent="0.3">
      <c r="A119" s="204" t="s">
        <v>211</v>
      </c>
      <c r="B119" s="204"/>
      <c r="C119" s="204"/>
      <c r="D119" s="179">
        <f>SUM(D112:F118)</f>
        <v>0</v>
      </c>
      <c r="E119" s="180"/>
      <c r="F119" s="181"/>
    </row>
    <row r="120" spans="1:10" s="39" customFormat="1" ht="21.75" customHeight="1" x14ac:dyDescent="0.3">
      <c r="A120" s="204" t="s">
        <v>212</v>
      </c>
      <c r="B120" s="204"/>
      <c r="C120" s="204"/>
      <c r="D120" s="179">
        <f>A118*2</f>
        <v>14</v>
      </c>
      <c r="E120" s="180"/>
      <c r="F120" s="181"/>
      <c r="I120" s="59">
        <v>0</v>
      </c>
      <c r="J120" s="47">
        <v>1</v>
      </c>
    </row>
    <row r="121" spans="1:10" s="39" customFormat="1" ht="21.75" customHeight="1" x14ac:dyDescent="0.3">
      <c r="A121" s="204" t="s">
        <v>3</v>
      </c>
      <c r="B121" s="204"/>
      <c r="C121" s="204"/>
      <c r="D121" s="182">
        <f>(D119/D120)*100</f>
        <v>0</v>
      </c>
      <c r="E121" s="182"/>
      <c r="F121" s="182"/>
      <c r="I121" s="59">
        <v>26</v>
      </c>
      <c r="J121" s="47">
        <v>2</v>
      </c>
    </row>
    <row r="122" spans="1:10" s="39" customFormat="1" ht="21.75" customHeight="1" x14ac:dyDescent="0.3">
      <c r="A122" s="20"/>
      <c r="B122" s="73"/>
      <c r="C122" s="23" t="s">
        <v>213</v>
      </c>
      <c r="D122" s="169">
        <f>VLOOKUP(D121,I120:J124,2)</f>
        <v>1</v>
      </c>
      <c r="E122" s="170"/>
      <c r="F122" s="171"/>
      <c r="G122" s="38">
        <f>D122</f>
        <v>1</v>
      </c>
      <c r="I122" s="59">
        <v>51</v>
      </c>
      <c r="J122" s="47">
        <v>3</v>
      </c>
    </row>
    <row r="123" spans="1:10" s="39" customFormat="1" ht="35.1" customHeight="1" x14ac:dyDescent="0.3">
      <c r="A123" s="22"/>
      <c r="B123" s="74"/>
      <c r="C123" s="21" t="s">
        <v>50</v>
      </c>
      <c r="D123" s="172"/>
      <c r="E123" s="173"/>
      <c r="F123" s="174"/>
      <c r="G123" s="38"/>
      <c r="I123" s="59">
        <v>76</v>
      </c>
      <c r="J123" s="47">
        <v>4</v>
      </c>
    </row>
    <row r="125" spans="1:10" s="39" customFormat="1" ht="39" customHeight="1" x14ac:dyDescent="0.3">
      <c r="A125" s="183" t="s">
        <v>221</v>
      </c>
      <c r="B125" s="183"/>
      <c r="C125" s="183"/>
      <c r="D125" s="183"/>
      <c r="E125" s="183"/>
      <c r="F125" s="183"/>
      <c r="H125" s="2"/>
    </row>
    <row r="126" spans="1:10" s="39" customFormat="1" ht="18" customHeight="1" x14ac:dyDescent="0.3">
      <c r="A126" s="184" t="s">
        <v>20</v>
      </c>
      <c r="B126" s="191" t="s">
        <v>0</v>
      </c>
      <c r="C126" s="192"/>
      <c r="D126" s="188" t="s">
        <v>103</v>
      </c>
      <c r="E126" s="188"/>
      <c r="F126" s="188"/>
      <c r="H126" s="2"/>
    </row>
    <row r="127" spans="1:10" s="39" customFormat="1" ht="34.5" customHeight="1" x14ac:dyDescent="0.3">
      <c r="A127" s="184"/>
      <c r="B127" s="186"/>
      <c r="C127" s="187"/>
      <c r="D127" s="18" t="s">
        <v>4</v>
      </c>
      <c r="E127" s="18" t="s">
        <v>1</v>
      </c>
      <c r="F127" s="18" t="s">
        <v>2</v>
      </c>
    </row>
    <row r="128" spans="1:10" s="39" customFormat="1" ht="19.5" customHeight="1" x14ac:dyDescent="0.3">
      <c r="A128" s="185"/>
      <c r="B128" s="172"/>
      <c r="C128" s="174"/>
      <c r="D128" s="18">
        <v>0</v>
      </c>
      <c r="E128" s="18">
        <v>1</v>
      </c>
      <c r="F128" s="18">
        <v>2</v>
      </c>
    </row>
    <row r="129" spans="1:10" s="39" customFormat="1" ht="45" customHeight="1" x14ac:dyDescent="0.3">
      <c r="A129" s="19">
        <v>1</v>
      </c>
      <c r="B129" s="175" t="s">
        <v>226</v>
      </c>
      <c r="C129" s="175"/>
      <c r="D129" s="18"/>
      <c r="E129" s="18"/>
      <c r="F129" s="18"/>
      <c r="G129" s="42"/>
      <c r="H129" s="42"/>
      <c r="I129" s="42"/>
      <c r="J129" s="42"/>
    </row>
    <row r="130" spans="1:10" s="39" customFormat="1" ht="45.75" customHeight="1" x14ac:dyDescent="0.3">
      <c r="A130" s="19">
        <v>2</v>
      </c>
      <c r="B130" s="175" t="s">
        <v>227</v>
      </c>
      <c r="C130" s="175"/>
      <c r="D130" s="18"/>
      <c r="E130" s="18"/>
      <c r="F130" s="18"/>
      <c r="G130" s="42"/>
      <c r="H130" s="42"/>
      <c r="I130" s="42"/>
      <c r="J130" s="42"/>
    </row>
    <row r="131" spans="1:10" s="39" customFormat="1" ht="46.5" customHeight="1" x14ac:dyDescent="0.3">
      <c r="A131" s="19">
        <v>3</v>
      </c>
      <c r="B131" s="175" t="s">
        <v>228</v>
      </c>
      <c r="C131" s="175"/>
      <c r="D131" s="18"/>
      <c r="E131" s="18"/>
      <c r="F131" s="18"/>
      <c r="G131" s="42"/>
      <c r="H131" s="42"/>
      <c r="I131" s="42"/>
      <c r="J131" s="42"/>
    </row>
    <row r="132" spans="1:10" s="39" customFormat="1" ht="46.5" customHeight="1" x14ac:dyDescent="0.3">
      <c r="A132" s="19">
        <v>4</v>
      </c>
      <c r="B132" s="175" t="s">
        <v>229</v>
      </c>
      <c r="C132" s="175"/>
      <c r="D132" s="18"/>
      <c r="E132" s="18"/>
      <c r="F132" s="18"/>
      <c r="G132" s="42"/>
      <c r="H132" s="42"/>
      <c r="I132" s="42"/>
      <c r="J132" s="42"/>
    </row>
    <row r="133" spans="1:10" s="39" customFormat="1" ht="21.75" customHeight="1" x14ac:dyDescent="0.3">
      <c r="A133" s="176" t="s">
        <v>223</v>
      </c>
      <c r="B133" s="177"/>
      <c r="C133" s="178"/>
      <c r="D133" s="179">
        <f>SUM(D129:F132)</f>
        <v>0</v>
      </c>
      <c r="E133" s="180"/>
      <c r="F133" s="181"/>
    </row>
    <row r="134" spans="1:10" s="39" customFormat="1" ht="21.75" customHeight="1" x14ac:dyDescent="0.3">
      <c r="A134" s="176" t="s">
        <v>224</v>
      </c>
      <c r="B134" s="177"/>
      <c r="C134" s="178"/>
      <c r="D134" s="179">
        <f>A132*2</f>
        <v>8</v>
      </c>
      <c r="E134" s="180"/>
      <c r="F134" s="181"/>
      <c r="I134" s="59">
        <v>0</v>
      </c>
      <c r="J134" s="47">
        <v>1</v>
      </c>
    </row>
    <row r="135" spans="1:10" s="39" customFormat="1" ht="21.75" customHeight="1" x14ac:dyDescent="0.3">
      <c r="A135" s="176" t="s">
        <v>3</v>
      </c>
      <c r="B135" s="177"/>
      <c r="C135" s="178"/>
      <c r="D135" s="182">
        <f>(D133/D134)*100</f>
        <v>0</v>
      </c>
      <c r="E135" s="182"/>
      <c r="F135" s="182"/>
      <c r="I135" s="59">
        <v>26</v>
      </c>
      <c r="J135" s="47">
        <v>2</v>
      </c>
    </row>
    <row r="136" spans="1:10" s="39" customFormat="1" ht="21.75" customHeight="1" x14ac:dyDescent="0.3">
      <c r="A136" s="20"/>
      <c r="B136" s="73"/>
      <c r="C136" s="23" t="s">
        <v>225</v>
      </c>
      <c r="D136" s="169">
        <f>VLOOKUP(D135,I134:J138,2)</f>
        <v>1</v>
      </c>
      <c r="E136" s="170"/>
      <c r="F136" s="171"/>
      <c r="G136" s="38">
        <f>D136</f>
        <v>1</v>
      </c>
      <c r="I136" s="59">
        <v>51</v>
      </c>
      <c r="J136" s="47">
        <v>3</v>
      </c>
    </row>
    <row r="137" spans="1:10" s="39" customFormat="1" ht="35.1" customHeight="1" x14ac:dyDescent="0.3">
      <c r="A137" s="22"/>
      <c r="B137" s="74"/>
      <c r="C137" s="21" t="s">
        <v>50</v>
      </c>
      <c r="D137" s="172"/>
      <c r="E137" s="173"/>
      <c r="F137" s="174"/>
      <c r="G137" s="38"/>
      <c r="I137" s="59">
        <v>76</v>
      </c>
      <c r="J137" s="47">
        <v>4</v>
      </c>
    </row>
    <row r="139" spans="1:10" s="39" customFormat="1" ht="33" customHeight="1" x14ac:dyDescent="0.3">
      <c r="A139" s="199" t="s">
        <v>231</v>
      </c>
      <c r="B139" s="200"/>
      <c r="C139" s="200"/>
      <c r="D139" s="200"/>
      <c r="E139" s="200"/>
      <c r="F139" s="201"/>
      <c r="H139" s="2"/>
    </row>
    <row r="140" spans="1:10" s="39" customFormat="1" ht="18" customHeight="1" x14ac:dyDescent="0.3">
      <c r="A140" s="197" t="s">
        <v>20</v>
      </c>
      <c r="B140" s="203" t="s">
        <v>0</v>
      </c>
      <c r="C140" s="203"/>
      <c r="D140" s="198" t="s">
        <v>103</v>
      </c>
      <c r="E140" s="198"/>
      <c r="F140" s="198"/>
      <c r="H140" s="2"/>
    </row>
    <row r="141" spans="1:10" s="39" customFormat="1" ht="34.5" customHeight="1" x14ac:dyDescent="0.3">
      <c r="A141" s="197"/>
      <c r="B141" s="203"/>
      <c r="C141" s="203"/>
      <c r="D141" s="18" t="s">
        <v>4</v>
      </c>
      <c r="E141" s="18" t="s">
        <v>1</v>
      </c>
      <c r="F141" s="18" t="s">
        <v>2</v>
      </c>
    </row>
    <row r="142" spans="1:10" s="39" customFormat="1" ht="19.5" customHeight="1" x14ac:dyDescent="0.3">
      <c r="A142" s="197"/>
      <c r="B142" s="203"/>
      <c r="C142" s="203"/>
      <c r="D142" s="18">
        <v>0</v>
      </c>
      <c r="E142" s="18">
        <v>1</v>
      </c>
      <c r="F142" s="18">
        <v>2</v>
      </c>
    </row>
    <row r="143" spans="1:10" s="39" customFormat="1" ht="33" customHeight="1" x14ac:dyDescent="0.3">
      <c r="A143" s="19">
        <v>1</v>
      </c>
      <c r="B143" s="175" t="s">
        <v>235</v>
      </c>
      <c r="C143" s="175"/>
      <c r="D143" s="18"/>
      <c r="E143" s="18"/>
      <c r="F143" s="18"/>
      <c r="G143" s="42"/>
      <c r="H143" s="42"/>
      <c r="I143" s="42"/>
      <c r="J143" s="42"/>
    </row>
    <row r="144" spans="1:10" s="39" customFormat="1" ht="34.5" customHeight="1" x14ac:dyDescent="0.3">
      <c r="A144" s="19">
        <v>2</v>
      </c>
      <c r="B144" s="175" t="s">
        <v>236</v>
      </c>
      <c r="C144" s="175"/>
      <c r="D144" s="18"/>
      <c r="E144" s="18"/>
      <c r="F144" s="18"/>
      <c r="G144" s="42"/>
      <c r="H144" s="42"/>
      <c r="I144" s="42"/>
      <c r="J144" s="42"/>
    </row>
    <row r="145" spans="1:10" s="39" customFormat="1" ht="31.5" customHeight="1" x14ac:dyDescent="0.3">
      <c r="A145" s="19">
        <v>3</v>
      </c>
      <c r="B145" s="175" t="s">
        <v>237</v>
      </c>
      <c r="C145" s="175"/>
      <c r="D145" s="18"/>
      <c r="E145" s="18"/>
      <c r="F145" s="18"/>
      <c r="G145" s="42"/>
      <c r="H145" s="42"/>
      <c r="I145" s="42"/>
      <c r="J145" s="42"/>
    </row>
    <row r="146" spans="1:10" s="39" customFormat="1" ht="21.75" customHeight="1" x14ac:dyDescent="0.3">
      <c r="A146" s="176" t="s">
        <v>232</v>
      </c>
      <c r="B146" s="177"/>
      <c r="C146" s="202"/>
      <c r="D146" s="179">
        <f>SUM(D143:F145)</f>
        <v>0</v>
      </c>
      <c r="E146" s="180"/>
      <c r="F146" s="181"/>
    </row>
    <row r="147" spans="1:10" s="39" customFormat="1" ht="21.75" customHeight="1" x14ac:dyDescent="0.3">
      <c r="A147" s="176" t="s">
        <v>233</v>
      </c>
      <c r="B147" s="177"/>
      <c r="C147" s="178"/>
      <c r="D147" s="179">
        <f>A145*2</f>
        <v>6</v>
      </c>
      <c r="E147" s="180"/>
      <c r="F147" s="181"/>
      <c r="I147" s="59">
        <v>0</v>
      </c>
      <c r="J147" s="47">
        <v>1</v>
      </c>
    </row>
    <row r="148" spans="1:10" s="39" customFormat="1" ht="21.75" customHeight="1" x14ac:dyDescent="0.3">
      <c r="A148" s="176" t="s">
        <v>3</v>
      </c>
      <c r="B148" s="177"/>
      <c r="C148" s="178"/>
      <c r="D148" s="182">
        <f>(D146/D147)*100</f>
        <v>0</v>
      </c>
      <c r="E148" s="182"/>
      <c r="F148" s="182"/>
      <c r="I148" s="59">
        <v>26</v>
      </c>
      <c r="J148" s="47">
        <v>2</v>
      </c>
    </row>
    <row r="149" spans="1:10" s="39" customFormat="1" ht="21.75" customHeight="1" x14ac:dyDescent="0.3">
      <c r="A149" s="20"/>
      <c r="B149" s="73"/>
      <c r="C149" s="23" t="s">
        <v>234</v>
      </c>
      <c r="D149" s="169">
        <f>VLOOKUP(D148,I147:J151,2)</f>
        <v>1</v>
      </c>
      <c r="E149" s="170"/>
      <c r="F149" s="171"/>
      <c r="G149" s="38">
        <f>D149</f>
        <v>1</v>
      </c>
      <c r="I149" s="59">
        <v>51</v>
      </c>
      <c r="J149" s="47">
        <v>3</v>
      </c>
    </row>
    <row r="150" spans="1:10" s="39" customFormat="1" ht="35.1" customHeight="1" x14ac:dyDescent="0.3">
      <c r="A150" s="22"/>
      <c r="B150" s="74"/>
      <c r="C150" s="21" t="s">
        <v>50</v>
      </c>
      <c r="D150" s="172"/>
      <c r="E150" s="173"/>
      <c r="F150" s="174"/>
      <c r="G150" s="38"/>
      <c r="I150" s="59">
        <v>76</v>
      </c>
      <c r="J150" s="47">
        <v>4</v>
      </c>
    </row>
    <row r="152" spans="1:10" s="39" customFormat="1" ht="36.75" customHeight="1" x14ac:dyDescent="0.3">
      <c r="A152" s="194" t="s">
        <v>239</v>
      </c>
      <c r="B152" s="195"/>
      <c r="C152" s="195"/>
      <c r="D152" s="195"/>
      <c r="E152" s="195"/>
      <c r="F152" s="196"/>
      <c r="H152" s="2"/>
    </row>
    <row r="153" spans="1:10" s="39" customFormat="1" ht="18" customHeight="1" x14ac:dyDescent="0.3">
      <c r="A153" s="197" t="s">
        <v>20</v>
      </c>
      <c r="B153" s="191" t="s">
        <v>0</v>
      </c>
      <c r="C153" s="192"/>
      <c r="D153" s="198" t="s">
        <v>103</v>
      </c>
      <c r="E153" s="198"/>
      <c r="F153" s="198"/>
      <c r="H153" s="2"/>
    </row>
    <row r="154" spans="1:10" s="39" customFormat="1" ht="34.5" customHeight="1" x14ac:dyDescent="0.3">
      <c r="A154" s="197"/>
      <c r="B154" s="186"/>
      <c r="C154" s="187"/>
      <c r="D154" s="18" t="s">
        <v>4</v>
      </c>
      <c r="E154" s="18" t="s">
        <v>1</v>
      </c>
      <c r="F154" s="18" t="s">
        <v>2</v>
      </c>
    </row>
    <row r="155" spans="1:10" s="39" customFormat="1" ht="19.5" customHeight="1" x14ac:dyDescent="0.3">
      <c r="A155" s="197"/>
      <c r="B155" s="172"/>
      <c r="C155" s="174"/>
      <c r="D155" s="18">
        <v>0</v>
      </c>
      <c r="E155" s="18">
        <v>1</v>
      </c>
      <c r="F155" s="18">
        <v>2</v>
      </c>
    </row>
    <row r="156" spans="1:10" s="39" customFormat="1" ht="60.75" customHeight="1" x14ac:dyDescent="0.3">
      <c r="A156" s="19">
        <v>1</v>
      </c>
      <c r="B156" s="175" t="s">
        <v>240</v>
      </c>
      <c r="C156" s="175"/>
      <c r="D156" s="18"/>
      <c r="E156" s="18"/>
      <c r="F156" s="18"/>
      <c r="G156" s="42"/>
      <c r="H156" s="42"/>
      <c r="I156" s="42"/>
      <c r="J156" s="42"/>
    </row>
    <row r="157" spans="1:10" s="39" customFormat="1" ht="33.75" customHeight="1" x14ac:dyDescent="0.3">
      <c r="A157" s="19">
        <v>2</v>
      </c>
      <c r="B157" s="175" t="s">
        <v>241</v>
      </c>
      <c r="C157" s="175"/>
      <c r="D157" s="18"/>
      <c r="E157" s="18"/>
      <c r="F157" s="18"/>
      <c r="G157" s="42"/>
      <c r="H157" s="42"/>
      <c r="I157" s="42"/>
      <c r="J157" s="42"/>
    </row>
    <row r="158" spans="1:10" s="42" customFormat="1" ht="33" customHeight="1" x14ac:dyDescent="0.3">
      <c r="A158" s="19">
        <v>3</v>
      </c>
      <c r="B158" s="175" t="s">
        <v>242</v>
      </c>
      <c r="C158" s="175"/>
      <c r="D158" s="18"/>
      <c r="E158" s="18"/>
      <c r="F158" s="18"/>
    </row>
    <row r="159" spans="1:10" s="42" customFormat="1" ht="46.5" customHeight="1" x14ac:dyDescent="0.3">
      <c r="A159" s="19">
        <v>4</v>
      </c>
      <c r="B159" s="175" t="s">
        <v>243</v>
      </c>
      <c r="C159" s="175"/>
      <c r="D159" s="18"/>
      <c r="E159" s="18"/>
      <c r="F159" s="18"/>
    </row>
    <row r="160" spans="1:10" s="39" customFormat="1" ht="46.5" customHeight="1" x14ac:dyDescent="0.3">
      <c r="A160" s="19">
        <v>5</v>
      </c>
      <c r="B160" s="175" t="s">
        <v>244</v>
      </c>
      <c r="C160" s="175"/>
      <c r="D160" s="18"/>
      <c r="E160" s="18"/>
      <c r="F160" s="18"/>
      <c r="G160" s="42"/>
      <c r="H160" s="42"/>
      <c r="I160" s="42"/>
      <c r="J160" s="42"/>
    </row>
    <row r="161" spans="1:10" s="39" customFormat="1" ht="21.75" customHeight="1" x14ac:dyDescent="0.3">
      <c r="A161" s="176" t="s">
        <v>246</v>
      </c>
      <c r="B161" s="177"/>
      <c r="C161" s="178"/>
      <c r="D161" s="179">
        <f>SUM(D156:F160)</f>
        <v>0</v>
      </c>
      <c r="E161" s="180"/>
      <c r="F161" s="181"/>
    </row>
    <row r="162" spans="1:10" s="39" customFormat="1" ht="21.75" customHeight="1" x14ac:dyDescent="0.3">
      <c r="A162" s="176" t="s">
        <v>247</v>
      </c>
      <c r="B162" s="177"/>
      <c r="C162" s="178"/>
      <c r="D162" s="179">
        <f>A160*2</f>
        <v>10</v>
      </c>
      <c r="E162" s="180"/>
      <c r="F162" s="181"/>
      <c r="I162" s="59">
        <v>0</v>
      </c>
      <c r="J162" s="47">
        <v>1</v>
      </c>
    </row>
    <row r="163" spans="1:10" s="39" customFormat="1" ht="21.75" customHeight="1" x14ac:dyDescent="0.3">
      <c r="A163" s="176" t="s">
        <v>3</v>
      </c>
      <c r="B163" s="177"/>
      <c r="C163" s="178"/>
      <c r="D163" s="182">
        <f>(D161/D162)*100</f>
        <v>0</v>
      </c>
      <c r="E163" s="182"/>
      <c r="F163" s="182"/>
      <c r="I163" s="59">
        <v>26</v>
      </c>
      <c r="J163" s="47">
        <v>2</v>
      </c>
    </row>
    <row r="164" spans="1:10" s="39" customFormat="1" ht="21.75" customHeight="1" x14ac:dyDescent="0.3">
      <c r="A164" s="20"/>
      <c r="B164" s="73"/>
      <c r="C164" s="23" t="s">
        <v>248</v>
      </c>
      <c r="D164" s="169">
        <f>VLOOKUP(D163,I162:J166,2)</f>
        <v>1</v>
      </c>
      <c r="E164" s="170"/>
      <c r="F164" s="171"/>
      <c r="G164" s="38">
        <f>D164</f>
        <v>1</v>
      </c>
      <c r="I164" s="59">
        <v>51</v>
      </c>
      <c r="J164" s="47">
        <v>3</v>
      </c>
    </row>
    <row r="165" spans="1:10" s="39" customFormat="1" ht="35.1" customHeight="1" x14ac:dyDescent="0.3">
      <c r="A165" s="22"/>
      <c r="B165" s="74"/>
      <c r="C165" s="21" t="s">
        <v>50</v>
      </c>
      <c r="D165" s="172"/>
      <c r="E165" s="173"/>
      <c r="F165" s="174"/>
      <c r="G165" s="38"/>
      <c r="I165" s="59">
        <v>76</v>
      </c>
      <c r="J165" s="47">
        <v>4</v>
      </c>
    </row>
    <row r="167" spans="1:10" s="39" customFormat="1" ht="35.25" customHeight="1" x14ac:dyDescent="0.3">
      <c r="A167" s="194" t="s">
        <v>249</v>
      </c>
      <c r="B167" s="195"/>
      <c r="C167" s="195"/>
      <c r="D167" s="195"/>
      <c r="E167" s="195"/>
      <c r="F167" s="196"/>
      <c r="H167" s="2"/>
    </row>
    <row r="168" spans="1:10" s="39" customFormat="1" ht="18" customHeight="1" x14ac:dyDescent="0.3">
      <c r="A168" s="197" t="s">
        <v>20</v>
      </c>
      <c r="B168" s="191" t="s">
        <v>0</v>
      </c>
      <c r="C168" s="192"/>
      <c r="D168" s="198" t="s">
        <v>103</v>
      </c>
      <c r="E168" s="198"/>
      <c r="F168" s="198"/>
      <c r="H168" s="2"/>
    </row>
    <row r="169" spans="1:10" s="39" customFormat="1" ht="34.5" customHeight="1" x14ac:dyDescent="0.3">
      <c r="A169" s="197"/>
      <c r="B169" s="186"/>
      <c r="C169" s="187"/>
      <c r="D169" s="18" t="s">
        <v>4</v>
      </c>
      <c r="E169" s="18" t="s">
        <v>1</v>
      </c>
      <c r="F169" s="18" t="s">
        <v>2</v>
      </c>
    </row>
    <row r="170" spans="1:10" s="39" customFormat="1" ht="19.5" customHeight="1" x14ac:dyDescent="0.3">
      <c r="A170" s="197"/>
      <c r="B170" s="172"/>
      <c r="C170" s="174"/>
      <c r="D170" s="18">
        <v>0</v>
      </c>
      <c r="E170" s="18">
        <v>1</v>
      </c>
      <c r="F170" s="18">
        <v>2</v>
      </c>
    </row>
    <row r="171" spans="1:10" s="39" customFormat="1" ht="31.5" customHeight="1" x14ac:dyDescent="0.3">
      <c r="A171" s="19">
        <v>1</v>
      </c>
      <c r="B171" s="175" t="s">
        <v>254</v>
      </c>
      <c r="C171" s="175"/>
      <c r="D171" s="18"/>
      <c r="E171" s="18"/>
      <c r="F171" s="18"/>
      <c r="G171" s="42"/>
      <c r="H171" s="42"/>
      <c r="I171" s="42"/>
      <c r="J171" s="42"/>
    </row>
    <row r="172" spans="1:10" s="39" customFormat="1" ht="33.75" customHeight="1" x14ac:dyDescent="0.3">
      <c r="A172" s="19">
        <v>2</v>
      </c>
      <c r="B172" s="175" t="s">
        <v>255</v>
      </c>
      <c r="C172" s="175"/>
      <c r="D172" s="18"/>
      <c r="E172" s="18"/>
      <c r="F172" s="18"/>
      <c r="G172" s="42"/>
      <c r="H172" s="42"/>
      <c r="I172" s="42"/>
      <c r="J172" s="42"/>
    </row>
    <row r="173" spans="1:10" s="39" customFormat="1" ht="20.25" customHeight="1" x14ac:dyDescent="0.3">
      <c r="A173" s="19">
        <v>3</v>
      </c>
      <c r="B173" s="175" t="s">
        <v>256</v>
      </c>
      <c r="C173" s="175"/>
      <c r="D173" s="18"/>
      <c r="E173" s="18"/>
      <c r="F173" s="18"/>
      <c r="G173" s="42"/>
      <c r="H173" s="42"/>
      <c r="I173" s="42"/>
      <c r="J173" s="42"/>
    </row>
    <row r="174" spans="1:10" s="39" customFormat="1" ht="21.75" customHeight="1" x14ac:dyDescent="0.3">
      <c r="A174" s="176" t="s">
        <v>251</v>
      </c>
      <c r="B174" s="177"/>
      <c r="C174" s="178"/>
      <c r="D174" s="179">
        <f>SUM(D171:F173)</f>
        <v>0</v>
      </c>
      <c r="E174" s="180"/>
      <c r="F174" s="181"/>
    </row>
    <row r="175" spans="1:10" s="39" customFormat="1" ht="21.75" customHeight="1" x14ac:dyDescent="0.3">
      <c r="A175" s="176" t="s">
        <v>252</v>
      </c>
      <c r="B175" s="177"/>
      <c r="C175" s="178"/>
      <c r="D175" s="179">
        <f>A173*2</f>
        <v>6</v>
      </c>
      <c r="E175" s="180"/>
      <c r="F175" s="181"/>
      <c r="I175" s="59">
        <v>0</v>
      </c>
      <c r="J175" s="47">
        <v>1</v>
      </c>
    </row>
    <row r="176" spans="1:10" s="39" customFormat="1" ht="21.75" customHeight="1" x14ac:dyDescent="0.3">
      <c r="A176" s="176" t="s">
        <v>3</v>
      </c>
      <c r="B176" s="177"/>
      <c r="C176" s="178"/>
      <c r="D176" s="182">
        <f>(D174/D175)*100</f>
        <v>0</v>
      </c>
      <c r="E176" s="182"/>
      <c r="F176" s="182"/>
      <c r="I176" s="59">
        <v>26</v>
      </c>
      <c r="J176" s="47">
        <v>2</v>
      </c>
    </row>
    <row r="177" spans="1:10" s="39" customFormat="1" ht="21.75" customHeight="1" x14ac:dyDescent="0.3">
      <c r="A177" s="20"/>
      <c r="B177" s="73"/>
      <c r="C177" s="23" t="s">
        <v>253</v>
      </c>
      <c r="D177" s="169">
        <f>VLOOKUP(D176,I175:J179,2)</f>
        <v>1</v>
      </c>
      <c r="E177" s="170"/>
      <c r="F177" s="171"/>
      <c r="G177" s="38">
        <f>D177</f>
        <v>1</v>
      </c>
      <c r="I177" s="59">
        <v>51</v>
      </c>
      <c r="J177" s="47">
        <v>3</v>
      </c>
    </row>
    <row r="178" spans="1:10" s="39" customFormat="1" ht="35.1" customHeight="1" x14ac:dyDescent="0.3">
      <c r="A178" s="22"/>
      <c r="B178" s="74"/>
      <c r="C178" s="21" t="s">
        <v>50</v>
      </c>
      <c r="D178" s="172"/>
      <c r="E178" s="173"/>
      <c r="F178" s="174"/>
      <c r="G178" s="38"/>
      <c r="I178" s="59">
        <v>76</v>
      </c>
      <c r="J178" s="47">
        <v>4</v>
      </c>
    </row>
    <row r="180" spans="1:10" s="39" customFormat="1" ht="37.5" customHeight="1" x14ac:dyDescent="0.3">
      <c r="A180" s="183" t="s">
        <v>257</v>
      </c>
      <c r="B180" s="183"/>
      <c r="C180" s="183"/>
      <c r="D180" s="183"/>
      <c r="E180" s="183"/>
      <c r="F180" s="183"/>
      <c r="H180" s="2"/>
    </row>
    <row r="181" spans="1:10" s="39" customFormat="1" ht="18" customHeight="1" x14ac:dyDescent="0.3">
      <c r="A181" s="184" t="s">
        <v>20</v>
      </c>
      <c r="B181" s="186" t="s">
        <v>0</v>
      </c>
      <c r="C181" s="187"/>
      <c r="D181" s="188" t="s">
        <v>103</v>
      </c>
      <c r="E181" s="188"/>
      <c r="F181" s="188"/>
      <c r="H181" s="2"/>
    </row>
    <row r="182" spans="1:10" s="39" customFormat="1" ht="34.5" customHeight="1" x14ac:dyDescent="0.3">
      <c r="A182" s="184"/>
      <c r="B182" s="186"/>
      <c r="C182" s="187"/>
      <c r="D182" s="18" t="s">
        <v>4</v>
      </c>
      <c r="E182" s="18" t="s">
        <v>1</v>
      </c>
      <c r="F182" s="18" t="s">
        <v>2</v>
      </c>
    </row>
    <row r="183" spans="1:10" s="39" customFormat="1" ht="19.5" customHeight="1" x14ac:dyDescent="0.3">
      <c r="A183" s="185"/>
      <c r="B183" s="172"/>
      <c r="C183" s="174"/>
      <c r="D183" s="18">
        <v>0</v>
      </c>
      <c r="E183" s="18">
        <v>1</v>
      </c>
      <c r="F183" s="18">
        <v>2</v>
      </c>
    </row>
    <row r="184" spans="1:10" s="39" customFormat="1" ht="18" customHeight="1" x14ac:dyDescent="0.3">
      <c r="A184" s="19">
        <v>1</v>
      </c>
      <c r="B184" s="175" t="s">
        <v>259</v>
      </c>
      <c r="C184" s="175"/>
      <c r="D184" s="18"/>
      <c r="E184" s="18"/>
      <c r="F184" s="18"/>
      <c r="G184" s="42"/>
      <c r="H184" s="42"/>
      <c r="I184" s="42"/>
      <c r="J184" s="42"/>
    </row>
    <row r="185" spans="1:10" s="39" customFormat="1" ht="33.75" customHeight="1" x14ac:dyDescent="0.3">
      <c r="A185" s="19">
        <v>2</v>
      </c>
      <c r="B185" s="175" t="s">
        <v>260</v>
      </c>
      <c r="C185" s="175"/>
      <c r="D185" s="18"/>
      <c r="E185" s="18"/>
      <c r="F185" s="18"/>
      <c r="G185" s="42"/>
      <c r="H185" s="42"/>
      <c r="I185" s="42"/>
      <c r="J185" s="42"/>
    </row>
    <row r="186" spans="1:10" s="39" customFormat="1" ht="33" customHeight="1" x14ac:dyDescent="0.3">
      <c r="A186" s="19">
        <v>3</v>
      </c>
      <c r="B186" s="175" t="s">
        <v>261</v>
      </c>
      <c r="C186" s="175"/>
      <c r="D186" s="18"/>
      <c r="E186" s="18"/>
      <c r="F186" s="18"/>
      <c r="G186" s="42"/>
      <c r="H186" s="42"/>
      <c r="I186" s="42"/>
      <c r="J186" s="42"/>
    </row>
    <row r="187" spans="1:10" s="39" customFormat="1" ht="21.75" customHeight="1" x14ac:dyDescent="0.3">
      <c r="A187" s="176" t="s">
        <v>262</v>
      </c>
      <c r="B187" s="177"/>
      <c r="C187" s="178"/>
      <c r="D187" s="179">
        <f>SUM(D184:F186)</f>
        <v>0</v>
      </c>
      <c r="E187" s="180"/>
      <c r="F187" s="181"/>
    </row>
    <row r="188" spans="1:10" s="39" customFormat="1" ht="21.75" customHeight="1" x14ac:dyDescent="0.3">
      <c r="A188" s="176" t="s">
        <v>263</v>
      </c>
      <c r="B188" s="177"/>
      <c r="C188" s="178"/>
      <c r="D188" s="179">
        <f>2*3</f>
        <v>6</v>
      </c>
      <c r="E188" s="180"/>
      <c r="F188" s="181"/>
      <c r="I188" s="59">
        <v>0</v>
      </c>
      <c r="J188" s="47">
        <v>1</v>
      </c>
    </row>
    <row r="189" spans="1:10" s="39" customFormat="1" ht="21.75" customHeight="1" x14ac:dyDescent="0.3">
      <c r="A189" s="176" t="s">
        <v>3</v>
      </c>
      <c r="B189" s="177"/>
      <c r="C189" s="178"/>
      <c r="D189" s="182">
        <f>(D187/D188)*100</f>
        <v>0</v>
      </c>
      <c r="E189" s="182"/>
      <c r="F189" s="182"/>
      <c r="I189" s="59">
        <v>26</v>
      </c>
      <c r="J189" s="47">
        <v>2</v>
      </c>
    </row>
    <row r="190" spans="1:10" s="39" customFormat="1" ht="21.75" customHeight="1" x14ac:dyDescent="0.3">
      <c r="A190" s="20"/>
      <c r="B190" s="73"/>
      <c r="C190" s="23" t="s">
        <v>264</v>
      </c>
      <c r="D190" s="169">
        <f>VLOOKUP(D189,I188:J192,2)</f>
        <v>1</v>
      </c>
      <c r="E190" s="170"/>
      <c r="F190" s="171"/>
      <c r="G190" s="38">
        <f>D190</f>
        <v>1</v>
      </c>
      <c r="I190" s="59">
        <v>51</v>
      </c>
      <c r="J190" s="47">
        <v>3</v>
      </c>
    </row>
    <row r="191" spans="1:10" s="39" customFormat="1" ht="35.1" customHeight="1" x14ac:dyDescent="0.3">
      <c r="A191" s="22"/>
      <c r="B191" s="74"/>
      <c r="C191" s="21" t="s">
        <v>50</v>
      </c>
      <c r="D191" s="172"/>
      <c r="E191" s="173"/>
      <c r="F191" s="174"/>
      <c r="G191" s="38"/>
      <c r="I191" s="59">
        <v>76</v>
      </c>
      <c r="J191" s="47">
        <v>4</v>
      </c>
    </row>
    <row r="193" spans="1:12" s="39" customFormat="1" ht="39.75" customHeight="1" x14ac:dyDescent="0.3">
      <c r="A193" s="183" t="s">
        <v>265</v>
      </c>
      <c r="B193" s="183"/>
      <c r="C193" s="183"/>
      <c r="D193" s="183"/>
      <c r="E193" s="183"/>
      <c r="F193" s="183"/>
    </row>
    <row r="194" spans="1:12" s="39" customFormat="1" ht="18" customHeight="1" x14ac:dyDescent="0.3">
      <c r="A194" s="184" t="s">
        <v>20</v>
      </c>
      <c r="B194" s="186" t="s">
        <v>0</v>
      </c>
      <c r="C194" s="187"/>
      <c r="D194" s="188" t="s">
        <v>103</v>
      </c>
      <c r="E194" s="188"/>
      <c r="F194" s="188"/>
    </row>
    <row r="195" spans="1:12" s="39" customFormat="1" ht="34.5" customHeight="1" x14ac:dyDescent="0.3">
      <c r="A195" s="184"/>
      <c r="B195" s="186"/>
      <c r="C195" s="187"/>
      <c r="D195" s="102" t="s">
        <v>4</v>
      </c>
      <c r="E195" s="102" t="s">
        <v>1</v>
      </c>
      <c r="F195" s="102" t="s">
        <v>2</v>
      </c>
    </row>
    <row r="196" spans="1:12" s="39" customFormat="1" ht="19.5" customHeight="1" x14ac:dyDescent="0.3">
      <c r="A196" s="185"/>
      <c r="B196" s="172"/>
      <c r="C196" s="174"/>
      <c r="D196" s="102">
        <v>0</v>
      </c>
      <c r="E196" s="102">
        <v>1</v>
      </c>
      <c r="F196" s="102">
        <v>2</v>
      </c>
    </row>
    <row r="197" spans="1:12" s="39" customFormat="1" ht="29.25" customHeight="1" x14ac:dyDescent="0.3">
      <c r="A197" s="19">
        <v>1</v>
      </c>
      <c r="B197" s="175" t="s">
        <v>266</v>
      </c>
      <c r="C197" s="175"/>
      <c r="D197" s="18"/>
      <c r="E197" s="18"/>
      <c r="F197" s="18"/>
      <c r="G197" s="42"/>
      <c r="H197" s="42"/>
      <c r="I197" s="42"/>
      <c r="J197" s="42"/>
      <c r="L197" s="193"/>
    </row>
    <row r="198" spans="1:12" s="39" customFormat="1" ht="34.5" customHeight="1" x14ac:dyDescent="0.3">
      <c r="A198" s="19">
        <v>2</v>
      </c>
      <c r="B198" s="175" t="s">
        <v>267</v>
      </c>
      <c r="C198" s="175"/>
      <c r="D198" s="18"/>
      <c r="E198" s="18"/>
      <c r="F198" s="18"/>
      <c r="G198" s="42"/>
      <c r="H198" s="42"/>
      <c r="I198" s="42"/>
      <c r="J198" s="42"/>
      <c r="L198" s="193"/>
    </row>
    <row r="199" spans="1:12" s="39" customFormat="1" ht="21.75" customHeight="1" x14ac:dyDescent="0.3">
      <c r="A199" s="176" t="s">
        <v>268</v>
      </c>
      <c r="B199" s="177"/>
      <c r="C199" s="178"/>
      <c r="D199" s="179">
        <f>SUM(D197:F198)</f>
        <v>0</v>
      </c>
      <c r="E199" s="180"/>
      <c r="F199" s="181"/>
      <c r="L199" s="104"/>
    </row>
    <row r="200" spans="1:12" s="39" customFormat="1" ht="21.75" customHeight="1" x14ac:dyDescent="0.3">
      <c r="A200" s="176" t="s">
        <v>269</v>
      </c>
      <c r="B200" s="177"/>
      <c r="C200" s="178"/>
      <c r="D200" s="179">
        <f>2*A198</f>
        <v>4</v>
      </c>
      <c r="E200" s="180"/>
      <c r="F200" s="181"/>
      <c r="I200" s="59">
        <v>0</v>
      </c>
      <c r="J200" s="47">
        <v>1</v>
      </c>
    </row>
    <row r="201" spans="1:12" s="39" customFormat="1" ht="21.75" customHeight="1" x14ac:dyDescent="0.3">
      <c r="A201" s="176" t="s">
        <v>3</v>
      </c>
      <c r="B201" s="177"/>
      <c r="C201" s="178"/>
      <c r="D201" s="182">
        <f>(D199/D200)*100</f>
        <v>0</v>
      </c>
      <c r="E201" s="182"/>
      <c r="F201" s="182"/>
      <c r="I201" s="59">
        <v>26</v>
      </c>
      <c r="J201" s="47">
        <v>2</v>
      </c>
    </row>
    <row r="202" spans="1:12" s="39" customFormat="1" ht="21.75" customHeight="1" x14ac:dyDescent="0.3">
      <c r="A202" s="20"/>
      <c r="B202" s="73"/>
      <c r="C202" s="23" t="s">
        <v>270</v>
      </c>
      <c r="D202" s="169">
        <f>VLOOKUP(D201,I200:J204,2)</f>
        <v>1</v>
      </c>
      <c r="E202" s="170"/>
      <c r="F202" s="171"/>
      <c r="G202" s="38">
        <f>D202</f>
        <v>1</v>
      </c>
      <c r="I202" s="59">
        <v>51</v>
      </c>
      <c r="J202" s="47">
        <v>3</v>
      </c>
    </row>
    <row r="203" spans="1:12" s="39" customFormat="1" ht="35.1" customHeight="1" x14ac:dyDescent="0.3">
      <c r="A203" s="22"/>
      <c r="B203" s="74"/>
      <c r="C203" s="21" t="s">
        <v>50</v>
      </c>
      <c r="D203" s="172"/>
      <c r="E203" s="173"/>
      <c r="F203" s="174"/>
      <c r="G203" s="38"/>
      <c r="I203" s="59">
        <v>76</v>
      </c>
      <c r="J203" s="47">
        <v>4</v>
      </c>
    </row>
    <row r="205" spans="1:12" ht="38.25" customHeight="1" x14ac:dyDescent="0.3">
      <c r="A205" s="183" t="s">
        <v>271</v>
      </c>
      <c r="B205" s="183"/>
      <c r="C205" s="183"/>
      <c r="D205" s="183"/>
      <c r="E205" s="183"/>
      <c r="F205" s="183"/>
      <c r="G205" s="42"/>
      <c r="H205" s="2"/>
      <c r="I205" s="42"/>
      <c r="J205" s="42"/>
    </row>
    <row r="206" spans="1:12" x14ac:dyDescent="0.3">
      <c r="A206" s="184" t="s">
        <v>20</v>
      </c>
      <c r="B206" s="186" t="s">
        <v>0</v>
      </c>
      <c r="C206" s="187"/>
      <c r="D206" s="188" t="s">
        <v>103</v>
      </c>
      <c r="E206" s="188"/>
      <c r="F206" s="188"/>
      <c r="G206" s="42"/>
      <c r="H206" s="2"/>
      <c r="I206" s="42"/>
      <c r="J206" s="42"/>
    </row>
    <row r="207" spans="1:12" ht="28.8" x14ac:dyDescent="0.3">
      <c r="A207" s="184"/>
      <c r="B207" s="186"/>
      <c r="C207" s="187"/>
      <c r="D207" s="102" t="s">
        <v>4</v>
      </c>
      <c r="E207" s="102" t="s">
        <v>1</v>
      </c>
      <c r="F207" s="102" t="s">
        <v>2</v>
      </c>
      <c r="G207" s="42"/>
      <c r="H207" s="42"/>
      <c r="I207" s="42"/>
      <c r="J207" s="42"/>
    </row>
    <row r="208" spans="1:12" x14ac:dyDescent="0.3">
      <c r="A208" s="185"/>
      <c r="B208" s="172"/>
      <c r="C208" s="174"/>
      <c r="D208" s="102">
        <v>0</v>
      </c>
      <c r="E208" s="102">
        <v>1</v>
      </c>
      <c r="F208" s="102">
        <v>2</v>
      </c>
      <c r="G208" s="42"/>
      <c r="H208" s="42"/>
      <c r="I208" s="42"/>
      <c r="J208" s="42"/>
    </row>
    <row r="209" spans="1:10" ht="34.5" customHeight="1" x14ac:dyDescent="0.3">
      <c r="A209" s="19">
        <v>1</v>
      </c>
      <c r="B209" s="175" t="s">
        <v>275</v>
      </c>
      <c r="C209" s="175"/>
      <c r="D209" s="100"/>
      <c r="E209" s="100"/>
      <c r="F209" s="100"/>
      <c r="G209" s="42"/>
      <c r="H209" s="42"/>
      <c r="I209" s="42"/>
      <c r="J209" s="42"/>
    </row>
    <row r="210" spans="1:10" ht="30.75" customHeight="1" x14ac:dyDescent="0.3">
      <c r="A210" s="19">
        <v>2</v>
      </c>
      <c r="B210" s="175" t="s">
        <v>276</v>
      </c>
      <c r="C210" s="175"/>
      <c r="D210" s="100"/>
      <c r="E210" s="100"/>
      <c r="F210" s="100"/>
      <c r="G210" s="42"/>
      <c r="H210" s="42"/>
      <c r="I210" s="42"/>
      <c r="J210" s="42"/>
    </row>
    <row r="211" spans="1:10" ht="26.25" customHeight="1" x14ac:dyDescent="0.3">
      <c r="A211" s="19">
        <v>3</v>
      </c>
      <c r="B211" s="175" t="s">
        <v>277</v>
      </c>
      <c r="C211" s="175"/>
      <c r="D211" s="100"/>
      <c r="E211" s="100"/>
      <c r="F211" s="100"/>
      <c r="G211" s="42"/>
      <c r="H211" s="42"/>
      <c r="I211" s="42"/>
      <c r="J211" s="42"/>
    </row>
    <row r="212" spans="1:10" ht="21.75" customHeight="1" x14ac:dyDescent="0.3">
      <c r="A212" s="176" t="s">
        <v>272</v>
      </c>
      <c r="B212" s="177"/>
      <c r="C212" s="178"/>
      <c r="D212" s="179">
        <f>SUM(D209:F211)</f>
        <v>0</v>
      </c>
      <c r="E212" s="180"/>
      <c r="F212" s="181"/>
      <c r="G212" s="42"/>
      <c r="H212" s="42"/>
      <c r="I212" s="42"/>
      <c r="J212" s="42"/>
    </row>
    <row r="213" spans="1:10" ht="21.75" customHeight="1" x14ac:dyDescent="0.3">
      <c r="A213" s="176" t="s">
        <v>273</v>
      </c>
      <c r="B213" s="177"/>
      <c r="C213" s="178"/>
      <c r="D213" s="179">
        <f>2*3</f>
        <v>6</v>
      </c>
      <c r="E213" s="180"/>
      <c r="F213" s="181"/>
      <c r="G213" s="42"/>
      <c r="H213" s="42"/>
      <c r="I213" s="101">
        <v>0</v>
      </c>
      <c r="J213" s="101">
        <v>1</v>
      </c>
    </row>
    <row r="214" spans="1:10" ht="21.75" customHeight="1" x14ac:dyDescent="0.3">
      <c r="A214" s="176" t="s">
        <v>3</v>
      </c>
      <c r="B214" s="177"/>
      <c r="C214" s="178"/>
      <c r="D214" s="182">
        <f>(D212/D213)*100</f>
        <v>0</v>
      </c>
      <c r="E214" s="182"/>
      <c r="F214" s="182"/>
      <c r="G214" s="42"/>
      <c r="H214" s="42"/>
      <c r="I214" s="101">
        <v>26</v>
      </c>
      <c r="J214" s="101">
        <v>2</v>
      </c>
    </row>
    <row r="215" spans="1:10" ht="21.75" customHeight="1" x14ac:dyDescent="0.3">
      <c r="A215" s="20"/>
      <c r="B215" s="73"/>
      <c r="C215" s="23" t="s">
        <v>274</v>
      </c>
      <c r="D215" s="169">
        <f>VLOOKUP(D214,I213:J217,2)</f>
        <v>1</v>
      </c>
      <c r="E215" s="170"/>
      <c r="F215" s="171"/>
      <c r="G215" s="101">
        <f>D215</f>
        <v>1</v>
      </c>
      <c r="H215" s="42"/>
      <c r="I215" s="101">
        <v>51</v>
      </c>
      <c r="J215" s="101">
        <v>3</v>
      </c>
    </row>
    <row r="216" spans="1:10" ht="35.1" customHeight="1" x14ac:dyDescent="0.3">
      <c r="A216" s="22"/>
      <c r="B216" s="74"/>
      <c r="C216" s="21" t="s">
        <v>50</v>
      </c>
      <c r="D216" s="172"/>
      <c r="E216" s="173"/>
      <c r="F216" s="174"/>
      <c r="G216" s="101"/>
      <c r="H216" s="42"/>
      <c r="I216" s="101">
        <v>76</v>
      </c>
      <c r="J216" s="101">
        <v>4</v>
      </c>
    </row>
    <row r="218" spans="1:10" ht="21" customHeight="1" x14ac:dyDescent="0.3">
      <c r="A218" s="183" t="s">
        <v>278</v>
      </c>
      <c r="B218" s="183"/>
      <c r="C218" s="183"/>
      <c r="D218" s="183"/>
      <c r="E218" s="183"/>
      <c r="F218" s="183"/>
      <c r="G218" s="42"/>
      <c r="H218" s="42"/>
      <c r="I218" s="42"/>
      <c r="J218" s="42"/>
    </row>
    <row r="219" spans="1:10" x14ac:dyDescent="0.3">
      <c r="A219" s="184" t="s">
        <v>20</v>
      </c>
      <c r="B219" s="186" t="s">
        <v>0</v>
      </c>
      <c r="C219" s="187"/>
      <c r="D219" s="188" t="s">
        <v>103</v>
      </c>
      <c r="E219" s="188"/>
      <c r="F219" s="188"/>
      <c r="G219" s="42"/>
      <c r="H219" s="42"/>
      <c r="I219" s="42"/>
      <c r="J219" s="42"/>
    </row>
    <row r="220" spans="1:10" ht="28.8" x14ac:dyDescent="0.3">
      <c r="A220" s="184"/>
      <c r="B220" s="186"/>
      <c r="C220" s="187"/>
      <c r="D220" s="102" t="s">
        <v>4</v>
      </c>
      <c r="E220" s="102" t="s">
        <v>1</v>
      </c>
      <c r="F220" s="102" t="s">
        <v>2</v>
      </c>
      <c r="G220" s="42"/>
      <c r="H220" s="42"/>
      <c r="I220" s="42"/>
      <c r="J220" s="42"/>
    </row>
    <row r="221" spans="1:10" x14ac:dyDescent="0.3">
      <c r="A221" s="185"/>
      <c r="B221" s="172"/>
      <c r="C221" s="174"/>
      <c r="D221" s="102">
        <v>0</v>
      </c>
      <c r="E221" s="102">
        <v>1</v>
      </c>
      <c r="F221" s="102">
        <v>2</v>
      </c>
      <c r="G221" s="42"/>
      <c r="H221" s="42"/>
      <c r="I221" s="42"/>
      <c r="J221" s="42"/>
    </row>
    <row r="222" spans="1:10" ht="23.25" customHeight="1" x14ac:dyDescent="0.3">
      <c r="A222" s="19">
        <v>1</v>
      </c>
      <c r="B222" s="175" t="s">
        <v>283</v>
      </c>
      <c r="C222" s="175"/>
      <c r="D222" s="100"/>
      <c r="E222" s="100"/>
      <c r="F222" s="100"/>
      <c r="G222" s="42"/>
      <c r="H222" s="42"/>
      <c r="I222" s="42"/>
      <c r="J222" s="42"/>
    </row>
    <row r="223" spans="1:10" ht="31.5" customHeight="1" x14ac:dyDescent="0.3">
      <c r="A223" s="19">
        <v>2</v>
      </c>
      <c r="B223" s="175" t="s">
        <v>282</v>
      </c>
      <c r="C223" s="175"/>
      <c r="D223" s="100"/>
      <c r="E223" s="100"/>
      <c r="F223" s="100"/>
      <c r="G223" s="42"/>
      <c r="H223" s="42"/>
      <c r="I223" s="42"/>
      <c r="J223" s="42"/>
    </row>
    <row r="224" spans="1:10" ht="21.75" customHeight="1" x14ac:dyDescent="0.3">
      <c r="A224" s="176" t="s">
        <v>279</v>
      </c>
      <c r="B224" s="177"/>
      <c r="C224" s="178"/>
      <c r="D224" s="179">
        <f>SUM(D222:F223)</f>
        <v>0</v>
      </c>
      <c r="E224" s="180"/>
      <c r="F224" s="181"/>
      <c r="G224" s="42"/>
      <c r="H224" s="42"/>
      <c r="I224" s="42"/>
      <c r="J224" s="42"/>
    </row>
    <row r="225" spans="1:10" ht="21.75" customHeight="1" x14ac:dyDescent="0.3">
      <c r="A225" s="176" t="s">
        <v>280</v>
      </c>
      <c r="B225" s="177"/>
      <c r="C225" s="178"/>
      <c r="D225" s="179">
        <f>2*A223</f>
        <v>4</v>
      </c>
      <c r="E225" s="180"/>
      <c r="F225" s="181"/>
      <c r="G225" s="42"/>
      <c r="H225" s="42"/>
      <c r="I225" s="101">
        <v>0</v>
      </c>
      <c r="J225" s="101">
        <v>1</v>
      </c>
    </row>
    <row r="226" spans="1:10" ht="21.75" customHeight="1" x14ac:dyDescent="0.3">
      <c r="A226" s="176" t="s">
        <v>3</v>
      </c>
      <c r="B226" s="177"/>
      <c r="C226" s="178"/>
      <c r="D226" s="182">
        <f>(D224/D225)*100</f>
        <v>0</v>
      </c>
      <c r="E226" s="182"/>
      <c r="F226" s="182"/>
      <c r="G226" s="42"/>
      <c r="H226" s="42"/>
      <c r="I226" s="101">
        <v>26</v>
      </c>
      <c r="J226" s="101">
        <v>2</v>
      </c>
    </row>
    <row r="227" spans="1:10" ht="21.75" customHeight="1" x14ac:dyDescent="0.3">
      <c r="A227" s="20"/>
      <c r="B227" s="73"/>
      <c r="C227" s="23" t="s">
        <v>281</v>
      </c>
      <c r="D227" s="169">
        <f>VLOOKUP(D226,I225:J229,2)</f>
        <v>1</v>
      </c>
      <c r="E227" s="170"/>
      <c r="F227" s="171"/>
      <c r="G227" s="101">
        <f>D227</f>
        <v>1</v>
      </c>
      <c r="H227" s="42"/>
      <c r="I227" s="101">
        <v>51</v>
      </c>
      <c r="J227" s="101">
        <v>3</v>
      </c>
    </row>
    <row r="228" spans="1:10" ht="35.1" customHeight="1" x14ac:dyDescent="0.3">
      <c r="A228" s="22"/>
      <c r="B228" s="74"/>
      <c r="C228" s="21" t="s">
        <v>50</v>
      </c>
      <c r="D228" s="172"/>
      <c r="E228" s="173"/>
      <c r="F228" s="174"/>
      <c r="G228" s="101"/>
      <c r="H228" s="42"/>
      <c r="I228" s="101">
        <v>76</v>
      </c>
      <c r="J228" s="101">
        <v>4</v>
      </c>
    </row>
    <row r="230" spans="1:10" ht="19.5" customHeight="1" x14ac:dyDescent="0.3">
      <c r="A230" s="183" t="s">
        <v>286</v>
      </c>
      <c r="B230" s="183"/>
      <c r="C230" s="183"/>
      <c r="D230" s="183"/>
      <c r="E230" s="183"/>
      <c r="F230" s="183"/>
      <c r="G230" s="42"/>
      <c r="H230" s="42"/>
      <c r="I230" s="42"/>
      <c r="J230" s="42"/>
    </row>
    <row r="231" spans="1:10" x14ac:dyDescent="0.3">
      <c r="A231" s="184" t="s">
        <v>20</v>
      </c>
      <c r="B231" s="186" t="s">
        <v>0</v>
      </c>
      <c r="C231" s="187"/>
      <c r="D231" s="188" t="s">
        <v>103</v>
      </c>
      <c r="E231" s="188"/>
      <c r="F231" s="188"/>
      <c r="G231" s="42"/>
      <c r="H231" s="42"/>
      <c r="I231" s="42"/>
      <c r="J231" s="42"/>
    </row>
    <row r="232" spans="1:10" ht="45" customHeight="1" x14ac:dyDescent="0.3">
      <c r="A232" s="184"/>
      <c r="B232" s="186"/>
      <c r="C232" s="187"/>
      <c r="D232" s="102" t="s">
        <v>4</v>
      </c>
      <c r="E232" s="102" t="s">
        <v>1</v>
      </c>
      <c r="F232" s="102" t="s">
        <v>2</v>
      </c>
      <c r="G232" s="42"/>
      <c r="H232" s="42"/>
      <c r="I232" s="42"/>
      <c r="J232" s="42"/>
    </row>
    <row r="233" spans="1:10" x14ac:dyDescent="0.3">
      <c r="A233" s="185"/>
      <c r="B233" s="172"/>
      <c r="C233" s="174"/>
      <c r="D233" s="102">
        <v>0</v>
      </c>
      <c r="E233" s="102">
        <v>1</v>
      </c>
      <c r="F233" s="102">
        <v>2</v>
      </c>
      <c r="G233" s="42"/>
      <c r="H233" s="42"/>
      <c r="I233" s="42"/>
      <c r="J233" s="42"/>
    </row>
    <row r="234" spans="1:10" ht="45" customHeight="1" x14ac:dyDescent="0.3">
      <c r="A234" s="19">
        <v>1</v>
      </c>
      <c r="B234" s="175" t="s">
        <v>284</v>
      </c>
      <c r="C234" s="175"/>
      <c r="D234" s="102"/>
      <c r="E234" s="102"/>
      <c r="F234" s="102"/>
      <c r="G234" s="42"/>
      <c r="H234" s="42"/>
      <c r="I234" s="42"/>
      <c r="J234" s="42"/>
    </row>
    <row r="235" spans="1:10" ht="31.5" customHeight="1" x14ac:dyDescent="0.3">
      <c r="A235" s="19">
        <v>2</v>
      </c>
      <c r="B235" s="175" t="s">
        <v>285</v>
      </c>
      <c r="C235" s="175"/>
      <c r="D235" s="102"/>
      <c r="E235" s="102"/>
      <c r="F235" s="102"/>
      <c r="G235" s="42"/>
      <c r="H235" s="42"/>
      <c r="I235" s="42"/>
      <c r="J235" s="42"/>
    </row>
    <row r="236" spans="1:10" ht="21.75" customHeight="1" x14ac:dyDescent="0.3">
      <c r="A236" s="176" t="s">
        <v>287</v>
      </c>
      <c r="B236" s="177"/>
      <c r="C236" s="178"/>
      <c r="D236" s="179">
        <f>SUM(D234:F235)</f>
        <v>0</v>
      </c>
      <c r="E236" s="180"/>
      <c r="F236" s="181"/>
      <c r="G236" s="42"/>
      <c r="H236" s="42"/>
      <c r="I236" s="42"/>
      <c r="J236" s="42"/>
    </row>
    <row r="237" spans="1:10" ht="21.75" customHeight="1" x14ac:dyDescent="0.3">
      <c r="A237" s="176" t="s">
        <v>288</v>
      </c>
      <c r="B237" s="177"/>
      <c r="C237" s="178"/>
      <c r="D237" s="179">
        <f>2*A235</f>
        <v>4</v>
      </c>
      <c r="E237" s="180"/>
      <c r="F237" s="181"/>
      <c r="G237" s="42"/>
      <c r="H237" s="42"/>
      <c r="I237" s="103">
        <v>0</v>
      </c>
      <c r="J237" s="103">
        <v>1</v>
      </c>
    </row>
    <row r="238" spans="1:10" ht="21.75" customHeight="1" x14ac:dyDescent="0.3">
      <c r="A238" s="176" t="s">
        <v>3</v>
      </c>
      <c r="B238" s="177"/>
      <c r="C238" s="178"/>
      <c r="D238" s="182">
        <f>(D236/D237)*100</f>
        <v>0</v>
      </c>
      <c r="E238" s="182"/>
      <c r="F238" s="182"/>
      <c r="G238" s="42"/>
      <c r="H238" s="42"/>
      <c r="I238" s="103">
        <v>26</v>
      </c>
      <c r="J238" s="103">
        <v>2</v>
      </c>
    </row>
    <row r="239" spans="1:10" ht="21.75" customHeight="1" x14ac:dyDescent="0.3">
      <c r="A239" s="20"/>
      <c r="B239" s="73"/>
      <c r="C239" s="23" t="s">
        <v>289</v>
      </c>
      <c r="D239" s="169">
        <f>VLOOKUP(D238,I237:J241,2)</f>
        <v>1</v>
      </c>
      <c r="E239" s="170"/>
      <c r="F239" s="171"/>
      <c r="G239" s="103">
        <f>D239</f>
        <v>1</v>
      </c>
      <c r="H239" s="42"/>
      <c r="I239" s="103">
        <v>51</v>
      </c>
      <c r="J239" s="103">
        <v>3</v>
      </c>
    </row>
    <row r="240" spans="1:10" ht="35.1" customHeight="1" x14ac:dyDescent="0.3">
      <c r="A240" s="22"/>
      <c r="B240" s="74"/>
      <c r="C240" s="21" t="s">
        <v>50</v>
      </c>
      <c r="D240" s="172"/>
      <c r="E240" s="173"/>
      <c r="F240" s="174"/>
      <c r="G240" s="103"/>
      <c r="H240" s="42"/>
      <c r="I240" s="103">
        <v>76</v>
      </c>
      <c r="J240" s="103">
        <v>4</v>
      </c>
    </row>
    <row r="242" spans="1:10" ht="31.5" customHeight="1" x14ac:dyDescent="0.3">
      <c r="A242" s="183" t="s">
        <v>290</v>
      </c>
      <c r="B242" s="183"/>
      <c r="C242" s="183"/>
      <c r="D242" s="183"/>
      <c r="E242" s="183"/>
      <c r="F242" s="183"/>
      <c r="G242" s="42"/>
      <c r="H242" s="2"/>
      <c r="I242" s="42"/>
      <c r="J242" s="42"/>
    </row>
    <row r="243" spans="1:10" x14ac:dyDescent="0.3">
      <c r="A243" s="184" t="s">
        <v>20</v>
      </c>
      <c r="B243" s="186" t="s">
        <v>0</v>
      </c>
      <c r="C243" s="187"/>
      <c r="D243" s="188" t="s">
        <v>103</v>
      </c>
      <c r="E243" s="188"/>
      <c r="F243" s="188"/>
      <c r="G243" s="42"/>
      <c r="H243" s="2"/>
      <c r="I243" s="42"/>
      <c r="J243" s="42"/>
    </row>
    <row r="244" spans="1:10" ht="45" customHeight="1" x14ac:dyDescent="0.3">
      <c r="A244" s="184"/>
      <c r="B244" s="186"/>
      <c r="C244" s="187"/>
      <c r="D244" s="102" t="s">
        <v>4</v>
      </c>
      <c r="E244" s="102" t="s">
        <v>1</v>
      </c>
      <c r="F244" s="102" t="s">
        <v>2</v>
      </c>
      <c r="G244" s="42"/>
      <c r="H244" s="42"/>
      <c r="I244" s="42"/>
      <c r="J244" s="42"/>
    </row>
    <row r="245" spans="1:10" x14ac:dyDescent="0.3">
      <c r="A245" s="185"/>
      <c r="B245" s="172"/>
      <c r="C245" s="174"/>
      <c r="D245" s="102">
        <v>0</v>
      </c>
      <c r="E245" s="102">
        <v>1</v>
      </c>
      <c r="F245" s="102">
        <v>2</v>
      </c>
      <c r="G245" s="42"/>
      <c r="H245" s="42"/>
      <c r="I245" s="42"/>
      <c r="J245" s="42"/>
    </row>
    <row r="246" spans="1:10" ht="45" customHeight="1" x14ac:dyDescent="0.3">
      <c r="A246" s="19">
        <v>1</v>
      </c>
      <c r="B246" s="175" t="s">
        <v>294</v>
      </c>
      <c r="C246" s="175"/>
      <c r="D246" s="102"/>
      <c r="E246" s="102"/>
      <c r="F246" s="102"/>
      <c r="G246" s="42"/>
      <c r="H246" s="42"/>
      <c r="I246" s="42"/>
      <c r="J246" s="42"/>
    </row>
    <row r="247" spans="1:10" ht="60.75" customHeight="1" x14ac:dyDescent="0.3">
      <c r="A247" s="19">
        <v>2</v>
      </c>
      <c r="B247" s="175" t="s">
        <v>295</v>
      </c>
      <c r="C247" s="175"/>
      <c r="D247" s="102"/>
      <c r="E247" s="102"/>
      <c r="F247" s="102"/>
      <c r="G247" s="42"/>
      <c r="H247" s="42"/>
      <c r="I247" s="42"/>
      <c r="J247" s="42"/>
    </row>
    <row r="248" spans="1:10" ht="62.25" customHeight="1" x14ac:dyDescent="0.3">
      <c r="A248" s="19">
        <v>3</v>
      </c>
      <c r="B248" s="175" t="s">
        <v>296</v>
      </c>
      <c r="C248" s="175"/>
      <c r="D248" s="102"/>
      <c r="E248" s="102"/>
      <c r="F248" s="102"/>
      <c r="G248" s="42"/>
      <c r="H248" s="42"/>
      <c r="I248" s="42"/>
      <c r="J248" s="42"/>
    </row>
    <row r="249" spans="1:10" ht="21.75" customHeight="1" x14ac:dyDescent="0.3">
      <c r="A249" s="176" t="s">
        <v>291</v>
      </c>
      <c r="B249" s="177"/>
      <c r="C249" s="178"/>
      <c r="D249" s="179">
        <f>SUM(D246:F248)</f>
        <v>0</v>
      </c>
      <c r="E249" s="180"/>
      <c r="F249" s="181"/>
      <c r="G249" s="42"/>
      <c r="H249" s="42"/>
      <c r="I249" s="42"/>
      <c r="J249" s="42"/>
    </row>
    <row r="250" spans="1:10" ht="21.75" customHeight="1" x14ac:dyDescent="0.3">
      <c r="A250" s="176" t="s">
        <v>292</v>
      </c>
      <c r="B250" s="177"/>
      <c r="C250" s="178"/>
      <c r="D250" s="179">
        <f>2*3</f>
        <v>6</v>
      </c>
      <c r="E250" s="180"/>
      <c r="F250" s="181"/>
      <c r="G250" s="42"/>
      <c r="H250" s="42"/>
      <c r="I250" s="103">
        <v>0</v>
      </c>
      <c r="J250" s="103">
        <v>1</v>
      </c>
    </row>
    <row r="251" spans="1:10" ht="21.75" customHeight="1" x14ac:dyDescent="0.3">
      <c r="A251" s="176" t="s">
        <v>3</v>
      </c>
      <c r="B251" s="177"/>
      <c r="C251" s="178"/>
      <c r="D251" s="182">
        <f>(D249/D250)*100</f>
        <v>0</v>
      </c>
      <c r="E251" s="182"/>
      <c r="F251" s="182"/>
      <c r="G251" s="42"/>
      <c r="H251" s="42"/>
      <c r="I251" s="103">
        <v>26</v>
      </c>
      <c r="J251" s="103">
        <v>2</v>
      </c>
    </row>
    <row r="252" spans="1:10" ht="21.75" customHeight="1" x14ac:dyDescent="0.3">
      <c r="A252" s="20"/>
      <c r="B252" s="73"/>
      <c r="C252" s="23" t="s">
        <v>293</v>
      </c>
      <c r="D252" s="169">
        <f>VLOOKUP(D251,I250:J254,2)</f>
        <v>1</v>
      </c>
      <c r="E252" s="170"/>
      <c r="F252" s="171"/>
      <c r="G252" s="103">
        <f>D252</f>
        <v>1</v>
      </c>
      <c r="H252" s="42"/>
      <c r="I252" s="103">
        <v>51</v>
      </c>
      <c r="J252" s="103">
        <v>3</v>
      </c>
    </row>
    <row r="253" spans="1:10" ht="35.1" customHeight="1" x14ac:dyDescent="0.3">
      <c r="A253" s="22"/>
      <c r="B253" s="74"/>
      <c r="C253" s="21" t="s">
        <v>50</v>
      </c>
      <c r="D253" s="172"/>
      <c r="E253" s="173"/>
      <c r="F253" s="174"/>
      <c r="G253" s="103"/>
      <c r="H253" s="42"/>
      <c r="I253" s="103">
        <v>76</v>
      </c>
      <c r="J253" s="103">
        <v>4</v>
      </c>
    </row>
    <row r="254" spans="1:10" x14ac:dyDescent="0.3">
      <c r="G254" s="42"/>
      <c r="H254" s="42"/>
      <c r="I254" s="42"/>
      <c r="J254" s="42"/>
    </row>
    <row r="255" spans="1:10" ht="33" customHeight="1" x14ac:dyDescent="0.3">
      <c r="A255" s="183" t="s">
        <v>297</v>
      </c>
      <c r="B255" s="183"/>
      <c r="C255" s="183"/>
      <c r="D255" s="183"/>
      <c r="E255" s="183"/>
      <c r="F255" s="183"/>
      <c r="G255" s="42"/>
      <c r="H255" s="42"/>
      <c r="I255" s="42"/>
      <c r="J255" s="42"/>
    </row>
    <row r="256" spans="1:10" x14ac:dyDescent="0.3">
      <c r="A256" s="184" t="s">
        <v>20</v>
      </c>
      <c r="B256" s="186" t="s">
        <v>0</v>
      </c>
      <c r="C256" s="187"/>
      <c r="D256" s="188" t="s">
        <v>103</v>
      </c>
      <c r="E256" s="188"/>
      <c r="F256" s="188"/>
      <c r="G256" s="42"/>
      <c r="H256" s="42"/>
      <c r="I256" s="42"/>
      <c r="J256" s="42"/>
    </row>
    <row r="257" spans="1:10" ht="28.8" x14ac:dyDescent="0.3">
      <c r="A257" s="184"/>
      <c r="B257" s="186"/>
      <c r="C257" s="187"/>
      <c r="D257" s="102" t="s">
        <v>4</v>
      </c>
      <c r="E257" s="102" t="s">
        <v>1</v>
      </c>
      <c r="F257" s="102" t="s">
        <v>2</v>
      </c>
      <c r="G257" s="42"/>
      <c r="H257" s="42"/>
      <c r="I257" s="42"/>
      <c r="J257" s="42"/>
    </row>
    <row r="258" spans="1:10" x14ac:dyDescent="0.3">
      <c r="A258" s="185"/>
      <c r="B258" s="172"/>
      <c r="C258" s="174"/>
      <c r="D258" s="102">
        <v>0</v>
      </c>
      <c r="E258" s="102">
        <v>1</v>
      </c>
      <c r="F258" s="102">
        <v>2</v>
      </c>
      <c r="G258" s="42"/>
      <c r="H258" s="42"/>
      <c r="I258" s="42"/>
      <c r="J258" s="42"/>
    </row>
    <row r="259" spans="1:10" ht="62.25" customHeight="1" x14ac:dyDescent="0.3">
      <c r="A259" s="19">
        <v>1</v>
      </c>
      <c r="B259" s="175" t="s">
        <v>302</v>
      </c>
      <c r="C259" s="175"/>
      <c r="D259" s="102"/>
      <c r="E259" s="102"/>
      <c r="F259" s="102"/>
      <c r="G259" s="42"/>
      <c r="H259" s="42"/>
      <c r="I259" s="42"/>
      <c r="J259" s="42"/>
    </row>
    <row r="260" spans="1:10" ht="47.25" customHeight="1" x14ac:dyDescent="0.3">
      <c r="A260" s="19">
        <v>2</v>
      </c>
      <c r="B260" s="175" t="s">
        <v>301</v>
      </c>
      <c r="C260" s="175"/>
      <c r="D260" s="102"/>
      <c r="E260" s="102"/>
      <c r="F260" s="102"/>
      <c r="G260" s="42"/>
      <c r="H260" s="42"/>
      <c r="I260" s="42"/>
      <c r="J260" s="42"/>
    </row>
    <row r="261" spans="1:10" ht="21.75" customHeight="1" x14ac:dyDescent="0.3">
      <c r="A261" s="176" t="s">
        <v>298</v>
      </c>
      <c r="B261" s="177"/>
      <c r="C261" s="178"/>
      <c r="D261" s="179">
        <f>SUM(D259:F260)</f>
        <v>0</v>
      </c>
      <c r="E261" s="180"/>
      <c r="F261" s="181"/>
      <c r="G261" s="42"/>
      <c r="H261" s="42"/>
      <c r="I261" s="42"/>
      <c r="J261" s="42"/>
    </row>
    <row r="262" spans="1:10" ht="21.75" customHeight="1" x14ac:dyDescent="0.3">
      <c r="A262" s="176" t="s">
        <v>299</v>
      </c>
      <c r="B262" s="177"/>
      <c r="C262" s="178"/>
      <c r="D262" s="179">
        <f>2*A260</f>
        <v>4</v>
      </c>
      <c r="E262" s="180"/>
      <c r="F262" s="181"/>
      <c r="G262" s="42"/>
      <c r="H262" s="42"/>
      <c r="I262" s="103">
        <v>0</v>
      </c>
      <c r="J262" s="103">
        <v>1</v>
      </c>
    </row>
    <row r="263" spans="1:10" ht="21.75" customHeight="1" x14ac:dyDescent="0.3">
      <c r="A263" s="220" t="s">
        <v>3</v>
      </c>
      <c r="B263" s="177"/>
      <c r="C263" s="178"/>
      <c r="D263" s="182">
        <f>(D261/D262)*100</f>
        <v>0</v>
      </c>
      <c r="E263" s="182"/>
      <c r="F263" s="182"/>
      <c r="G263" s="42"/>
      <c r="H263" s="42"/>
      <c r="I263" s="103">
        <v>26</v>
      </c>
      <c r="J263" s="103">
        <v>2</v>
      </c>
    </row>
    <row r="264" spans="1:10" ht="21.75" customHeight="1" x14ac:dyDescent="0.3">
      <c r="A264" s="20"/>
      <c r="B264" s="73"/>
      <c r="C264" s="23" t="s">
        <v>300</v>
      </c>
      <c r="D264" s="169">
        <f>VLOOKUP(D263,I262:J266,2)</f>
        <v>1</v>
      </c>
      <c r="E264" s="170"/>
      <c r="F264" s="171"/>
      <c r="G264" s="103">
        <f>D264</f>
        <v>1</v>
      </c>
      <c r="H264" s="42"/>
      <c r="I264" s="103">
        <v>51</v>
      </c>
      <c r="J264" s="103">
        <v>3</v>
      </c>
    </row>
    <row r="265" spans="1:10" ht="35.1" customHeight="1" x14ac:dyDescent="0.3">
      <c r="A265" s="22"/>
      <c r="B265" s="74"/>
      <c r="C265" s="21" t="s">
        <v>50</v>
      </c>
      <c r="D265" s="172"/>
      <c r="E265" s="173"/>
      <c r="F265" s="174"/>
      <c r="G265" s="103"/>
      <c r="H265" s="42"/>
      <c r="I265" s="103">
        <v>76</v>
      </c>
      <c r="J265" s="103">
        <v>4</v>
      </c>
    </row>
    <row r="267" spans="1:10" ht="31.5" customHeight="1" x14ac:dyDescent="0.3">
      <c r="A267" s="183" t="s">
        <v>303</v>
      </c>
      <c r="B267" s="183"/>
      <c r="C267" s="183"/>
      <c r="D267" s="183"/>
      <c r="E267" s="183"/>
      <c r="F267" s="183"/>
      <c r="G267" s="42"/>
      <c r="H267" s="42"/>
      <c r="I267" s="42"/>
      <c r="J267" s="42"/>
    </row>
    <row r="268" spans="1:10" x14ac:dyDescent="0.3">
      <c r="A268" s="184" t="s">
        <v>20</v>
      </c>
      <c r="B268" s="186" t="s">
        <v>0</v>
      </c>
      <c r="C268" s="187"/>
      <c r="D268" s="188" t="s">
        <v>103</v>
      </c>
      <c r="E268" s="188"/>
      <c r="F268" s="188"/>
      <c r="G268" s="42"/>
      <c r="H268" s="42"/>
      <c r="I268" s="42"/>
      <c r="J268" s="42"/>
    </row>
    <row r="269" spans="1:10" ht="28.8" x14ac:dyDescent="0.3">
      <c r="A269" s="184"/>
      <c r="B269" s="186"/>
      <c r="C269" s="187"/>
      <c r="D269" s="102" t="s">
        <v>4</v>
      </c>
      <c r="E269" s="102" t="s">
        <v>1</v>
      </c>
      <c r="F269" s="102" t="s">
        <v>2</v>
      </c>
      <c r="G269" s="42"/>
      <c r="H269" s="42"/>
      <c r="I269" s="42"/>
      <c r="J269" s="42"/>
    </row>
    <row r="270" spans="1:10" x14ac:dyDescent="0.3">
      <c r="A270" s="185"/>
      <c r="B270" s="172"/>
      <c r="C270" s="174"/>
      <c r="D270" s="102">
        <v>0</v>
      </c>
      <c r="E270" s="102">
        <v>1</v>
      </c>
      <c r="F270" s="102">
        <v>2</v>
      </c>
      <c r="G270" s="42"/>
      <c r="H270" s="42"/>
      <c r="I270" s="42"/>
      <c r="J270" s="42"/>
    </row>
    <row r="271" spans="1:10" ht="61.5" customHeight="1" x14ac:dyDescent="0.3">
      <c r="A271" s="19">
        <v>1</v>
      </c>
      <c r="B271" s="175" t="s">
        <v>307</v>
      </c>
      <c r="C271" s="175"/>
      <c r="D271" s="102"/>
      <c r="E271" s="102"/>
      <c r="F271" s="130"/>
      <c r="G271" s="42"/>
      <c r="H271" s="42"/>
      <c r="I271" s="42"/>
      <c r="J271" s="42"/>
    </row>
    <row r="272" spans="1:10" ht="46.5" customHeight="1" x14ac:dyDescent="0.3">
      <c r="A272" s="19">
        <v>2</v>
      </c>
      <c r="B272" s="175" t="s">
        <v>308</v>
      </c>
      <c r="C272" s="175"/>
      <c r="D272" s="130"/>
      <c r="E272" s="102"/>
      <c r="F272" s="102"/>
      <c r="G272" s="42"/>
      <c r="H272" s="42"/>
      <c r="I272" s="42"/>
      <c r="J272" s="42"/>
    </row>
    <row r="273" spans="1:10" ht="21.75" customHeight="1" x14ac:dyDescent="0.3">
      <c r="A273" s="176" t="s">
        <v>304</v>
      </c>
      <c r="B273" s="177"/>
      <c r="C273" s="178"/>
      <c r="D273" s="179"/>
      <c r="E273" s="180"/>
      <c r="F273" s="181"/>
      <c r="G273" s="42"/>
      <c r="H273" s="42"/>
      <c r="I273" s="42"/>
      <c r="J273" s="42"/>
    </row>
    <row r="274" spans="1:10" ht="21.75" customHeight="1" x14ac:dyDescent="0.3">
      <c r="A274" s="176" t="s">
        <v>305</v>
      </c>
      <c r="B274" s="177"/>
      <c r="C274" s="178"/>
      <c r="D274" s="179">
        <f>2*A272</f>
        <v>4</v>
      </c>
      <c r="E274" s="180"/>
      <c r="F274" s="181"/>
      <c r="G274" s="42"/>
      <c r="H274" s="42"/>
      <c r="I274" s="103">
        <v>0</v>
      </c>
      <c r="J274" s="103">
        <v>1</v>
      </c>
    </row>
    <row r="275" spans="1:10" ht="21.75" customHeight="1" x14ac:dyDescent="0.3">
      <c r="A275" s="176" t="s">
        <v>3</v>
      </c>
      <c r="B275" s="177"/>
      <c r="C275" s="178"/>
      <c r="D275" s="182">
        <f>(D273/D274)*100</f>
        <v>0</v>
      </c>
      <c r="E275" s="182"/>
      <c r="F275" s="182"/>
      <c r="G275" s="42"/>
      <c r="H275" s="42"/>
      <c r="I275" s="103">
        <v>26</v>
      </c>
      <c r="J275" s="103">
        <v>2</v>
      </c>
    </row>
    <row r="276" spans="1:10" ht="21.75" customHeight="1" x14ac:dyDescent="0.3">
      <c r="A276" s="20"/>
      <c r="B276" s="73"/>
      <c r="C276" s="23" t="s">
        <v>306</v>
      </c>
      <c r="D276" s="169">
        <f>VLOOKUP(D275,I274:J278,2)</f>
        <v>1</v>
      </c>
      <c r="E276" s="170"/>
      <c r="F276" s="171"/>
      <c r="G276" s="103">
        <f>D276</f>
        <v>1</v>
      </c>
      <c r="H276" s="42"/>
      <c r="I276" s="103">
        <v>51</v>
      </c>
      <c r="J276" s="103">
        <v>3</v>
      </c>
    </row>
    <row r="277" spans="1:10" ht="35.1" customHeight="1" x14ac:dyDescent="0.3">
      <c r="A277" s="22"/>
      <c r="B277" s="74"/>
      <c r="C277" s="21" t="s">
        <v>50</v>
      </c>
      <c r="D277" s="172"/>
      <c r="E277" s="173"/>
      <c r="F277" s="174"/>
      <c r="G277" s="103"/>
      <c r="H277" s="42"/>
      <c r="I277" s="103">
        <v>76</v>
      </c>
      <c r="J277" s="103">
        <v>4</v>
      </c>
    </row>
    <row r="279" spans="1:10" ht="33.75" customHeight="1" x14ac:dyDescent="0.3">
      <c r="A279" s="183" t="s">
        <v>312</v>
      </c>
      <c r="B279" s="183"/>
      <c r="C279" s="183"/>
      <c r="D279" s="183"/>
      <c r="E279" s="183"/>
      <c r="F279" s="183"/>
      <c r="G279" s="42"/>
      <c r="H279" s="2"/>
      <c r="I279" s="42"/>
      <c r="J279" s="42"/>
    </row>
    <row r="280" spans="1:10" x14ac:dyDescent="0.3">
      <c r="A280" s="184" t="s">
        <v>20</v>
      </c>
      <c r="B280" s="191" t="s">
        <v>0</v>
      </c>
      <c r="C280" s="192"/>
      <c r="D280" s="188" t="s">
        <v>103</v>
      </c>
      <c r="E280" s="188"/>
      <c r="F280" s="188"/>
      <c r="G280" s="42"/>
      <c r="H280" s="2"/>
      <c r="I280" s="42"/>
      <c r="J280" s="42"/>
    </row>
    <row r="281" spans="1:10" ht="28.8" x14ac:dyDescent="0.3">
      <c r="A281" s="184"/>
      <c r="B281" s="186"/>
      <c r="C281" s="187"/>
      <c r="D281" s="102" t="s">
        <v>4</v>
      </c>
      <c r="E281" s="102" t="s">
        <v>1</v>
      </c>
      <c r="F281" s="102" t="s">
        <v>2</v>
      </c>
      <c r="G281" s="42"/>
      <c r="H281" s="42"/>
      <c r="I281" s="42"/>
      <c r="J281" s="42"/>
    </row>
    <row r="282" spans="1:10" x14ac:dyDescent="0.3">
      <c r="A282" s="185"/>
      <c r="B282" s="172"/>
      <c r="C282" s="174"/>
      <c r="D282" s="102">
        <v>0</v>
      </c>
      <c r="E282" s="102">
        <v>1</v>
      </c>
      <c r="F282" s="102">
        <v>2</v>
      </c>
      <c r="G282" s="42"/>
      <c r="H282" s="42"/>
      <c r="I282" s="42"/>
      <c r="J282" s="42"/>
    </row>
    <row r="283" spans="1:10" ht="75.75" customHeight="1" x14ac:dyDescent="0.3">
      <c r="A283" s="19">
        <v>1</v>
      </c>
      <c r="B283" s="175" t="s">
        <v>313</v>
      </c>
      <c r="C283" s="175"/>
      <c r="D283" s="102"/>
      <c r="E283" s="102"/>
      <c r="F283" s="102"/>
      <c r="G283" s="42"/>
      <c r="H283" s="42"/>
      <c r="I283" s="42"/>
      <c r="J283" s="42"/>
    </row>
    <row r="284" spans="1:10" ht="47.25" customHeight="1" x14ac:dyDescent="0.3">
      <c r="A284" s="19">
        <v>2</v>
      </c>
      <c r="B284" s="175" t="s">
        <v>314</v>
      </c>
      <c r="C284" s="175"/>
      <c r="D284" s="102"/>
      <c r="E284" s="102"/>
      <c r="F284" s="102"/>
      <c r="G284" s="42"/>
      <c r="H284" s="42"/>
      <c r="I284" s="42"/>
      <c r="J284" s="42"/>
    </row>
    <row r="285" spans="1:10" ht="30.75" customHeight="1" x14ac:dyDescent="0.3">
      <c r="A285" s="19">
        <v>3</v>
      </c>
      <c r="B285" s="175" t="s">
        <v>315</v>
      </c>
      <c r="C285" s="175"/>
      <c r="D285" s="102"/>
      <c r="E285" s="102"/>
      <c r="F285" s="102"/>
      <c r="G285" s="42"/>
      <c r="H285" s="42"/>
      <c r="I285" s="42"/>
      <c r="J285" s="42"/>
    </row>
    <row r="286" spans="1:10" ht="33" customHeight="1" x14ac:dyDescent="0.3">
      <c r="A286" s="19">
        <v>4</v>
      </c>
      <c r="B286" s="175" t="s">
        <v>316</v>
      </c>
      <c r="C286" s="175"/>
      <c r="D286" s="102"/>
      <c r="E286" s="102"/>
      <c r="F286" s="102"/>
      <c r="G286" s="42"/>
      <c r="H286" s="42"/>
      <c r="I286" s="42"/>
      <c r="J286" s="42"/>
    </row>
    <row r="287" spans="1:10" ht="21.75" customHeight="1" x14ac:dyDescent="0.3">
      <c r="A287" s="176" t="s">
        <v>309</v>
      </c>
      <c r="B287" s="177"/>
      <c r="C287" s="178"/>
      <c r="D287" s="179">
        <f>SUM(D283:F286)</f>
        <v>0</v>
      </c>
      <c r="E287" s="180"/>
      <c r="F287" s="181"/>
      <c r="G287" s="42"/>
      <c r="H287" s="42"/>
      <c r="I287" s="42"/>
      <c r="J287" s="42"/>
    </row>
    <row r="288" spans="1:10" ht="21.75" customHeight="1" x14ac:dyDescent="0.3">
      <c r="A288" s="176" t="s">
        <v>310</v>
      </c>
      <c r="B288" s="177"/>
      <c r="C288" s="178"/>
      <c r="D288" s="179">
        <f>A286*2</f>
        <v>8</v>
      </c>
      <c r="E288" s="180"/>
      <c r="F288" s="181"/>
      <c r="G288" s="42"/>
      <c r="H288" s="42"/>
      <c r="I288" s="103">
        <v>0</v>
      </c>
      <c r="J288" s="103">
        <v>1</v>
      </c>
    </row>
    <row r="289" spans="1:10" ht="21.75" customHeight="1" x14ac:dyDescent="0.3">
      <c r="A289" s="176" t="s">
        <v>3</v>
      </c>
      <c r="B289" s="177"/>
      <c r="C289" s="178"/>
      <c r="D289" s="182">
        <f>(D287/D288)*100</f>
        <v>0</v>
      </c>
      <c r="E289" s="182"/>
      <c r="F289" s="182"/>
      <c r="G289" s="42"/>
      <c r="H289" s="42"/>
      <c r="I289" s="103">
        <v>26</v>
      </c>
      <c r="J289" s="103">
        <v>2</v>
      </c>
    </row>
    <row r="290" spans="1:10" ht="21.75" customHeight="1" x14ac:dyDescent="0.3">
      <c r="A290" s="20"/>
      <c r="B290" s="73"/>
      <c r="C290" s="23" t="s">
        <v>311</v>
      </c>
      <c r="D290" s="169">
        <f>VLOOKUP(D289,I288:J292,2)</f>
        <v>1</v>
      </c>
      <c r="E290" s="170"/>
      <c r="F290" s="171"/>
      <c r="G290" s="103">
        <f>D290</f>
        <v>1</v>
      </c>
      <c r="H290" s="42"/>
      <c r="I290" s="103">
        <v>51</v>
      </c>
      <c r="J290" s="103">
        <v>3</v>
      </c>
    </row>
    <row r="291" spans="1:10" ht="35.1" customHeight="1" x14ac:dyDescent="0.3">
      <c r="A291" s="22"/>
      <c r="B291" s="74"/>
      <c r="C291" s="21" t="s">
        <v>50</v>
      </c>
      <c r="D291" s="172"/>
      <c r="E291" s="173"/>
      <c r="F291" s="174"/>
      <c r="G291" s="103"/>
      <c r="H291" s="42"/>
      <c r="I291" s="103">
        <v>76</v>
      </c>
      <c r="J291" s="103">
        <v>4</v>
      </c>
    </row>
    <row r="293" spans="1:10" ht="33" customHeight="1" x14ac:dyDescent="0.3">
      <c r="A293" s="183" t="s">
        <v>317</v>
      </c>
      <c r="B293" s="183"/>
      <c r="C293" s="183"/>
      <c r="D293" s="183"/>
      <c r="E293" s="183"/>
      <c r="F293" s="183"/>
      <c r="G293" s="42"/>
      <c r="H293" s="2"/>
      <c r="I293" s="42"/>
      <c r="J293" s="42"/>
    </row>
    <row r="294" spans="1:10" x14ac:dyDescent="0.3">
      <c r="A294" s="184" t="s">
        <v>20</v>
      </c>
      <c r="B294" s="186" t="s">
        <v>0</v>
      </c>
      <c r="C294" s="187"/>
      <c r="D294" s="188" t="s">
        <v>103</v>
      </c>
      <c r="E294" s="188"/>
      <c r="F294" s="188"/>
      <c r="G294" s="42"/>
      <c r="H294" s="2"/>
      <c r="I294" s="42"/>
      <c r="J294" s="42"/>
    </row>
    <row r="295" spans="1:10" ht="28.8" x14ac:dyDescent="0.3">
      <c r="A295" s="184"/>
      <c r="B295" s="186"/>
      <c r="C295" s="187"/>
      <c r="D295" s="102" t="s">
        <v>4</v>
      </c>
      <c r="E295" s="102" t="s">
        <v>1</v>
      </c>
      <c r="F295" s="102" t="s">
        <v>2</v>
      </c>
      <c r="G295" s="42"/>
      <c r="H295" s="42"/>
      <c r="I295" s="42"/>
      <c r="J295" s="42"/>
    </row>
    <row r="296" spans="1:10" x14ac:dyDescent="0.3">
      <c r="A296" s="185"/>
      <c r="B296" s="172"/>
      <c r="C296" s="174"/>
      <c r="D296" s="102">
        <v>0</v>
      </c>
      <c r="E296" s="102">
        <v>1</v>
      </c>
      <c r="F296" s="102">
        <v>2</v>
      </c>
      <c r="G296" s="42"/>
      <c r="H296" s="42"/>
      <c r="I296" s="42"/>
      <c r="J296" s="42"/>
    </row>
    <row r="297" spans="1:10" ht="32.25" customHeight="1" x14ac:dyDescent="0.3">
      <c r="A297" s="19">
        <v>1</v>
      </c>
      <c r="B297" s="175" t="s">
        <v>449</v>
      </c>
      <c r="C297" s="175"/>
      <c r="D297" s="102"/>
      <c r="E297" s="102"/>
      <c r="F297" s="102"/>
      <c r="G297" s="42"/>
      <c r="H297" s="42"/>
      <c r="I297" s="42"/>
      <c r="J297" s="42"/>
    </row>
    <row r="298" spans="1:10" ht="31.5" customHeight="1" x14ac:dyDescent="0.3">
      <c r="A298" s="19">
        <v>2</v>
      </c>
      <c r="B298" s="175" t="s">
        <v>321</v>
      </c>
      <c r="C298" s="175"/>
      <c r="D298" s="102"/>
      <c r="E298" s="102"/>
      <c r="F298" s="102"/>
      <c r="G298" s="42"/>
      <c r="H298" s="42"/>
      <c r="I298" s="42"/>
      <c r="J298" s="42"/>
    </row>
    <row r="299" spans="1:10" ht="32.25" customHeight="1" x14ac:dyDescent="0.3">
      <c r="A299" s="19">
        <v>3</v>
      </c>
      <c r="B299" s="175" t="s">
        <v>322</v>
      </c>
      <c r="C299" s="175"/>
      <c r="D299" s="102"/>
      <c r="E299" s="102"/>
      <c r="F299" s="102"/>
      <c r="G299" s="42"/>
      <c r="H299" s="42"/>
      <c r="I299" s="42"/>
      <c r="J299" s="42"/>
    </row>
    <row r="300" spans="1:10" ht="21.75" customHeight="1" x14ac:dyDescent="0.3">
      <c r="A300" s="176" t="s">
        <v>318</v>
      </c>
      <c r="B300" s="177"/>
      <c r="C300" s="178"/>
      <c r="D300" s="179">
        <f>SUM(D297:F299)</f>
        <v>0</v>
      </c>
      <c r="E300" s="180"/>
      <c r="F300" s="181"/>
      <c r="G300" s="42"/>
      <c r="H300" s="42"/>
      <c r="I300" s="42"/>
      <c r="J300" s="42"/>
    </row>
    <row r="301" spans="1:10" ht="21.75" customHeight="1" x14ac:dyDescent="0.3">
      <c r="A301" s="176" t="s">
        <v>319</v>
      </c>
      <c r="B301" s="177"/>
      <c r="C301" s="178"/>
      <c r="D301" s="179">
        <f>2*3</f>
        <v>6</v>
      </c>
      <c r="E301" s="180"/>
      <c r="F301" s="181"/>
      <c r="G301" s="42"/>
      <c r="H301" s="42"/>
      <c r="I301" s="103">
        <v>0</v>
      </c>
      <c r="J301" s="103">
        <v>1</v>
      </c>
    </row>
    <row r="302" spans="1:10" ht="21.75" customHeight="1" x14ac:dyDescent="0.3">
      <c r="A302" s="176" t="s">
        <v>3</v>
      </c>
      <c r="B302" s="177"/>
      <c r="C302" s="178"/>
      <c r="D302" s="182">
        <f>(D300/D301)*100</f>
        <v>0</v>
      </c>
      <c r="E302" s="182"/>
      <c r="F302" s="182"/>
      <c r="G302" s="42"/>
      <c r="H302" s="42"/>
      <c r="I302" s="103">
        <v>26</v>
      </c>
      <c r="J302" s="103">
        <v>2</v>
      </c>
    </row>
    <row r="303" spans="1:10" ht="21.75" customHeight="1" x14ac:dyDescent="0.3">
      <c r="A303" s="20"/>
      <c r="B303" s="73"/>
      <c r="C303" s="23" t="s">
        <v>320</v>
      </c>
      <c r="D303" s="169">
        <f>VLOOKUP(D302,I301:J305,2)</f>
        <v>1</v>
      </c>
      <c r="E303" s="170"/>
      <c r="F303" s="171"/>
      <c r="G303" s="103">
        <f>D303</f>
        <v>1</v>
      </c>
      <c r="H303" s="42"/>
      <c r="I303" s="103">
        <v>51</v>
      </c>
      <c r="J303" s="103">
        <v>3</v>
      </c>
    </row>
    <row r="304" spans="1:10" ht="35.1" customHeight="1" x14ac:dyDescent="0.3">
      <c r="A304" s="22"/>
      <c r="B304" s="74"/>
      <c r="C304" s="21" t="s">
        <v>50</v>
      </c>
      <c r="D304" s="172"/>
      <c r="E304" s="173"/>
      <c r="F304" s="174"/>
      <c r="G304" s="103"/>
      <c r="H304" s="42"/>
      <c r="I304" s="103">
        <v>76</v>
      </c>
      <c r="J304" s="103">
        <v>4</v>
      </c>
    </row>
    <row r="306" spans="1:10" ht="26.25" customHeight="1" x14ac:dyDescent="0.3">
      <c r="A306" s="183" t="s">
        <v>323</v>
      </c>
      <c r="B306" s="183"/>
      <c r="C306" s="183"/>
      <c r="D306" s="183"/>
      <c r="E306" s="183"/>
      <c r="F306" s="183"/>
      <c r="G306" s="42"/>
      <c r="H306" s="2"/>
      <c r="I306" s="42"/>
      <c r="J306" s="42"/>
    </row>
    <row r="307" spans="1:10" x14ac:dyDescent="0.3">
      <c r="A307" s="184" t="s">
        <v>20</v>
      </c>
      <c r="B307" s="186" t="s">
        <v>0</v>
      </c>
      <c r="C307" s="187"/>
      <c r="D307" s="188" t="s">
        <v>103</v>
      </c>
      <c r="E307" s="188"/>
      <c r="F307" s="188"/>
      <c r="G307" s="42"/>
      <c r="H307" s="2"/>
      <c r="I307" s="42"/>
      <c r="J307" s="42"/>
    </row>
    <row r="308" spans="1:10" ht="28.8" x14ac:dyDescent="0.3">
      <c r="A308" s="184"/>
      <c r="B308" s="186"/>
      <c r="C308" s="187"/>
      <c r="D308" s="102" t="s">
        <v>4</v>
      </c>
      <c r="E308" s="102" t="s">
        <v>1</v>
      </c>
      <c r="F308" s="102" t="s">
        <v>2</v>
      </c>
      <c r="G308" s="42"/>
      <c r="H308" s="42"/>
      <c r="I308" s="42"/>
      <c r="J308" s="42"/>
    </row>
    <row r="309" spans="1:10" x14ac:dyDescent="0.3">
      <c r="A309" s="185"/>
      <c r="B309" s="172"/>
      <c r="C309" s="174"/>
      <c r="D309" s="102">
        <v>0</v>
      </c>
      <c r="E309" s="102">
        <v>1</v>
      </c>
      <c r="F309" s="102">
        <v>2</v>
      </c>
      <c r="G309" s="42"/>
      <c r="H309" s="42"/>
      <c r="I309" s="42"/>
      <c r="J309" s="42"/>
    </row>
    <row r="310" spans="1:10" ht="33" customHeight="1" x14ac:dyDescent="0.3">
      <c r="A310" s="19">
        <v>1</v>
      </c>
      <c r="B310" s="175" t="s">
        <v>327</v>
      </c>
      <c r="C310" s="175"/>
      <c r="D310" s="102"/>
      <c r="E310" s="102"/>
      <c r="F310" s="102"/>
      <c r="G310" s="42"/>
      <c r="H310" s="42"/>
      <c r="I310" s="42"/>
      <c r="J310" s="42"/>
    </row>
    <row r="311" spans="1:10" ht="32.25" customHeight="1" x14ac:dyDescent="0.3">
      <c r="A311" s="19">
        <v>2</v>
      </c>
      <c r="B311" s="175" t="s">
        <v>328</v>
      </c>
      <c r="C311" s="175"/>
      <c r="D311" s="102"/>
      <c r="E311" s="102"/>
      <c r="F311" s="102"/>
      <c r="G311" s="42"/>
      <c r="H311" s="42"/>
      <c r="I311" s="42"/>
      <c r="J311" s="42"/>
    </row>
    <row r="312" spans="1:10" ht="62.25" customHeight="1" x14ac:dyDescent="0.3">
      <c r="A312" s="19">
        <v>3</v>
      </c>
      <c r="B312" s="175" t="s">
        <v>329</v>
      </c>
      <c r="C312" s="175"/>
      <c r="D312" s="102"/>
      <c r="E312" s="102"/>
      <c r="F312" s="102"/>
      <c r="G312" s="42"/>
      <c r="H312" s="42"/>
      <c r="I312" s="42"/>
      <c r="J312" s="42"/>
    </row>
    <row r="313" spans="1:10" ht="21.75" customHeight="1" x14ac:dyDescent="0.3">
      <c r="A313" s="176" t="s">
        <v>324</v>
      </c>
      <c r="B313" s="177"/>
      <c r="C313" s="178"/>
      <c r="D313" s="179">
        <f>SUM(D310:F312)</f>
        <v>0</v>
      </c>
      <c r="E313" s="180"/>
      <c r="F313" s="181"/>
      <c r="G313" s="42"/>
      <c r="H313" s="42"/>
      <c r="I313" s="42"/>
      <c r="J313" s="42"/>
    </row>
    <row r="314" spans="1:10" ht="21.75" customHeight="1" x14ac:dyDescent="0.3">
      <c r="A314" s="176" t="s">
        <v>325</v>
      </c>
      <c r="B314" s="177"/>
      <c r="C314" s="178"/>
      <c r="D314" s="179">
        <f>2*3</f>
        <v>6</v>
      </c>
      <c r="E314" s="180"/>
      <c r="F314" s="181"/>
      <c r="G314" s="42"/>
      <c r="H314" s="42"/>
      <c r="I314" s="103">
        <v>0</v>
      </c>
      <c r="J314" s="103">
        <v>1</v>
      </c>
    </row>
    <row r="315" spans="1:10" ht="21.75" customHeight="1" x14ac:dyDescent="0.3">
      <c r="A315" s="176" t="s">
        <v>3</v>
      </c>
      <c r="B315" s="177"/>
      <c r="C315" s="178"/>
      <c r="D315" s="182">
        <f>(D313/D314)*100</f>
        <v>0</v>
      </c>
      <c r="E315" s="182"/>
      <c r="F315" s="182"/>
      <c r="G315" s="42"/>
      <c r="H315" s="42"/>
      <c r="I315" s="103">
        <v>26</v>
      </c>
      <c r="J315" s="103">
        <v>2</v>
      </c>
    </row>
    <row r="316" spans="1:10" ht="21.75" customHeight="1" x14ac:dyDescent="0.3">
      <c r="A316" s="20"/>
      <c r="B316" s="73"/>
      <c r="C316" s="23" t="s">
        <v>326</v>
      </c>
      <c r="D316" s="169">
        <f>VLOOKUP(D315,I314:J318,2)</f>
        <v>1</v>
      </c>
      <c r="E316" s="170"/>
      <c r="F316" s="171"/>
      <c r="G316" s="103">
        <f>D316</f>
        <v>1</v>
      </c>
      <c r="H316" s="42"/>
      <c r="I316" s="103">
        <v>51</v>
      </c>
      <c r="J316" s="103">
        <v>3</v>
      </c>
    </row>
    <row r="317" spans="1:10" ht="35.1" customHeight="1" x14ac:dyDescent="0.3">
      <c r="A317" s="22"/>
      <c r="B317" s="74"/>
      <c r="C317" s="21" t="s">
        <v>50</v>
      </c>
      <c r="D317" s="172"/>
      <c r="E317" s="173"/>
      <c r="F317" s="174"/>
      <c r="G317" s="103"/>
      <c r="H317" s="42"/>
      <c r="I317" s="103">
        <v>76</v>
      </c>
      <c r="J317" s="103">
        <v>4</v>
      </c>
    </row>
    <row r="319" spans="1:10" ht="32.25" customHeight="1" x14ac:dyDescent="0.3">
      <c r="A319" s="183" t="s">
        <v>330</v>
      </c>
      <c r="B319" s="183"/>
      <c r="C319" s="183"/>
      <c r="D319" s="183"/>
      <c r="E319" s="183"/>
      <c r="F319" s="183"/>
      <c r="G319" s="42"/>
      <c r="H319" s="2"/>
      <c r="I319" s="42"/>
      <c r="J319" s="42"/>
    </row>
    <row r="320" spans="1:10" x14ac:dyDescent="0.3">
      <c r="A320" s="184" t="s">
        <v>20</v>
      </c>
      <c r="B320" s="191" t="s">
        <v>0</v>
      </c>
      <c r="C320" s="192"/>
      <c r="D320" s="188" t="s">
        <v>103</v>
      </c>
      <c r="E320" s="188"/>
      <c r="F320" s="188"/>
      <c r="G320" s="42"/>
      <c r="H320" s="2"/>
      <c r="I320" s="42"/>
      <c r="J320" s="42"/>
    </row>
    <row r="321" spans="1:10" ht="28.8" x14ac:dyDescent="0.3">
      <c r="A321" s="184"/>
      <c r="B321" s="186"/>
      <c r="C321" s="187"/>
      <c r="D321" s="102" t="s">
        <v>4</v>
      </c>
      <c r="E321" s="102" t="s">
        <v>1</v>
      </c>
      <c r="F321" s="102" t="s">
        <v>2</v>
      </c>
      <c r="G321" s="42"/>
      <c r="H321" s="42"/>
      <c r="I321" s="42"/>
      <c r="J321" s="42"/>
    </row>
    <row r="322" spans="1:10" x14ac:dyDescent="0.3">
      <c r="A322" s="185"/>
      <c r="B322" s="172"/>
      <c r="C322" s="174"/>
      <c r="D322" s="102">
        <v>0</v>
      </c>
      <c r="E322" s="102">
        <v>1</v>
      </c>
      <c r="F322" s="102">
        <v>2</v>
      </c>
      <c r="G322" s="42"/>
      <c r="H322" s="42"/>
      <c r="I322" s="42"/>
      <c r="J322" s="42"/>
    </row>
    <row r="323" spans="1:10" ht="33.75" customHeight="1" x14ac:dyDescent="0.3">
      <c r="A323" s="19">
        <v>1</v>
      </c>
      <c r="B323" s="189" t="s">
        <v>331</v>
      </c>
      <c r="C323" s="190"/>
      <c r="D323" s="102"/>
      <c r="E323" s="102"/>
      <c r="F323" s="102"/>
      <c r="G323" s="42"/>
      <c r="H323" s="42"/>
      <c r="I323" s="42"/>
      <c r="J323" s="42"/>
    </row>
    <row r="324" spans="1:10" ht="30.75" customHeight="1" x14ac:dyDescent="0.3">
      <c r="A324" s="19">
        <v>2</v>
      </c>
      <c r="B324" s="189" t="s">
        <v>332</v>
      </c>
      <c r="C324" s="190"/>
      <c r="D324" s="102"/>
      <c r="E324" s="102"/>
      <c r="F324" s="102"/>
      <c r="G324" s="42"/>
      <c r="H324" s="42"/>
      <c r="I324" s="42"/>
      <c r="J324" s="42"/>
    </row>
    <row r="325" spans="1:10" ht="33" customHeight="1" x14ac:dyDescent="0.3">
      <c r="A325" s="19">
        <v>3</v>
      </c>
      <c r="B325" s="189" t="s">
        <v>333</v>
      </c>
      <c r="C325" s="190"/>
      <c r="D325" s="102"/>
      <c r="E325" s="102"/>
      <c r="F325" s="102"/>
      <c r="G325" s="42"/>
      <c r="H325" s="42"/>
      <c r="I325" s="42"/>
      <c r="J325" s="42"/>
    </row>
    <row r="326" spans="1:10" ht="30.75" customHeight="1" x14ac:dyDescent="0.3">
      <c r="A326" s="19">
        <v>4</v>
      </c>
      <c r="B326" s="189" t="s">
        <v>334</v>
      </c>
      <c r="C326" s="190"/>
      <c r="D326" s="102"/>
      <c r="E326" s="102"/>
      <c r="F326" s="102"/>
      <c r="G326" s="42"/>
      <c r="H326" s="42"/>
      <c r="I326" s="42"/>
      <c r="J326" s="42"/>
    </row>
    <row r="327" spans="1:10" ht="21.75" customHeight="1" x14ac:dyDescent="0.3">
      <c r="A327" s="176" t="s">
        <v>335</v>
      </c>
      <c r="B327" s="177"/>
      <c r="C327" s="178"/>
      <c r="D327" s="179">
        <f>SUM(D323:F326)</f>
        <v>0</v>
      </c>
      <c r="E327" s="180"/>
      <c r="F327" s="181"/>
      <c r="G327" s="42"/>
      <c r="H327" s="42"/>
      <c r="I327" s="42"/>
      <c r="J327" s="42"/>
    </row>
    <row r="328" spans="1:10" ht="21.75" customHeight="1" x14ac:dyDescent="0.3">
      <c r="A328" s="176" t="s">
        <v>336</v>
      </c>
      <c r="B328" s="177"/>
      <c r="C328" s="178"/>
      <c r="D328" s="179">
        <f>A326*2</f>
        <v>8</v>
      </c>
      <c r="E328" s="180"/>
      <c r="F328" s="181"/>
      <c r="G328" s="42"/>
      <c r="H328" s="42"/>
      <c r="I328" s="103">
        <v>0</v>
      </c>
      <c r="J328" s="103">
        <v>1</v>
      </c>
    </row>
    <row r="329" spans="1:10" ht="21.75" customHeight="1" x14ac:dyDescent="0.3">
      <c r="A329" s="176" t="s">
        <v>3</v>
      </c>
      <c r="B329" s="177"/>
      <c r="C329" s="178"/>
      <c r="D329" s="182">
        <f>(D327/D328)*100</f>
        <v>0</v>
      </c>
      <c r="E329" s="182"/>
      <c r="F329" s="182"/>
      <c r="G329" s="42"/>
      <c r="H329" s="42"/>
      <c r="I329" s="103">
        <v>26</v>
      </c>
      <c r="J329" s="103">
        <v>2</v>
      </c>
    </row>
    <row r="330" spans="1:10" ht="21.75" customHeight="1" x14ac:dyDescent="0.3">
      <c r="A330" s="20"/>
      <c r="B330" s="73"/>
      <c r="C330" s="23" t="s">
        <v>337</v>
      </c>
      <c r="D330" s="169">
        <f>VLOOKUP(D329,I328:J332,2)</f>
        <v>1</v>
      </c>
      <c r="E330" s="170"/>
      <c r="F330" s="171"/>
      <c r="G330" s="103">
        <f>D330</f>
        <v>1</v>
      </c>
      <c r="H330" s="42"/>
      <c r="I330" s="103">
        <v>51</v>
      </c>
      <c r="J330" s="103">
        <v>3</v>
      </c>
    </row>
    <row r="331" spans="1:10" ht="35.1" customHeight="1" x14ac:dyDescent="0.3">
      <c r="A331" s="22"/>
      <c r="B331" s="74"/>
      <c r="C331" s="21" t="s">
        <v>50</v>
      </c>
      <c r="D331" s="172"/>
      <c r="E331" s="173"/>
      <c r="F331" s="174"/>
      <c r="G331" s="103"/>
      <c r="H331" s="42"/>
      <c r="I331" s="103">
        <v>76</v>
      </c>
      <c r="J331" s="103">
        <v>4</v>
      </c>
    </row>
    <row r="333" spans="1:10" ht="36" customHeight="1" x14ac:dyDescent="0.3">
      <c r="A333" s="183" t="s">
        <v>338</v>
      </c>
      <c r="B333" s="183"/>
      <c r="C333" s="183"/>
      <c r="D333" s="183"/>
      <c r="E333" s="183"/>
      <c r="F333" s="183"/>
      <c r="G333" s="42"/>
      <c r="H333" s="42"/>
      <c r="I333" s="42"/>
      <c r="J333" s="42"/>
    </row>
    <row r="334" spans="1:10" x14ac:dyDescent="0.3">
      <c r="A334" s="184" t="s">
        <v>20</v>
      </c>
      <c r="B334" s="186" t="s">
        <v>0</v>
      </c>
      <c r="C334" s="187"/>
      <c r="D334" s="188" t="s">
        <v>103</v>
      </c>
      <c r="E334" s="188"/>
      <c r="F334" s="188"/>
      <c r="G334" s="42"/>
      <c r="H334" s="42"/>
      <c r="I334" s="42"/>
      <c r="J334" s="42"/>
    </row>
    <row r="335" spans="1:10" ht="28.8" x14ac:dyDescent="0.3">
      <c r="A335" s="184"/>
      <c r="B335" s="186"/>
      <c r="C335" s="187"/>
      <c r="D335" s="106" t="s">
        <v>4</v>
      </c>
      <c r="E335" s="106" t="s">
        <v>1</v>
      </c>
      <c r="F335" s="106" t="s">
        <v>2</v>
      </c>
      <c r="G335" s="42"/>
      <c r="H335" s="42"/>
      <c r="I335" s="42"/>
      <c r="J335" s="42"/>
    </row>
    <row r="336" spans="1:10" x14ac:dyDescent="0.3">
      <c r="A336" s="185"/>
      <c r="B336" s="172"/>
      <c r="C336" s="174"/>
      <c r="D336" s="106">
        <v>0</v>
      </c>
      <c r="E336" s="106">
        <v>1</v>
      </c>
      <c r="F336" s="106">
        <v>2</v>
      </c>
      <c r="G336" s="42"/>
      <c r="H336" s="42"/>
      <c r="I336" s="42"/>
      <c r="J336" s="42"/>
    </row>
    <row r="337" spans="1:10" ht="33" customHeight="1" x14ac:dyDescent="0.3">
      <c r="A337" s="19">
        <v>1</v>
      </c>
      <c r="B337" s="175" t="s">
        <v>342</v>
      </c>
      <c r="C337" s="175"/>
      <c r="D337" s="106"/>
      <c r="E337" s="106"/>
      <c r="F337" s="106"/>
      <c r="G337" s="42"/>
      <c r="H337" s="42"/>
      <c r="I337" s="42"/>
      <c r="J337" s="42"/>
    </row>
    <row r="338" spans="1:10" ht="33.75" customHeight="1" x14ac:dyDescent="0.3">
      <c r="A338" s="19">
        <v>2</v>
      </c>
      <c r="B338" s="175" t="s">
        <v>343</v>
      </c>
      <c r="C338" s="175"/>
      <c r="D338" s="106"/>
      <c r="E338" s="106"/>
      <c r="F338" s="106"/>
      <c r="G338" s="42"/>
      <c r="H338" s="42"/>
      <c r="I338" s="42"/>
      <c r="J338" s="42"/>
    </row>
    <row r="339" spans="1:10" ht="21.75" customHeight="1" x14ac:dyDescent="0.3">
      <c r="A339" s="176" t="s">
        <v>339</v>
      </c>
      <c r="B339" s="177"/>
      <c r="C339" s="178"/>
      <c r="D339" s="179">
        <f>SUM(D337:F338)</f>
        <v>0</v>
      </c>
      <c r="E339" s="180"/>
      <c r="F339" s="181"/>
      <c r="G339" s="42"/>
      <c r="H339" s="42"/>
      <c r="I339" s="42"/>
      <c r="J339" s="42"/>
    </row>
    <row r="340" spans="1:10" ht="21.75" customHeight="1" x14ac:dyDescent="0.3">
      <c r="A340" s="176" t="s">
        <v>340</v>
      </c>
      <c r="B340" s="177"/>
      <c r="C340" s="178"/>
      <c r="D340" s="179">
        <f>2*A338</f>
        <v>4</v>
      </c>
      <c r="E340" s="180"/>
      <c r="F340" s="181"/>
      <c r="G340" s="42"/>
      <c r="H340" s="42"/>
      <c r="I340" s="107">
        <v>0</v>
      </c>
      <c r="J340" s="107">
        <v>1</v>
      </c>
    </row>
    <row r="341" spans="1:10" ht="21.75" customHeight="1" x14ac:dyDescent="0.3">
      <c r="A341" s="176" t="s">
        <v>3</v>
      </c>
      <c r="B341" s="177"/>
      <c r="C341" s="178"/>
      <c r="D341" s="182">
        <f>(D339/D340)*100</f>
        <v>0</v>
      </c>
      <c r="E341" s="182"/>
      <c r="F341" s="182"/>
      <c r="G341" s="42"/>
      <c r="H341" s="42"/>
      <c r="I341" s="107">
        <v>26</v>
      </c>
      <c r="J341" s="107">
        <v>2</v>
      </c>
    </row>
    <row r="342" spans="1:10" ht="21.75" customHeight="1" x14ac:dyDescent="0.3">
      <c r="A342" s="20"/>
      <c r="B342" s="73"/>
      <c r="C342" s="23" t="s">
        <v>341</v>
      </c>
      <c r="D342" s="169">
        <f>VLOOKUP(D341,I340:J344,2)</f>
        <v>1</v>
      </c>
      <c r="E342" s="170"/>
      <c r="F342" s="171"/>
      <c r="G342" s="107">
        <f>D342</f>
        <v>1</v>
      </c>
      <c r="H342" s="42"/>
      <c r="I342" s="107">
        <v>51</v>
      </c>
      <c r="J342" s="107">
        <v>3</v>
      </c>
    </row>
    <row r="343" spans="1:10" ht="35.1" customHeight="1" x14ac:dyDescent="0.3">
      <c r="A343" s="22"/>
      <c r="B343" s="74"/>
      <c r="C343" s="21" t="s">
        <v>50</v>
      </c>
      <c r="D343" s="172"/>
      <c r="E343" s="173"/>
      <c r="F343" s="174"/>
      <c r="G343" s="107"/>
      <c r="H343" s="42"/>
      <c r="I343" s="107">
        <v>76</v>
      </c>
      <c r="J343" s="107">
        <v>4</v>
      </c>
    </row>
    <row r="345" spans="1:10" ht="36" customHeight="1" x14ac:dyDescent="0.3">
      <c r="A345" s="183" t="s">
        <v>344</v>
      </c>
      <c r="B345" s="183"/>
      <c r="C345" s="183"/>
      <c r="D345" s="183"/>
      <c r="E345" s="183"/>
      <c r="F345" s="183"/>
      <c r="G345" s="42"/>
      <c r="H345" s="42"/>
      <c r="I345" s="42"/>
      <c r="J345" s="42"/>
    </row>
    <row r="346" spans="1:10" x14ac:dyDescent="0.3">
      <c r="A346" s="184" t="s">
        <v>20</v>
      </c>
      <c r="B346" s="186" t="s">
        <v>0</v>
      </c>
      <c r="C346" s="187"/>
      <c r="D346" s="188" t="s">
        <v>103</v>
      </c>
      <c r="E346" s="188"/>
      <c r="F346" s="188"/>
      <c r="G346" s="42"/>
      <c r="H346" s="42"/>
      <c r="I346" s="42"/>
      <c r="J346" s="42"/>
    </row>
    <row r="347" spans="1:10" ht="28.8" x14ac:dyDescent="0.3">
      <c r="A347" s="184"/>
      <c r="B347" s="186"/>
      <c r="C347" s="187"/>
      <c r="D347" s="106" t="s">
        <v>4</v>
      </c>
      <c r="E347" s="106" t="s">
        <v>1</v>
      </c>
      <c r="F347" s="106" t="s">
        <v>2</v>
      </c>
      <c r="G347" s="42"/>
      <c r="H347" s="42"/>
      <c r="I347" s="42"/>
      <c r="J347" s="42"/>
    </row>
    <row r="348" spans="1:10" x14ac:dyDescent="0.3">
      <c r="A348" s="185"/>
      <c r="B348" s="172"/>
      <c r="C348" s="174"/>
      <c r="D348" s="106">
        <v>0</v>
      </c>
      <c r="E348" s="106">
        <v>1</v>
      </c>
      <c r="F348" s="106">
        <v>2</v>
      </c>
      <c r="G348" s="42"/>
      <c r="H348" s="42"/>
      <c r="I348" s="42"/>
      <c r="J348" s="42"/>
    </row>
    <row r="349" spans="1:10" ht="31.5" customHeight="1" x14ac:dyDescent="0.3">
      <c r="A349" s="19">
        <v>1</v>
      </c>
      <c r="B349" s="175" t="s">
        <v>348</v>
      </c>
      <c r="C349" s="175"/>
      <c r="D349" s="106"/>
      <c r="E349" s="106"/>
      <c r="F349" s="106"/>
      <c r="G349" s="42"/>
      <c r="H349" s="42"/>
      <c r="I349" s="42"/>
      <c r="J349" s="42"/>
    </row>
    <row r="350" spans="1:10" ht="48" customHeight="1" x14ac:dyDescent="0.3">
      <c r="A350" s="19">
        <v>2</v>
      </c>
      <c r="B350" s="175" t="s">
        <v>349</v>
      </c>
      <c r="C350" s="175"/>
      <c r="D350" s="106"/>
      <c r="E350" s="106"/>
      <c r="F350" s="106"/>
      <c r="G350" s="42"/>
      <c r="H350" s="42"/>
      <c r="I350" s="42"/>
      <c r="J350" s="42"/>
    </row>
    <row r="351" spans="1:10" ht="21.75" customHeight="1" x14ac:dyDescent="0.3">
      <c r="A351" s="176" t="s">
        <v>345</v>
      </c>
      <c r="B351" s="177"/>
      <c r="C351" s="178"/>
      <c r="D351" s="179">
        <f>SUM(D349:F350)</f>
        <v>0</v>
      </c>
      <c r="E351" s="180"/>
      <c r="F351" s="181"/>
      <c r="G351" s="42"/>
      <c r="H351" s="42"/>
      <c r="I351" s="42"/>
      <c r="J351" s="42"/>
    </row>
    <row r="352" spans="1:10" ht="21.75" customHeight="1" x14ac:dyDescent="0.3">
      <c r="A352" s="176" t="s">
        <v>346</v>
      </c>
      <c r="B352" s="177"/>
      <c r="C352" s="178"/>
      <c r="D352" s="179">
        <f>2*A350</f>
        <v>4</v>
      </c>
      <c r="E352" s="180"/>
      <c r="F352" s="181"/>
      <c r="G352" s="42"/>
      <c r="H352" s="42"/>
      <c r="I352" s="107">
        <v>0</v>
      </c>
      <c r="J352" s="107">
        <v>1</v>
      </c>
    </row>
    <row r="353" spans="1:10" ht="21.75" customHeight="1" x14ac:dyDescent="0.3">
      <c r="A353" s="176" t="s">
        <v>3</v>
      </c>
      <c r="B353" s="177"/>
      <c r="C353" s="178"/>
      <c r="D353" s="182">
        <f>(D351/D352)*100</f>
        <v>0</v>
      </c>
      <c r="E353" s="182"/>
      <c r="F353" s="182"/>
      <c r="G353" s="42"/>
      <c r="H353" s="42"/>
      <c r="I353" s="107">
        <v>26</v>
      </c>
      <c r="J353" s="107">
        <v>2</v>
      </c>
    </row>
    <row r="354" spans="1:10" ht="21.75" customHeight="1" x14ac:dyDescent="0.3">
      <c r="A354" s="20"/>
      <c r="B354" s="73"/>
      <c r="C354" s="23" t="s">
        <v>347</v>
      </c>
      <c r="D354" s="169">
        <f>VLOOKUP(D353,I352:J356,2)</f>
        <v>1</v>
      </c>
      <c r="E354" s="170"/>
      <c r="F354" s="171"/>
      <c r="G354" s="107">
        <f>D354</f>
        <v>1</v>
      </c>
      <c r="H354" s="42"/>
      <c r="I354" s="107">
        <v>51</v>
      </c>
      <c r="J354" s="107">
        <v>3</v>
      </c>
    </row>
    <row r="355" spans="1:10" ht="35.1" customHeight="1" x14ac:dyDescent="0.3">
      <c r="A355" s="22"/>
      <c r="B355" s="74"/>
      <c r="C355" s="21" t="s">
        <v>50</v>
      </c>
      <c r="D355" s="172"/>
      <c r="E355" s="173"/>
      <c r="F355" s="174"/>
      <c r="G355" s="107"/>
      <c r="H355" s="42"/>
      <c r="I355" s="107">
        <v>76</v>
      </c>
      <c r="J355" s="107">
        <v>4</v>
      </c>
    </row>
    <row r="357" spans="1:10" ht="22.5" customHeight="1" x14ac:dyDescent="0.3">
      <c r="A357" s="183" t="s">
        <v>368</v>
      </c>
      <c r="B357" s="183"/>
      <c r="C357" s="183"/>
      <c r="D357" s="183"/>
      <c r="E357" s="183"/>
      <c r="F357" s="183"/>
      <c r="G357" s="42"/>
      <c r="H357" s="42"/>
      <c r="I357" s="42"/>
      <c r="J357" s="42"/>
    </row>
    <row r="358" spans="1:10" x14ac:dyDescent="0.3">
      <c r="A358" s="184" t="s">
        <v>20</v>
      </c>
      <c r="B358" s="186" t="s">
        <v>0</v>
      </c>
      <c r="C358" s="187"/>
      <c r="D358" s="188" t="s">
        <v>103</v>
      </c>
      <c r="E358" s="188"/>
      <c r="F358" s="188"/>
      <c r="G358" s="42"/>
      <c r="H358" s="42"/>
      <c r="I358" s="42"/>
      <c r="J358" s="42"/>
    </row>
    <row r="359" spans="1:10" ht="28.8" x14ac:dyDescent="0.3">
      <c r="A359" s="184"/>
      <c r="B359" s="186"/>
      <c r="C359" s="187"/>
      <c r="D359" s="106" t="s">
        <v>4</v>
      </c>
      <c r="E359" s="106" t="s">
        <v>1</v>
      </c>
      <c r="F359" s="106" t="s">
        <v>2</v>
      </c>
      <c r="G359" s="42"/>
      <c r="H359" s="42"/>
      <c r="I359" s="42"/>
      <c r="J359" s="42"/>
    </row>
    <row r="360" spans="1:10" x14ac:dyDescent="0.3">
      <c r="A360" s="185"/>
      <c r="B360" s="172"/>
      <c r="C360" s="174"/>
      <c r="D360" s="106">
        <v>0</v>
      </c>
      <c r="E360" s="106">
        <v>1</v>
      </c>
      <c r="F360" s="106">
        <v>2</v>
      </c>
      <c r="G360" s="42"/>
      <c r="H360" s="42"/>
      <c r="I360" s="42"/>
      <c r="J360" s="42"/>
    </row>
    <row r="361" spans="1:10" ht="33" customHeight="1" x14ac:dyDescent="0.3">
      <c r="A361" s="19">
        <v>1</v>
      </c>
      <c r="B361" s="175" t="s">
        <v>353</v>
      </c>
      <c r="C361" s="175"/>
      <c r="D361" s="106"/>
      <c r="E361" s="106"/>
      <c r="F361" s="106"/>
      <c r="G361" s="42"/>
      <c r="H361" s="42"/>
      <c r="I361" s="42"/>
      <c r="J361" s="42"/>
    </row>
    <row r="362" spans="1:10" ht="48" customHeight="1" x14ac:dyDescent="0.3">
      <c r="A362" s="19">
        <v>2</v>
      </c>
      <c r="B362" s="175" t="s">
        <v>354</v>
      </c>
      <c r="C362" s="175"/>
      <c r="D362" s="106"/>
      <c r="E362" s="106"/>
      <c r="F362" s="106"/>
      <c r="G362" s="42"/>
      <c r="H362" s="42"/>
      <c r="I362" s="42"/>
      <c r="J362" s="42"/>
    </row>
    <row r="363" spans="1:10" ht="21.75" customHeight="1" x14ac:dyDescent="0.3">
      <c r="A363" s="176" t="s">
        <v>350</v>
      </c>
      <c r="B363" s="177"/>
      <c r="C363" s="178"/>
      <c r="D363" s="179">
        <f>SUM(D361:F362)</f>
        <v>0</v>
      </c>
      <c r="E363" s="180"/>
      <c r="F363" s="181"/>
      <c r="G363" s="42"/>
      <c r="H363" s="42"/>
      <c r="I363" s="42"/>
      <c r="J363" s="42"/>
    </row>
    <row r="364" spans="1:10" ht="21.75" customHeight="1" x14ac:dyDescent="0.3">
      <c r="A364" s="176" t="s">
        <v>351</v>
      </c>
      <c r="B364" s="177"/>
      <c r="C364" s="178"/>
      <c r="D364" s="179">
        <f>2*A362</f>
        <v>4</v>
      </c>
      <c r="E364" s="180"/>
      <c r="F364" s="181"/>
      <c r="G364" s="42"/>
      <c r="H364" s="42"/>
      <c r="I364" s="107">
        <v>0</v>
      </c>
      <c r="J364" s="107">
        <v>1</v>
      </c>
    </row>
    <row r="365" spans="1:10" ht="21.75" customHeight="1" x14ac:dyDescent="0.3">
      <c r="A365" s="176" t="s">
        <v>3</v>
      </c>
      <c r="B365" s="177"/>
      <c r="C365" s="178"/>
      <c r="D365" s="182">
        <f>(D363/D364)*100</f>
        <v>0</v>
      </c>
      <c r="E365" s="182"/>
      <c r="F365" s="182"/>
      <c r="G365" s="42"/>
      <c r="H365" s="42"/>
      <c r="I365" s="107">
        <v>26</v>
      </c>
      <c r="J365" s="107">
        <v>2</v>
      </c>
    </row>
    <row r="366" spans="1:10" ht="21.75" customHeight="1" x14ac:dyDescent="0.3">
      <c r="A366" s="20"/>
      <c r="B366" s="73"/>
      <c r="C366" s="23" t="s">
        <v>352</v>
      </c>
      <c r="D366" s="169">
        <f>VLOOKUP(D365,I364:J368,2)</f>
        <v>1</v>
      </c>
      <c r="E366" s="170"/>
      <c r="F366" s="171"/>
      <c r="G366" s="107">
        <f>D366</f>
        <v>1</v>
      </c>
      <c r="H366" s="42"/>
      <c r="I366" s="107">
        <v>51</v>
      </c>
      <c r="J366" s="107">
        <v>3</v>
      </c>
    </row>
    <row r="367" spans="1:10" ht="35.1" customHeight="1" x14ac:dyDescent="0.3">
      <c r="A367" s="22"/>
      <c r="B367" s="74"/>
      <c r="C367" s="21" t="s">
        <v>50</v>
      </c>
      <c r="D367" s="172"/>
      <c r="E367" s="173"/>
      <c r="F367" s="174"/>
      <c r="G367" s="107"/>
      <c r="H367" s="42"/>
      <c r="I367" s="107">
        <v>76</v>
      </c>
      <c r="J367" s="107">
        <v>4</v>
      </c>
    </row>
    <row r="369" spans="1:10" ht="35.25" customHeight="1" x14ac:dyDescent="0.3">
      <c r="A369" s="183" t="s">
        <v>370</v>
      </c>
      <c r="B369" s="183"/>
      <c r="C369" s="183"/>
      <c r="D369" s="183"/>
      <c r="E369" s="183"/>
      <c r="F369" s="183"/>
      <c r="G369" s="42"/>
      <c r="H369" s="42"/>
      <c r="I369" s="42"/>
      <c r="J369" s="42"/>
    </row>
    <row r="370" spans="1:10" x14ac:dyDescent="0.3">
      <c r="A370" s="184" t="s">
        <v>20</v>
      </c>
      <c r="B370" s="186" t="s">
        <v>0</v>
      </c>
      <c r="C370" s="187"/>
      <c r="D370" s="188" t="s">
        <v>103</v>
      </c>
      <c r="E370" s="188"/>
      <c r="F370" s="188"/>
      <c r="G370" s="42"/>
      <c r="H370" s="42"/>
      <c r="I370" s="42"/>
      <c r="J370" s="42"/>
    </row>
    <row r="371" spans="1:10" ht="28.8" x14ac:dyDescent="0.3">
      <c r="A371" s="184"/>
      <c r="B371" s="186"/>
      <c r="C371" s="187"/>
      <c r="D371" s="106" t="s">
        <v>4</v>
      </c>
      <c r="E371" s="106" t="s">
        <v>1</v>
      </c>
      <c r="F371" s="106" t="s">
        <v>2</v>
      </c>
      <c r="G371" s="42"/>
      <c r="H371" s="42"/>
      <c r="I371" s="42"/>
      <c r="J371" s="42"/>
    </row>
    <row r="372" spans="1:10" x14ac:dyDescent="0.3">
      <c r="A372" s="185"/>
      <c r="B372" s="172"/>
      <c r="C372" s="174"/>
      <c r="D372" s="106">
        <v>0</v>
      </c>
      <c r="E372" s="106">
        <v>1</v>
      </c>
      <c r="F372" s="106">
        <v>2</v>
      </c>
      <c r="G372" s="42"/>
      <c r="H372" s="42"/>
      <c r="I372" s="42"/>
      <c r="J372" s="42"/>
    </row>
    <row r="373" spans="1:10" ht="49.5" customHeight="1" x14ac:dyDescent="0.3">
      <c r="A373" s="19">
        <v>1</v>
      </c>
      <c r="B373" s="175" t="s">
        <v>374</v>
      </c>
      <c r="C373" s="175"/>
      <c r="D373" s="106"/>
      <c r="E373" s="106"/>
      <c r="F373" s="106"/>
      <c r="G373" s="42"/>
      <c r="H373" s="42"/>
      <c r="I373" s="42"/>
      <c r="J373" s="42"/>
    </row>
    <row r="374" spans="1:10" ht="33" customHeight="1" x14ac:dyDescent="0.3">
      <c r="A374" s="19">
        <v>2</v>
      </c>
      <c r="B374" s="175" t="s">
        <v>375</v>
      </c>
      <c r="C374" s="175"/>
      <c r="D374" s="106"/>
      <c r="E374" s="106"/>
      <c r="F374" s="106"/>
      <c r="G374" s="42"/>
      <c r="H374" s="42"/>
      <c r="I374" s="42"/>
      <c r="J374" s="42"/>
    </row>
    <row r="375" spans="1:10" ht="21.75" customHeight="1" x14ac:dyDescent="0.3">
      <c r="A375" s="176" t="s">
        <v>371</v>
      </c>
      <c r="B375" s="177"/>
      <c r="C375" s="178"/>
      <c r="D375" s="179">
        <f>SUM(D373:F374)</f>
        <v>0</v>
      </c>
      <c r="E375" s="180"/>
      <c r="F375" s="181"/>
      <c r="G375" s="42"/>
      <c r="H375" s="42"/>
      <c r="I375" s="42"/>
      <c r="J375" s="42"/>
    </row>
    <row r="376" spans="1:10" ht="21.75" customHeight="1" x14ac:dyDescent="0.3">
      <c r="A376" s="176" t="s">
        <v>372</v>
      </c>
      <c r="B376" s="177"/>
      <c r="C376" s="178"/>
      <c r="D376" s="179">
        <f>2*A374</f>
        <v>4</v>
      </c>
      <c r="E376" s="180"/>
      <c r="F376" s="181"/>
      <c r="G376" s="42"/>
      <c r="H376" s="42"/>
      <c r="I376" s="107">
        <v>0</v>
      </c>
      <c r="J376" s="107">
        <v>1</v>
      </c>
    </row>
    <row r="377" spans="1:10" ht="21.75" customHeight="1" x14ac:dyDescent="0.3">
      <c r="A377" s="176" t="s">
        <v>3</v>
      </c>
      <c r="B377" s="177"/>
      <c r="C377" s="178"/>
      <c r="D377" s="182">
        <f>(D375/D376)*100</f>
        <v>0</v>
      </c>
      <c r="E377" s="182"/>
      <c r="F377" s="182"/>
      <c r="G377" s="42"/>
      <c r="H377" s="42"/>
      <c r="I377" s="107">
        <v>26</v>
      </c>
      <c r="J377" s="107">
        <v>2</v>
      </c>
    </row>
    <row r="378" spans="1:10" ht="21.75" customHeight="1" x14ac:dyDescent="0.3">
      <c r="A378" s="20"/>
      <c r="B378" s="73"/>
      <c r="C378" s="23" t="s">
        <v>373</v>
      </c>
      <c r="D378" s="169">
        <f>VLOOKUP(D377,I376:J380,2)</f>
        <v>1</v>
      </c>
      <c r="E378" s="170"/>
      <c r="F378" s="171"/>
      <c r="G378" s="107">
        <f>D378</f>
        <v>1</v>
      </c>
      <c r="H378" s="42"/>
      <c r="I378" s="107">
        <v>51</v>
      </c>
      <c r="J378" s="107">
        <v>3</v>
      </c>
    </row>
    <row r="379" spans="1:10" ht="35.1" customHeight="1" x14ac:dyDescent="0.3">
      <c r="A379" s="22"/>
      <c r="B379" s="74"/>
      <c r="C379" s="21" t="s">
        <v>50</v>
      </c>
      <c r="D379" s="172"/>
      <c r="E379" s="173"/>
      <c r="F379" s="174"/>
      <c r="G379" s="107"/>
      <c r="H379" s="42"/>
      <c r="I379" s="107">
        <v>76</v>
      </c>
      <c r="J379" s="107">
        <v>4</v>
      </c>
    </row>
    <row r="381" spans="1:10" ht="36" customHeight="1" x14ac:dyDescent="0.3">
      <c r="A381" s="183" t="s">
        <v>377</v>
      </c>
      <c r="B381" s="183"/>
      <c r="C381" s="183"/>
      <c r="D381" s="183"/>
      <c r="E381" s="183"/>
      <c r="F381" s="183"/>
      <c r="G381" s="42"/>
      <c r="H381" s="2"/>
      <c r="I381" s="42"/>
      <c r="J381" s="42"/>
    </row>
    <row r="382" spans="1:10" x14ac:dyDescent="0.3">
      <c r="A382" s="184" t="s">
        <v>20</v>
      </c>
      <c r="B382" s="191" t="s">
        <v>0</v>
      </c>
      <c r="C382" s="192"/>
      <c r="D382" s="188" t="s">
        <v>103</v>
      </c>
      <c r="E382" s="188"/>
      <c r="F382" s="188"/>
      <c r="G382" s="42"/>
      <c r="H382" s="2"/>
      <c r="I382" s="42"/>
      <c r="J382" s="42"/>
    </row>
    <row r="383" spans="1:10" ht="28.8" x14ac:dyDescent="0.3">
      <c r="A383" s="184"/>
      <c r="B383" s="186"/>
      <c r="C383" s="187"/>
      <c r="D383" s="106" t="s">
        <v>4</v>
      </c>
      <c r="E383" s="106" t="s">
        <v>1</v>
      </c>
      <c r="F383" s="106" t="s">
        <v>2</v>
      </c>
      <c r="G383" s="42"/>
      <c r="H383" s="42"/>
      <c r="I383" s="42"/>
      <c r="J383" s="42"/>
    </row>
    <row r="384" spans="1:10" x14ac:dyDescent="0.3">
      <c r="A384" s="185"/>
      <c r="B384" s="172"/>
      <c r="C384" s="174"/>
      <c r="D384" s="106">
        <v>0</v>
      </c>
      <c r="E384" s="106">
        <v>1</v>
      </c>
      <c r="F384" s="106">
        <v>2</v>
      </c>
      <c r="G384" s="42"/>
      <c r="H384" s="42"/>
      <c r="I384" s="42"/>
      <c r="J384" s="42"/>
    </row>
    <row r="385" spans="1:10" ht="29.25" customHeight="1" x14ac:dyDescent="0.3">
      <c r="A385" s="19">
        <v>1</v>
      </c>
      <c r="B385" s="189" t="s">
        <v>381</v>
      </c>
      <c r="C385" s="190"/>
      <c r="D385" s="106"/>
      <c r="E385" s="106"/>
      <c r="F385" s="106"/>
      <c r="G385" s="42"/>
      <c r="H385" s="42"/>
      <c r="I385" s="42"/>
      <c r="J385" s="42"/>
    </row>
    <row r="386" spans="1:10" ht="48.75" customHeight="1" x14ac:dyDescent="0.3">
      <c r="A386" s="19">
        <v>2</v>
      </c>
      <c r="B386" s="189" t="s">
        <v>382</v>
      </c>
      <c r="C386" s="190"/>
      <c r="D386" s="106"/>
      <c r="E386" s="106"/>
      <c r="F386" s="106"/>
      <c r="G386" s="42"/>
      <c r="H386" s="42"/>
      <c r="I386" s="42"/>
      <c r="J386" s="42"/>
    </row>
    <row r="387" spans="1:10" ht="18" customHeight="1" x14ac:dyDescent="0.3">
      <c r="A387" s="19">
        <v>3</v>
      </c>
      <c r="B387" s="189" t="s">
        <v>383</v>
      </c>
      <c r="C387" s="190"/>
      <c r="D387" s="106"/>
      <c r="E387" s="106"/>
      <c r="F387" s="106"/>
      <c r="G387" s="42"/>
      <c r="H387" s="42"/>
      <c r="I387" s="42"/>
      <c r="J387" s="42"/>
    </row>
    <row r="388" spans="1:10" ht="18" customHeight="1" x14ac:dyDescent="0.3">
      <c r="A388" s="19">
        <v>4</v>
      </c>
      <c r="B388" s="189" t="s">
        <v>384</v>
      </c>
      <c r="C388" s="190"/>
      <c r="D388" s="106"/>
      <c r="E388" s="106"/>
      <c r="F388" s="106"/>
      <c r="G388" s="42"/>
      <c r="H388" s="42"/>
      <c r="I388" s="42"/>
      <c r="J388" s="42"/>
    </row>
    <row r="389" spans="1:10" ht="21.75" customHeight="1" x14ac:dyDescent="0.3">
      <c r="A389" s="176" t="s">
        <v>378</v>
      </c>
      <c r="B389" s="177"/>
      <c r="C389" s="178"/>
      <c r="D389" s="179">
        <f>SUM(D385:F388)</f>
        <v>0</v>
      </c>
      <c r="E389" s="180"/>
      <c r="F389" s="181"/>
      <c r="G389" s="42"/>
      <c r="H389" s="42"/>
      <c r="I389" s="42"/>
      <c r="J389" s="42"/>
    </row>
    <row r="390" spans="1:10" ht="21.75" customHeight="1" x14ac:dyDescent="0.3">
      <c r="A390" s="176" t="s">
        <v>379</v>
      </c>
      <c r="B390" s="177"/>
      <c r="C390" s="178"/>
      <c r="D390" s="179">
        <f>A388*2</f>
        <v>8</v>
      </c>
      <c r="E390" s="180"/>
      <c r="F390" s="181"/>
      <c r="G390" s="42"/>
      <c r="H390" s="42"/>
      <c r="I390" s="107">
        <v>0</v>
      </c>
      <c r="J390" s="107">
        <v>1</v>
      </c>
    </row>
    <row r="391" spans="1:10" ht="21.75" customHeight="1" x14ac:dyDescent="0.3">
      <c r="A391" s="176" t="s">
        <v>3</v>
      </c>
      <c r="B391" s="177"/>
      <c r="C391" s="178"/>
      <c r="D391" s="182">
        <f>(D389/D390)*100</f>
        <v>0</v>
      </c>
      <c r="E391" s="182"/>
      <c r="F391" s="182"/>
      <c r="G391" s="42"/>
      <c r="H391" s="42"/>
      <c r="I391" s="107">
        <v>26</v>
      </c>
      <c r="J391" s="107">
        <v>2</v>
      </c>
    </row>
    <row r="392" spans="1:10" ht="21.75" customHeight="1" x14ac:dyDescent="0.3">
      <c r="A392" s="20"/>
      <c r="B392" s="73"/>
      <c r="C392" s="23" t="s">
        <v>380</v>
      </c>
      <c r="D392" s="169">
        <f>VLOOKUP(D391,I390:J394,2)</f>
        <v>1</v>
      </c>
      <c r="E392" s="170"/>
      <c r="F392" s="171"/>
      <c r="G392" s="107">
        <f>D392</f>
        <v>1</v>
      </c>
      <c r="H392" s="42"/>
      <c r="I392" s="107">
        <v>51</v>
      </c>
      <c r="J392" s="107">
        <v>3</v>
      </c>
    </row>
    <row r="393" spans="1:10" ht="35.1" customHeight="1" x14ac:dyDescent="0.3">
      <c r="A393" s="22"/>
      <c r="B393" s="74"/>
      <c r="C393" s="21" t="s">
        <v>50</v>
      </c>
      <c r="D393" s="172"/>
      <c r="E393" s="173"/>
      <c r="F393" s="174"/>
      <c r="G393" s="107"/>
      <c r="H393" s="42"/>
      <c r="I393" s="107">
        <v>76</v>
      </c>
      <c r="J393" s="107">
        <v>4</v>
      </c>
    </row>
    <row r="395" spans="1:10" ht="21.75" customHeight="1" x14ac:dyDescent="0.3">
      <c r="A395" s="183" t="s">
        <v>386</v>
      </c>
      <c r="B395" s="183"/>
      <c r="C395" s="183"/>
      <c r="D395" s="183"/>
      <c r="E395" s="183"/>
      <c r="F395" s="183"/>
      <c r="G395" s="42"/>
      <c r="H395" s="2"/>
      <c r="I395" s="42"/>
      <c r="J395" s="42"/>
    </row>
    <row r="396" spans="1:10" x14ac:dyDescent="0.3">
      <c r="A396" s="184" t="s">
        <v>20</v>
      </c>
      <c r="B396" s="186" t="s">
        <v>0</v>
      </c>
      <c r="C396" s="187"/>
      <c r="D396" s="188" t="s">
        <v>103</v>
      </c>
      <c r="E396" s="188"/>
      <c r="F396" s="188"/>
      <c r="G396" s="42"/>
      <c r="H396" s="2"/>
      <c r="I396" s="42"/>
      <c r="J396" s="42"/>
    </row>
    <row r="397" spans="1:10" ht="28.8" x14ac:dyDescent="0.3">
      <c r="A397" s="184"/>
      <c r="B397" s="186"/>
      <c r="C397" s="187"/>
      <c r="D397" s="106" t="s">
        <v>4</v>
      </c>
      <c r="E397" s="106" t="s">
        <v>1</v>
      </c>
      <c r="F397" s="106" t="s">
        <v>2</v>
      </c>
      <c r="G397" s="42"/>
      <c r="H397" s="42"/>
      <c r="I397" s="42"/>
      <c r="J397" s="42"/>
    </row>
    <row r="398" spans="1:10" x14ac:dyDescent="0.3">
      <c r="A398" s="185"/>
      <c r="B398" s="172"/>
      <c r="C398" s="174"/>
      <c r="D398" s="106">
        <v>0</v>
      </c>
      <c r="E398" s="106">
        <v>1</v>
      </c>
      <c r="F398" s="106">
        <v>2</v>
      </c>
      <c r="G398" s="42"/>
      <c r="H398" s="42"/>
      <c r="I398" s="42"/>
      <c r="J398" s="42"/>
    </row>
    <row r="399" spans="1:10" ht="46.5" customHeight="1" x14ac:dyDescent="0.3">
      <c r="A399" s="19">
        <v>1</v>
      </c>
      <c r="B399" s="175" t="s">
        <v>390</v>
      </c>
      <c r="C399" s="175"/>
      <c r="D399" s="106"/>
      <c r="E399" s="106"/>
      <c r="F399" s="106"/>
      <c r="G399" s="42"/>
      <c r="H399" s="42"/>
      <c r="I399" s="42"/>
      <c r="J399" s="42"/>
    </row>
    <row r="400" spans="1:10" ht="34.5" customHeight="1" x14ac:dyDescent="0.3">
      <c r="A400" s="19">
        <v>2</v>
      </c>
      <c r="B400" s="175" t="s">
        <v>391</v>
      </c>
      <c r="C400" s="175"/>
      <c r="D400" s="106"/>
      <c r="E400" s="106"/>
      <c r="F400" s="106"/>
      <c r="G400" s="42"/>
      <c r="H400" s="42"/>
      <c r="I400" s="42"/>
      <c r="J400" s="42"/>
    </row>
    <row r="401" spans="1:10" ht="48" customHeight="1" x14ac:dyDescent="0.3">
      <c r="A401" s="19">
        <v>3</v>
      </c>
      <c r="B401" s="175" t="s">
        <v>392</v>
      </c>
      <c r="C401" s="175"/>
      <c r="D401" s="106"/>
      <c r="E401" s="106"/>
      <c r="F401" s="106"/>
      <c r="G401" s="42"/>
      <c r="H401" s="42"/>
      <c r="I401" s="42"/>
      <c r="J401" s="42"/>
    </row>
    <row r="402" spans="1:10" ht="21.75" customHeight="1" x14ac:dyDescent="0.3">
      <c r="A402" s="176" t="s">
        <v>387</v>
      </c>
      <c r="B402" s="177"/>
      <c r="C402" s="178"/>
      <c r="D402" s="179">
        <f>SUM(D399:F401)</f>
        <v>0</v>
      </c>
      <c r="E402" s="180"/>
      <c r="F402" s="181"/>
      <c r="G402" s="42"/>
      <c r="H402" s="42"/>
      <c r="I402" s="42"/>
      <c r="J402" s="42"/>
    </row>
    <row r="403" spans="1:10" ht="21.75" customHeight="1" x14ac:dyDescent="0.3">
      <c r="A403" s="176" t="s">
        <v>388</v>
      </c>
      <c r="B403" s="177"/>
      <c r="C403" s="178"/>
      <c r="D403" s="179">
        <f>2*3</f>
        <v>6</v>
      </c>
      <c r="E403" s="180"/>
      <c r="F403" s="181"/>
      <c r="G403" s="42"/>
      <c r="H403" s="42"/>
      <c r="I403" s="107">
        <v>0</v>
      </c>
      <c r="J403" s="107">
        <v>1</v>
      </c>
    </row>
    <row r="404" spans="1:10" ht="21.75" customHeight="1" x14ac:dyDescent="0.3">
      <c r="A404" s="176" t="s">
        <v>3</v>
      </c>
      <c r="B404" s="177"/>
      <c r="C404" s="178"/>
      <c r="D404" s="182">
        <f>(D402/D403)*100</f>
        <v>0</v>
      </c>
      <c r="E404" s="182"/>
      <c r="F404" s="182"/>
      <c r="G404" s="42"/>
      <c r="H404" s="42"/>
      <c r="I404" s="107">
        <v>26</v>
      </c>
      <c r="J404" s="107">
        <v>2</v>
      </c>
    </row>
    <row r="405" spans="1:10" ht="21.75" customHeight="1" x14ac:dyDescent="0.3">
      <c r="A405" s="20"/>
      <c r="B405" s="73"/>
      <c r="C405" s="23" t="s">
        <v>389</v>
      </c>
      <c r="D405" s="169">
        <f>VLOOKUP(D404,I403:J407,2)</f>
        <v>1</v>
      </c>
      <c r="E405" s="170"/>
      <c r="F405" s="171"/>
      <c r="G405" s="107">
        <f>D405</f>
        <v>1</v>
      </c>
      <c r="H405" s="42"/>
      <c r="I405" s="107">
        <v>51</v>
      </c>
      <c r="J405" s="107">
        <v>3</v>
      </c>
    </row>
    <row r="406" spans="1:10" ht="35.1" customHeight="1" x14ac:dyDescent="0.3">
      <c r="A406" s="22"/>
      <c r="B406" s="74"/>
      <c r="C406" s="21" t="s">
        <v>50</v>
      </c>
      <c r="D406" s="172"/>
      <c r="E406" s="173"/>
      <c r="F406" s="174"/>
      <c r="G406" s="107"/>
      <c r="H406" s="42"/>
      <c r="I406" s="107">
        <v>76</v>
      </c>
      <c r="J406" s="107">
        <v>4</v>
      </c>
    </row>
    <row r="408" spans="1:10" ht="31.5" customHeight="1" x14ac:dyDescent="0.3">
      <c r="A408" s="183" t="s">
        <v>394</v>
      </c>
      <c r="B408" s="183"/>
      <c r="C408" s="183"/>
      <c r="D408" s="183"/>
      <c r="E408" s="183"/>
      <c r="F408" s="183"/>
      <c r="G408" s="42"/>
      <c r="H408" s="2"/>
      <c r="I408" s="42"/>
      <c r="J408" s="42"/>
    </row>
    <row r="409" spans="1:10" x14ac:dyDescent="0.3">
      <c r="A409" s="184" t="s">
        <v>20</v>
      </c>
      <c r="B409" s="186" t="s">
        <v>0</v>
      </c>
      <c r="C409" s="187"/>
      <c r="D409" s="188" t="s">
        <v>103</v>
      </c>
      <c r="E409" s="188"/>
      <c r="F409" s="188"/>
      <c r="G409" s="42"/>
      <c r="H409" s="2"/>
      <c r="I409" s="42"/>
      <c r="J409" s="42"/>
    </row>
    <row r="410" spans="1:10" ht="28.8" x14ac:dyDescent="0.3">
      <c r="A410" s="184"/>
      <c r="B410" s="186"/>
      <c r="C410" s="187"/>
      <c r="D410" s="106" t="s">
        <v>4</v>
      </c>
      <c r="E410" s="106" t="s">
        <v>1</v>
      </c>
      <c r="F410" s="106" t="s">
        <v>2</v>
      </c>
      <c r="G410" s="42"/>
      <c r="H410" s="42"/>
      <c r="I410" s="42"/>
      <c r="J410" s="42"/>
    </row>
    <row r="411" spans="1:10" x14ac:dyDescent="0.3">
      <c r="A411" s="185"/>
      <c r="B411" s="172"/>
      <c r="C411" s="174"/>
      <c r="D411" s="106">
        <v>0</v>
      </c>
      <c r="E411" s="106">
        <v>1</v>
      </c>
      <c r="F411" s="106">
        <v>2</v>
      </c>
      <c r="G411" s="42"/>
      <c r="H411" s="42"/>
      <c r="I411" s="42"/>
      <c r="J411" s="42"/>
    </row>
    <row r="412" spans="1:10" ht="48.75" customHeight="1" x14ac:dyDescent="0.3">
      <c r="A412" s="19">
        <v>1</v>
      </c>
      <c r="B412" s="175" t="s">
        <v>399</v>
      </c>
      <c r="C412" s="175"/>
      <c r="D412" s="106"/>
      <c r="E412" s="106"/>
      <c r="F412" s="106"/>
      <c r="G412" s="42"/>
      <c r="H412" s="42"/>
      <c r="I412" s="42"/>
      <c r="J412" s="42"/>
    </row>
    <row r="413" spans="1:10" ht="33.75" customHeight="1" x14ac:dyDescent="0.3">
      <c r="A413" s="19">
        <v>2</v>
      </c>
      <c r="B413" s="175" t="s">
        <v>400</v>
      </c>
      <c r="C413" s="175"/>
      <c r="D413" s="106"/>
      <c r="E413" s="106"/>
      <c r="F413" s="106"/>
      <c r="G413" s="42"/>
      <c r="H413" s="42"/>
      <c r="I413" s="42"/>
      <c r="J413" s="42"/>
    </row>
    <row r="414" spans="1:10" ht="46.5" customHeight="1" x14ac:dyDescent="0.3">
      <c r="A414" s="19">
        <v>3</v>
      </c>
      <c r="B414" s="175" t="s">
        <v>401</v>
      </c>
      <c r="C414" s="175"/>
      <c r="D414" s="106"/>
      <c r="E414" s="106"/>
      <c r="F414" s="106"/>
      <c r="G414" s="42"/>
      <c r="H414" s="42"/>
      <c r="I414" s="42"/>
      <c r="J414" s="42"/>
    </row>
    <row r="415" spans="1:10" ht="21.75" customHeight="1" x14ac:dyDescent="0.3">
      <c r="A415" s="176" t="s">
        <v>395</v>
      </c>
      <c r="B415" s="177"/>
      <c r="C415" s="178"/>
      <c r="D415" s="179">
        <f>SUM(D412:F414)</f>
        <v>0</v>
      </c>
      <c r="E415" s="180"/>
      <c r="F415" s="181"/>
      <c r="G415" s="42"/>
      <c r="H415" s="42"/>
      <c r="I415" s="42"/>
      <c r="J415" s="42"/>
    </row>
    <row r="416" spans="1:10" ht="21.75" customHeight="1" x14ac:dyDescent="0.3">
      <c r="A416" s="176" t="s">
        <v>396</v>
      </c>
      <c r="B416" s="177"/>
      <c r="C416" s="178"/>
      <c r="D416" s="179">
        <f>2*3</f>
        <v>6</v>
      </c>
      <c r="E416" s="180"/>
      <c r="F416" s="181"/>
      <c r="G416" s="42"/>
      <c r="H416" s="42"/>
      <c r="I416" s="107">
        <v>0</v>
      </c>
      <c r="J416" s="107">
        <v>1</v>
      </c>
    </row>
    <row r="417" spans="1:10" ht="21.75" customHeight="1" x14ac:dyDescent="0.3">
      <c r="A417" s="176" t="s">
        <v>3</v>
      </c>
      <c r="B417" s="177"/>
      <c r="C417" s="178"/>
      <c r="D417" s="182">
        <f>(D415/D416)*100</f>
        <v>0</v>
      </c>
      <c r="E417" s="182"/>
      <c r="F417" s="182"/>
      <c r="G417" s="42"/>
      <c r="H417" s="42"/>
      <c r="I417" s="107">
        <v>26</v>
      </c>
      <c r="J417" s="107">
        <v>2</v>
      </c>
    </row>
    <row r="418" spans="1:10" ht="21.75" customHeight="1" x14ac:dyDescent="0.3">
      <c r="A418" s="20"/>
      <c r="B418" s="73"/>
      <c r="C418" s="23" t="s">
        <v>397</v>
      </c>
      <c r="D418" s="169">
        <f>VLOOKUP(D417,I416:J420,2)</f>
        <v>1</v>
      </c>
      <c r="E418" s="170"/>
      <c r="F418" s="171"/>
      <c r="G418" s="107">
        <f>D418</f>
        <v>1</v>
      </c>
      <c r="H418" s="42"/>
      <c r="I418" s="107">
        <v>51</v>
      </c>
      <c r="J418" s="107">
        <v>3</v>
      </c>
    </row>
    <row r="419" spans="1:10" ht="35.1" customHeight="1" x14ac:dyDescent="0.3">
      <c r="A419" s="22"/>
      <c r="B419" s="74"/>
      <c r="C419" s="21" t="s">
        <v>50</v>
      </c>
      <c r="D419" s="172"/>
      <c r="E419" s="173"/>
      <c r="F419" s="174"/>
      <c r="G419" s="107"/>
      <c r="H419" s="42"/>
      <c r="I419" s="107">
        <v>76</v>
      </c>
      <c r="J419" s="107">
        <v>4</v>
      </c>
    </row>
    <row r="421" spans="1:10" ht="33" customHeight="1" x14ac:dyDescent="0.3">
      <c r="A421" s="183" t="s">
        <v>402</v>
      </c>
      <c r="B421" s="183"/>
      <c r="C421" s="183"/>
      <c r="D421" s="183"/>
      <c r="E421" s="183"/>
      <c r="F421" s="183"/>
      <c r="G421" s="42"/>
      <c r="H421" s="42"/>
      <c r="I421" s="42"/>
      <c r="J421" s="42"/>
    </row>
    <row r="422" spans="1:10" x14ac:dyDescent="0.3">
      <c r="A422" s="184" t="s">
        <v>20</v>
      </c>
      <c r="B422" s="186" t="s">
        <v>0</v>
      </c>
      <c r="C422" s="187"/>
      <c r="D422" s="188" t="s">
        <v>103</v>
      </c>
      <c r="E422" s="188"/>
      <c r="F422" s="188"/>
      <c r="G422" s="42"/>
      <c r="H422" s="42"/>
      <c r="I422" s="42"/>
      <c r="J422" s="42"/>
    </row>
    <row r="423" spans="1:10" ht="28.8" x14ac:dyDescent="0.3">
      <c r="A423" s="184"/>
      <c r="B423" s="186"/>
      <c r="C423" s="187"/>
      <c r="D423" s="106" t="s">
        <v>4</v>
      </c>
      <c r="E423" s="106" t="s">
        <v>1</v>
      </c>
      <c r="F423" s="106" t="s">
        <v>2</v>
      </c>
      <c r="G423" s="42"/>
      <c r="H423" s="42"/>
      <c r="I423" s="42"/>
      <c r="J423" s="42"/>
    </row>
    <row r="424" spans="1:10" x14ac:dyDescent="0.3">
      <c r="A424" s="185"/>
      <c r="B424" s="172"/>
      <c r="C424" s="174"/>
      <c r="D424" s="106">
        <v>0</v>
      </c>
      <c r="E424" s="106">
        <v>1</v>
      </c>
      <c r="F424" s="106">
        <v>2</v>
      </c>
      <c r="G424" s="42"/>
      <c r="H424" s="42"/>
      <c r="I424" s="42"/>
      <c r="J424" s="42"/>
    </row>
    <row r="425" spans="1:10" ht="61.5" customHeight="1" x14ac:dyDescent="0.3">
      <c r="A425" s="19">
        <v>1</v>
      </c>
      <c r="B425" s="175" t="s">
        <v>415</v>
      </c>
      <c r="C425" s="175"/>
      <c r="D425" s="106"/>
      <c r="E425" s="106"/>
      <c r="F425" s="106"/>
      <c r="G425" s="42"/>
      <c r="H425" s="42"/>
      <c r="I425" s="42"/>
      <c r="J425" s="42"/>
    </row>
    <row r="426" spans="1:10" ht="33.75" customHeight="1" x14ac:dyDescent="0.3">
      <c r="A426" s="19">
        <v>2</v>
      </c>
      <c r="B426" s="175" t="s">
        <v>416</v>
      </c>
      <c r="C426" s="175"/>
      <c r="D426" s="106"/>
      <c r="E426" s="106"/>
      <c r="F426" s="106"/>
      <c r="G426" s="42"/>
      <c r="H426" s="42"/>
      <c r="I426" s="42"/>
      <c r="J426" s="42"/>
    </row>
    <row r="427" spans="1:10" ht="21.75" customHeight="1" x14ac:dyDescent="0.3">
      <c r="A427" s="176" t="s">
        <v>403</v>
      </c>
      <c r="B427" s="177"/>
      <c r="C427" s="178"/>
      <c r="D427" s="179">
        <f>SUM(D425:F426)</f>
        <v>0</v>
      </c>
      <c r="E427" s="180"/>
      <c r="F427" s="181"/>
      <c r="G427" s="42"/>
      <c r="H427" s="42"/>
      <c r="I427" s="42"/>
      <c r="J427" s="42"/>
    </row>
    <row r="428" spans="1:10" ht="21.75" customHeight="1" x14ac:dyDescent="0.3">
      <c r="A428" s="176" t="s">
        <v>404</v>
      </c>
      <c r="B428" s="177"/>
      <c r="C428" s="178"/>
      <c r="D428" s="179">
        <f>2*A426</f>
        <v>4</v>
      </c>
      <c r="E428" s="180"/>
      <c r="F428" s="181"/>
      <c r="G428" s="42"/>
      <c r="H428" s="42"/>
      <c r="I428" s="107">
        <v>0</v>
      </c>
      <c r="J428" s="107">
        <v>1</v>
      </c>
    </row>
    <row r="429" spans="1:10" ht="21.75" customHeight="1" x14ac:dyDescent="0.3">
      <c r="A429" s="176" t="s">
        <v>3</v>
      </c>
      <c r="B429" s="177"/>
      <c r="C429" s="178"/>
      <c r="D429" s="182">
        <f>(D427/D428)*100</f>
        <v>0</v>
      </c>
      <c r="E429" s="182"/>
      <c r="F429" s="182"/>
      <c r="G429" s="42"/>
      <c r="H429" s="42"/>
      <c r="I429" s="107">
        <v>26</v>
      </c>
      <c r="J429" s="107">
        <v>2</v>
      </c>
    </row>
    <row r="430" spans="1:10" ht="21.75" customHeight="1" x14ac:dyDescent="0.3">
      <c r="A430" s="20"/>
      <c r="B430" s="73"/>
      <c r="C430" s="23" t="s">
        <v>405</v>
      </c>
      <c r="D430" s="169">
        <f>VLOOKUP(D429,I428:J432,2)</f>
        <v>1</v>
      </c>
      <c r="E430" s="170"/>
      <c r="F430" s="171"/>
      <c r="G430" s="107">
        <f>D430</f>
        <v>1</v>
      </c>
      <c r="H430" s="42"/>
      <c r="I430" s="107">
        <v>51</v>
      </c>
      <c r="J430" s="107">
        <v>3</v>
      </c>
    </row>
    <row r="431" spans="1:10" ht="35.1" customHeight="1" x14ac:dyDescent="0.3">
      <c r="A431" s="22"/>
      <c r="B431" s="74"/>
      <c r="C431" s="21" t="s">
        <v>50</v>
      </c>
      <c r="D431" s="172"/>
      <c r="E431" s="173"/>
      <c r="F431" s="174"/>
      <c r="G431" s="107"/>
      <c r="H431" s="42"/>
      <c r="I431" s="107">
        <v>76</v>
      </c>
      <c r="J431" s="107">
        <v>4</v>
      </c>
    </row>
    <row r="433" spans="1:10" ht="30" customHeight="1" x14ac:dyDescent="0.3">
      <c r="A433" s="183" t="s">
        <v>407</v>
      </c>
      <c r="B433" s="183"/>
      <c r="C433" s="183"/>
      <c r="D433" s="183"/>
      <c r="E433" s="183"/>
      <c r="F433" s="183"/>
      <c r="G433" s="42"/>
      <c r="H433" s="2"/>
      <c r="I433" s="42"/>
      <c r="J433" s="42"/>
    </row>
    <row r="434" spans="1:10" x14ac:dyDescent="0.3">
      <c r="A434" s="184" t="s">
        <v>20</v>
      </c>
      <c r="B434" s="186" t="s">
        <v>0</v>
      </c>
      <c r="C434" s="187"/>
      <c r="D434" s="188" t="s">
        <v>103</v>
      </c>
      <c r="E434" s="188"/>
      <c r="F434" s="188"/>
      <c r="G434" s="42"/>
      <c r="H434" s="2"/>
      <c r="I434" s="42"/>
      <c r="J434" s="42"/>
    </row>
    <row r="435" spans="1:10" ht="28.8" x14ac:dyDescent="0.3">
      <c r="A435" s="184"/>
      <c r="B435" s="186"/>
      <c r="C435" s="187"/>
      <c r="D435" s="106" t="s">
        <v>4</v>
      </c>
      <c r="E435" s="106" t="s">
        <v>1</v>
      </c>
      <c r="F435" s="106" t="s">
        <v>2</v>
      </c>
      <c r="G435" s="42"/>
      <c r="H435" s="42"/>
      <c r="I435" s="42"/>
      <c r="J435" s="42"/>
    </row>
    <row r="436" spans="1:10" x14ac:dyDescent="0.3">
      <c r="A436" s="185"/>
      <c r="B436" s="172"/>
      <c r="C436" s="174"/>
      <c r="D436" s="106">
        <v>0</v>
      </c>
      <c r="E436" s="106">
        <v>1</v>
      </c>
      <c r="F436" s="106">
        <v>2</v>
      </c>
      <c r="G436" s="42"/>
      <c r="H436" s="42"/>
      <c r="I436" s="42"/>
      <c r="J436" s="42"/>
    </row>
    <row r="437" spans="1:10" ht="33" customHeight="1" x14ac:dyDescent="0.3">
      <c r="A437" s="19">
        <v>1</v>
      </c>
      <c r="B437" s="175" t="s">
        <v>412</v>
      </c>
      <c r="C437" s="175"/>
      <c r="D437" s="106"/>
      <c r="E437" s="106"/>
      <c r="F437" s="106"/>
      <c r="G437" s="42"/>
      <c r="H437" s="42"/>
      <c r="I437" s="42"/>
      <c r="J437" s="42"/>
    </row>
    <row r="438" spans="1:10" ht="46.5" customHeight="1" x14ac:dyDescent="0.3">
      <c r="A438" s="19">
        <v>2</v>
      </c>
      <c r="B438" s="175" t="s">
        <v>413</v>
      </c>
      <c r="C438" s="175"/>
      <c r="D438" s="106"/>
      <c r="E438" s="106"/>
      <c r="F438" s="106"/>
      <c r="G438" s="42"/>
      <c r="H438" s="42"/>
      <c r="I438" s="42"/>
      <c r="J438" s="42"/>
    </row>
    <row r="439" spans="1:10" ht="32.25" customHeight="1" x14ac:dyDescent="0.3">
      <c r="A439" s="19">
        <v>3</v>
      </c>
      <c r="B439" s="175" t="s">
        <v>414</v>
      </c>
      <c r="C439" s="175"/>
      <c r="D439" s="106"/>
      <c r="E439" s="106"/>
      <c r="F439" s="106"/>
      <c r="G439" s="42"/>
      <c r="H439" s="42"/>
      <c r="I439" s="42"/>
      <c r="J439" s="42"/>
    </row>
    <row r="440" spans="1:10" ht="21.75" customHeight="1" x14ac:dyDescent="0.3">
      <c r="A440" s="176" t="s">
        <v>409</v>
      </c>
      <c r="B440" s="177"/>
      <c r="C440" s="178"/>
      <c r="D440" s="179">
        <f>SUM(D437:F439)</f>
        <v>0</v>
      </c>
      <c r="E440" s="180"/>
      <c r="F440" s="181"/>
      <c r="G440" s="42"/>
      <c r="H440" s="42"/>
      <c r="I440" s="42"/>
      <c r="J440" s="42"/>
    </row>
    <row r="441" spans="1:10" ht="21.75" customHeight="1" x14ac:dyDescent="0.3">
      <c r="A441" s="176" t="s">
        <v>410</v>
      </c>
      <c r="B441" s="177"/>
      <c r="C441" s="178"/>
      <c r="D441" s="179">
        <f>2*3</f>
        <v>6</v>
      </c>
      <c r="E441" s="180"/>
      <c r="F441" s="181"/>
      <c r="G441" s="42"/>
      <c r="H441" s="42"/>
      <c r="I441" s="107">
        <v>0</v>
      </c>
      <c r="J441" s="107">
        <v>1</v>
      </c>
    </row>
    <row r="442" spans="1:10" ht="21.75" customHeight="1" x14ac:dyDescent="0.3">
      <c r="A442" s="176" t="s">
        <v>3</v>
      </c>
      <c r="B442" s="177"/>
      <c r="C442" s="178"/>
      <c r="D442" s="182">
        <f>(D440/D441)*100</f>
        <v>0</v>
      </c>
      <c r="E442" s="182"/>
      <c r="F442" s="182"/>
      <c r="G442" s="42"/>
      <c r="H442" s="42"/>
      <c r="I442" s="107">
        <v>26</v>
      </c>
      <c r="J442" s="107">
        <v>2</v>
      </c>
    </row>
    <row r="443" spans="1:10" ht="21.75" customHeight="1" x14ac:dyDescent="0.3">
      <c r="A443" s="20"/>
      <c r="B443" s="73"/>
      <c r="C443" s="23" t="s">
        <v>411</v>
      </c>
      <c r="D443" s="169">
        <f>VLOOKUP(D442,I441:J445,2)</f>
        <v>1</v>
      </c>
      <c r="E443" s="170"/>
      <c r="F443" s="171"/>
      <c r="G443" s="107">
        <f>D443</f>
        <v>1</v>
      </c>
      <c r="H443" s="42"/>
      <c r="I443" s="107">
        <v>51</v>
      </c>
      <c r="J443" s="107">
        <v>3</v>
      </c>
    </row>
    <row r="444" spans="1:10" ht="35.1" customHeight="1" x14ac:dyDescent="0.3">
      <c r="A444" s="22"/>
      <c r="B444" s="74"/>
      <c r="C444" s="21" t="s">
        <v>50</v>
      </c>
      <c r="D444" s="172"/>
      <c r="E444" s="173"/>
      <c r="F444" s="174"/>
      <c r="G444" s="107"/>
      <c r="H444" s="42"/>
      <c r="I444" s="107">
        <v>76</v>
      </c>
      <c r="J444" s="107">
        <v>4</v>
      </c>
    </row>
    <row r="446" spans="1:10" ht="34.5" customHeight="1" x14ac:dyDescent="0.3">
      <c r="A446" s="183" t="s">
        <v>417</v>
      </c>
      <c r="B446" s="183"/>
      <c r="C446" s="183"/>
      <c r="D446" s="183"/>
      <c r="E446" s="183"/>
      <c r="F446" s="183"/>
      <c r="G446" s="42"/>
      <c r="H446" s="42"/>
      <c r="I446" s="42"/>
      <c r="J446" s="42"/>
    </row>
    <row r="447" spans="1:10" x14ac:dyDescent="0.3">
      <c r="A447" s="184" t="s">
        <v>20</v>
      </c>
      <c r="B447" s="186" t="s">
        <v>0</v>
      </c>
      <c r="C447" s="187"/>
      <c r="D447" s="188" t="s">
        <v>103</v>
      </c>
      <c r="E447" s="188"/>
      <c r="F447" s="188"/>
      <c r="G447" s="42"/>
      <c r="H447" s="42"/>
      <c r="I447" s="42"/>
      <c r="J447" s="42"/>
    </row>
    <row r="448" spans="1:10" ht="28.8" x14ac:dyDescent="0.3">
      <c r="A448" s="184"/>
      <c r="B448" s="186"/>
      <c r="C448" s="187"/>
      <c r="D448" s="106" t="s">
        <v>4</v>
      </c>
      <c r="E448" s="106" t="s">
        <v>1</v>
      </c>
      <c r="F448" s="106" t="s">
        <v>2</v>
      </c>
      <c r="G448" s="42"/>
      <c r="H448" s="42"/>
      <c r="I448" s="42"/>
      <c r="J448" s="42"/>
    </row>
    <row r="449" spans="1:10" x14ac:dyDescent="0.3">
      <c r="A449" s="185"/>
      <c r="B449" s="172"/>
      <c r="C449" s="174"/>
      <c r="D449" s="106">
        <v>0</v>
      </c>
      <c r="E449" s="106">
        <v>1</v>
      </c>
      <c r="F449" s="106">
        <v>2</v>
      </c>
      <c r="G449" s="42"/>
      <c r="H449" s="42"/>
      <c r="I449" s="42"/>
      <c r="J449" s="42"/>
    </row>
    <row r="450" spans="1:10" ht="33" customHeight="1" x14ac:dyDescent="0.3">
      <c r="A450" s="19">
        <v>1</v>
      </c>
      <c r="B450" s="175" t="s">
        <v>422</v>
      </c>
      <c r="C450" s="175"/>
      <c r="D450" s="106"/>
      <c r="E450" s="106"/>
      <c r="F450" s="106"/>
      <c r="G450" s="42"/>
      <c r="H450" s="42"/>
      <c r="I450" s="42"/>
      <c r="J450" s="42"/>
    </row>
    <row r="451" spans="1:10" ht="35.25" customHeight="1" x14ac:dyDescent="0.3">
      <c r="A451" s="19">
        <v>2</v>
      </c>
      <c r="B451" s="175" t="s">
        <v>423</v>
      </c>
      <c r="C451" s="175"/>
      <c r="D451" s="106"/>
      <c r="E451" s="106"/>
      <c r="F451" s="106"/>
      <c r="G451" s="42"/>
      <c r="H451" s="42"/>
      <c r="I451" s="42"/>
      <c r="J451" s="42"/>
    </row>
    <row r="452" spans="1:10" ht="21.75" customHeight="1" x14ac:dyDescent="0.3">
      <c r="A452" s="176" t="s">
        <v>419</v>
      </c>
      <c r="B452" s="177"/>
      <c r="C452" s="178"/>
      <c r="D452" s="179">
        <f>SUM(D450:F451)</f>
        <v>0</v>
      </c>
      <c r="E452" s="180"/>
      <c r="F452" s="181"/>
      <c r="G452" s="42"/>
      <c r="H452" s="42"/>
      <c r="I452" s="42"/>
      <c r="J452" s="42"/>
    </row>
    <row r="453" spans="1:10" ht="21.75" customHeight="1" x14ac:dyDescent="0.3">
      <c r="A453" s="176" t="s">
        <v>420</v>
      </c>
      <c r="B453" s="177"/>
      <c r="C453" s="178"/>
      <c r="D453" s="179">
        <f>2*A451</f>
        <v>4</v>
      </c>
      <c r="E453" s="180"/>
      <c r="F453" s="181"/>
      <c r="G453" s="42"/>
      <c r="H453" s="42"/>
      <c r="I453" s="107">
        <v>0</v>
      </c>
      <c r="J453" s="107">
        <v>1</v>
      </c>
    </row>
    <row r="454" spans="1:10" ht="21.75" customHeight="1" x14ac:dyDescent="0.3">
      <c r="A454" s="176" t="s">
        <v>3</v>
      </c>
      <c r="B454" s="177"/>
      <c r="C454" s="178"/>
      <c r="D454" s="182">
        <f>(D452/D453)*100</f>
        <v>0</v>
      </c>
      <c r="E454" s="182"/>
      <c r="F454" s="182"/>
      <c r="G454" s="42"/>
      <c r="H454" s="42"/>
      <c r="I454" s="107">
        <v>26</v>
      </c>
      <c r="J454" s="107">
        <v>2</v>
      </c>
    </row>
    <row r="455" spans="1:10" ht="21.75" customHeight="1" x14ac:dyDescent="0.3">
      <c r="A455" s="20"/>
      <c r="B455" s="73"/>
      <c r="C455" s="23" t="s">
        <v>421</v>
      </c>
      <c r="D455" s="169">
        <f>VLOOKUP(D454,I453:J457,2)</f>
        <v>1</v>
      </c>
      <c r="E455" s="170"/>
      <c r="F455" s="171"/>
      <c r="G455" s="107">
        <f>D455</f>
        <v>1</v>
      </c>
      <c r="H455" s="42"/>
      <c r="I455" s="107">
        <v>51</v>
      </c>
      <c r="J455" s="107">
        <v>3</v>
      </c>
    </row>
    <row r="456" spans="1:10" ht="35.1" customHeight="1" x14ac:dyDescent="0.3">
      <c r="A456" s="22"/>
      <c r="B456" s="74"/>
      <c r="C456" s="21" t="s">
        <v>50</v>
      </c>
      <c r="D456" s="172"/>
      <c r="E456" s="173"/>
      <c r="F456" s="174"/>
      <c r="G456" s="107"/>
      <c r="H456" s="42"/>
      <c r="I456" s="107">
        <v>76</v>
      </c>
      <c r="J456" s="107">
        <v>4</v>
      </c>
    </row>
    <row r="458" spans="1:10" ht="32.25" customHeight="1" x14ac:dyDescent="0.3">
      <c r="A458" s="183" t="s">
        <v>424</v>
      </c>
      <c r="B458" s="183"/>
      <c r="C458" s="183"/>
      <c r="D458" s="183"/>
      <c r="E458" s="183"/>
      <c r="F458" s="183"/>
      <c r="G458" s="42"/>
      <c r="H458" s="42"/>
      <c r="I458" s="42"/>
      <c r="J458" s="42"/>
    </row>
    <row r="459" spans="1:10" x14ac:dyDescent="0.3">
      <c r="A459" s="184" t="s">
        <v>20</v>
      </c>
      <c r="B459" s="186" t="s">
        <v>0</v>
      </c>
      <c r="C459" s="187"/>
      <c r="D459" s="188" t="s">
        <v>103</v>
      </c>
      <c r="E459" s="188"/>
      <c r="F459" s="188"/>
      <c r="G459" s="42"/>
      <c r="H459" s="42"/>
      <c r="I459" s="42"/>
      <c r="J459" s="42"/>
    </row>
    <row r="460" spans="1:10" ht="28.8" x14ac:dyDescent="0.3">
      <c r="A460" s="184"/>
      <c r="B460" s="186"/>
      <c r="C460" s="187"/>
      <c r="D460" s="106" t="s">
        <v>4</v>
      </c>
      <c r="E460" s="106" t="s">
        <v>1</v>
      </c>
      <c r="F460" s="106" t="s">
        <v>2</v>
      </c>
      <c r="G460" s="42"/>
      <c r="H460" s="42"/>
      <c r="I460" s="42"/>
      <c r="J460" s="42"/>
    </row>
    <row r="461" spans="1:10" x14ac:dyDescent="0.3">
      <c r="A461" s="185"/>
      <c r="B461" s="172"/>
      <c r="C461" s="174"/>
      <c r="D461" s="106">
        <v>0</v>
      </c>
      <c r="E461" s="106">
        <v>1</v>
      </c>
      <c r="F461" s="106">
        <v>2</v>
      </c>
      <c r="G461" s="42"/>
      <c r="H461" s="42"/>
      <c r="I461" s="42"/>
      <c r="J461" s="42"/>
    </row>
    <row r="462" spans="1:10" ht="62.25" customHeight="1" x14ac:dyDescent="0.3">
      <c r="A462" s="19">
        <v>1</v>
      </c>
      <c r="B462" s="175" t="s">
        <v>429</v>
      </c>
      <c r="C462" s="175"/>
      <c r="D462" s="106"/>
      <c r="E462" s="106"/>
      <c r="F462" s="106"/>
      <c r="G462" s="42"/>
      <c r="H462" s="42"/>
      <c r="I462" s="42"/>
      <c r="J462" s="42"/>
    </row>
    <row r="463" spans="1:10" ht="63" customHeight="1" x14ac:dyDescent="0.3">
      <c r="A463" s="19">
        <v>2</v>
      </c>
      <c r="B463" s="175" t="s">
        <v>430</v>
      </c>
      <c r="C463" s="175"/>
      <c r="D463" s="106"/>
      <c r="E463" s="106"/>
      <c r="F463" s="106"/>
      <c r="G463" s="42"/>
      <c r="H463" s="42"/>
      <c r="I463" s="42"/>
      <c r="J463" s="42"/>
    </row>
    <row r="464" spans="1:10" ht="21.75" customHeight="1" x14ac:dyDescent="0.3">
      <c r="A464" s="176" t="s">
        <v>425</v>
      </c>
      <c r="B464" s="177"/>
      <c r="C464" s="178"/>
      <c r="D464" s="179">
        <f>SUM(D462:F463)</f>
        <v>0</v>
      </c>
      <c r="E464" s="180"/>
      <c r="F464" s="181"/>
      <c r="G464" s="42"/>
      <c r="H464" s="42"/>
      <c r="I464" s="42"/>
      <c r="J464" s="42"/>
    </row>
    <row r="465" spans="1:10" ht="21.75" customHeight="1" x14ac:dyDescent="0.3">
      <c r="A465" s="176" t="s">
        <v>426</v>
      </c>
      <c r="B465" s="177"/>
      <c r="C465" s="178"/>
      <c r="D465" s="179">
        <f>2*A463</f>
        <v>4</v>
      </c>
      <c r="E465" s="180"/>
      <c r="F465" s="181"/>
      <c r="G465" s="42"/>
      <c r="H465" s="42"/>
      <c r="I465" s="107">
        <v>0</v>
      </c>
      <c r="J465" s="107">
        <v>1</v>
      </c>
    </row>
    <row r="466" spans="1:10" ht="21.75" customHeight="1" x14ac:dyDescent="0.3">
      <c r="A466" s="176" t="s">
        <v>3</v>
      </c>
      <c r="B466" s="177"/>
      <c r="C466" s="178"/>
      <c r="D466" s="182">
        <f>(D464/D465)*100</f>
        <v>0</v>
      </c>
      <c r="E466" s="182"/>
      <c r="F466" s="182"/>
      <c r="G466" s="42"/>
      <c r="H466" s="42"/>
      <c r="I466" s="107">
        <v>26</v>
      </c>
      <c r="J466" s="107">
        <v>2</v>
      </c>
    </row>
    <row r="467" spans="1:10" ht="21.75" customHeight="1" x14ac:dyDescent="0.3">
      <c r="A467" s="20"/>
      <c r="B467" s="73"/>
      <c r="C467" s="23" t="s">
        <v>427</v>
      </c>
      <c r="D467" s="169">
        <f>VLOOKUP(D466,I465:J469,2)</f>
        <v>1</v>
      </c>
      <c r="E467" s="170"/>
      <c r="F467" s="171"/>
      <c r="G467" s="107">
        <f>D467</f>
        <v>1</v>
      </c>
      <c r="H467" s="42"/>
      <c r="I467" s="107">
        <v>51</v>
      </c>
      <c r="J467" s="107">
        <v>3</v>
      </c>
    </row>
    <row r="468" spans="1:10" ht="35.1" customHeight="1" x14ac:dyDescent="0.3">
      <c r="A468" s="22"/>
      <c r="B468" s="74"/>
      <c r="C468" s="21" t="s">
        <v>50</v>
      </c>
      <c r="D468" s="172"/>
      <c r="E468" s="173"/>
      <c r="F468" s="174"/>
      <c r="G468" s="107"/>
      <c r="H468" s="42"/>
      <c r="I468" s="107">
        <v>76</v>
      </c>
      <c r="J468" s="107">
        <v>4</v>
      </c>
    </row>
    <row r="470" spans="1:10" ht="30.75" customHeight="1" x14ac:dyDescent="0.3">
      <c r="A470" s="183" t="s">
        <v>431</v>
      </c>
      <c r="B470" s="183"/>
      <c r="C470" s="183"/>
      <c r="D470" s="183"/>
      <c r="E470" s="183"/>
      <c r="F470" s="183"/>
      <c r="G470" s="42"/>
      <c r="H470" s="42"/>
      <c r="I470" s="42"/>
      <c r="J470" s="42"/>
    </row>
    <row r="471" spans="1:10" x14ac:dyDescent="0.3">
      <c r="A471" s="184" t="s">
        <v>20</v>
      </c>
      <c r="B471" s="186" t="s">
        <v>0</v>
      </c>
      <c r="C471" s="187"/>
      <c r="D471" s="188" t="s">
        <v>103</v>
      </c>
      <c r="E471" s="188"/>
      <c r="F471" s="188"/>
      <c r="G471" s="42"/>
      <c r="H471" s="42"/>
      <c r="I471" s="42"/>
      <c r="J471" s="42"/>
    </row>
    <row r="472" spans="1:10" ht="28.8" x14ac:dyDescent="0.3">
      <c r="A472" s="184"/>
      <c r="B472" s="186"/>
      <c r="C472" s="187"/>
      <c r="D472" s="106" t="s">
        <v>4</v>
      </c>
      <c r="E472" s="106" t="s">
        <v>1</v>
      </c>
      <c r="F472" s="106" t="s">
        <v>2</v>
      </c>
      <c r="G472" s="42"/>
      <c r="H472" s="42"/>
      <c r="I472" s="42"/>
      <c r="J472" s="42"/>
    </row>
    <row r="473" spans="1:10" x14ac:dyDescent="0.3">
      <c r="A473" s="185"/>
      <c r="B473" s="172"/>
      <c r="C473" s="174"/>
      <c r="D473" s="106">
        <v>0</v>
      </c>
      <c r="E473" s="106">
        <v>1</v>
      </c>
      <c r="F473" s="106">
        <v>2</v>
      </c>
      <c r="G473" s="42"/>
      <c r="H473" s="42"/>
      <c r="I473" s="42"/>
      <c r="J473" s="42"/>
    </row>
    <row r="474" spans="1:10" ht="61.5" customHeight="1" x14ac:dyDescent="0.3">
      <c r="A474" s="19">
        <v>1</v>
      </c>
      <c r="B474" s="175" t="s">
        <v>436</v>
      </c>
      <c r="C474" s="175"/>
      <c r="D474" s="106"/>
      <c r="E474" s="106"/>
      <c r="F474" s="106"/>
      <c r="G474" s="42"/>
      <c r="H474" s="42"/>
      <c r="I474" s="42"/>
      <c r="J474" s="42"/>
    </row>
    <row r="475" spans="1:10" ht="48" customHeight="1" x14ac:dyDescent="0.3">
      <c r="A475" s="19">
        <v>2</v>
      </c>
      <c r="B475" s="175" t="s">
        <v>437</v>
      </c>
      <c r="C475" s="175"/>
      <c r="D475" s="106"/>
      <c r="E475" s="106"/>
      <c r="F475" s="106"/>
      <c r="G475" s="42"/>
      <c r="H475" s="42"/>
      <c r="I475" s="42"/>
      <c r="J475" s="42"/>
    </row>
    <row r="476" spans="1:10" ht="21.75" customHeight="1" x14ac:dyDescent="0.3">
      <c r="A476" s="176" t="s">
        <v>433</v>
      </c>
      <c r="B476" s="177"/>
      <c r="C476" s="178"/>
      <c r="D476" s="179">
        <f>SUM(D474:F475)</f>
        <v>0</v>
      </c>
      <c r="E476" s="180"/>
      <c r="F476" s="181"/>
      <c r="G476" s="42"/>
      <c r="H476" s="42"/>
      <c r="I476" s="42"/>
      <c r="J476" s="42"/>
    </row>
    <row r="477" spans="1:10" ht="21.75" customHeight="1" x14ac:dyDescent="0.3">
      <c r="A477" s="176" t="s">
        <v>434</v>
      </c>
      <c r="B477" s="177"/>
      <c r="C477" s="178"/>
      <c r="D477" s="179">
        <f>2*A475</f>
        <v>4</v>
      </c>
      <c r="E477" s="180"/>
      <c r="F477" s="181"/>
      <c r="G477" s="42"/>
      <c r="H477" s="42"/>
      <c r="I477" s="107">
        <v>0</v>
      </c>
      <c r="J477" s="107">
        <v>1</v>
      </c>
    </row>
    <row r="478" spans="1:10" ht="21.75" customHeight="1" x14ac:dyDescent="0.3">
      <c r="A478" s="176" t="s">
        <v>3</v>
      </c>
      <c r="B478" s="177"/>
      <c r="C478" s="178"/>
      <c r="D478" s="182">
        <f>(D476/D477)*100</f>
        <v>0</v>
      </c>
      <c r="E478" s="182"/>
      <c r="F478" s="182"/>
      <c r="G478" s="42"/>
      <c r="H478" s="42"/>
      <c r="I478" s="107">
        <v>26</v>
      </c>
      <c r="J478" s="107">
        <v>2</v>
      </c>
    </row>
    <row r="479" spans="1:10" ht="21.75" customHeight="1" x14ac:dyDescent="0.3">
      <c r="A479" s="20"/>
      <c r="B479" s="73"/>
      <c r="C479" s="23" t="s">
        <v>435</v>
      </c>
      <c r="D479" s="169">
        <f>VLOOKUP(D478,I477:J481,2)</f>
        <v>1</v>
      </c>
      <c r="E479" s="170"/>
      <c r="F479" s="171"/>
      <c r="G479" s="107">
        <f>D479</f>
        <v>1</v>
      </c>
      <c r="H479" s="42"/>
      <c r="I479" s="107">
        <v>51</v>
      </c>
      <c r="J479" s="107">
        <v>3</v>
      </c>
    </row>
    <row r="480" spans="1:10" ht="35.1" customHeight="1" x14ac:dyDescent="0.3">
      <c r="A480" s="22"/>
      <c r="B480" s="74"/>
      <c r="C480" s="21" t="s">
        <v>50</v>
      </c>
      <c r="D480" s="172"/>
      <c r="E480" s="173"/>
      <c r="F480" s="174"/>
      <c r="G480" s="107"/>
      <c r="H480" s="42"/>
      <c r="I480" s="107">
        <v>76</v>
      </c>
      <c r="J480" s="107">
        <v>4</v>
      </c>
    </row>
    <row r="482" spans="1:10" ht="20.25" customHeight="1" x14ac:dyDescent="0.3">
      <c r="A482" s="183" t="s">
        <v>438</v>
      </c>
      <c r="B482" s="183"/>
      <c r="C482" s="183"/>
      <c r="D482" s="183"/>
      <c r="E482" s="183"/>
      <c r="F482" s="183"/>
      <c r="G482" s="42"/>
      <c r="H482" s="2"/>
      <c r="I482" s="42"/>
      <c r="J482" s="42"/>
    </row>
    <row r="483" spans="1:10" x14ac:dyDescent="0.3">
      <c r="A483" s="184" t="s">
        <v>20</v>
      </c>
      <c r="B483" s="186" t="s">
        <v>0</v>
      </c>
      <c r="C483" s="187"/>
      <c r="D483" s="188" t="s">
        <v>103</v>
      </c>
      <c r="E483" s="188"/>
      <c r="F483" s="188"/>
      <c r="G483" s="42"/>
      <c r="H483" s="2"/>
      <c r="I483" s="42"/>
      <c r="J483" s="42"/>
    </row>
    <row r="484" spans="1:10" ht="28.8" x14ac:dyDescent="0.3">
      <c r="A484" s="184"/>
      <c r="B484" s="186"/>
      <c r="C484" s="187"/>
      <c r="D484" s="106" t="s">
        <v>4</v>
      </c>
      <c r="E484" s="106" t="s">
        <v>1</v>
      </c>
      <c r="F484" s="106" t="s">
        <v>2</v>
      </c>
      <c r="G484" s="42"/>
      <c r="H484" s="42"/>
      <c r="I484" s="42"/>
      <c r="J484" s="42"/>
    </row>
    <row r="485" spans="1:10" x14ac:dyDescent="0.3">
      <c r="A485" s="185"/>
      <c r="B485" s="172"/>
      <c r="C485" s="174"/>
      <c r="D485" s="106">
        <v>0</v>
      </c>
      <c r="E485" s="106">
        <v>1</v>
      </c>
      <c r="F485" s="106">
        <v>2</v>
      </c>
      <c r="G485" s="42"/>
      <c r="H485" s="42"/>
      <c r="I485" s="42"/>
      <c r="J485" s="42"/>
    </row>
    <row r="486" spans="1:10" ht="59.25" customHeight="1" x14ac:dyDescent="0.3">
      <c r="A486" s="19">
        <v>1</v>
      </c>
      <c r="B486" s="175" t="s">
        <v>443</v>
      </c>
      <c r="C486" s="175"/>
      <c r="D486" s="106"/>
      <c r="E486" s="106"/>
      <c r="F486" s="106"/>
      <c r="G486" s="42"/>
      <c r="H486" s="42"/>
      <c r="I486" s="42"/>
      <c r="J486" s="42"/>
    </row>
    <row r="487" spans="1:10" ht="63" customHeight="1" x14ac:dyDescent="0.3">
      <c r="A487" s="19">
        <v>2</v>
      </c>
      <c r="B487" s="175" t="s">
        <v>444</v>
      </c>
      <c r="C487" s="175"/>
      <c r="D487" s="106"/>
      <c r="E487" s="106"/>
      <c r="F487" s="106"/>
      <c r="G487" s="42"/>
      <c r="H487" s="42"/>
      <c r="I487" s="42"/>
      <c r="J487" s="42"/>
    </row>
    <row r="488" spans="1:10" ht="48" customHeight="1" x14ac:dyDescent="0.3">
      <c r="A488" s="19">
        <v>3</v>
      </c>
      <c r="B488" s="175" t="s">
        <v>445</v>
      </c>
      <c r="C488" s="175"/>
      <c r="D488" s="106"/>
      <c r="E488" s="106"/>
      <c r="F488" s="106"/>
      <c r="G488" s="42"/>
      <c r="H488" s="42"/>
      <c r="I488" s="42"/>
      <c r="J488" s="42"/>
    </row>
    <row r="489" spans="1:10" ht="21.75" customHeight="1" x14ac:dyDescent="0.3">
      <c r="A489" s="176" t="s">
        <v>439</v>
      </c>
      <c r="B489" s="177"/>
      <c r="C489" s="178"/>
      <c r="D489" s="179">
        <f>SUM(D486:F488)</f>
        <v>0</v>
      </c>
      <c r="E489" s="180"/>
      <c r="F489" s="181"/>
      <c r="G489" s="42"/>
      <c r="H489" s="42"/>
      <c r="I489" s="42"/>
      <c r="J489" s="42"/>
    </row>
    <row r="490" spans="1:10" ht="21.75" customHeight="1" x14ac:dyDescent="0.3">
      <c r="A490" s="176" t="s">
        <v>440</v>
      </c>
      <c r="B490" s="177"/>
      <c r="C490" s="178"/>
      <c r="D490" s="179">
        <f>2*3</f>
        <v>6</v>
      </c>
      <c r="E490" s="180"/>
      <c r="F490" s="181"/>
      <c r="G490" s="42"/>
      <c r="H490" s="42"/>
      <c r="I490" s="107">
        <v>0</v>
      </c>
      <c r="J490" s="107">
        <v>1</v>
      </c>
    </row>
    <row r="491" spans="1:10" ht="21.75" customHeight="1" x14ac:dyDescent="0.3">
      <c r="A491" s="176" t="s">
        <v>3</v>
      </c>
      <c r="B491" s="177"/>
      <c r="C491" s="178"/>
      <c r="D491" s="182">
        <f>(D489/D490)*100</f>
        <v>0</v>
      </c>
      <c r="E491" s="182"/>
      <c r="F491" s="182"/>
      <c r="G491" s="42"/>
      <c r="H491" s="42"/>
      <c r="I491" s="107">
        <v>26</v>
      </c>
      <c r="J491" s="107">
        <v>2</v>
      </c>
    </row>
    <row r="492" spans="1:10" ht="21.75" customHeight="1" x14ac:dyDescent="0.3">
      <c r="A492" s="20"/>
      <c r="B492" s="73"/>
      <c r="C492" s="23" t="s">
        <v>441</v>
      </c>
      <c r="D492" s="169">
        <f>VLOOKUP(D491,I490:J494,2)</f>
        <v>1</v>
      </c>
      <c r="E492" s="170"/>
      <c r="F492" s="171"/>
      <c r="G492" s="107">
        <f>D492</f>
        <v>1</v>
      </c>
      <c r="H492" s="42"/>
      <c r="I492" s="107">
        <v>51</v>
      </c>
      <c r="J492" s="107">
        <v>3</v>
      </c>
    </row>
    <row r="493" spans="1:10" ht="35.1" customHeight="1" x14ac:dyDescent="0.3">
      <c r="A493" s="22"/>
      <c r="B493" s="74"/>
      <c r="C493" s="21" t="s">
        <v>50</v>
      </c>
      <c r="D493" s="172"/>
      <c r="E493" s="173"/>
      <c r="F493" s="174"/>
      <c r="G493" s="107"/>
      <c r="H493" s="42"/>
      <c r="I493" s="107">
        <v>76</v>
      </c>
      <c r="J493" s="107">
        <v>4</v>
      </c>
    </row>
    <row r="495" spans="1:10" x14ac:dyDescent="0.3">
      <c r="C495" s="105"/>
    </row>
    <row r="496" spans="1:10" x14ac:dyDescent="0.3">
      <c r="C496" s="105"/>
    </row>
    <row r="497" spans="3:3" x14ac:dyDescent="0.3">
      <c r="C497" s="105"/>
    </row>
  </sheetData>
  <mergeCells count="528">
    <mergeCell ref="A328:C328"/>
    <mergeCell ref="D328:F328"/>
    <mergeCell ref="A329:C329"/>
    <mergeCell ref="D329:F329"/>
    <mergeCell ref="D330:F331"/>
    <mergeCell ref="B323:C323"/>
    <mergeCell ref="B324:C324"/>
    <mergeCell ref="B325:C325"/>
    <mergeCell ref="B326:C326"/>
    <mergeCell ref="A327:C327"/>
    <mergeCell ref="D327:F327"/>
    <mergeCell ref="A315:C315"/>
    <mergeCell ref="D315:F315"/>
    <mergeCell ref="D316:F317"/>
    <mergeCell ref="A319:F319"/>
    <mergeCell ref="A320:A322"/>
    <mergeCell ref="B320:C322"/>
    <mergeCell ref="D320:F320"/>
    <mergeCell ref="B310:C310"/>
    <mergeCell ref="B311:C311"/>
    <mergeCell ref="B312:C312"/>
    <mergeCell ref="A313:C313"/>
    <mergeCell ref="D313:F313"/>
    <mergeCell ref="A314:C314"/>
    <mergeCell ref="D314:F314"/>
    <mergeCell ref="A302:C302"/>
    <mergeCell ref="D302:F302"/>
    <mergeCell ref="D303:F304"/>
    <mergeCell ref="A306:F306"/>
    <mergeCell ref="A307:A309"/>
    <mergeCell ref="B307:C309"/>
    <mergeCell ref="D307:F307"/>
    <mergeCell ref="B298:C298"/>
    <mergeCell ref="B299:C299"/>
    <mergeCell ref="A300:C300"/>
    <mergeCell ref="D300:F300"/>
    <mergeCell ref="A301:C301"/>
    <mergeCell ref="D301:F301"/>
    <mergeCell ref="D290:F291"/>
    <mergeCell ref="A293:F293"/>
    <mergeCell ref="A294:A296"/>
    <mergeCell ref="B294:C296"/>
    <mergeCell ref="D294:F294"/>
    <mergeCell ref="B297:C297"/>
    <mergeCell ref="B286:C286"/>
    <mergeCell ref="A287:C287"/>
    <mergeCell ref="D287:F287"/>
    <mergeCell ref="A288:C288"/>
    <mergeCell ref="D288:F288"/>
    <mergeCell ref="A289:C289"/>
    <mergeCell ref="D289:F289"/>
    <mergeCell ref="A280:A282"/>
    <mergeCell ref="B280:C282"/>
    <mergeCell ref="D280:F280"/>
    <mergeCell ref="B283:C283"/>
    <mergeCell ref="B284:C284"/>
    <mergeCell ref="B285:C285"/>
    <mergeCell ref="A274:C274"/>
    <mergeCell ref="D274:F274"/>
    <mergeCell ref="A275:C275"/>
    <mergeCell ref="D275:F275"/>
    <mergeCell ref="D276:F277"/>
    <mergeCell ref="A279:F279"/>
    <mergeCell ref="A268:A270"/>
    <mergeCell ref="B268:C270"/>
    <mergeCell ref="D268:F268"/>
    <mergeCell ref="B271:C271"/>
    <mergeCell ref="B272:C272"/>
    <mergeCell ref="A273:C273"/>
    <mergeCell ref="D273:F273"/>
    <mergeCell ref="A262:C262"/>
    <mergeCell ref="D262:F262"/>
    <mergeCell ref="A263:C263"/>
    <mergeCell ref="D263:F263"/>
    <mergeCell ref="D264:F265"/>
    <mergeCell ref="A267:F267"/>
    <mergeCell ref="B260:C260"/>
    <mergeCell ref="A261:C261"/>
    <mergeCell ref="D261:F261"/>
    <mergeCell ref="D249:F249"/>
    <mergeCell ref="A250:C250"/>
    <mergeCell ref="D250:F250"/>
    <mergeCell ref="A251:C251"/>
    <mergeCell ref="D251:F251"/>
    <mergeCell ref="D252:F253"/>
    <mergeCell ref="D239:F240"/>
    <mergeCell ref="A242:F242"/>
    <mergeCell ref="A243:A245"/>
    <mergeCell ref="B243:C245"/>
    <mergeCell ref="D243:F243"/>
    <mergeCell ref="B259:C259"/>
    <mergeCell ref="B246:C246"/>
    <mergeCell ref="B247:C247"/>
    <mergeCell ref="B248:C248"/>
    <mergeCell ref="A249:C249"/>
    <mergeCell ref="A255:F255"/>
    <mergeCell ref="A256:A258"/>
    <mergeCell ref="B256:C258"/>
    <mergeCell ref="D256:F256"/>
    <mergeCell ref="A236:C236"/>
    <mergeCell ref="D236:F236"/>
    <mergeCell ref="A237:C237"/>
    <mergeCell ref="D237:F237"/>
    <mergeCell ref="A238:C238"/>
    <mergeCell ref="D238:F238"/>
    <mergeCell ref="A230:F230"/>
    <mergeCell ref="A231:A233"/>
    <mergeCell ref="B231:C233"/>
    <mergeCell ref="D231:F231"/>
    <mergeCell ref="B234:C234"/>
    <mergeCell ref="B235:C235"/>
    <mergeCell ref="B69:C71"/>
    <mergeCell ref="B72:C72"/>
    <mergeCell ref="B73:C73"/>
    <mergeCell ref="B74:C74"/>
    <mergeCell ref="B82:C84"/>
    <mergeCell ref="A62:C62"/>
    <mergeCell ref="A68:F68"/>
    <mergeCell ref="A69:A71"/>
    <mergeCell ref="D62:F62"/>
    <mergeCell ref="D65:F66"/>
    <mergeCell ref="D69:F69"/>
    <mergeCell ref="A75:C75"/>
    <mergeCell ref="D75:F75"/>
    <mergeCell ref="D82:F82"/>
    <mergeCell ref="A63:C63"/>
    <mergeCell ref="D63:F63"/>
    <mergeCell ref="A64:C64"/>
    <mergeCell ref="D64:F64"/>
    <mergeCell ref="A45:C45"/>
    <mergeCell ref="D45:F45"/>
    <mergeCell ref="A46:C46"/>
    <mergeCell ref="D46:F46"/>
    <mergeCell ref="B43:C43"/>
    <mergeCell ref="B44:C44"/>
    <mergeCell ref="A47:C47"/>
    <mergeCell ref="D47:F47"/>
    <mergeCell ref="B61:C61"/>
    <mergeCell ref="D48:F49"/>
    <mergeCell ref="A51:F51"/>
    <mergeCell ref="A52:A54"/>
    <mergeCell ref="D52:F52"/>
    <mergeCell ref="B52:C54"/>
    <mergeCell ref="B55:C55"/>
    <mergeCell ref="B56:C56"/>
    <mergeCell ref="B57:C57"/>
    <mergeCell ref="B58:C58"/>
    <mergeCell ref="B59:C59"/>
    <mergeCell ref="B60:C60"/>
    <mergeCell ref="G2:L2"/>
    <mergeCell ref="M2:N2"/>
    <mergeCell ref="B10:C12"/>
    <mergeCell ref="B13:C13"/>
    <mergeCell ref="B14:C14"/>
    <mergeCell ref="B42:C42"/>
    <mergeCell ref="A31:C31"/>
    <mergeCell ref="D31:F31"/>
    <mergeCell ref="D20:F21"/>
    <mergeCell ref="D10:F10"/>
    <mergeCell ref="D30:F30"/>
    <mergeCell ref="D32:F33"/>
    <mergeCell ref="A36:A38"/>
    <mergeCell ref="D36:F36"/>
    <mergeCell ref="B27:C27"/>
    <mergeCell ref="B28:C28"/>
    <mergeCell ref="B36:C38"/>
    <mergeCell ref="B39:C39"/>
    <mergeCell ref="B40:C40"/>
    <mergeCell ref="B41:C41"/>
    <mergeCell ref="A35:F35"/>
    <mergeCell ref="A29:C29"/>
    <mergeCell ref="D29:F29"/>
    <mergeCell ref="A30:C30"/>
    <mergeCell ref="A1:F1"/>
    <mergeCell ref="A2:F2"/>
    <mergeCell ref="B24:C26"/>
    <mergeCell ref="D17:F17"/>
    <mergeCell ref="D18:F18"/>
    <mergeCell ref="A9:F9"/>
    <mergeCell ref="A10:A12"/>
    <mergeCell ref="A17:C17"/>
    <mergeCell ref="B15:C15"/>
    <mergeCell ref="B16:C16"/>
    <mergeCell ref="A18:C18"/>
    <mergeCell ref="A19:C19"/>
    <mergeCell ref="A24:A26"/>
    <mergeCell ref="D24:F24"/>
    <mergeCell ref="D19:F19"/>
    <mergeCell ref="A23:F23"/>
    <mergeCell ref="A88:C88"/>
    <mergeCell ref="D88:F88"/>
    <mergeCell ref="A76:C76"/>
    <mergeCell ref="D76:F76"/>
    <mergeCell ref="A77:C77"/>
    <mergeCell ref="D77:F77"/>
    <mergeCell ref="A82:A84"/>
    <mergeCell ref="B101:C101"/>
    <mergeCell ref="D78:F79"/>
    <mergeCell ref="A81:F81"/>
    <mergeCell ref="B85:C85"/>
    <mergeCell ref="A89:C89"/>
    <mergeCell ref="D89:F89"/>
    <mergeCell ref="A90:C90"/>
    <mergeCell ref="D90:F90"/>
    <mergeCell ref="B87:C87"/>
    <mergeCell ref="B86:C86"/>
    <mergeCell ref="B95:C97"/>
    <mergeCell ref="B98:C98"/>
    <mergeCell ref="B99:C99"/>
    <mergeCell ref="B100:C100"/>
    <mergeCell ref="D91:F92"/>
    <mergeCell ref="A94:F94"/>
    <mergeCell ref="A95:A97"/>
    <mergeCell ref="D95:F95"/>
    <mergeCell ref="A104:C104"/>
    <mergeCell ref="B109:C111"/>
    <mergeCell ref="D104:F104"/>
    <mergeCell ref="A102:C102"/>
    <mergeCell ref="D102:F102"/>
    <mergeCell ref="A103:C103"/>
    <mergeCell ref="D103:F103"/>
    <mergeCell ref="D119:F119"/>
    <mergeCell ref="A120:C120"/>
    <mergeCell ref="D120:F120"/>
    <mergeCell ref="A121:C121"/>
    <mergeCell ref="D121:F121"/>
    <mergeCell ref="D105:F106"/>
    <mergeCell ref="A108:F108"/>
    <mergeCell ref="A109:A111"/>
    <mergeCell ref="D109:F109"/>
    <mergeCell ref="B112:C112"/>
    <mergeCell ref="B118:C118"/>
    <mergeCell ref="A119:C119"/>
    <mergeCell ref="B113:C113"/>
    <mergeCell ref="B114:C114"/>
    <mergeCell ref="B115:C115"/>
    <mergeCell ref="B116:C116"/>
    <mergeCell ref="B117:C117"/>
    <mergeCell ref="D122:F123"/>
    <mergeCell ref="A125:F125"/>
    <mergeCell ref="A126:A128"/>
    <mergeCell ref="D126:F126"/>
    <mergeCell ref="A133:C133"/>
    <mergeCell ref="D133:F133"/>
    <mergeCell ref="B126:C128"/>
    <mergeCell ref="B129:C129"/>
    <mergeCell ref="B130:C130"/>
    <mergeCell ref="B131:C131"/>
    <mergeCell ref="B132:C132"/>
    <mergeCell ref="B144:C144"/>
    <mergeCell ref="B145:C145"/>
    <mergeCell ref="A134:C134"/>
    <mergeCell ref="D134:F134"/>
    <mergeCell ref="A135:C135"/>
    <mergeCell ref="D135:F135"/>
    <mergeCell ref="D136:F137"/>
    <mergeCell ref="A139:F139"/>
    <mergeCell ref="D153:F153"/>
    <mergeCell ref="B153:C155"/>
    <mergeCell ref="A140:A142"/>
    <mergeCell ref="D140:F140"/>
    <mergeCell ref="A146:C146"/>
    <mergeCell ref="D146:F146"/>
    <mergeCell ref="A147:C147"/>
    <mergeCell ref="D147:F147"/>
    <mergeCell ref="B140:C142"/>
    <mergeCell ref="B143:C143"/>
    <mergeCell ref="D161:F161"/>
    <mergeCell ref="A162:C162"/>
    <mergeCell ref="D162:F162"/>
    <mergeCell ref="A163:C163"/>
    <mergeCell ref="D163:F163"/>
    <mergeCell ref="A148:C148"/>
    <mergeCell ref="D148:F148"/>
    <mergeCell ref="D149:F150"/>
    <mergeCell ref="A152:F152"/>
    <mergeCell ref="A153:A155"/>
    <mergeCell ref="B156:C156"/>
    <mergeCell ref="B157:C157"/>
    <mergeCell ref="B158:C158"/>
    <mergeCell ref="B159:C159"/>
    <mergeCell ref="B160:C160"/>
    <mergeCell ref="A161:C161"/>
    <mergeCell ref="D164:F165"/>
    <mergeCell ref="A167:F167"/>
    <mergeCell ref="A168:A170"/>
    <mergeCell ref="D168:F168"/>
    <mergeCell ref="A174:C174"/>
    <mergeCell ref="D174:F174"/>
    <mergeCell ref="B171:C171"/>
    <mergeCell ref="B172:C172"/>
    <mergeCell ref="B173:C173"/>
    <mergeCell ref="B168:C170"/>
    <mergeCell ref="A189:C189"/>
    <mergeCell ref="D189:F189"/>
    <mergeCell ref="B194:C196"/>
    <mergeCell ref="B197:C197"/>
    <mergeCell ref="A175:C175"/>
    <mergeCell ref="D175:F175"/>
    <mergeCell ref="A176:C176"/>
    <mergeCell ref="D176:F176"/>
    <mergeCell ref="D177:F178"/>
    <mergeCell ref="A180:F180"/>
    <mergeCell ref="D190:F191"/>
    <mergeCell ref="A193:F193"/>
    <mergeCell ref="A194:A196"/>
    <mergeCell ref="D194:F194"/>
    <mergeCell ref="A181:A183"/>
    <mergeCell ref="D181:F181"/>
    <mergeCell ref="A187:C187"/>
    <mergeCell ref="D187:F187"/>
    <mergeCell ref="A188:C188"/>
    <mergeCell ref="D188:F188"/>
    <mergeCell ref="B181:C183"/>
    <mergeCell ref="B184:C184"/>
    <mergeCell ref="B185:C185"/>
    <mergeCell ref="B186:C186"/>
    <mergeCell ref="B198:C198"/>
    <mergeCell ref="L197:L198"/>
    <mergeCell ref="A205:F205"/>
    <mergeCell ref="A206:A208"/>
    <mergeCell ref="B206:C208"/>
    <mergeCell ref="D206:F206"/>
    <mergeCell ref="D202:F203"/>
    <mergeCell ref="A199:C199"/>
    <mergeCell ref="D199:F199"/>
    <mergeCell ref="A200:C200"/>
    <mergeCell ref="D200:F200"/>
    <mergeCell ref="A201:C201"/>
    <mergeCell ref="D201:F201"/>
    <mergeCell ref="A214:C214"/>
    <mergeCell ref="D214:F214"/>
    <mergeCell ref="D215:F216"/>
    <mergeCell ref="B209:C209"/>
    <mergeCell ref="A218:F218"/>
    <mergeCell ref="A219:A221"/>
    <mergeCell ref="B219:C221"/>
    <mergeCell ref="D219:F219"/>
    <mergeCell ref="B210:C210"/>
    <mergeCell ref="B211:C211"/>
    <mergeCell ref="A212:C212"/>
    <mergeCell ref="D212:F212"/>
    <mergeCell ref="A213:C213"/>
    <mergeCell ref="D213:F213"/>
    <mergeCell ref="D227:F228"/>
    <mergeCell ref="B222:C222"/>
    <mergeCell ref="B223:C223"/>
    <mergeCell ref="A224:C224"/>
    <mergeCell ref="D224:F224"/>
    <mergeCell ref="A225:C225"/>
    <mergeCell ref="D225:F225"/>
    <mergeCell ref="A226:C226"/>
    <mergeCell ref="D226:F226"/>
    <mergeCell ref="A333:F333"/>
    <mergeCell ref="A334:A336"/>
    <mergeCell ref="B334:C336"/>
    <mergeCell ref="D334:F334"/>
    <mergeCell ref="B337:C337"/>
    <mergeCell ref="B338:C338"/>
    <mergeCell ref="A339:C339"/>
    <mergeCell ref="D339:F339"/>
    <mergeCell ref="A340:C340"/>
    <mergeCell ref="D340:F340"/>
    <mergeCell ref="A341:C341"/>
    <mergeCell ref="D341:F341"/>
    <mergeCell ref="D342:F343"/>
    <mergeCell ref="A345:F345"/>
    <mergeCell ref="A346:A348"/>
    <mergeCell ref="B346:C348"/>
    <mergeCell ref="D346:F346"/>
    <mergeCell ref="B349:C349"/>
    <mergeCell ref="B350:C350"/>
    <mergeCell ref="A351:C351"/>
    <mergeCell ref="D351:F351"/>
    <mergeCell ref="A352:C352"/>
    <mergeCell ref="D352:F352"/>
    <mergeCell ref="A353:C353"/>
    <mergeCell ref="D353:F353"/>
    <mergeCell ref="D354:F355"/>
    <mergeCell ref="A357:F357"/>
    <mergeCell ref="A358:A360"/>
    <mergeCell ref="B358:C360"/>
    <mergeCell ref="D358:F358"/>
    <mergeCell ref="B361:C361"/>
    <mergeCell ref="B362:C362"/>
    <mergeCell ref="A363:C363"/>
    <mergeCell ref="D363:F363"/>
    <mergeCell ref="A364:C364"/>
    <mergeCell ref="D364:F364"/>
    <mergeCell ref="A365:C365"/>
    <mergeCell ref="D365:F365"/>
    <mergeCell ref="D366:F367"/>
    <mergeCell ref="A369:F369"/>
    <mergeCell ref="A370:A372"/>
    <mergeCell ref="B370:C372"/>
    <mergeCell ref="D370:F370"/>
    <mergeCell ref="B373:C373"/>
    <mergeCell ref="B374:C374"/>
    <mergeCell ref="A375:C375"/>
    <mergeCell ref="D375:F375"/>
    <mergeCell ref="A376:C376"/>
    <mergeCell ref="D376:F376"/>
    <mergeCell ref="A377:C377"/>
    <mergeCell ref="D377:F377"/>
    <mergeCell ref="D378:F379"/>
    <mergeCell ref="A381:F381"/>
    <mergeCell ref="A382:A384"/>
    <mergeCell ref="B382:C384"/>
    <mergeCell ref="D382:F382"/>
    <mergeCell ref="B385:C385"/>
    <mergeCell ref="B386:C386"/>
    <mergeCell ref="B387:C387"/>
    <mergeCell ref="B388:C388"/>
    <mergeCell ref="A389:C389"/>
    <mergeCell ref="D389:F389"/>
    <mergeCell ref="A390:C390"/>
    <mergeCell ref="D390:F390"/>
    <mergeCell ref="A391:C391"/>
    <mergeCell ref="D391:F391"/>
    <mergeCell ref="D392:F393"/>
    <mergeCell ref="A395:F395"/>
    <mergeCell ref="A396:A398"/>
    <mergeCell ref="B396:C398"/>
    <mergeCell ref="D396:F396"/>
    <mergeCell ref="B399:C399"/>
    <mergeCell ref="B400:C400"/>
    <mergeCell ref="B401:C401"/>
    <mergeCell ref="A402:C402"/>
    <mergeCell ref="D402:F402"/>
    <mergeCell ref="A403:C403"/>
    <mergeCell ref="D403:F403"/>
    <mergeCell ref="A404:C404"/>
    <mergeCell ref="D404:F404"/>
    <mergeCell ref="D405:F406"/>
    <mergeCell ref="A408:F408"/>
    <mergeCell ref="A409:A411"/>
    <mergeCell ref="B409:C411"/>
    <mergeCell ref="D409:F409"/>
    <mergeCell ref="B412:C412"/>
    <mergeCell ref="B413:C413"/>
    <mergeCell ref="B414:C414"/>
    <mergeCell ref="A415:C415"/>
    <mergeCell ref="D415:F415"/>
    <mergeCell ref="A416:C416"/>
    <mergeCell ref="D416:F416"/>
    <mergeCell ref="A417:C417"/>
    <mergeCell ref="D417:F417"/>
    <mergeCell ref="D418:F419"/>
    <mergeCell ref="A421:F421"/>
    <mergeCell ref="A422:A424"/>
    <mergeCell ref="B422:C424"/>
    <mergeCell ref="D422:F422"/>
    <mergeCell ref="B425:C425"/>
    <mergeCell ref="B426:C426"/>
    <mergeCell ref="A427:C427"/>
    <mergeCell ref="D427:F427"/>
    <mergeCell ref="A428:C428"/>
    <mergeCell ref="D428:F428"/>
    <mergeCell ref="A429:C429"/>
    <mergeCell ref="D429:F429"/>
    <mergeCell ref="D430:F431"/>
    <mergeCell ref="A433:F433"/>
    <mergeCell ref="A434:A436"/>
    <mergeCell ref="B434:C436"/>
    <mergeCell ref="D434:F434"/>
    <mergeCell ref="B437:C437"/>
    <mergeCell ref="B438:C438"/>
    <mergeCell ref="B439:C439"/>
    <mergeCell ref="A440:C440"/>
    <mergeCell ref="D440:F440"/>
    <mergeCell ref="A441:C441"/>
    <mergeCell ref="D441:F441"/>
    <mergeCell ref="A442:C442"/>
    <mergeCell ref="D442:F442"/>
    <mergeCell ref="D443:F444"/>
    <mergeCell ref="A446:F446"/>
    <mergeCell ref="A447:A449"/>
    <mergeCell ref="B447:C449"/>
    <mergeCell ref="D447:F447"/>
    <mergeCell ref="B450:C450"/>
    <mergeCell ref="B451:C451"/>
    <mergeCell ref="A452:C452"/>
    <mergeCell ref="D452:F452"/>
    <mergeCell ref="A453:C453"/>
    <mergeCell ref="D453:F453"/>
    <mergeCell ref="A454:C454"/>
    <mergeCell ref="D454:F454"/>
    <mergeCell ref="D455:F456"/>
    <mergeCell ref="A458:F458"/>
    <mergeCell ref="A459:A461"/>
    <mergeCell ref="B459:C461"/>
    <mergeCell ref="D459:F459"/>
    <mergeCell ref="B462:C462"/>
    <mergeCell ref="B463:C463"/>
    <mergeCell ref="A464:C464"/>
    <mergeCell ref="D464:F464"/>
    <mergeCell ref="A465:C465"/>
    <mergeCell ref="D465:F465"/>
    <mergeCell ref="A466:C466"/>
    <mergeCell ref="D466:F466"/>
    <mergeCell ref="D467:F468"/>
    <mergeCell ref="A470:F470"/>
    <mergeCell ref="A471:A473"/>
    <mergeCell ref="B471:C473"/>
    <mergeCell ref="D471:F471"/>
    <mergeCell ref="B474:C474"/>
    <mergeCell ref="B475:C475"/>
    <mergeCell ref="A476:C476"/>
    <mergeCell ref="D476:F476"/>
    <mergeCell ref="A477:C477"/>
    <mergeCell ref="D477:F477"/>
    <mergeCell ref="D492:F493"/>
    <mergeCell ref="B486:C486"/>
    <mergeCell ref="B487:C487"/>
    <mergeCell ref="B488:C488"/>
    <mergeCell ref="A489:C489"/>
    <mergeCell ref="D489:F489"/>
    <mergeCell ref="A490:C490"/>
    <mergeCell ref="D490:F490"/>
    <mergeCell ref="A478:C478"/>
    <mergeCell ref="D478:F478"/>
    <mergeCell ref="D479:F480"/>
    <mergeCell ref="A482:F482"/>
    <mergeCell ref="A483:A485"/>
    <mergeCell ref="B483:C485"/>
    <mergeCell ref="D483:F483"/>
    <mergeCell ref="A491:C491"/>
    <mergeCell ref="D491:F491"/>
  </mergeCells>
  <pageMargins left="0.63" right="0.35" top="0.47" bottom="0.75" header="0.47" footer="0.3"/>
  <pageSetup paperSize="9" orientation="portrait" horizontalDpi="4294967293" r:id="rId1"/>
  <rowBreaks count="36" manualBreakCount="36">
    <brk id="22" max="16383" man="1"/>
    <brk id="34" max="16383" man="1"/>
    <brk id="50" max="16383" man="1"/>
    <brk id="67" max="16383" man="1"/>
    <brk id="80" max="16383" man="1"/>
    <brk id="93" max="16383" man="1"/>
    <brk id="107" max="16383" man="1"/>
    <brk id="124" max="16383" man="1"/>
    <brk id="138" max="16383" man="1"/>
    <brk id="151" max="16383" man="1"/>
    <brk id="166" max="16383" man="1"/>
    <brk id="179" max="16383" man="1"/>
    <brk id="192" max="16383" man="1"/>
    <brk id="204" max="16383" man="1"/>
    <brk id="217" max="16383" man="1"/>
    <brk id="229" max="16383" man="1"/>
    <brk id="241" max="16383" man="1"/>
    <brk id="254" max="16383" man="1"/>
    <brk id="266" max="16383" man="1"/>
    <brk id="278" max="16383" man="1"/>
    <brk id="292" max="16383" man="1"/>
    <brk id="305" max="16383" man="1"/>
    <brk id="318" max="16383" man="1"/>
    <brk id="332" max="16383" man="1"/>
    <brk id="344" max="16383" man="1"/>
    <brk id="356" max="16383" man="1"/>
    <brk id="368" max="16383" man="1"/>
    <brk id="380" max="16383" man="1"/>
    <brk id="394" max="16383" man="1"/>
    <brk id="407" max="16383" man="1"/>
    <brk id="420" max="16383" man="1"/>
    <brk id="432" max="16383" man="1"/>
    <brk id="445" max="16383" man="1"/>
    <brk id="457" max="16383" man="1"/>
    <brk id="469" max="16383" man="1"/>
    <brk id="48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2"/>
  <sheetViews>
    <sheetView topLeftCell="A67" zoomScaleSheetLayoutView="91" workbookViewId="0">
      <selection activeCell="C102" sqref="C102:D102"/>
    </sheetView>
  </sheetViews>
  <sheetFormatPr defaultRowHeight="14.4" x14ac:dyDescent="0.3"/>
  <cols>
    <col min="1" max="1" width="2.6640625" customWidth="1"/>
    <col min="2" max="2" width="5.88671875" customWidth="1"/>
    <col min="3" max="3" width="4.5546875" customWidth="1"/>
    <col min="4" max="4" width="29.6640625" style="29" customWidth="1"/>
    <col min="5" max="5" width="1.88671875" customWidth="1"/>
    <col min="6" max="6" width="3.33203125" customWidth="1"/>
    <col min="7" max="7" width="6.6640625" customWidth="1"/>
    <col min="8" max="8" width="3.33203125" customWidth="1"/>
    <col min="9" max="9" width="6.6640625" customWidth="1"/>
    <col min="10" max="10" width="6.88671875" customWidth="1"/>
    <col min="11" max="11" width="5.33203125" style="29" customWidth="1"/>
    <col min="12" max="12" width="7.33203125" customWidth="1"/>
    <col min="13" max="13" width="12.6640625" customWidth="1"/>
    <col min="15" max="15" width="8.109375" customWidth="1"/>
    <col min="16" max="16" width="6.109375" hidden="1" customWidth="1"/>
    <col min="17" max="17" width="8.44140625" hidden="1" customWidth="1"/>
  </cols>
  <sheetData>
    <row r="1" spans="2:13" s="42" customFormat="1" x14ac:dyDescent="0.3">
      <c r="M1" s="52"/>
    </row>
    <row r="2" spans="2:13" ht="15.6" x14ac:dyDescent="0.3">
      <c r="B2" s="228" t="s">
        <v>121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</row>
    <row r="4" spans="2:13" x14ac:dyDescent="0.3">
      <c r="B4" s="13" t="s">
        <v>96</v>
      </c>
      <c r="C4" t="s">
        <v>109</v>
      </c>
      <c r="E4" s="4" t="s">
        <v>32</v>
      </c>
      <c r="F4" s="45"/>
      <c r="G4" s="45"/>
      <c r="H4" s="44"/>
      <c r="I4" s="44"/>
    </row>
    <row r="5" spans="2:13" x14ac:dyDescent="0.3">
      <c r="B5" s="13"/>
      <c r="C5" s="3" t="s">
        <v>22</v>
      </c>
      <c r="E5" s="4" t="s">
        <v>32</v>
      </c>
      <c r="F5" s="238"/>
      <c r="G5" s="239"/>
      <c r="H5" s="239"/>
      <c r="I5" s="239"/>
    </row>
    <row r="6" spans="2:13" x14ac:dyDescent="0.3">
      <c r="B6" s="13"/>
      <c r="C6" s="3" t="s">
        <v>101</v>
      </c>
      <c r="E6" s="4" t="s">
        <v>32</v>
      </c>
      <c r="F6" s="45"/>
      <c r="G6" s="45"/>
      <c r="H6" s="44"/>
      <c r="I6" s="44"/>
    </row>
    <row r="7" spans="2:13" x14ac:dyDescent="0.3">
      <c r="B7" s="13"/>
      <c r="C7" s="3" t="s">
        <v>66</v>
      </c>
      <c r="E7" s="4" t="s">
        <v>32</v>
      </c>
      <c r="F7" s="85"/>
      <c r="G7" s="45"/>
      <c r="H7" s="44"/>
      <c r="I7" s="44"/>
    </row>
    <row r="8" spans="2:13" x14ac:dyDescent="0.3">
      <c r="B8" s="13"/>
      <c r="C8" s="3" t="s">
        <v>59</v>
      </c>
      <c r="E8" s="4" t="s">
        <v>32</v>
      </c>
      <c r="F8" s="240"/>
      <c r="G8" s="164"/>
      <c r="H8" s="164"/>
      <c r="I8" s="164"/>
    </row>
    <row r="9" spans="2:13" x14ac:dyDescent="0.3">
      <c r="B9" s="13"/>
      <c r="C9" s="3" t="s">
        <v>23</v>
      </c>
      <c r="E9" s="4" t="s">
        <v>32</v>
      </c>
      <c r="F9" s="45"/>
      <c r="G9" s="44"/>
      <c r="H9" s="45"/>
      <c r="I9" s="44"/>
    </row>
    <row r="10" spans="2:13" x14ac:dyDescent="0.3">
      <c r="B10" s="13"/>
      <c r="C10" t="s">
        <v>26</v>
      </c>
      <c r="E10" s="4" t="s">
        <v>32</v>
      </c>
      <c r="F10" s="45"/>
      <c r="G10" s="45"/>
      <c r="H10" s="44"/>
      <c r="I10" s="44"/>
    </row>
    <row r="11" spans="2:13" s="29" customFormat="1" x14ac:dyDescent="0.3">
      <c r="B11" s="13"/>
      <c r="C11" s="29" t="s">
        <v>122</v>
      </c>
      <c r="E11" s="4" t="s">
        <v>32</v>
      </c>
      <c r="F11" s="45"/>
      <c r="G11" s="45"/>
      <c r="H11" s="44"/>
      <c r="I11" s="44"/>
    </row>
    <row r="12" spans="2:13" s="29" customFormat="1" x14ac:dyDescent="0.3">
      <c r="B12" s="13"/>
      <c r="E12" s="4"/>
      <c r="F12" s="45"/>
      <c r="G12" s="45"/>
      <c r="H12" s="44"/>
      <c r="I12" s="44"/>
    </row>
    <row r="13" spans="2:13" x14ac:dyDescent="0.3">
      <c r="B13" s="13" t="s">
        <v>97</v>
      </c>
      <c r="C13" t="s">
        <v>68</v>
      </c>
      <c r="E13" s="4" t="s">
        <v>32</v>
      </c>
      <c r="F13" s="45"/>
      <c r="G13" s="45"/>
      <c r="H13" s="44"/>
      <c r="I13" s="44"/>
    </row>
    <row r="14" spans="2:13" s="42" customFormat="1" x14ac:dyDescent="0.3">
      <c r="B14" s="13"/>
      <c r="C14" s="42" t="s">
        <v>61</v>
      </c>
      <c r="E14" s="4" t="s">
        <v>32</v>
      </c>
      <c r="F14" s="134"/>
      <c r="G14" s="79"/>
      <c r="H14" s="78"/>
      <c r="I14" s="78"/>
    </row>
    <row r="15" spans="2:13" x14ac:dyDescent="0.3">
      <c r="B15" s="13"/>
      <c r="C15" t="s">
        <v>27</v>
      </c>
      <c r="E15" s="4" t="s">
        <v>32</v>
      </c>
      <c r="F15" s="241"/>
      <c r="G15" s="153"/>
      <c r="H15" s="153"/>
      <c r="I15" s="44"/>
    </row>
    <row r="16" spans="2:13" s="42" customFormat="1" x14ac:dyDescent="0.3">
      <c r="B16" s="13"/>
      <c r="C16" s="42" t="s">
        <v>108</v>
      </c>
      <c r="E16" s="4" t="s">
        <v>32</v>
      </c>
      <c r="F16" s="135"/>
      <c r="G16" s="78"/>
      <c r="H16" s="78"/>
      <c r="I16" s="78"/>
    </row>
    <row r="17" spans="2:13" x14ac:dyDescent="0.3">
      <c r="B17" s="13"/>
      <c r="C17" t="s">
        <v>93</v>
      </c>
      <c r="E17" s="4" t="s">
        <v>32</v>
      </c>
      <c r="F17" s="45"/>
      <c r="G17" s="45"/>
      <c r="H17" s="44"/>
      <c r="I17" s="44"/>
    </row>
    <row r="18" spans="2:13" x14ac:dyDescent="0.3">
      <c r="B18" s="13"/>
      <c r="C18" t="s">
        <v>28</v>
      </c>
      <c r="E18" s="4" t="s">
        <v>32</v>
      </c>
      <c r="F18" s="45"/>
      <c r="G18" s="45"/>
      <c r="H18" s="44"/>
      <c r="I18" s="44"/>
    </row>
    <row r="19" spans="2:13" x14ac:dyDescent="0.3">
      <c r="B19" s="13"/>
      <c r="C19" t="s">
        <v>29</v>
      </c>
      <c r="E19" s="4" t="s">
        <v>32</v>
      </c>
      <c r="F19" s="45"/>
      <c r="G19" s="45"/>
      <c r="H19" s="44"/>
      <c r="I19" s="44"/>
    </row>
    <row r="20" spans="2:13" x14ac:dyDescent="0.3">
      <c r="C20" t="s">
        <v>30</v>
      </c>
      <c r="E20" s="4" t="s">
        <v>32</v>
      </c>
      <c r="F20" s="45"/>
      <c r="G20" s="45"/>
      <c r="H20" s="44"/>
      <c r="I20" s="44"/>
    </row>
    <row r="21" spans="2:13" ht="7.5" customHeight="1" x14ac:dyDescent="0.3"/>
    <row r="22" spans="2:13" x14ac:dyDescent="0.3">
      <c r="B22" s="229" t="s">
        <v>31</v>
      </c>
      <c r="C22" s="230"/>
      <c r="D22" s="230"/>
      <c r="E22" s="231"/>
      <c r="F22" s="229"/>
      <c r="G22" s="230"/>
      <c r="H22" s="230"/>
      <c r="I22" s="230"/>
      <c r="J22" s="231"/>
      <c r="K22" s="229" t="s">
        <v>33</v>
      </c>
      <c r="L22" s="230"/>
      <c r="M22" s="231"/>
    </row>
    <row r="23" spans="2:13" x14ac:dyDescent="0.3">
      <c r="B23" s="232" t="s">
        <v>471</v>
      </c>
      <c r="C23" s="233"/>
      <c r="D23" s="233"/>
      <c r="E23" s="234"/>
      <c r="F23" s="243"/>
      <c r="G23" s="244"/>
      <c r="H23" s="244"/>
      <c r="I23" s="244"/>
      <c r="J23" s="245"/>
      <c r="K23" s="249">
        <f>Identitas!D21</f>
        <v>0</v>
      </c>
      <c r="L23" s="250"/>
      <c r="M23" s="151"/>
    </row>
    <row r="24" spans="2:13" x14ac:dyDescent="0.3">
      <c r="B24" s="235"/>
      <c r="C24" s="236"/>
      <c r="D24" s="236"/>
      <c r="E24" s="237"/>
      <c r="F24" s="246"/>
      <c r="G24" s="247"/>
      <c r="H24" s="247"/>
      <c r="I24" s="247"/>
      <c r="J24" s="248"/>
      <c r="K24" s="251"/>
      <c r="L24" s="252"/>
      <c r="M24" s="253"/>
    </row>
    <row r="25" spans="2:13" ht="9" customHeight="1" x14ac:dyDescent="0.3"/>
    <row r="26" spans="2:13" ht="20.100000000000001" customHeight="1" thickBot="1" x14ac:dyDescent="0.35">
      <c r="B26" s="37" t="s">
        <v>5</v>
      </c>
      <c r="C26" s="242" t="s">
        <v>38</v>
      </c>
      <c r="D26" s="242"/>
      <c r="E26" s="242"/>
      <c r="F26" s="242"/>
      <c r="G26" s="242"/>
      <c r="H26" s="242"/>
      <c r="I26" s="242"/>
      <c r="J26" s="242"/>
      <c r="K26" s="242"/>
      <c r="L26" s="242"/>
      <c r="M26" s="37" t="s">
        <v>40</v>
      </c>
    </row>
    <row r="27" spans="2:13" ht="15" thickTop="1" x14ac:dyDescent="0.3">
      <c r="B27" s="90" t="s">
        <v>34</v>
      </c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2"/>
    </row>
    <row r="28" spans="2:13" ht="29.25" customHeight="1" x14ac:dyDescent="0.3">
      <c r="B28" s="11" t="s">
        <v>6</v>
      </c>
      <c r="C28" s="225" t="s">
        <v>141</v>
      </c>
      <c r="D28" s="226"/>
      <c r="E28" s="226"/>
      <c r="F28" s="226"/>
      <c r="G28" s="226"/>
      <c r="H28" s="226"/>
      <c r="I28" s="226"/>
      <c r="J28" s="226"/>
      <c r="K28" s="226"/>
      <c r="L28" s="227"/>
      <c r="M28" s="12">
        <f>'Kompetensi Inti'!D20</f>
        <v>1</v>
      </c>
    </row>
    <row r="29" spans="2:13" ht="32.25" customHeight="1" x14ac:dyDescent="0.3">
      <c r="B29" s="11" t="s">
        <v>7</v>
      </c>
      <c r="C29" s="225" t="s">
        <v>142</v>
      </c>
      <c r="D29" s="226"/>
      <c r="E29" s="226"/>
      <c r="F29" s="226"/>
      <c r="G29" s="226"/>
      <c r="H29" s="226"/>
      <c r="I29" s="226"/>
      <c r="J29" s="226"/>
      <c r="K29" s="226"/>
      <c r="L29" s="227"/>
      <c r="M29" s="12">
        <f>'Kompetensi Inti'!D32</f>
        <v>1</v>
      </c>
    </row>
    <row r="30" spans="2:13" x14ac:dyDescent="0.3">
      <c r="B30" s="11" t="s">
        <v>8</v>
      </c>
      <c r="C30" s="97" t="s">
        <v>163</v>
      </c>
      <c r="D30" s="98"/>
      <c r="E30" s="98"/>
      <c r="F30" s="98"/>
      <c r="G30" s="98"/>
      <c r="H30" s="98"/>
      <c r="I30" s="98"/>
      <c r="J30" s="98"/>
      <c r="K30" s="98"/>
      <c r="L30" s="99"/>
      <c r="M30" s="12">
        <f>'Kompetensi Inti'!D48</f>
        <v>1</v>
      </c>
    </row>
    <row r="31" spans="2:13" x14ac:dyDescent="0.3">
      <c r="B31" s="11" t="s">
        <v>9</v>
      </c>
      <c r="C31" s="97" t="s">
        <v>183</v>
      </c>
      <c r="D31" s="98"/>
      <c r="E31" s="98"/>
      <c r="F31" s="98"/>
      <c r="G31" s="98"/>
      <c r="H31" s="98"/>
      <c r="I31" s="98"/>
      <c r="J31" s="98"/>
      <c r="K31" s="98"/>
      <c r="L31" s="99"/>
      <c r="M31" s="12">
        <f>'Kompetensi Inti'!D65</f>
        <v>1</v>
      </c>
    </row>
    <row r="32" spans="2:13" ht="31.5" customHeight="1" x14ac:dyDescent="0.3">
      <c r="B32" s="11" t="s">
        <v>10</v>
      </c>
      <c r="C32" s="225" t="s">
        <v>187</v>
      </c>
      <c r="D32" s="226"/>
      <c r="E32" s="226"/>
      <c r="F32" s="226"/>
      <c r="G32" s="226"/>
      <c r="H32" s="226"/>
      <c r="I32" s="226"/>
      <c r="J32" s="226"/>
      <c r="K32" s="226"/>
      <c r="L32" s="227"/>
      <c r="M32" s="12">
        <f>'Kompetensi Inti'!D78</f>
        <v>1</v>
      </c>
    </row>
    <row r="33" spans="2:17" ht="32.25" customHeight="1" x14ac:dyDescent="0.3">
      <c r="B33" s="11" t="s">
        <v>11</v>
      </c>
      <c r="C33" s="225" t="s">
        <v>191</v>
      </c>
      <c r="D33" s="226"/>
      <c r="E33" s="226"/>
      <c r="F33" s="226"/>
      <c r="G33" s="226"/>
      <c r="H33" s="226"/>
      <c r="I33" s="226"/>
      <c r="J33" s="226"/>
      <c r="K33" s="226"/>
      <c r="L33" s="227"/>
      <c r="M33" s="12">
        <f>'Kompetensi Inti'!D91</f>
        <v>1</v>
      </c>
    </row>
    <row r="34" spans="2:17" s="42" customFormat="1" x14ac:dyDescent="0.3">
      <c r="B34" s="11" t="s">
        <v>12</v>
      </c>
      <c r="C34" s="225" t="s">
        <v>200</v>
      </c>
      <c r="D34" s="226"/>
      <c r="E34" s="226"/>
      <c r="F34" s="226"/>
      <c r="G34" s="226"/>
      <c r="H34" s="226"/>
      <c r="I34" s="226"/>
      <c r="J34" s="226"/>
      <c r="K34" s="226"/>
      <c r="L34" s="227"/>
      <c r="M34" s="81">
        <f>'Kompetensi Inti'!D105</f>
        <v>1</v>
      </c>
    </row>
    <row r="35" spans="2:17" s="42" customFormat="1" x14ac:dyDescent="0.3">
      <c r="B35" s="11" t="s">
        <v>13</v>
      </c>
      <c r="C35" s="97" t="s">
        <v>210</v>
      </c>
      <c r="D35" s="98"/>
      <c r="E35" s="98"/>
      <c r="F35" s="98"/>
      <c r="G35" s="98"/>
      <c r="H35" s="98"/>
      <c r="I35" s="98"/>
      <c r="J35" s="98"/>
      <c r="K35" s="98"/>
      <c r="L35" s="99"/>
      <c r="M35" s="81">
        <f>'Kompetensi Inti'!D122</f>
        <v>1</v>
      </c>
    </row>
    <row r="36" spans="2:17" s="42" customFormat="1" x14ac:dyDescent="0.3">
      <c r="B36" s="11" t="s">
        <v>14</v>
      </c>
      <c r="C36" s="97" t="s">
        <v>222</v>
      </c>
      <c r="D36" s="98"/>
      <c r="E36" s="98"/>
      <c r="F36" s="98"/>
      <c r="G36" s="98"/>
      <c r="H36" s="98"/>
      <c r="I36" s="98"/>
      <c r="J36" s="98"/>
      <c r="K36" s="98"/>
      <c r="L36" s="99"/>
      <c r="M36" s="81">
        <f>'Kompetensi Inti'!D136</f>
        <v>1</v>
      </c>
      <c r="P36" s="42" t="s">
        <v>465</v>
      </c>
    </row>
    <row r="37" spans="2:17" x14ac:dyDescent="0.3">
      <c r="B37" s="11" t="s">
        <v>15</v>
      </c>
      <c r="C37" s="97" t="s">
        <v>230</v>
      </c>
      <c r="D37" s="98"/>
      <c r="E37" s="98"/>
      <c r="F37" s="98"/>
      <c r="G37" s="98"/>
      <c r="H37" s="98"/>
      <c r="I37" s="98"/>
      <c r="J37" s="98"/>
      <c r="K37" s="98"/>
      <c r="L37" s="99"/>
      <c r="M37" s="12">
        <f>'Kompetensi Inti'!D149</f>
        <v>1</v>
      </c>
      <c r="P37" t="s">
        <v>462</v>
      </c>
      <c r="Q37" t="s">
        <v>460</v>
      </c>
    </row>
    <row r="38" spans="2:17" s="42" customFormat="1" x14ac:dyDescent="0.3">
      <c r="B38" s="11"/>
      <c r="C38" s="98"/>
      <c r="D38" s="98"/>
      <c r="E38" s="98"/>
      <c r="F38" s="98"/>
      <c r="G38" s="98"/>
      <c r="H38" s="98"/>
      <c r="I38" s="98"/>
      <c r="J38" s="98"/>
      <c r="K38" s="224" t="s">
        <v>456</v>
      </c>
      <c r="L38" s="224"/>
      <c r="M38" s="124">
        <f>SUM(M28:M37)</f>
        <v>10</v>
      </c>
      <c r="P38" s="42" t="s">
        <v>463</v>
      </c>
      <c r="Q38" s="42" t="s">
        <v>459</v>
      </c>
    </row>
    <row r="39" spans="2:17" s="42" customFormat="1" x14ac:dyDescent="0.3">
      <c r="B39" s="11"/>
      <c r="C39" s="98"/>
      <c r="D39" s="98"/>
      <c r="E39" s="98"/>
      <c r="F39" s="98"/>
      <c r="G39" s="98"/>
      <c r="H39" s="98"/>
      <c r="I39" s="98"/>
      <c r="J39" s="98"/>
      <c r="K39" s="224" t="s">
        <v>457</v>
      </c>
      <c r="L39" s="224"/>
      <c r="M39" s="124">
        <f>M38/40*100</f>
        <v>25</v>
      </c>
      <c r="P39" s="42" t="s">
        <v>464</v>
      </c>
      <c r="Q39" s="42" t="s">
        <v>458</v>
      </c>
    </row>
    <row r="40" spans="2:17" s="42" customFormat="1" x14ac:dyDescent="0.3">
      <c r="B40" s="11"/>
      <c r="C40" s="98"/>
      <c r="D40" s="98"/>
      <c r="E40" s="98"/>
      <c r="F40" s="98"/>
      <c r="G40" s="98"/>
      <c r="H40" s="98"/>
      <c r="I40" s="98"/>
      <c r="J40" s="98"/>
      <c r="K40" s="224" t="s">
        <v>461</v>
      </c>
      <c r="L40" s="224"/>
      <c r="M40" s="124" t="str">
        <f>IF(M39&gt;=86,"TINGGI",IF(M39&gt;=71,"SEDANG","RENDAH"))</f>
        <v>RENDAH</v>
      </c>
    </row>
    <row r="41" spans="2:17" x14ac:dyDescent="0.3">
      <c r="B41" s="93" t="s">
        <v>35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5"/>
    </row>
    <row r="42" spans="2:17" ht="31.5" customHeight="1" x14ac:dyDescent="0.3">
      <c r="B42" s="24" t="s">
        <v>16</v>
      </c>
      <c r="C42" s="225" t="s">
        <v>245</v>
      </c>
      <c r="D42" s="226"/>
      <c r="E42" s="226"/>
      <c r="F42" s="226"/>
      <c r="G42" s="226"/>
      <c r="H42" s="226"/>
      <c r="I42" s="226"/>
      <c r="J42" s="226"/>
      <c r="K42" s="226"/>
      <c r="L42" s="227"/>
      <c r="M42" s="12">
        <f>'Kompetensi Inti'!D164</f>
        <v>1</v>
      </c>
    </row>
    <row r="43" spans="2:17" s="42" customFormat="1" ht="18" customHeight="1" x14ac:dyDescent="0.3">
      <c r="B43" s="24" t="s">
        <v>17</v>
      </c>
      <c r="C43" s="225" t="s">
        <v>250</v>
      </c>
      <c r="D43" s="226"/>
      <c r="E43" s="226"/>
      <c r="F43" s="226"/>
      <c r="G43" s="226"/>
      <c r="H43" s="226"/>
      <c r="I43" s="226"/>
      <c r="J43" s="226"/>
      <c r="K43" s="226"/>
      <c r="L43" s="227"/>
      <c r="M43" s="81">
        <f>'Kompetensi Inti'!D177</f>
        <v>1</v>
      </c>
    </row>
    <row r="44" spans="2:17" s="42" customFormat="1" ht="31.5" customHeight="1" x14ac:dyDescent="0.3">
      <c r="B44" s="24" t="s">
        <v>18</v>
      </c>
      <c r="C44" s="225" t="s">
        <v>258</v>
      </c>
      <c r="D44" s="226"/>
      <c r="E44" s="226"/>
      <c r="F44" s="226"/>
      <c r="G44" s="226"/>
      <c r="H44" s="226"/>
      <c r="I44" s="226"/>
      <c r="J44" s="226"/>
      <c r="K44" s="226"/>
      <c r="L44" s="227"/>
      <c r="M44" s="81">
        <f>'Kompetensi Inti'!D190</f>
        <v>1</v>
      </c>
    </row>
    <row r="45" spans="2:17" s="42" customFormat="1" ht="19.5" customHeight="1" x14ac:dyDescent="0.3">
      <c r="B45" s="24" t="s">
        <v>19</v>
      </c>
      <c r="C45" s="225" t="s">
        <v>356</v>
      </c>
      <c r="D45" s="226"/>
      <c r="E45" s="226"/>
      <c r="F45" s="226"/>
      <c r="G45" s="226"/>
      <c r="H45" s="226"/>
      <c r="I45" s="226"/>
      <c r="J45" s="226"/>
      <c r="K45" s="226"/>
      <c r="L45" s="227"/>
      <c r="M45" s="81">
        <f>'Kompetensi Inti'!D202</f>
        <v>1</v>
      </c>
    </row>
    <row r="46" spans="2:17" s="42" customFormat="1" ht="31.5" customHeight="1" x14ac:dyDescent="0.3">
      <c r="B46" s="24" t="s">
        <v>238</v>
      </c>
      <c r="C46" s="225" t="s">
        <v>355</v>
      </c>
      <c r="D46" s="226"/>
      <c r="E46" s="226"/>
      <c r="F46" s="226"/>
      <c r="G46" s="226"/>
      <c r="H46" s="226"/>
      <c r="I46" s="226"/>
      <c r="J46" s="226"/>
      <c r="K46" s="226"/>
      <c r="L46" s="227"/>
      <c r="M46" s="81">
        <f>'Kompetensi Inti'!D215</f>
        <v>1</v>
      </c>
    </row>
    <row r="47" spans="2:17" s="42" customFormat="1" ht="21.75" customHeight="1" x14ac:dyDescent="0.3">
      <c r="B47" s="24" t="s">
        <v>130</v>
      </c>
      <c r="C47" s="225" t="s">
        <v>357</v>
      </c>
      <c r="D47" s="226"/>
      <c r="E47" s="226"/>
      <c r="F47" s="226"/>
      <c r="G47" s="226"/>
      <c r="H47" s="226"/>
      <c r="I47" s="226"/>
      <c r="J47" s="226"/>
      <c r="K47" s="226"/>
      <c r="L47" s="227"/>
      <c r="M47" s="81">
        <f>'Kompetensi Inti'!D227</f>
        <v>1</v>
      </c>
    </row>
    <row r="48" spans="2:17" s="42" customFormat="1" ht="15" customHeight="1" x14ac:dyDescent="0.3">
      <c r="B48" s="24"/>
      <c r="C48" s="110"/>
      <c r="D48" s="110"/>
      <c r="E48" s="110"/>
      <c r="F48" s="110"/>
      <c r="G48" s="110"/>
      <c r="H48" s="110"/>
      <c r="I48" s="110"/>
      <c r="J48" s="110"/>
      <c r="K48" s="224" t="s">
        <v>456</v>
      </c>
      <c r="L48" s="224"/>
      <c r="M48" s="124">
        <f>SUM(M42:M47)</f>
        <v>6</v>
      </c>
    </row>
    <row r="49" spans="2:15" s="42" customFormat="1" ht="15" customHeight="1" x14ac:dyDescent="0.3">
      <c r="B49" s="24"/>
      <c r="C49" s="110"/>
      <c r="D49" s="110"/>
      <c r="E49" s="110"/>
      <c r="F49" s="110"/>
      <c r="G49" s="110"/>
      <c r="H49" s="110"/>
      <c r="I49" s="110"/>
      <c r="J49" s="110"/>
      <c r="K49" s="224" t="s">
        <v>457</v>
      </c>
      <c r="L49" s="224"/>
      <c r="M49" s="124">
        <f>M48/24*100</f>
        <v>25</v>
      </c>
    </row>
    <row r="50" spans="2:15" s="42" customFormat="1" ht="15" customHeight="1" x14ac:dyDescent="0.3">
      <c r="B50" s="24"/>
      <c r="C50" s="110"/>
      <c r="D50" s="110"/>
      <c r="E50" s="110"/>
      <c r="F50" s="110"/>
      <c r="G50" s="110"/>
      <c r="H50" s="110"/>
      <c r="I50" s="110"/>
      <c r="J50" s="110"/>
      <c r="K50" s="224" t="s">
        <v>461</v>
      </c>
      <c r="L50" s="224"/>
      <c r="M50" s="124" t="str">
        <f>IF(M49&gt;=86,"TINGGI",IF(M49&gt;=71,"SEDANG","RENDAH"))</f>
        <v>RENDAH</v>
      </c>
    </row>
    <row r="51" spans="2:15" x14ac:dyDescent="0.3">
      <c r="B51" s="93" t="s">
        <v>36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5"/>
    </row>
    <row r="52" spans="2:15" x14ac:dyDescent="0.3">
      <c r="B52" s="11" t="s">
        <v>131</v>
      </c>
      <c r="C52" s="225" t="s">
        <v>358</v>
      </c>
      <c r="D52" s="226"/>
      <c r="E52" s="226"/>
      <c r="F52" s="226"/>
      <c r="G52" s="226"/>
      <c r="H52" s="226"/>
      <c r="I52" s="226"/>
      <c r="J52" s="226"/>
      <c r="K52" s="226"/>
      <c r="L52" s="227"/>
      <c r="M52" s="12">
        <f>'Kompetensi Inti'!D239</f>
        <v>1</v>
      </c>
    </row>
    <row r="53" spans="2:15" s="42" customFormat="1" ht="30" customHeight="1" x14ac:dyDescent="0.3">
      <c r="B53" s="11" t="s">
        <v>132</v>
      </c>
      <c r="C53" s="225" t="s">
        <v>359</v>
      </c>
      <c r="D53" s="226"/>
      <c r="E53" s="226"/>
      <c r="F53" s="226"/>
      <c r="G53" s="226"/>
      <c r="H53" s="226"/>
      <c r="I53" s="226"/>
      <c r="J53" s="226"/>
      <c r="K53" s="226"/>
      <c r="L53" s="227"/>
      <c r="M53" s="81">
        <f>'Kompetensi Inti'!D252</f>
        <v>1</v>
      </c>
    </row>
    <row r="54" spans="2:15" s="42" customFormat="1" ht="33.75" customHeight="1" x14ac:dyDescent="0.3">
      <c r="B54" s="11" t="s">
        <v>133</v>
      </c>
      <c r="C54" s="225" t="s">
        <v>360</v>
      </c>
      <c r="D54" s="226"/>
      <c r="E54" s="226"/>
      <c r="F54" s="226"/>
      <c r="G54" s="226"/>
      <c r="H54" s="226"/>
      <c r="I54" s="226"/>
      <c r="J54" s="226"/>
      <c r="K54" s="226"/>
      <c r="L54" s="227"/>
      <c r="M54" s="81">
        <f>'Kompetensi Inti'!D264</f>
        <v>1</v>
      </c>
    </row>
    <row r="55" spans="2:15" s="42" customFormat="1" ht="33.75" customHeight="1" x14ac:dyDescent="0.3">
      <c r="B55" s="11" t="s">
        <v>134</v>
      </c>
      <c r="C55" s="225" t="s">
        <v>361</v>
      </c>
      <c r="D55" s="226"/>
      <c r="E55" s="226"/>
      <c r="F55" s="226"/>
      <c r="G55" s="226"/>
      <c r="H55" s="226"/>
      <c r="I55" s="226"/>
      <c r="J55" s="226"/>
      <c r="K55" s="226"/>
      <c r="L55" s="227"/>
      <c r="M55" s="81">
        <f>'Kompetensi Inti'!D276</f>
        <v>1</v>
      </c>
    </row>
    <row r="56" spans="2:15" s="42" customFormat="1" ht="15" customHeight="1" x14ac:dyDescent="0.3">
      <c r="B56" s="11"/>
      <c r="C56" s="110"/>
      <c r="D56" s="110"/>
      <c r="E56" s="110"/>
      <c r="F56" s="110"/>
      <c r="G56" s="110"/>
      <c r="H56" s="110"/>
      <c r="I56" s="110"/>
      <c r="J56" s="110"/>
      <c r="K56" s="224" t="s">
        <v>456</v>
      </c>
      <c r="L56" s="224"/>
      <c r="M56" s="124">
        <f>SUM(M52:M55)</f>
        <v>4</v>
      </c>
    </row>
    <row r="57" spans="2:15" s="42" customFormat="1" ht="15" customHeight="1" x14ac:dyDescent="0.3">
      <c r="B57" s="11"/>
      <c r="C57" s="110"/>
      <c r="D57" s="110"/>
      <c r="E57" s="110"/>
      <c r="F57" s="110"/>
      <c r="G57" s="110"/>
      <c r="H57" s="110"/>
      <c r="I57" s="110"/>
      <c r="J57" s="110"/>
      <c r="K57" s="224" t="s">
        <v>457</v>
      </c>
      <c r="L57" s="224"/>
      <c r="M57" s="125">
        <f>M56/16*100</f>
        <v>25</v>
      </c>
    </row>
    <row r="58" spans="2:15" s="42" customFormat="1" ht="15" customHeight="1" x14ac:dyDescent="0.3">
      <c r="B58" s="11"/>
      <c r="C58" s="110"/>
      <c r="D58" s="110"/>
      <c r="E58" s="110"/>
      <c r="F58" s="110"/>
      <c r="G58" s="110"/>
      <c r="H58" s="110"/>
      <c r="I58" s="110"/>
      <c r="J58" s="110"/>
      <c r="K58" s="224" t="s">
        <v>461</v>
      </c>
      <c r="L58" s="224"/>
      <c r="M58" s="124" t="str">
        <f>IF(M57&gt;=86,"TINGGI",IF(M57&gt;=71,"SEDANG","RENDAH"))</f>
        <v>RENDAH</v>
      </c>
    </row>
    <row r="59" spans="2:15" x14ac:dyDescent="0.3">
      <c r="B59" s="93" t="s">
        <v>37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5"/>
    </row>
    <row r="60" spans="2:15" ht="30" customHeight="1" x14ac:dyDescent="0.3">
      <c r="B60" s="24" t="s">
        <v>136</v>
      </c>
      <c r="C60" s="221" t="s">
        <v>362</v>
      </c>
      <c r="D60" s="222"/>
      <c r="E60" s="222"/>
      <c r="F60" s="222"/>
      <c r="G60" s="222"/>
      <c r="H60" s="222"/>
      <c r="I60" s="222"/>
      <c r="J60" s="222"/>
      <c r="K60" s="222"/>
      <c r="L60" s="223"/>
      <c r="M60" s="12">
        <f>'Kompetensi Inti'!D290</f>
        <v>1</v>
      </c>
      <c r="O60" s="42"/>
    </row>
    <row r="61" spans="2:15" s="42" customFormat="1" ht="30" customHeight="1" x14ac:dyDescent="0.3">
      <c r="B61" s="24" t="s">
        <v>137</v>
      </c>
      <c r="C61" s="221" t="s">
        <v>363</v>
      </c>
      <c r="D61" s="222"/>
      <c r="E61" s="222"/>
      <c r="F61" s="222"/>
      <c r="G61" s="222"/>
      <c r="H61" s="222"/>
      <c r="I61" s="222"/>
      <c r="J61" s="222"/>
      <c r="K61" s="222"/>
      <c r="L61" s="223"/>
      <c r="M61" s="81">
        <f>'Kompetensi Inti'!D303</f>
        <v>1</v>
      </c>
    </row>
    <row r="62" spans="2:15" s="42" customFormat="1" ht="25.5" customHeight="1" x14ac:dyDescent="0.3">
      <c r="B62" s="24" t="s">
        <v>138</v>
      </c>
      <c r="C62" s="221" t="s">
        <v>364</v>
      </c>
      <c r="D62" s="222"/>
      <c r="E62" s="222"/>
      <c r="F62" s="222"/>
      <c r="G62" s="222"/>
      <c r="H62" s="222"/>
      <c r="I62" s="222"/>
      <c r="J62" s="222"/>
      <c r="K62" s="222"/>
      <c r="L62" s="223"/>
      <c r="M62" s="81">
        <f>'Kompetensi Inti'!D316</f>
        <v>1</v>
      </c>
    </row>
    <row r="63" spans="2:15" s="42" customFormat="1" ht="30" customHeight="1" x14ac:dyDescent="0.3">
      <c r="B63" s="24" t="s">
        <v>139</v>
      </c>
      <c r="C63" s="221" t="s">
        <v>365</v>
      </c>
      <c r="D63" s="222"/>
      <c r="E63" s="222"/>
      <c r="F63" s="222"/>
      <c r="G63" s="222"/>
      <c r="H63" s="222"/>
      <c r="I63" s="222"/>
      <c r="J63" s="222"/>
      <c r="K63" s="222"/>
      <c r="L63" s="223"/>
      <c r="M63" s="81">
        <f>'Kompetensi Inti'!D330</f>
        <v>1</v>
      </c>
    </row>
    <row r="64" spans="2:15" ht="36.75" customHeight="1" x14ac:dyDescent="0.3">
      <c r="B64" s="11" t="s">
        <v>140</v>
      </c>
      <c r="C64" s="221" t="s">
        <v>366</v>
      </c>
      <c r="D64" s="222"/>
      <c r="E64" s="222"/>
      <c r="F64" s="222"/>
      <c r="G64" s="222"/>
      <c r="H64" s="222"/>
      <c r="I64" s="222"/>
      <c r="J64" s="222"/>
      <c r="K64" s="222"/>
      <c r="L64" s="223"/>
      <c r="M64" s="12">
        <f>'Kompetensi Inti'!D342</f>
        <v>1</v>
      </c>
    </row>
    <row r="65" spans="2:13" s="42" customFormat="1" ht="15" customHeight="1" x14ac:dyDescent="0.3">
      <c r="B65" s="11"/>
      <c r="C65" s="111"/>
      <c r="D65" s="111"/>
      <c r="E65" s="111"/>
      <c r="F65" s="111"/>
      <c r="G65" s="111"/>
      <c r="H65" s="111"/>
      <c r="I65" s="111"/>
      <c r="J65" s="111"/>
      <c r="K65" s="224" t="s">
        <v>456</v>
      </c>
      <c r="L65" s="224"/>
      <c r="M65" s="124">
        <f>SUM(M60:M64)</f>
        <v>5</v>
      </c>
    </row>
    <row r="66" spans="2:13" s="42" customFormat="1" ht="15" customHeight="1" x14ac:dyDescent="0.3">
      <c r="B66" s="11"/>
      <c r="C66" s="111"/>
      <c r="D66" s="111"/>
      <c r="E66" s="111"/>
      <c r="F66" s="111"/>
      <c r="G66" s="111"/>
      <c r="H66" s="111"/>
      <c r="I66" s="111"/>
      <c r="J66" s="111"/>
      <c r="K66" s="224" t="s">
        <v>457</v>
      </c>
      <c r="L66" s="224"/>
      <c r="M66" s="125">
        <f>M65/20*100</f>
        <v>25</v>
      </c>
    </row>
    <row r="67" spans="2:13" s="42" customFormat="1" ht="15" customHeight="1" x14ac:dyDescent="0.3">
      <c r="B67" s="11"/>
      <c r="C67" s="111"/>
      <c r="D67" s="111"/>
      <c r="E67" s="111"/>
      <c r="F67" s="111"/>
      <c r="G67" s="111"/>
      <c r="H67" s="111"/>
      <c r="I67" s="111"/>
      <c r="J67" s="111"/>
      <c r="K67" s="224" t="s">
        <v>461</v>
      </c>
      <c r="L67" s="224"/>
      <c r="M67" s="124" t="str">
        <f>IF(M66&gt;=86,"TINGGI",IF(M66&gt;=71,"SEDANG","RENDAH"))</f>
        <v>RENDAH</v>
      </c>
    </row>
    <row r="68" spans="2:13" s="42" customFormat="1" x14ac:dyDescent="0.3">
      <c r="B68" s="93" t="s">
        <v>143</v>
      </c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5"/>
    </row>
    <row r="69" spans="2:13" s="42" customFormat="1" ht="30.75" customHeight="1" x14ac:dyDescent="0.3">
      <c r="B69" s="24" t="s">
        <v>144</v>
      </c>
      <c r="C69" s="221" t="s">
        <v>367</v>
      </c>
      <c r="D69" s="222"/>
      <c r="E69" s="222"/>
      <c r="F69" s="222"/>
      <c r="G69" s="222"/>
      <c r="H69" s="222"/>
      <c r="I69" s="222"/>
      <c r="J69" s="222"/>
      <c r="K69" s="222"/>
      <c r="L69" s="223"/>
      <c r="M69" s="81">
        <f>'Kompetensi Inti'!D354</f>
        <v>1</v>
      </c>
    </row>
    <row r="70" spans="2:13" s="42" customFormat="1" x14ac:dyDescent="0.3">
      <c r="B70" s="24" t="s">
        <v>145</v>
      </c>
      <c r="C70" s="221" t="s">
        <v>369</v>
      </c>
      <c r="D70" s="222"/>
      <c r="E70" s="222"/>
      <c r="F70" s="222"/>
      <c r="G70" s="222"/>
      <c r="H70" s="222"/>
      <c r="I70" s="222"/>
      <c r="J70" s="222"/>
      <c r="K70" s="222"/>
      <c r="L70" s="223"/>
      <c r="M70" s="81">
        <f>'Kompetensi Inti'!D366</f>
        <v>1</v>
      </c>
    </row>
    <row r="71" spans="2:13" s="42" customFormat="1" x14ac:dyDescent="0.3">
      <c r="B71" s="24" t="s">
        <v>146</v>
      </c>
      <c r="C71" s="221" t="s">
        <v>376</v>
      </c>
      <c r="D71" s="222"/>
      <c r="E71" s="222"/>
      <c r="F71" s="222"/>
      <c r="G71" s="222"/>
      <c r="H71" s="222"/>
      <c r="I71" s="222"/>
      <c r="J71" s="222"/>
      <c r="K71" s="222"/>
      <c r="L71" s="223"/>
      <c r="M71" s="81">
        <f>'Kompetensi Inti'!D378</f>
        <v>1</v>
      </c>
    </row>
    <row r="72" spans="2:13" s="42" customFormat="1" ht="31.5" customHeight="1" x14ac:dyDescent="0.3">
      <c r="B72" s="24" t="s">
        <v>147</v>
      </c>
      <c r="C72" s="221" t="s">
        <v>385</v>
      </c>
      <c r="D72" s="222"/>
      <c r="E72" s="222"/>
      <c r="F72" s="222"/>
      <c r="G72" s="222"/>
      <c r="H72" s="222"/>
      <c r="I72" s="222"/>
      <c r="J72" s="222"/>
      <c r="K72" s="222"/>
      <c r="L72" s="223"/>
      <c r="M72" s="81">
        <f>'Kompetensi Inti'!D392</f>
        <v>1</v>
      </c>
    </row>
    <row r="73" spans="2:13" s="42" customFormat="1" ht="18" customHeight="1" x14ac:dyDescent="0.3">
      <c r="B73" s="11" t="s">
        <v>148</v>
      </c>
      <c r="C73" s="221" t="s">
        <v>393</v>
      </c>
      <c r="D73" s="222"/>
      <c r="E73" s="222"/>
      <c r="F73" s="222"/>
      <c r="G73" s="222"/>
      <c r="H73" s="222"/>
      <c r="I73" s="222"/>
      <c r="J73" s="222"/>
      <c r="K73" s="222"/>
      <c r="L73" s="223"/>
      <c r="M73" s="81">
        <f>'Kompetensi Inti'!D405</f>
        <v>1</v>
      </c>
    </row>
    <row r="74" spans="2:13" s="42" customFormat="1" ht="17.25" customHeight="1" x14ac:dyDescent="0.3">
      <c r="B74" s="11" t="s">
        <v>149</v>
      </c>
      <c r="C74" s="221" t="s">
        <v>398</v>
      </c>
      <c r="D74" s="222"/>
      <c r="E74" s="222"/>
      <c r="F74" s="222"/>
      <c r="G74" s="222"/>
      <c r="H74" s="222"/>
      <c r="I74" s="222"/>
      <c r="J74" s="222"/>
      <c r="K74" s="222"/>
      <c r="L74" s="223"/>
      <c r="M74" s="81">
        <f>'Kompetensi Inti'!D418</f>
        <v>1</v>
      </c>
    </row>
    <row r="75" spans="2:13" s="42" customFormat="1" ht="15" customHeight="1" x14ac:dyDescent="0.3">
      <c r="B75" s="11"/>
      <c r="C75" s="111"/>
      <c r="D75" s="111"/>
      <c r="E75" s="111"/>
      <c r="F75" s="111"/>
      <c r="G75" s="111"/>
      <c r="H75" s="111"/>
      <c r="I75" s="111"/>
      <c r="J75" s="111"/>
      <c r="K75" s="224" t="s">
        <v>456</v>
      </c>
      <c r="L75" s="224"/>
      <c r="M75" s="124">
        <f>SUM(M69:M74)</f>
        <v>6</v>
      </c>
    </row>
    <row r="76" spans="2:13" s="42" customFormat="1" ht="15" customHeight="1" x14ac:dyDescent="0.3">
      <c r="B76" s="11"/>
      <c r="C76" s="111"/>
      <c r="D76" s="111"/>
      <c r="E76" s="111"/>
      <c r="F76" s="111"/>
      <c r="G76" s="111"/>
      <c r="H76" s="111"/>
      <c r="I76" s="111"/>
      <c r="J76" s="111"/>
      <c r="K76" s="224" t="s">
        <v>457</v>
      </c>
      <c r="L76" s="224"/>
      <c r="M76" s="125">
        <f>M75/24*100</f>
        <v>25</v>
      </c>
    </row>
    <row r="77" spans="2:13" s="42" customFormat="1" ht="15" customHeight="1" x14ac:dyDescent="0.3">
      <c r="B77" s="11"/>
      <c r="C77" s="111"/>
      <c r="D77" s="111"/>
      <c r="E77" s="111"/>
      <c r="F77" s="111"/>
      <c r="G77" s="111"/>
      <c r="H77" s="111"/>
      <c r="I77" s="111"/>
      <c r="J77" s="111"/>
      <c r="K77" s="224" t="s">
        <v>461</v>
      </c>
      <c r="L77" s="224"/>
      <c r="M77" s="124" t="str">
        <f>IF(M76&gt;=86,"TINGGI",IF(M76&gt;=71,"SEDANG","RENDAH"))</f>
        <v>RENDAH</v>
      </c>
    </row>
    <row r="78" spans="2:13" s="42" customFormat="1" x14ac:dyDescent="0.3">
      <c r="B78" s="93" t="s">
        <v>156</v>
      </c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5"/>
    </row>
    <row r="79" spans="2:13" s="42" customFormat="1" ht="19.5" customHeight="1" x14ac:dyDescent="0.3">
      <c r="B79" s="24" t="s">
        <v>150</v>
      </c>
      <c r="C79" s="221" t="s">
        <v>406</v>
      </c>
      <c r="D79" s="222"/>
      <c r="E79" s="222"/>
      <c r="F79" s="222"/>
      <c r="G79" s="222"/>
      <c r="H79" s="222"/>
      <c r="I79" s="222"/>
      <c r="J79" s="222"/>
      <c r="K79" s="222"/>
      <c r="L79" s="223"/>
      <c r="M79" s="81">
        <f>'Kompetensi Inti'!D430</f>
        <v>1</v>
      </c>
    </row>
    <row r="80" spans="2:13" s="42" customFormat="1" ht="18" customHeight="1" x14ac:dyDescent="0.3">
      <c r="B80" s="24" t="s">
        <v>151</v>
      </c>
      <c r="C80" s="221" t="s">
        <v>408</v>
      </c>
      <c r="D80" s="222"/>
      <c r="E80" s="222"/>
      <c r="F80" s="222"/>
      <c r="G80" s="222"/>
      <c r="H80" s="222"/>
      <c r="I80" s="222"/>
      <c r="J80" s="222"/>
      <c r="K80" s="222"/>
      <c r="L80" s="223"/>
      <c r="M80" s="81">
        <f>'Kompetensi Inti'!D443</f>
        <v>1</v>
      </c>
    </row>
    <row r="81" spans="2:13" s="42" customFormat="1" x14ac:dyDescent="0.3">
      <c r="B81" s="24" t="s">
        <v>152</v>
      </c>
      <c r="C81" s="221" t="s">
        <v>418</v>
      </c>
      <c r="D81" s="222"/>
      <c r="E81" s="222"/>
      <c r="F81" s="222"/>
      <c r="G81" s="222"/>
      <c r="H81" s="222"/>
      <c r="I81" s="222"/>
      <c r="J81" s="222"/>
      <c r="K81" s="222"/>
      <c r="L81" s="223"/>
      <c r="M81" s="81">
        <f>'Kompetensi Inti'!D455</f>
        <v>1</v>
      </c>
    </row>
    <row r="82" spans="2:13" s="42" customFormat="1" x14ac:dyDescent="0.3">
      <c r="B82" s="24" t="s">
        <v>153</v>
      </c>
      <c r="C82" s="221" t="s">
        <v>428</v>
      </c>
      <c r="D82" s="222"/>
      <c r="E82" s="222"/>
      <c r="F82" s="222"/>
      <c r="G82" s="222"/>
      <c r="H82" s="222"/>
      <c r="I82" s="222"/>
      <c r="J82" s="222"/>
      <c r="K82" s="222"/>
      <c r="L82" s="223"/>
      <c r="M82" s="81">
        <f>'Kompetensi Inti'!D467</f>
        <v>1</v>
      </c>
    </row>
    <row r="83" spans="2:13" s="42" customFormat="1" x14ac:dyDescent="0.3">
      <c r="B83" s="11" t="s">
        <v>154</v>
      </c>
      <c r="C83" s="221" t="s">
        <v>432</v>
      </c>
      <c r="D83" s="222"/>
      <c r="E83" s="222"/>
      <c r="F83" s="222"/>
      <c r="G83" s="222"/>
      <c r="H83" s="222"/>
      <c r="I83" s="222"/>
      <c r="J83" s="222"/>
      <c r="K83" s="222"/>
      <c r="L83" s="223"/>
      <c r="M83" s="81">
        <f>'Kompetensi Inti'!D479</f>
        <v>1</v>
      </c>
    </row>
    <row r="84" spans="2:13" s="42" customFormat="1" x14ac:dyDescent="0.3">
      <c r="B84" s="11" t="s">
        <v>155</v>
      </c>
      <c r="C84" s="221" t="s">
        <v>442</v>
      </c>
      <c r="D84" s="222"/>
      <c r="E84" s="222"/>
      <c r="F84" s="222"/>
      <c r="G84" s="222"/>
      <c r="H84" s="222"/>
      <c r="I84" s="222"/>
      <c r="J84" s="222"/>
      <c r="K84" s="222"/>
      <c r="L84" s="223"/>
      <c r="M84" s="81">
        <f>'Kompetensi Inti'!D492</f>
        <v>1</v>
      </c>
    </row>
    <row r="85" spans="2:13" s="42" customFormat="1" ht="15" customHeight="1" x14ac:dyDescent="0.3">
      <c r="B85" s="11"/>
      <c r="C85" s="111"/>
      <c r="D85" s="111"/>
      <c r="E85" s="111"/>
      <c r="F85" s="111"/>
      <c r="G85" s="111"/>
      <c r="H85" s="111"/>
      <c r="I85" s="111"/>
      <c r="J85" s="111"/>
      <c r="K85" s="224" t="s">
        <v>456</v>
      </c>
      <c r="L85" s="224"/>
      <c r="M85" s="124">
        <f>SUM(M79:M84)</f>
        <v>6</v>
      </c>
    </row>
    <row r="86" spans="2:13" s="42" customFormat="1" ht="15" customHeight="1" x14ac:dyDescent="0.3">
      <c r="B86" s="11"/>
      <c r="C86" s="111"/>
      <c r="D86" s="111"/>
      <c r="E86" s="111"/>
      <c r="F86" s="111"/>
      <c r="G86" s="111"/>
      <c r="H86" s="111"/>
      <c r="I86" s="111"/>
      <c r="J86" s="111"/>
      <c r="K86" s="224" t="s">
        <v>457</v>
      </c>
      <c r="L86" s="224"/>
      <c r="M86" s="125">
        <f>M85/24*100</f>
        <v>25</v>
      </c>
    </row>
    <row r="87" spans="2:13" s="42" customFormat="1" ht="15" customHeight="1" x14ac:dyDescent="0.3">
      <c r="B87" s="11"/>
      <c r="C87" s="111"/>
      <c r="D87" s="111"/>
      <c r="E87" s="111"/>
      <c r="F87" s="111"/>
      <c r="G87" s="111"/>
      <c r="H87" s="111"/>
      <c r="I87" s="111"/>
      <c r="J87" s="111"/>
      <c r="K87" s="224" t="s">
        <v>461</v>
      </c>
      <c r="L87" s="224"/>
      <c r="M87" s="124" t="str">
        <f>IF(M86&gt;=86,"TINGGI",IF(M86&gt;=71,"SEDANG","RENDAH"))</f>
        <v>RENDAH</v>
      </c>
    </row>
    <row r="88" spans="2:13" ht="17.25" customHeight="1" x14ac:dyDescent="0.3">
      <c r="B88" s="14" t="s">
        <v>39</v>
      </c>
      <c r="C88" s="9"/>
      <c r="D88" s="9"/>
      <c r="E88" s="9"/>
      <c r="F88" s="9"/>
      <c r="G88" s="9"/>
      <c r="H88" s="9"/>
      <c r="I88" s="9"/>
      <c r="J88" s="9"/>
      <c r="K88" s="9"/>
      <c r="L88" s="10"/>
      <c r="M88" s="121">
        <f>M38+M48+M56+M65+M75+M85</f>
        <v>37</v>
      </c>
    </row>
    <row r="89" spans="2:13" s="42" customFormat="1" ht="15" customHeight="1" x14ac:dyDescent="0.3">
      <c r="B89" s="255" t="s">
        <v>454</v>
      </c>
      <c r="C89" s="256"/>
      <c r="D89" s="256"/>
      <c r="E89" s="256"/>
      <c r="F89" s="256"/>
      <c r="G89" s="256"/>
      <c r="H89" s="256"/>
      <c r="I89" s="256"/>
      <c r="J89" s="256"/>
      <c r="K89" s="256"/>
      <c r="L89" s="256"/>
      <c r="M89" s="121"/>
    </row>
    <row r="90" spans="2:13" s="42" customFormat="1" ht="15" customHeight="1" x14ac:dyDescent="0.3">
      <c r="B90" s="123" t="s">
        <v>455</v>
      </c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22"/>
    </row>
    <row r="91" spans="2:13" s="42" customFormat="1" ht="15" customHeight="1" x14ac:dyDescent="0.3">
      <c r="B91" s="115"/>
      <c r="C91" s="114"/>
      <c r="D91" s="257" t="s">
        <v>450</v>
      </c>
      <c r="E91" s="247" t="s">
        <v>451</v>
      </c>
      <c r="F91" s="247"/>
      <c r="G91" s="247"/>
      <c r="H91" s="247"/>
      <c r="I91" s="247"/>
      <c r="J91" s="258" t="s">
        <v>452</v>
      </c>
      <c r="K91" s="114"/>
      <c r="L91" s="114"/>
      <c r="M91" s="254">
        <f>M88/148*100</f>
        <v>25</v>
      </c>
    </row>
    <row r="92" spans="2:13" s="42" customFormat="1" ht="15" customHeight="1" x14ac:dyDescent="0.3">
      <c r="B92" s="115"/>
      <c r="C92" s="114"/>
      <c r="D92" s="257"/>
      <c r="E92" s="244" t="s">
        <v>453</v>
      </c>
      <c r="F92" s="244"/>
      <c r="G92" s="244"/>
      <c r="H92" s="244"/>
      <c r="I92" s="244"/>
      <c r="J92" s="258"/>
      <c r="K92" s="114"/>
      <c r="L92" s="114"/>
      <c r="M92" s="254"/>
    </row>
    <row r="93" spans="2:13" s="42" customFormat="1" ht="15" customHeight="1" x14ac:dyDescent="0.3">
      <c r="B93" s="116"/>
      <c r="C93" s="117"/>
      <c r="D93" s="118"/>
      <c r="E93" s="109"/>
      <c r="F93" s="109"/>
      <c r="G93" s="109"/>
      <c r="H93" s="109"/>
      <c r="I93" s="109"/>
      <c r="J93" s="119"/>
      <c r="K93" s="117"/>
      <c r="L93" s="117"/>
      <c r="M93" s="120"/>
    </row>
    <row r="94" spans="2:13" x14ac:dyDescent="0.3">
      <c r="B94" s="113" t="s">
        <v>447</v>
      </c>
    </row>
    <row r="95" spans="2:13" x14ac:dyDescent="0.3">
      <c r="B95" t="s">
        <v>448</v>
      </c>
    </row>
    <row r="96" spans="2:13" ht="15" customHeight="1" x14ac:dyDescent="0.3">
      <c r="B96" s="42"/>
      <c r="J96">
        <f>Identitas!D39</f>
        <v>0</v>
      </c>
      <c r="M96" s="88">
        <f>Identitas!D38</f>
        <v>0</v>
      </c>
    </row>
    <row r="97" spans="3:13" s="42" customFormat="1" ht="9.75" customHeight="1" x14ac:dyDescent="0.3">
      <c r="K97" s="89"/>
    </row>
    <row r="98" spans="3:13" x14ac:dyDescent="0.3">
      <c r="C98" t="s">
        <v>41</v>
      </c>
      <c r="E98" t="s">
        <v>466</v>
      </c>
      <c r="K98" s="29" t="s">
        <v>469</v>
      </c>
      <c r="L98" s="29"/>
      <c r="M98" s="29"/>
    </row>
    <row r="99" spans="3:13" x14ac:dyDescent="0.3">
      <c r="L99" s="29"/>
      <c r="M99" s="29"/>
    </row>
    <row r="100" spans="3:13" s="2" customFormat="1" x14ac:dyDescent="0.3">
      <c r="C100" s="54"/>
      <c r="D100" s="54"/>
      <c r="E100" s="112"/>
      <c r="F100" s="112"/>
      <c r="G100" s="112"/>
      <c r="H100" s="112"/>
      <c r="I100" s="112"/>
      <c r="J100" s="112"/>
      <c r="K100" s="55"/>
      <c r="L100" s="55"/>
      <c r="M100" s="55"/>
    </row>
    <row r="101" spans="3:13" x14ac:dyDescent="0.3">
      <c r="C101" s="42"/>
      <c r="D101" s="36"/>
      <c r="E101" s="42"/>
      <c r="G101" s="108"/>
      <c r="H101" s="108"/>
      <c r="I101" s="108"/>
      <c r="J101" s="108"/>
      <c r="K101" s="48"/>
      <c r="L101" s="108"/>
      <c r="M101" s="108"/>
    </row>
    <row r="102" spans="3:13" x14ac:dyDescent="0.3">
      <c r="E102">
        <f>Identitas!D35</f>
        <v>0</v>
      </c>
      <c r="K102" s="29">
        <f>Identitas!D5</f>
        <v>0</v>
      </c>
    </row>
  </sheetData>
  <mergeCells count="66">
    <mergeCell ref="M91:M92"/>
    <mergeCell ref="K38:L38"/>
    <mergeCell ref="K39:L39"/>
    <mergeCell ref="K40:L40"/>
    <mergeCell ref="K48:L48"/>
    <mergeCell ref="K49:L49"/>
    <mergeCell ref="K50:L50"/>
    <mergeCell ref="B89:L89"/>
    <mergeCell ref="D91:D92"/>
    <mergeCell ref="J91:J92"/>
    <mergeCell ref="E91:I91"/>
    <mergeCell ref="E92:I92"/>
    <mergeCell ref="K65:L65"/>
    <mergeCell ref="K66:L66"/>
    <mergeCell ref="K85:L85"/>
    <mergeCell ref="K86:L86"/>
    <mergeCell ref="K87:L87"/>
    <mergeCell ref="C83:L83"/>
    <mergeCell ref="C84:L84"/>
    <mergeCell ref="C71:L71"/>
    <mergeCell ref="F22:J24"/>
    <mergeCell ref="K22:M22"/>
    <mergeCell ref="K23:M24"/>
    <mergeCell ref="C29:L29"/>
    <mergeCell ref="C69:L69"/>
    <mergeCell ref="C47:L47"/>
    <mergeCell ref="C52:L52"/>
    <mergeCell ref="K56:L56"/>
    <mergeCell ref="K57:L57"/>
    <mergeCell ref="K58:L58"/>
    <mergeCell ref="C53:L53"/>
    <mergeCell ref="C54:L54"/>
    <mergeCell ref="C26:L26"/>
    <mergeCell ref="C32:L32"/>
    <mergeCell ref="C34:L34"/>
    <mergeCell ref="C43:L43"/>
    <mergeCell ref="C44:L44"/>
    <mergeCell ref="C28:L28"/>
    <mergeCell ref="C42:L42"/>
    <mergeCell ref="B2:M2"/>
    <mergeCell ref="B22:E22"/>
    <mergeCell ref="B23:E24"/>
    <mergeCell ref="F5:I5"/>
    <mergeCell ref="F8:I8"/>
    <mergeCell ref="F15:H15"/>
    <mergeCell ref="C61:L61"/>
    <mergeCell ref="C62:L62"/>
    <mergeCell ref="C63:L63"/>
    <mergeCell ref="C33:L33"/>
    <mergeCell ref="C60:L60"/>
    <mergeCell ref="C45:L45"/>
    <mergeCell ref="C46:L46"/>
    <mergeCell ref="C55:L55"/>
    <mergeCell ref="C64:L64"/>
    <mergeCell ref="C70:L70"/>
    <mergeCell ref="C82:L82"/>
    <mergeCell ref="K77:L77"/>
    <mergeCell ref="K67:L67"/>
    <mergeCell ref="K75:L75"/>
    <mergeCell ref="K76:L76"/>
    <mergeCell ref="C72:L72"/>
    <mergeCell ref="C73:L73"/>
    <mergeCell ref="C74:L74"/>
    <mergeCell ref="C80:L80"/>
    <mergeCell ref="C81:L81"/>
    <mergeCell ref="C79:L79"/>
  </mergeCells>
  <pageMargins left="0.70866141732283472" right="0.19685039370078741" top="0.27559055118110237" bottom="0.27559055118110237" header="0.31496062992125984" footer="0.31496062992125984"/>
  <pageSetup paperSize="10000" scale="9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Identitas</vt:lpstr>
      <vt:lpstr>Laporan dan Evaluasi</vt:lpstr>
      <vt:lpstr>Kompetensi Inti</vt:lpstr>
      <vt:lpstr>Rekap</vt:lpstr>
      <vt:lpstr>'Kompetensi Inti'!Print_Area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mgmppaismk</cp:lastModifiedBy>
  <cp:lastPrinted>2018-08-01T03:32:31Z</cp:lastPrinted>
  <dcterms:created xsi:type="dcterms:W3CDTF">2013-02-19T02:53:22Z</dcterms:created>
  <dcterms:modified xsi:type="dcterms:W3CDTF">2018-08-06T11:44:32Z</dcterms:modified>
</cp:coreProperties>
</file>