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850" yWindow="-150" windowWidth="11295" windowHeight="8250" tabRatio="321" firstSheet="1" activeTab="1"/>
  </bookViews>
  <sheets>
    <sheet name="OLAHNIL-12" sheetId="1" r:id="rId1"/>
    <sheet name="NILAI-12_4WK" sheetId="3" r:id="rId2"/>
    <sheet name="Sheet1" sheetId="2" r:id="rId3"/>
  </sheets>
  <definedNames>
    <definedName name="_xlnm.Print_Area" localSheetId="1">'NILAI-12_4WK'!$A$1:$N$193</definedName>
    <definedName name="_xlnm.Print_Area" localSheetId="0">'OLAHNIL-12'!$A$1:$AW$189</definedName>
    <definedName name="_xlnm.Print_Titles" localSheetId="1">'NILAI-12_4WK'!$1:$4</definedName>
    <definedName name="_xlnm.Print_Titles" localSheetId="0">'OLAHNIL-12'!$1:$5</definedName>
  </definedNames>
  <calcPr calcId="144525" iterate="1"/>
</workbook>
</file>

<file path=xl/calcChain.xml><?xml version="1.0" encoding="utf-8"?>
<calcChain xmlns="http://schemas.openxmlformats.org/spreadsheetml/2006/main">
  <c r="D1" i="1" l="1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5" i="3"/>
  <c r="D2" i="1"/>
  <c r="V4" i="1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AP7" i="1" l="1"/>
  <c r="AU8" i="1"/>
  <c r="AU7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G5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E2" i="3" l="1"/>
  <c r="K192" i="3" s="1"/>
  <c r="K2" i="3"/>
  <c r="K1" i="3"/>
  <c r="E1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X1" i="1"/>
  <c r="L1" i="3" s="1"/>
  <c r="AF9" i="1"/>
  <c r="AF8" i="1"/>
  <c r="I92" i="1"/>
  <c r="J92" i="1" s="1"/>
  <c r="L90" i="3" s="1"/>
  <c r="O92" i="1"/>
  <c r="P92" i="1" s="1"/>
  <c r="M90" i="3" s="1"/>
  <c r="V92" i="1"/>
  <c r="AF92" i="1"/>
  <c r="AK92" i="1"/>
  <c r="AP92" i="1"/>
  <c r="I93" i="1"/>
  <c r="J93" i="1" s="1"/>
  <c r="L91" i="3" s="1"/>
  <c r="O93" i="1"/>
  <c r="P93" i="1" s="1"/>
  <c r="M91" i="3" s="1"/>
  <c r="V93" i="1"/>
  <c r="AF93" i="1"/>
  <c r="AK93" i="1"/>
  <c r="AP93" i="1"/>
  <c r="I94" i="1"/>
  <c r="J94" i="1" s="1"/>
  <c r="L92" i="3" s="1"/>
  <c r="O94" i="1"/>
  <c r="P94" i="1" s="1"/>
  <c r="M92" i="3" s="1"/>
  <c r="V94" i="1"/>
  <c r="AF94" i="1"/>
  <c r="AK94" i="1"/>
  <c r="AP94" i="1"/>
  <c r="I95" i="1"/>
  <c r="J95" i="1" s="1"/>
  <c r="L93" i="3" s="1"/>
  <c r="O95" i="1"/>
  <c r="P95" i="1" s="1"/>
  <c r="M93" i="3" s="1"/>
  <c r="V95" i="1"/>
  <c r="AF95" i="1"/>
  <c r="AK95" i="1"/>
  <c r="AP95" i="1"/>
  <c r="I96" i="1"/>
  <c r="J96" i="1" s="1"/>
  <c r="L94" i="3" s="1"/>
  <c r="O96" i="1"/>
  <c r="P96" i="1" s="1"/>
  <c r="M94" i="3" s="1"/>
  <c r="V96" i="1"/>
  <c r="AF96" i="1"/>
  <c r="AK96" i="1"/>
  <c r="AP96" i="1"/>
  <c r="I97" i="1"/>
  <c r="J97" i="1" s="1"/>
  <c r="L95" i="3" s="1"/>
  <c r="O97" i="1"/>
  <c r="P97" i="1" s="1"/>
  <c r="M95" i="3" s="1"/>
  <c r="V97" i="1"/>
  <c r="AF97" i="1"/>
  <c r="AK97" i="1"/>
  <c r="AP97" i="1"/>
  <c r="I98" i="1"/>
  <c r="J98" i="1" s="1"/>
  <c r="L96" i="3" s="1"/>
  <c r="O98" i="1"/>
  <c r="P98" i="1" s="1"/>
  <c r="M96" i="3" s="1"/>
  <c r="V98" i="1"/>
  <c r="AF98" i="1"/>
  <c r="AK98" i="1"/>
  <c r="AP98" i="1"/>
  <c r="I99" i="1"/>
  <c r="J99" i="1" s="1"/>
  <c r="L97" i="3" s="1"/>
  <c r="O99" i="1"/>
  <c r="P99" i="1" s="1"/>
  <c r="M97" i="3" s="1"/>
  <c r="V99" i="1"/>
  <c r="AF99" i="1"/>
  <c r="AK99" i="1"/>
  <c r="AP99" i="1"/>
  <c r="I100" i="1"/>
  <c r="J100" i="1" s="1"/>
  <c r="L98" i="3" s="1"/>
  <c r="O100" i="1"/>
  <c r="P100" i="1" s="1"/>
  <c r="M98" i="3" s="1"/>
  <c r="V100" i="1"/>
  <c r="AF100" i="1"/>
  <c r="AK100" i="1"/>
  <c r="AP100" i="1"/>
  <c r="I101" i="1"/>
  <c r="J101" i="1" s="1"/>
  <c r="L99" i="3" s="1"/>
  <c r="O101" i="1"/>
  <c r="P101" i="1" s="1"/>
  <c r="M99" i="3" s="1"/>
  <c r="V101" i="1"/>
  <c r="AF101" i="1"/>
  <c r="AK101" i="1"/>
  <c r="AP101" i="1"/>
  <c r="I102" i="1"/>
  <c r="J102" i="1" s="1"/>
  <c r="L100" i="3" s="1"/>
  <c r="O102" i="1"/>
  <c r="P102" i="1" s="1"/>
  <c r="M100" i="3" s="1"/>
  <c r="V102" i="1"/>
  <c r="AF102" i="1"/>
  <c r="AK102" i="1"/>
  <c r="AP102" i="1"/>
  <c r="I103" i="1"/>
  <c r="J103" i="1" s="1"/>
  <c r="L101" i="3" s="1"/>
  <c r="O103" i="1"/>
  <c r="P103" i="1" s="1"/>
  <c r="M101" i="3" s="1"/>
  <c r="V103" i="1"/>
  <c r="AF103" i="1"/>
  <c r="AK103" i="1"/>
  <c r="AP103" i="1"/>
  <c r="I104" i="1"/>
  <c r="J104" i="1" s="1"/>
  <c r="L102" i="3" s="1"/>
  <c r="O104" i="1"/>
  <c r="P104" i="1" s="1"/>
  <c r="M102" i="3" s="1"/>
  <c r="V104" i="1"/>
  <c r="AF104" i="1"/>
  <c r="AK104" i="1"/>
  <c r="AP104" i="1"/>
  <c r="I105" i="1"/>
  <c r="J105" i="1" s="1"/>
  <c r="L103" i="3" s="1"/>
  <c r="O105" i="1"/>
  <c r="P105" i="1" s="1"/>
  <c r="M103" i="3" s="1"/>
  <c r="V105" i="1"/>
  <c r="AF105" i="1"/>
  <c r="AK105" i="1"/>
  <c r="AP105" i="1"/>
  <c r="I106" i="1"/>
  <c r="J106" i="1" s="1"/>
  <c r="L104" i="3" s="1"/>
  <c r="O106" i="1"/>
  <c r="P106" i="1" s="1"/>
  <c r="M104" i="3" s="1"/>
  <c r="V106" i="1"/>
  <c r="AF106" i="1"/>
  <c r="AK106" i="1"/>
  <c r="AP106" i="1"/>
  <c r="I107" i="1"/>
  <c r="J107" i="1" s="1"/>
  <c r="L105" i="3" s="1"/>
  <c r="O107" i="1"/>
  <c r="P107" i="1" s="1"/>
  <c r="M105" i="3" s="1"/>
  <c r="V107" i="1"/>
  <c r="AF107" i="1"/>
  <c r="AK107" i="1"/>
  <c r="AP107" i="1"/>
  <c r="I108" i="1"/>
  <c r="J108" i="1" s="1"/>
  <c r="L106" i="3" s="1"/>
  <c r="O108" i="1"/>
  <c r="P108" i="1" s="1"/>
  <c r="M106" i="3" s="1"/>
  <c r="V108" i="1"/>
  <c r="AF108" i="1"/>
  <c r="AK108" i="1"/>
  <c r="AP108" i="1"/>
  <c r="I109" i="1"/>
  <c r="J109" i="1" s="1"/>
  <c r="L107" i="3" s="1"/>
  <c r="O109" i="1"/>
  <c r="P109" i="1" s="1"/>
  <c r="M107" i="3" s="1"/>
  <c r="V109" i="1"/>
  <c r="AF109" i="1"/>
  <c r="AK109" i="1"/>
  <c r="AP109" i="1"/>
  <c r="I110" i="1"/>
  <c r="J110" i="1" s="1"/>
  <c r="L108" i="3" s="1"/>
  <c r="O110" i="1"/>
  <c r="P110" i="1" s="1"/>
  <c r="M108" i="3" s="1"/>
  <c r="V110" i="1"/>
  <c r="AF110" i="1"/>
  <c r="AK110" i="1"/>
  <c r="AP110" i="1"/>
  <c r="I111" i="1"/>
  <c r="J111" i="1" s="1"/>
  <c r="L109" i="3" s="1"/>
  <c r="O111" i="1"/>
  <c r="P111" i="1" s="1"/>
  <c r="M109" i="3" s="1"/>
  <c r="V111" i="1"/>
  <c r="AF111" i="1"/>
  <c r="AK111" i="1"/>
  <c r="AP111" i="1"/>
  <c r="I112" i="1"/>
  <c r="J112" i="1" s="1"/>
  <c r="L110" i="3" s="1"/>
  <c r="O112" i="1"/>
  <c r="P112" i="1" s="1"/>
  <c r="M110" i="3" s="1"/>
  <c r="V112" i="1"/>
  <c r="AF112" i="1"/>
  <c r="AK112" i="1"/>
  <c r="AP112" i="1"/>
  <c r="I113" i="1"/>
  <c r="J113" i="1" s="1"/>
  <c r="L111" i="3" s="1"/>
  <c r="O113" i="1"/>
  <c r="P113" i="1" s="1"/>
  <c r="M111" i="3" s="1"/>
  <c r="V113" i="1"/>
  <c r="AF113" i="1"/>
  <c r="AK113" i="1"/>
  <c r="AP113" i="1"/>
  <c r="I114" i="1"/>
  <c r="J114" i="1" s="1"/>
  <c r="L112" i="3" s="1"/>
  <c r="O114" i="1"/>
  <c r="P114" i="1" s="1"/>
  <c r="M112" i="3" s="1"/>
  <c r="V114" i="1"/>
  <c r="AF114" i="1"/>
  <c r="AK114" i="1"/>
  <c r="AP114" i="1"/>
  <c r="I115" i="1"/>
  <c r="J115" i="1" s="1"/>
  <c r="L113" i="3" s="1"/>
  <c r="O115" i="1"/>
  <c r="P115" i="1" s="1"/>
  <c r="M113" i="3" s="1"/>
  <c r="V115" i="1"/>
  <c r="AF115" i="1"/>
  <c r="AK115" i="1"/>
  <c r="AP115" i="1"/>
  <c r="I116" i="1"/>
  <c r="J116" i="1" s="1"/>
  <c r="L114" i="3" s="1"/>
  <c r="O116" i="1"/>
  <c r="P116" i="1" s="1"/>
  <c r="M114" i="3" s="1"/>
  <c r="V116" i="1"/>
  <c r="AF116" i="1"/>
  <c r="AK116" i="1"/>
  <c r="AP116" i="1"/>
  <c r="I117" i="1"/>
  <c r="J117" i="1" s="1"/>
  <c r="L115" i="3" s="1"/>
  <c r="O117" i="1"/>
  <c r="P117" i="1" s="1"/>
  <c r="M115" i="3" s="1"/>
  <c r="V117" i="1"/>
  <c r="AF117" i="1"/>
  <c r="AK117" i="1"/>
  <c r="AP117" i="1"/>
  <c r="I118" i="1"/>
  <c r="J118" i="1" s="1"/>
  <c r="L116" i="3" s="1"/>
  <c r="O118" i="1"/>
  <c r="P118" i="1" s="1"/>
  <c r="M116" i="3" s="1"/>
  <c r="V118" i="1"/>
  <c r="AF118" i="1"/>
  <c r="AK118" i="1"/>
  <c r="AP118" i="1"/>
  <c r="I119" i="1"/>
  <c r="J119" i="1" s="1"/>
  <c r="L117" i="3" s="1"/>
  <c r="O119" i="1"/>
  <c r="P119" i="1" s="1"/>
  <c r="M117" i="3" s="1"/>
  <c r="V119" i="1"/>
  <c r="AF119" i="1"/>
  <c r="AK119" i="1"/>
  <c r="AP119" i="1"/>
  <c r="I120" i="1"/>
  <c r="J120" i="1" s="1"/>
  <c r="L118" i="3" s="1"/>
  <c r="O120" i="1"/>
  <c r="P120" i="1" s="1"/>
  <c r="M118" i="3" s="1"/>
  <c r="V120" i="1"/>
  <c r="AF120" i="1"/>
  <c r="AK120" i="1"/>
  <c r="AP120" i="1"/>
  <c r="I121" i="1"/>
  <c r="J121" i="1" s="1"/>
  <c r="L119" i="3" s="1"/>
  <c r="O121" i="1"/>
  <c r="P121" i="1" s="1"/>
  <c r="M119" i="3" s="1"/>
  <c r="V121" i="1"/>
  <c r="AF121" i="1"/>
  <c r="AK121" i="1"/>
  <c r="AP121" i="1"/>
  <c r="I122" i="1"/>
  <c r="J122" i="1" s="1"/>
  <c r="L120" i="3" s="1"/>
  <c r="O122" i="1"/>
  <c r="P122" i="1" s="1"/>
  <c r="M120" i="3" s="1"/>
  <c r="V122" i="1"/>
  <c r="AF122" i="1"/>
  <c r="AK122" i="1"/>
  <c r="AP122" i="1"/>
  <c r="I123" i="1"/>
  <c r="J123" i="1" s="1"/>
  <c r="L121" i="3" s="1"/>
  <c r="O123" i="1"/>
  <c r="P123" i="1" s="1"/>
  <c r="M121" i="3" s="1"/>
  <c r="V123" i="1"/>
  <c r="AF123" i="1"/>
  <c r="AK123" i="1"/>
  <c r="AP123" i="1"/>
  <c r="I124" i="1"/>
  <c r="J124" i="1" s="1"/>
  <c r="L122" i="3" s="1"/>
  <c r="O124" i="1"/>
  <c r="P124" i="1" s="1"/>
  <c r="M122" i="3" s="1"/>
  <c r="V124" i="1"/>
  <c r="AF124" i="1"/>
  <c r="AK124" i="1"/>
  <c r="AP124" i="1"/>
  <c r="I125" i="1"/>
  <c r="J125" i="1" s="1"/>
  <c r="L123" i="3" s="1"/>
  <c r="O125" i="1"/>
  <c r="P125" i="1" s="1"/>
  <c r="M123" i="3" s="1"/>
  <c r="V125" i="1"/>
  <c r="AF125" i="1"/>
  <c r="AK125" i="1"/>
  <c r="AP125" i="1"/>
  <c r="I126" i="1"/>
  <c r="J126" i="1" s="1"/>
  <c r="L124" i="3" s="1"/>
  <c r="O126" i="1"/>
  <c r="P126" i="1" s="1"/>
  <c r="M124" i="3" s="1"/>
  <c r="V126" i="1"/>
  <c r="AF126" i="1"/>
  <c r="AK126" i="1"/>
  <c r="AP126" i="1"/>
  <c r="I127" i="1"/>
  <c r="J127" i="1" s="1"/>
  <c r="L125" i="3" s="1"/>
  <c r="O127" i="1"/>
  <c r="P127" i="1" s="1"/>
  <c r="M125" i="3" s="1"/>
  <c r="V127" i="1"/>
  <c r="AF127" i="1"/>
  <c r="AK127" i="1"/>
  <c r="AP127" i="1"/>
  <c r="I128" i="1"/>
  <c r="J128" i="1" s="1"/>
  <c r="L126" i="3" s="1"/>
  <c r="O128" i="1"/>
  <c r="P128" i="1" s="1"/>
  <c r="M126" i="3" s="1"/>
  <c r="V128" i="1"/>
  <c r="AF128" i="1"/>
  <c r="AK128" i="1"/>
  <c r="AP128" i="1"/>
  <c r="I129" i="1"/>
  <c r="J129" i="1" s="1"/>
  <c r="L127" i="3" s="1"/>
  <c r="O129" i="1"/>
  <c r="P129" i="1" s="1"/>
  <c r="M127" i="3" s="1"/>
  <c r="V129" i="1"/>
  <c r="AF129" i="1"/>
  <c r="AK129" i="1"/>
  <c r="AP129" i="1"/>
  <c r="I130" i="1"/>
  <c r="J130" i="1" s="1"/>
  <c r="L128" i="3" s="1"/>
  <c r="O130" i="1"/>
  <c r="P130" i="1" s="1"/>
  <c r="M128" i="3" s="1"/>
  <c r="V130" i="1"/>
  <c r="AF130" i="1"/>
  <c r="AK130" i="1"/>
  <c r="AP130" i="1"/>
  <c r="I131" i="1"/>
  <c r="J131" i="1" s="1"/>
  <c r="L129" i="3" s="1"/>
  <c r="O131" i="1"/>
  <c r="P131" i="1" s="1"/>
  <c r="M129" i="3" s="1"/>
  <c r="V131" i="1"/>
  <c r="AF131" i="1"/>
  <c r="AK131" i="1"/>
  <c r="AP131" i="1"/>
  <c r="I132" i="1"/>
  <c r="J132" i="1" s="1"/>
  <c r="L130" i="3" s="1"/>
  <c r="O132" i="1"/>
  <c r="P132" i="1" s="1"/>
  <c r="M130" i="3" s="1"/>
  <c r="V132" i="1"/>
  <c r="AF132" i="1"/>
  <c r="AK132" i="1"/>
  <c r="AP132" i="1"/>
  <c r="I133" i="1"/>
  <c r="J133" i="1" s="1"/>
  <c r="L131" i="3" s="1"/>
  <c r="O133" i="1"/>
  <c r="P133" i="1" s="1"/>
  <c r="M131" i="3" s="1"/>
  <c r="V133" i="1"/>
  <c r="AF133" i="1"/>
  <c r="AK133" i="1"/>
  <c r="AP133" i="1"/>
  <c r="I134" i="1"/>
  <c r="J134" i="1" s="1"/>
  <c r="L132" i="3" s="1"/>
  <c r="O134" i="1"/>
  <c r="P134" i="1" s="1"/>
  <c r="M132" i="3" s="1"/>
  <c r="V134" i="1"/>
  <c r="AF134" i="1"/>
  <c r="AK134" i="1"/>
  <c r="AP134" i="1"/>
  <c r="I135" i="1"/>
  <c r="J135" i="1" s="1"/>
  <c r="L133" i="3" s="1"/>
  <c r="O135" i="1"/>
  <c r="P135" i="1" s="1"/>
  <c r="M133" i="3" s="1"/>
  <c r="V135" i="1"/>
  <c r="AF135" i="1"/>
  <c r="AK135" i="1"/>
  <c r="AP135" i="1"/>
  <c r="I136" i="1"/>
  <c r="J136" i="1" s="1"/>
  <c r="L134" i="3" s="1"/>
  <c r="O136" i="1"/>
  <c r="P136" i="1" s="1"/>
  <c r="M134" i="3" s="1"/>
  <c r="V136" i="1"/>
  <c r="AF136" i="1"/>
  <c r="AK136" i="1"/>
  <c r="AP136" i="1"/>
  <c r="I137" i="1"/>
  <c r="J137" i="1" s="1"/>
  <c r="L135" i="3" s="1"/>
  <c r="O137" i="1"/>
  <c r="P137" i="1" s="1"/>
  <c r="M135" i="3" s="1"/>
  <c r="V137" i="1"/>
  <c r="AF137" i="1"/>
  <c r="AK137" i="1"/>
  <c r="AP137" i="1"/>
  <c r="I138" i="1"/>
  <c r="J138" i="1" s="1"/>
  <c r="L136" i="3" s="1"/>
  <c r="O138" i="1"/>
  <c r="P138" i="1" s="1"/>
  <c r="M136" i="3" s="1"/>
  <c r="V138" i="1"/>
  <c r="AF138" i="1"/>
  <c r="AK138" i="1"/>
  <c r="AP138" i="1"/>
  <c r="I139" i="1"/>
  <c r="J139" i="1" s="1"/>
  <c r="L137" i="3" s="1"/>
  <c r="O139" i="1"/>
  <c r="P139" i="1" s="1"/>
  <c r="M137" i="3" s="1"/>
  <c r="V139" i="1"/>
  <c r="AF139" i="1"/>
  <c r="AK139" i="1"/>
  <c r="AP139" i="1"/>
  <c r="I140" i="1"/>
  <c r="J140" i="1" s="1"/>
  <c r="L138" i="3" s="1"/>
  <c r="O140" i="1"/>
  <c r="P140" i="1" s="1"/>
  <c r="M138" i="3" s="1"/>
  <c r="V140" i="1"/>
  <c r="AF140" i="1"/>
  <c r="AK140" i="1"/>
  <c r="AP140" i="1"/>
  <c r="I141" i="1"/>
  <c r="J141" i="1" s="1"/>
  <c r="L139" i="3" s="1"/>
  <c r="O141" i="1"/>
  <c r="P141" i="1" s="1"/>
  <c r="M139" i="3" s="1"/>
  <c r="V141" i="1"/>
  <c r="AF141" i="1"/>
  <c r="AK141" i="1"/>
  <c r="AP141" i="1"/>
  <c r="I142" i="1"/>
  <c r="J142" i="1" s="1"/>
  <c r="L140" i="3" s="1"/>
  <c r="O142" i="1"/>
  <c r="P142" i="1" s="1"/>
  <c r="M140" i="3" s="1"/>
  <c r="V142" i="1"/>
  <c r="AF142" i="1"/>
  <c r="AK142" i="1"/>
  <c r="AP142" i="1"/>
  <c r="I143" i="1"/>
  <c r="J143" i="1" s="1"/>
  <c r="L141" i="3" s="1"/>
  <c r="O143" i="1"/>
  <c r="P143" i="1" s="1"/>
  <c r="M141" i="3" s="1"/>
  <c r="V143" i="1"/>
  <c r="AF143" i="1"/>
  <c r="AK143" i="1"/>
  <c r="AP143" i="1"/>
  <c r="I144" i="1"/>
  <c r="J144" i="1" s="1"/>
  <c r="L142" i="3" s="1"/>
  <c r="O144" i="1"/>
  <c r="P144" i="1" s="1"/>
  <c r="M142" i="3" s="1"/>
  <c r="V144" i="1"/>
  <c r="AF144" i="1"/>
  <c r="AK144" i="1"/>
  <c r="AP144" i="1"/>
  <c r="I145" i="1"/>
  <c r="J145" i="1" s="1"/>
  <c r="L143" i="3" s="1"/>
  <c r="O145" i="1"/>
  <c r="P145" i="1" s="1"/>
  <c r="M143" i="3" s="1"/>
  <c r="V145" i="1"/>
  <c r="AF145" i="1"/>
  <c r="AK145" i="1"/>
  <c r="AP145" i="1"/>
  <c r="I146" i="1"/>
  <c r="J146" i="1" s="1"/>
  <c r="L144" i="3" s="1"/>
  <c r="O146" i="1"/>
  <c r="P146" i="1" s="1"/>
  <c r="M144" i="3" s="1"/>
  <c r="V146" i="1"/>
  <c r="AF146" i="1"/>
  <c r="AK146" i="1"/>
  <c r="AP146" i="1"/>
  <c r="I147" i="1"/>
  <c r="J147" i="1" s="1"/>
  <c r="L145" i="3" s="1"/>
  <c r="O147" i="1"/>
  <c r="P147" i="1" s="1"/>
  <c r="M145" i="3" s="1"/>
  <c r="V147" i="1"/>
  <c r="AF147" i="1"/>
  <c r="AK147" i="1"/>
  <c r="AP147" i="1"/>
  <c r="I148" i="1"/>
  <c r="J148" i="1" s="1"/>
  <c r="L146" i="3" s="1"/>
  <c r="O148" i="1"/>
  <c r="P148" i="1" s="1"/>
  <c r="M146" i="3" s="1"/>
  <c r="V148" i="1"/>
  <c r="AF148" i="1"/>
  <c r="AK148" i="1"/>
  <c r="AP148" i="1"/>
  <c r="I149" i="1"/>
  <c r="J149" i="1" s="1"/>
  <c r="L147" i="3" s="1"/>
  <c r="O149" i="1"/>
  <c r="P149" i="1" s="1"/>
  <c r="M147" i="3" s="1"/>
  <c r="V149" i="1"/>
  <c r="AF149" i="1"/>
  <c r="AK149" i="1"/>
  <c r="AP149" i="1"/>
  <c r="I150" i="1"/>
  <c r="J150" i="1" s="1"/>
  <c r="L148" i="3" s="1"/>
  <c r="O150" i="1"/>
  <c r="P150" i="1" s="1"/>
  <c r="M148" i="3" s="1"/>
  <c r="V150" i="1"/>
  <c r="AF150" i="1"/>
  <c r="AK150" i="1"/>
  <c r="AP150" i="1"/>
  <c r="I151" i="1"/>
  <c r="J151" i="1" s="1"/>
  <c r="L149" i="3" s="1"/>
  <c r="O151" i="1"/>
  <c r="P151" i="1" s="1"/>
  <c r="M149" i="3" s="1"/>
  <c r="V151" i="1"/>
  <c r="AF151" i="1"/>
  <c r="AK151" i="1"/>
  <c r="AP151" i="1"/>
  <c r="I152" i="1"/>
  <c r="J152" i="1" s="1"/>
  <c r="L150" i="3" s="1"/>
  <c r="O152" i="1"/>
  <c r="P152" i="1" s="1"/>
  <c r="M150" i="3" s="1"/>
  <c r="V152" i="1"/>
  <c r="AF152" i="1"/>
  <c r="AK152" i="1"/>
  <c r="AP152" i="1"/>
  <c r="I153" i="1"/>
  <c r="J153" i="1" s="1"/>
  <c r="L151" i="3" s="1"/>
  <c r="O153" i="1"/>
  <c r="P153" i="1" s="1"/>
  <c r="M151" i="3" s="1"/>
  <c r="V153" i="1"/>
  <c r="AF153" i="1"/>
  <c r="AK153" i="1"/>
  <c r="AP153" i="1"/>
  <c r="I154" i="1"/>
  <c r="J154" i="1" s="1"/>
  <c r="L152" i="3" s="1"/>
  <c r="O154" i="1"/>
  <c r="P154" i="1" s="1"/>
  <c r="M152" i="3" s="1"/>
  <c r="V154" i="1"/>
  <c r="AF154" i="1"/>
  <c r="AK154" i="1"/>
  <c r="AP154" i="1"/>
  <c r="I155" i="1"/>
  <c r="J155" i="1" s="1"/>
  <c r="L153" i="3" s="1"/>
  <c r="O155" i="1"/>
  <c r="P155" i="1" s="1"/>
  <c r="M153" i="3" s="1"/>
  <c r="V155" i="1"/>
  <c r="AF155" i="1"/>
  <c r="AK155" i="1"/>
  <c r="AP155" i="1"/>
  <c r="I156" i="1"/>
  <c r="J156" i="1" s="1"/>
  <c r="L154" i="3" s="1"/>
  <c r="O156" i="1"/>
  <c r="P156" i="1" s="1"/>
  <c r="M154" i="3" s="1"/>
  <c r="V156" i="1"/>
  <c r="AF156" i="1"/>
  <c r="AK156" i="1"/>
  <c r="AP156" i="1"/>
  <c r="I157" i="1"/>
  <c r="J157" i="1" s="1"/>
  <c r="L155" i="3" s="1"/>
  <c r="O157" i="1"/>
  <c r="P157" i="1" s="1"/>
  <c r="M155" i="3" s="1"/>
  <c r="V157" i="1"/>
  <c r="AF157" i="1"/>
  <c r="AK157" i="1"/>
  <c r="AP157" i="1"/>
  <c r="I158" i="1"/>
  <c r="J158" i="1" s="1"/>
  <c r="L156" i="3" s="1"/>
  <c r="O158" i="1"/>
  <c r="P158" i="1" s="1"/>
  <c r="M156" i="3" s="1"/>
  <c r="V158" i="1"/>
  <c r="AF158" i="1"/>
  <c r="AK158" i="1"/>
  <c r="AP158" i="1"/>
  <c r="I159" i="1"/>
  <c r="J159" i="1" s="1"/>
  <c r="L157" i="3" s="1"/>
  <c r="O159" i="1"/>
  <c r="P159" i="1" s="1"/>
  <c r="M157" i="3" s="1"/>
  <c r="V159" i="1"/>
  <c r="AF159" i="1"/>
  <c r="AK159" i="1"/>
  <c r="AP159" i="1"/>
  <c r="I160" i="1"/>
  <c r="J160" i="1" s="1"/>
  <c r="L158" i="3" s="1"/>
  <c r="O160" i="1"/>
  <c r="P160" i="1" s="1"/>
  <c r="M158" i="3" s="1"/>
  <c r="V160" i="1"/>
  <c r="AF160" i="1"/>
  <c r="AK160" i="1"/>
  <c r="AP160" i="1"/>
  <c r="I161" i="1"/>
  <c r="J161" i="1" s="1"/>
  <c r="L159" i="3" s="1"/>
  <c r="O161" i="1"/>
  <c r="P161" i="1" s="1"/>
  <c r="M159" i="3" s="1"/>
  <c r="V161" i="1"/>
  <c r="AF161" i="1"/>
  <c r="AK161" i="1"/>
  <c r="AP161" i="1"/>
  <c r="I162" i="1"/>
  <c r="J162" i="1" s="1"/>
  <c r="L160" i="3" s="1"/>
  <c r="O162" i="1"/>
  <c r="P162" i="1" s="1"/>
  <c r="M160" i="3" s="1"/>
  <c r="V162" i="1"/>
  <c r="AF162" i="1"/>
  <c r="AK162" i="1"/>
  <c r="AP162" i="1"/>
  <c r="I163" i="1"/>
  <c r="J163" i="1" s="1"/>
  <c r="L161" i="3" s="1"/>
  <c r="O163" i="1"/>
  <c r="P163" i="1" s="1"/>
  <c r="M161" i="3" s="1"/>
  <c r="V163" i="1"/>
  <c r="AF163" i="1"/>
  <c r="AK163" i="1"/>
  <c r="AP163" i="1"/>
  <c r="I164" i="1"/>
  <c r="J164" i="1" s="1"/>
  <c r="L162" i="3" s="1"/>
  <c r="O164" i="1"/>
  <c r="P164" i="1" s="1"/>
  <c r="M162" i="3" s="1"/>
  <c r="V164" i="1"/>
  <c r="AF164" i="1"/>
  <c r="AK164" i="1"/>
  <c r="AP164" i="1"/>
  <c r="I165" i="1"/>
  <c r="J165" i="1" s="1"/>
  <c r="L163" i="3" s="1"/>
  <c r="O165" i="1"/>
  <c r="P165" i="1" s="1"/>
  <c r="M163" i="3" s="1"/>
  <c r="V165" i="1"/>
  <c r="AF165" i="1"/>
  <c r="AK165" i="1"/>
  <c r="AP165" i="1"/>
  <c r="I166" i="1"/>
  <c r="J166" i="1" s="1"/>
  <c r="L164" i="3" s="1"/>
  <c r="O166" i="1"/>
  <c r="P166" i="1" s="1"/>
  <c r="M164" i="3" s="1"/>
  <c r="V166" i="1"/>
  <c r="AF166" i="1"/>
  <c r="AK166" i="1"/>
  <c r="AP166" i="1"/>
  <c r="I167" i="1"/>
  <c r="J167" i="1" s="1"/>
  <c r="L165" i="3" s="1"/>
  <c r="O167" i="1"/>
  <c r="P167" i="1" s="1"/>
  <c r="M165" i="3" s="1"/>
  <c r="V167" i="1"/>
  <c r="AF167" i="1"/>
  <c r="AK167" i="1"/>
  <c r="AP167" i="1"/>
  <c r="I168" i="1"/>
  <c r="J168" i="1" s="1"/>
  <c r="L166" i="3" s="1"/>
  <c r="O168" i="1"/>
  <c r="P168" i="1" s="1"/>
  <c r="M166" i="3" s="1"/>
  <c r="V168" i="1"/>
  <c r="AF168" i="1"/>
  <c r="AK168" i="1"/>
  <c r="AP168" i="1"/>
  <c r="I169" i="1"/>
  <c r="J169" i="1" s="1"/>
  <c r="L167" i="3" s="1"/>
  <c r="O169" i="1"/>
  <c r="P169" i="1" s="1"/>
  <c r="M167" i="3" s="1"/>
  <c r="V169" i="1"/>
  <c r="AF169" i="1"/>
  <c r="AK169" i="1"/>
  <c r="AP169" i="1"/>
  <c r="I170" i="1"/>
  <c r="J170" i="1" s="1"/>
  <c r="L168" i="3" s="1"/>
  <c r="O170" i="1"/>
  <c r="P170" i="1" s="1"/>
  <c r="M168" i="3" s="1"/>
  <c r="V170" i="1"/>
  <c r="AF170" i="1"/>
  <c r="AK170" i="1"/>
  <c r="AP170" i="1"/>
  <c r="I171" i="1"/>
  <c r="J171" i="1" s="1"/>
  <c r="L169" i="3" s="1"/>
  <c r="O171" i="1"/>
  <c r="P171" i="1" s="1"/>
  <c r="M169" i="3" s="1"/>
  <c r="V171" i="1"/>
  <c r="AF171" i="1"/>
  <c r="AK171" i="1"/>
  <c r="AP171" i="1"/>
  <c r="I172" i="1"/>
  <c r="J172" i="1" s="1"/>
  <c r="L170" i="3" s="1"/>
  <c r="O172" i="1"/>
  <c r="P172" i="1" s="1"/>
  <c r="M170" i="3" s="1"/>
  <c r="V172" i="1"/>
  <c r="AF172" i="1"/>
  <c r="AK172" i="1"/>
  <c r="AP172" i="1"/>
  <c r="I173" i="1"/>
  <c r="J173" i="1" s="1"/>
  <c r="L171" i="3" s="1"/>
  <c r="O173" i="1"/>
  <c r="P173" i="1" s="1"/>
  <c r="M171" i="3" s="1"/>
  <c r="V173" i="1"/>
  <c r="AF173" i="1"/>
  <c r="AK173" i="1"/>
  <c r="AP173" i="1"/>
  <c r="I174" i="1"/>
  <c r="J174" i="1" s="1"/>
  <c r="L172" i="3" s="1"/>
  <c r="O174" i="1"/>
  <c r="P174" i="1" s="1"/>
  <c r="M172" i="3" s="1"/>
  <c r="V174" i="1"/>
  <c r="AF174" i="1"/>
  <c r="AK174" i="1"/>
  <c r="AP174" i="1"/>
  <c r="I175" i="1"/>
  <c r="J175" i="1" s="1"/>
  <c r="L173" i="3" s="1"/>
  <c r="O175" i="1"/>
  <c r="P175" i="1" s="1"/>
  <c r="M173" i="3" s="1"/>
  <c r="V175" i="1"/>
  <c r="AF175" i="1"/>
  <c r="AK175" i="1"/>
  <c r="AP175" i="1"/>
  <c r="I176" i="1"/>
  <c r="J176" i="1" s="1"/>
  <c r="L174" i="3" s="1"/>
  <c r="O176" i="1"/>
  <c r="P176" i="1" s="1"/>
  <c r="M174" i="3" s="1"/>
  <c r="V176" i="1"/>
  <c r="AF176" i="1"/>
  <c r="AK176" i="1"/>
  <c r="AP176" i="1"/>
  <c r="I177" i="1"/>
  <c r="J177" i="1" s="1"/>
  <c r="L175" i="3" s="1"/>
  <c r="O177" i="1"/>
  <c r="P177" i="1" s="1"/>
  <c r="M175" i="3" s="1"/>
  <c r="V177" i="1"/>
  <c r="AF177" i="1"/>
  <c r="AK177" i="1"/>
  <c r="AP177" i="1"/>
  <c r="I178" i="1"/>
  <c r="J178" i="1" s="1"/>
  <c r="L176" i="3" s="1"/>
  <c r="O178" i="1"/>
  <c r="P178" i="1" s="1"/>
  <c r="M176" i="3" s="1"/>
  <c r="V178" i="1"/>
  <c r="AF178" i="1"/>
  <c r="AK178" i="1"/>
  <c r="AP178" i="1"/>
  <c r="I179" i="1"/>
  <c r="J179" i="1" s="1"/>
  <c r="L177" i="3" s="1"/>
  <c r="O179" i="1"/>
  <c r="P179" i="1" s="1"/>
  <c r="M177" i="3" s="1"/>
  <c r="V179" i="1"/>
  <c r="AF179" i="1"/>
  <c r="AK179" i="1"/>
  <c r="AP179" i="1"/>
  <c r="I180" i="1"/>
  <c r="J180" i="1" s="1"/>
  <c r="L178" i="3" s="1"/>
  <c r="O180" i="1"/>
  <c r="P180" i="1" s="1"/>
  <c r="M178" i="3" s="1"/>
  <c r="V180" i="1"/>
  <c r="AF180" i="1"/>
  <c r="AK180" i="1"/>
  <c r="AP180" i="1"/>
  <c r="I181" i="1"/>
  <c r="J181" i="1" s="1"/>
  <c r="L179" i="3" s="1"/>
  <c r="O181" i="1"/>
  <c r="P181" i="1" s="1"/>
  <c r="M179" i="3" s="1"/>
  <c r="V181" i="1"/>
  <c r="AF181" i="1"/>
  <c r="AK181" i="1"/>
  <c r="AP181" i="1"/>
  <c r="I182" i="1"/>
  <c r="J182" i="1" s="1"/>
  <c r="L180" i="3" s="1"/>
  <c r="O182" i="1"/>
  <c r="P182" i="1" s="1"/>
  <c r="M180" i="3" s="1"/>
  <c r="V182" i="1"/>
  <c r="AF182" i="1"/>
  <c r="AK182" i="1"/>
  <c r="AP182" i="1"/>
  <c r="I183" i="1"/>
  <c r="J183" i="1" s="1"/>
  <c r="L181" i="3" s="1"/>
  <c r="O183" i="1"/>
  <c r="P183" i="1" s="1"/>
  <c r="M181" i="3" s="1"/>
  <c r="V183" i="1"/>
  <c r="AF183" i="1"/>
  <c r="AK183" i="1"/>
  <c r="AP183" i="1"/>
  <c r="I184" i="1"/>
  <c r="J184" i="1" s="1"/>
  <c r="L182" i="3" s="1"/>
  <c r="O184" i="1"/>
  <c r="P184" i="1" s="1"/>
  <c r="M182" i="3" s="1"/>
  <c r="V184" i="1"/>
  <c r="AF184" i="1"/>
  <c r="AK184" i="1"/>
  <c r="AP184" i="1"/>
  <c r="I185" i="1"/>
  <c r="J185" i="1" s="1"/>
  <c r="L183" i="3" s="1"/>
  <c r="O185" i="1"/>
  <c r="P185" i="1" s="1"/>
  <c r="M183" i="3" s="1"/>
  <c r="V185" i="1"/>
  <c r="AF185" i="1"/>
  <c r="AK185" i="1"/>
  <c r="AP185" i="1"/>
  <c r="I186" i="1"/>
  <c r="J186" i="1" s="1"/>
  <c r="L184" i="3" s="1"/>
  <c r="O186" i="1"/>
  <c r="P186" i="1" s="1"/>
  <c r="M184" i="3" s="1"/>
  <c r="V186" i="1"/>
  <c r="AF186" i="1"/>
  <c r="AK186" i="1"/>
  <c r="AP186" i="1"/>
  <c r="I187" i="1"/>
  <c r="J187" i="1" s="1"/>
  <c r="L185" i="3" s="1"/>
  <c r="O187" i="1"/>
  <c r="P187" i="1" s="1"/>
  <c r="M185" i="3" s="1"/>
  <c r="V187" i="1"/>
  <c r="AF187" i="1"/>
  <c r="AK187" i="1"/>
  <c r="AP187" i="1"/>
  <c r="I188" i="1"/>
  <c r="J188" i="1" s="1"/>
  <c r="O188" i="1"/>
  <c r="P188" i="1" s="1"/>
  <c r="V188" i="1"/>
  <c r="AF188" i="1"/>
  <c r="AK188" i="1"/>
  <c r="AP188" i="1"/>
  <c r="I189" i="1"/>
  <c r="J189" i="1" s="1"/>
  <c r="O189" i="1"/>
  <c r="P189" i="1" s="1"/>
  <c r="V189" i="1"/>
  <c r="AF189" i="1"/>
  <c r="AK189" i="1"/>
  <c r="AP189" i="1"/>
  <c r="I41" i="1"/>
  <c r="J41" i="1" s="1"/>
  <c r="L39" i="3" s="1"/>
  <c r="O41" i="1"/>
  <c r="P41" i="1" s="1"/>
  <c r="M39" i="3" s="1"/>
  <c r="V41" i="1"/>
  <c r="AF41" i="1"/>
  <c r="AK41" i="1"/>
  <c r="AP41" i="1"/>
  <c r="I42" i="1"/>
  <c r="J42" i="1" s="1"/>
  <c r="L40" i="3" s="1"/>
  <c r="O42" i="1"/>
  <c r="P42" i="1" s="1"/>
  <c r="M40" i="3" s="1"/>
  <c r="V42" i="1"/>
  <c r="AF42" i="1"/>
  <c r="AK42" i="1"/>
  <c r="AP42" i="1"/>
  <c r="I43" i="1"/>
  <c r="J43" i="1" s="1"/>
  <c r="L41" i="3" s="1"/>
  <c r="O43" i="1"/>
  <c r="P43" i="1" s="1"/>
  <c r="M41" i="3" s="1"/>
  <c r="V43" i="1"/>
  <c r="AF43" i="1"/>
  <c r="AK43" i="1"/>
  <c r="AP43" i="1"/>
  <c r="I44" i="1"/>
  <c r="J44" i="1" s="1"/>
  <c r="L42" i="3" s="1"/>
  <c r="O44" i="1"/>
  <c r="P44" i="1" s="1"/>
  <c r="M42" i="3" s="1"/>
  <c r="V44" i="1"/>
  <c r="AF44" i="1"/>
  <c r="AK44" i="1"/>
  <c r="AP44" i="1"/>
  <c r="I45" i="1"/>
  <c r="J45" i="1" s="1"/>
  <c r="L43" i="3" s="1"/>
  <c r="O45" i="1"/>
  <c r="P45" i="1" s="1"/>
  <c r="M43" i="3" s="1"/>
  <c r="V45" i="1"/>
  <c r="AF45" i="1"/>
  <c r="AK45" i="1"/>
  <c r="AP45" i="1"/>
  <c r="I46" i="1"/>
  <c r="J46" i="1" s="1"/>
  <c r="L44" i="3" s="1"/>
  <c r="O46" i="1"/>
  <c r="P46" i="1" s="1"/>
  <c r="M44" i="3" s="1"/>
  <c r="V46" i="1"/>
  <c r="AF46" i="1"/>
  <c r="AK46" i="1"/>
  <c r="AP46" i="1"/>
  <c r="I47" i="1"/>
  <c r="J47" i="1" s="1"/>
  <c r="L45" i="3" s="1"/>
  <c r="O47" i="1"/>
  <c r="P47" i="1" s="1"/>
  <c r="M45" i="3" s="1"/>
  <c r="V47" i="1"/>
  <c r="AF47" i="1"/>
  <c r="AK47" i="1"/>
  <c r="AP47" i="1"/>
  <c r="I48" i="1"/>
  <c r="J48" i="1" s="1"/>
  <c r="L46" i="3" s="1"/>
  <c r="O48" i="1"/>
  <c r="P48" i="1" s="1"/>
  <c r="M46" i="3" s="1"/>
  <c r="V48" i="1"/>
  <c r="AF48" i="1"/>
  <c r="AK48" i="1"/>
  <c r="AP48" i="1"/>
  <c r="I49" i="1"/>
  <c r="J49" i="1" s="1"/>
  <c r="L47" i="3" s="1"/>
  <c r="O49" i="1"/>
  <c r="P49" i="1" s="1"/>
  <c r="M47" i="3" s="1"/>
  <c r="V49" i="1"/>
  <c r="AF49" i="1"/>
  <c r="AK49" i="1"/>
  <c r="AP49" i="1"/>
  <c r="I50" i="1"/>
  <c r="J50" i="1" s="1"/>
  <c r="L48" i="3" s="1"/>
  <c r="O50" i="1"/>
  <c r="P50" i="1" s="1"/>
  <c r="M48" i="3" s="1"/>
  <c r="V50" i="1"/>
  <c r="AF50" i="1"/>
  <c r="AK50" i="1"/>
  <c r="AP50" i="1"/>
  <c r="I51" i="1"/>
  <c r="J51" i="1" s="1"/>
  <c r="L49" i="3" s="1"/>
  <c r="O51" i="1"/>
  <c r="P51" i="1" s="1"/>
  <c r="M49" i="3" s="1"/>
  <c r="V51" i="1"/>
  <c r="AF51" i="1"/>
  <c r="AK51" i="1"/>
  <c r="AP51" i="1"/>
  <c r="I52" i="1"/>
  <c r="J52" i="1" s="1"/>
  <c r="L50" i="3" s="1"/>
  <c r="O52" i="1"/>
  <c r="P52" i="1" s="1"/>
  <c r="M50" i="3" s="1"/>
  <c r="V52" i="1"/>
  <c r="AF52" i="1"/>
  <c r="AK52" i="1"/>
  <c r="AP52" i="1"/>
  <c r="I53" i="1"/>
  <c r="J53" i="1" s="1"/>
  <c r="L51" i="3" s="1"/>
  <c r="O53" i="1"/>
  <c r="P53" i="1" s="1"/>
  <c r="M51" i="3" s="1"/>
  <c r="V53" i="1"/>
  <c r="AF53" i="1"/>
  <c r="AK53" i="1"/>
  <c r="AP53" i="1"/>
  <c r="I54" i="1"/>
  <c r="J54" i="1" s="1"/>
  <c r="L52" i="3" s="1"/>
  <c r="O54" i="1"/>
  <c r="P54" i="1" s="1"/>
  <c r="M52" i="3" s="1"/>
  <c r="V54" i="1"/>
  <c r="AF54" i="1"/>
  <c r="AK54" i="1"/>
  <c r="AP54" i="1"/>
  <c r="I55" i="1"/>
  <c r="J55" i="1" s="1"/>
  <c r="L53" i="3" s="1"/>
  <c r="O55" i="1"/>
  <c r="P55" i="1" s="1"/>
  <c r="M53" i="3" s="1"/>
  <c r="V55" i="1"/>
  <c r="AF55" i="1"/>
  <c r="AK55" i="1"/>
  <c r="AP55" i="1"/>
  <c r="I56" i="1"/>
  <c r="J56" i="1" s="1"/>
  <c r="L54" i="3" s="1"/>
  <c r="O56" i="1"/>
  <c r="P56" i="1" s="1"/>
  <c r="M54" i="3" s="1"/>
  <c r="V56" i="1"/>
  <c r="AF56" i="1"/>
  <c r="AK56" i="1"/>
  <c r="AP56" i="1"/>
  <c r="I57" i="1"/>
  <c r="J57" i="1" s="1"/>
  <c r="L55" i="3" s="1"/>
  <c r="O57" i="1"/>
  <c r="P57" i="1" s="1"/>
  <c r="M55" i="3" s="1"/>
  <c r="V57" i="1"/>
  <c r="AF57" i="1"/>
  <c r="AK57" i="1"/>
  <c r="AP57" i="1"/>
  <c r="I58" i="1"/>
  <c r="J58" i="1" s="1"/>
  <c r="L56" i="3" s="1"/>
  <c r="O58" i="1"/>
  <c r="P58" i="1" s="1"/>
  <c r="M56" i="3" s="1"/>
  <c r="V58" i="1"/>
  <c r="AF58" i="1"/>
  <c r="AK58" i="1"/>
  <c r="AP58" i="1"/>
  <c r="I59" i="1"/>
  <c r="J59" i="1" s="1"/>
  <c r="L57" i="3" s="1"/>
  <c r="O59" i="1"/>
  <c r="P59" i="1" s="1"/>
  <c r="M57" i="3" s="1"/>
  <c r="V59" i="1"/>
  <c r="AF59" i="1"/>
  <c r="AK59" i="1"/>
  <c r="AP59" i="1"/>
  <c r="I60" i="1"/>
  <c r="J60" i="1" s="1"/>
  <c r="L58" i="3" s="1"/>
  <c r="O60" i="1"/>
  <c r="P60" i="1" s="1"/>
  <c r="M58" i="3" s="1"/>
  <c r="V60" i="1"/>
  <c r="AF60" i="1"/>
  <c r="AK60" i="1"/>
  <c r="AP60" i="1"/>
  <c r="I61" i="1"/>
  <c r="J61" i="1" s="1"/>
  <c r="L59" i="3" s="1"/>
  <c r="O61" i="1"/>
  <c r="P61" i="1" s="1"/>
  <c r="M59" i="3" s="1"/>
  <c r="V61" i="1"/>
  <c r="AF61" i="1"/>
  <c r="AK61" i="1"/>
  <c r="AP61" i="1"/>
  <c r="I62" i="1"/>
  <c r="J62" i="1" s="1"/>
  <c r="L60" i="3" s="1"/>
  <c r="O62" i="1"/>
  <c r="P62" i="1" s="1"/>
  <c r="M60" i="3" s="1"/>
  <c r="V62" i="1"/>
  <c r="AF62" i="1"/>
  <c r="AK62" i="1"/>
  <c r="AP62" i="1"/>
  <c r="I63" i="1"/>
  <c r="J63" i="1" s="1"/>
  <c r="L61" i="3" s="1"/>
  <c r="O63" i="1"/>
  <c r="P63" i="1" s="1"/>
  <c r="M61" i="3" s="1"/>
  <c r="V63" i="1"/>
  <c r="AF63" i="1"/>
  <c r="AK63" i="1"/>
  <c r="AP63" i="1"/>
  <c r="I64" i="1"/>
  <c r="J64" i="1" s="1"/>
  <c r="L62" i="3" s="1"/>
  <c r="O64" i="1"/>
  <c r="P64" i="1" s="1"/>
  <c r="M62" i="3" s="1"/>
  <c r="V64" i="1"/>
  <c r="AF64" i="1"/>
  <c r="AK64" i="1"/>
  <c r="AP64" i="1"/>
  <c r="I65" i="1"/>
  <c r="J65" i="1" s="1"/>
  <c r="L63" i="3" s="1"/>
  <c r="O65" i="1"/>
  <c r="P65" i="1" s="1"/>
  <c r="M63" i="3" s="1"/>
  <c r="V65" i="1"/>
  <c r="AF65" i="1"/>
  <c r="AK65" i="1"/>
  <c r="AP65" i="1"/>
  <c r="I66" i="1"/>
  <c r="J66" i="1" s="1"/>
  <c r="L64" i="3" s="1"/>
  <c r="O66" i="1"/>
  <c r="P66" i="1" s="1"/>
  <c r="M64" i="3" s="1"/>
  <c r="V66" i="1"/>
  <c r="AF66" i="1"/>
  <c r="AK66" i="1"/>
  <c r="AP66" i="1"/>
  <c r="I67" i="1"/>
  <c r="J67" i="1" s="1"/>
  <c r="L65" i="3" s="1"/>
  <c r="O67" i="1"/>
  <c r="P67" i="1" s="1"/>
  <c r="M65" i="3" s="1"/>
  <c r="V67" i="1"/>
  <c r="AF67" i="1"/>
  <c r="AK67" i="1"/>
  <c r="AP67" i="1"/>
  <c r="I68" i="1"/>
  <c r="J68" i="1" s="1"/>
  <c r="L66" i="3" s="1"/>
  <c r="O68" i="1"/>
  <c r="P68" i="1" s="1"/>
  <c r="M66" i="3" s="1"/>
  <c r="V68" i="1"/>
  <c r="AF68" i="1"/>
  <c r="AK68" i="1"/>
  <c r="AP68" i="1"/>
  <c r="I69" i="1"/>
  <c r="J69" i="1" s="1"/>
  <c r="L67" i="3" s="1"/>
  <c r="O69" i="1"/>
  <c r="P69" i="1" s="1"/>
  <c r="M67" i="3" s="1"/>
  <c r="V69" i="1"/>
  <c r="AF69" i="1"/>
  <c r="AK69" i="1"/>
  <c r="AP69" i="1"/>
  <c r="I70" i="1"/>
  <c r="J70" i="1" s="1"/>
  <c r="L68" i="3" s="1"/>
  <c r="O70" i="1"/>
  <c r="P70" i="1" s="1"/>
  <c r="M68" i="3" s="1"/>
  <c r="V70" i="1"/>
  <c r="AF70" i="1"/>
  <c r="AK70" i="1"/>
  <c r="AP70" i="1"/>
  <c r="I71" i="1"/>
  <c r="J71" i="1" s="1"/>
  <c r="L69" i="3" s="1"/>
  <c r="O71" i="1"/>
  <c r="P71" i="1" s="1"/>
  <c r="M69" i="3" s="1"/>
  <c r="V71" i="1"/>
  <c r="AF71" i="1"/>
  <c r="AK71" i="1"/>
  <c r="AP71" i="1"/>
  <c r="I72" i="1"/>
  <c r="J72" i="1" s="1"/>
  <c r="L70" i="3" s="1"/>
  <c r="O72" i="1"/>
  <c r="P72" i="1" s="1"/>
  <c r="M70" i="3" s="1"/>
  <c r="V72" i="1"/>
  <c r="AF72" i="1"/>
  <c r="AK72" i="1"/>
  <c r="AP72" i="1"/>
  <c r="I73" i="1"/>
  <c r="J73" i="1" s="1"/>
  <c r="L71" i="3" s="1"/>
  <c r="O73" i="1"/>
  <c r="P73" i="1" s="1"/>
  <c r="M71" i="3" s="1"/>
  <c r="V73" i="1"/>
  <c r="AF73" i="1"/>
  <c r="AK73" i="1"/>
  <c r="AP73" i="1"/>
  <c r="I74" i="1"/>
  <c r="J74" i="1" s="1"/>
  <c r="L72" i="3" s="1"/>
  <c r="O74" i="1"/>
  <c r="P74" i="1" s="1"/>
  <c r="M72" i="3" s="1"/>
  <c r="V74" i="1"/>
  <c r="AF74" i="1"/>
  <c r="AK74" i="1"/>
  <c r="AP74" i="1"/>
  <c r="I75" i="1"/>
  <c r="J75" i="1" s="1"/>
  <c r="L73" i="3" s="1"/>
  <c r="O75" i="1"/>
  <c r="P75" i="1" s="1"/>
  <c r="M73" i="3" s="1"/>
  <c r="V75" i="1"/>
  <c r="AF75" i="1"/>
  <c r="AK75" i="1"/>
  <c r="AP75" i="1"/>
  <c r="I76" i="1"/>
  <c r="J76" i="1" s="1"/>
  <c r="L74" i="3" s="1"/>
  <c r="O76" i="1"/>
  <c r="P76" i="1" s="1"/>
  <c r="M74" i="3" s="1"/>
  <c r="V76" i="1"/>
  <c r="AF76" i="1"/>
  <c r="AK76" i="1"/>
  <c r="AP76" i="1"/>
  <c r="I77" i="1"/>
  <c r="J77" i="1" s="1"/>
  <c r="L75" i="3" s="1"/>
  <c r="O77" i="1"/>
  <c r="P77" i="1" s="1"/>
  <c r="M75" i="3" s="1"/>
  <c r="V77" i="1"/>
  <c r="AF77" i="1"/>
  <c r="AK77" i="1"/>
  <c r="AP77" i="1"/>
  <c r="I78" i="1"/>
  <c r="J78" i="1" s="1"/>
  <c r="L76" i="3" s="1"/>
  <c r="O78" i="1"/>
  <c r="P78" i="1" s="1"/>
  <c r="M76" i="3" s="1"/>
  <c r="V78" i="1"/>
  <c r="AF78" i="1"/>
  <c r="AK78" i="1"/>
  <c r="AP78" i="1"/>
  <c r="I79" i="1"/>
  <c r="J79" i="1" s="1"/>
  <c r="L77" i="3" s="1"/>
  <c r="O79" i="1"/>
  <c r="P79" i="1" s="1"/>
  <c r="M77" i="3" s="1"/>
  <c r="V79" i="1"/>
  <c r="AF79" i="1"/>
  <c r="AK79" i="1"/>
  <c r="AP79" i="1"/>
  <c r="I80" i="1"/>
  <c r="J80" i="1" s="1"/>
  <c r="L78" i="3" s="1"/>
  <c r="O80" i="1"/>
  <c r="P80" i="1" s="1"/>
  <c r="M78" i="3" s="1"/>
  <c r="V80" i="1"/>
  <c r="AF80" i="1"/>
  <c r="AK80" i="1"/>
  <c r="AP80" i="1"/>
  <c r="I81" i="1"/>
  <c r="J81" i="1" s="1"/>
  <c r="L79" i="3" s="1"/>
  <c r="O81" i="1"/>
  <c r="P81" i="1" s="1"/>
  <c r="M79" i="3" s="1"/>
  <c r="V81" i="1"/>
  <c r="AF81" i="1"/>
  <c r="AK81" i="1"/>
  <c r="AP81" i="1"/>
  <c r="I82" i="1"/>
  <c r="J82" i="1" s="1"/>
  <c r="L80" i="3" s="1"/>
  <c r="O82" i="1"/>
  <c r="P82" i="1" s="1"/>
  <c r="M80" i="3" s="1"/>
  <c r="V82" i="1"/>
  <c r="AF82" i="1"/>
  <c r="AK82" i="1"/>
  <c r="AP82" i="1"/>
  <c r="I83" i="1"/>
  <c r="J83" i="1" s="1"/>
  <c r="L81" i="3" s="1"/>
  <c r="O83" i="1"/>
  <c r="P83" i="1" s="1"/>
  <c r="M81" i="3" s="1"/>
  <c r="V83" i="1"/>
  <c r="AF83" i="1"/>
  <c r="AK83" i="1"/>
  <c r="AP83" i="1"/>
  <c r="I84" i="1"/>
  <c r="J84" i="1" s="1"/>
  <c r="L82" i="3" s="1"/>
  <c r="O84" i="1"/>
  <c r="P84" i="1" s="1"/>
  <c r="M82" i="3" s="1"/>
  <c r="V84" i="1"/>
  <c r="AF84" i="1"/>
  <c r="AK84" i="1"/>
  <c r="AP84" i="1"/>
  <c r="I85" i="1"/>
  <c r="J85" i="1" s="1"/>
  <c r="L83" i="3" s="1"/>
  <c r="O85" i="1"/>
  <c r="P85" i="1" s="1"/>
  <c r="M83" i="3" s="1"/>
  <c r="V85" i="1"/>
  <c r="AF85" i="1"/>
  <c r="AK85" i="1"/>
  <c r="AP85" i="1"/>
  <c r="I86" i="1"/>
  <c r="J86" i="1" s="1"/>
  <c r="L84" i="3" s="1"/>
  <c r="O86" i="1"/>
  <c r="P86" i="1" s="1"/>
  <c r="M84" i="3" s="1"/>
  <c r="V86" i="1"/>
  <c r="AF86" i="1"/>
  <c r="AK86" i="1"/>
  <c r="AP86" i="1"/>
  <c r="I87" i="1"/>
  <c r="J87" i="1" s="1"/>
  <c r="L85" i="3" s="1"/>
  <c r="O87" i="1"/>
  <c r="P87" i="1" s="1"/>
  <c r="M85" i="3" s="1"/>
  <c r="V87" i="1"/>
  <c r="AF87" i="1"/>
  <c r="AK87" i="1"/>
  <c r="AP87" i="1"/>
  <c r="I88" i="1"/>
  <c r="J88" i="1" s="1"/>
  <c r="L86" i="3" s="1"/>
  <c r="O88" i="1"/>
  <c r="P88" i="1" s="1"/>
  <c r="M86" i="3" s="1"/>
  <c r="V88" i="1"/>
  <c r="AF88" i="1"/>
  <c r="AK88" i="1"/>
  <c r="AP88" i="1"/>
  <c r="I89" i="1"/>
  <c r="J89" i="1" s="1"/>
  <c r="L87" i="3" s="1"/>
  <c r="O89" i="1"/>
  <c r="P89" i="1" s="1"/>
  <c r="M87" i="3" s="1"/>
  <c r="V89" i="1"/>
  <c r="AF89" i="1"/>
  <c r="AK89" i="1"/>
  <c r="AP89" i="1"/>
  <c r="I90" i="1"/>
  <c r="J90" i="1" s="1"/>
  <c r="L88" i="3" s="1"/>
  <c r="O90" i="1"/>
  <c r="P90" i="1" s="1"/>
  <c r="M88" i="3" s="1"/>
  <c r="V90" i="1"/>
  <c r="AF90" i="1"/>
  <c r="AK90" i="1"/>
  <c r="AP90" i="1"/>
  <c r="I91" i="1"/>
  <c r="J91" i="1" s="1"/>
  <c r="L89" i="3" s="1"/>
  <c r="O91" i="1"/>
  <c r="P91" i="1" s="1"/>
  <c r="M89" i="3" s="1"/>
  <c r="V91" i="1"/>
  <c r="AF91" i="1"/>
  <c r="AK91" i="1"/>
  <c r="AP91" i="1"/>
  <c r="AV90" i="1" l="1"/>
  <c r="J88" i="3" s="1"/>
  <c r="AV88" i="1"/>
  <c r="J86" i="3" s="1"/>
  <c r="AV86" i="1"/>
  <c r="J84" i="3" s="1"/>
  <c r="AV84" i="1"/>
  <c r="J82" i="3" s="1"/>
  <c r="AV82" i="1"/>
  <c r="J80" i="3" s="1"/>
  <c r="AV80" i="1"/>
  <c r="J78" i="3" s="1"/>
  <c r="AV78" i="1"/>
  <c r="J76" i="3" s="1"/>
  <c r="AV76" i="1"/>
  <c r="J74" i="3" s="1"/>
  <c r="AV74" i="1"/>
  <c r="J72" i="3" s="1"/>
  <c r="AV72" i="1"/>
  <c r="J70" i="3" s="1"/>
  <c r="AV70" i="1"/>
  <c r="J68" i="3" s="1"/>
  <c r="AV68" i="1"/>
  <c r="J66" i="3" s="1"/>
  <c r="AV66" i="1"/>
  <c r="J64" i="3" s="1"/>
  <c r="AV64" i="1"/>
  <c r="J62" i="3" s="1"/>
  <c r="AV62" i="1"/>
  <c r="J60" i="3" s="1"/>
  <c r="AV60" i="1"/>
  <c r="J58" i="3" s="1"/>
  <c r="AV58" i="1"/>
  <c r="J56" i="3" s="1"/>
  <c r="AV56" i="1"/>
  <c r="J54" i="3" s="1"/>
  <c r="AV54" i="1"/>
  <c r="J52" i="3" s="1"/>
  <c r="AV52" i="1"/>
  <c r="J50" i="3" s="1"/>
  <c r="AV50" i="1"/>
  <c r="J48" i="3" s="1"/>
  <c r="AV48" i="1"/>
  <c r="J46" i="3" s="1"/>
  <c r="AV46" i="1"/>
  <c r="J44" i="3" s="1"/>
  <c r="AV44" i="1"/>
  <c r="J42" i="3" s="1"/>
  <c r="AV42" i="1"/>
  <c r="J40" i="3" s="1"/>
  <c r="AV189" i="1"/>
  <c r="AV187" i="1"/>
  <c r="J185" i="3" s="1"/>
  <c r="AV185" i="1"/>
  <c r="J183" i="3" s="1"/>
  <c r="AV183" i="1"/>
  <c r="J181" i="3" s="1"/>
  <c r="AV181" i="1"/>
  <c r="J179" i="3" s="1"/>
  <c r="AV179" i="1"/>
  <c r="J177" i="3" s="1"/>
  <c r="AV145" i="1"/>
  <c r="J143" i="3" s="1"/>
  <c r="AV143" i="1"/>
  <c r="J141" i="3" s="1"/>
  <c r="AV141" i="1"/>
  <c r="J139" i="3" s="1"/>
  <c r="AV139" i="1"/>
  <c r="J137" i="3" s="1"/>
  <c r="AV137" i="1"/>
  <c r="J135" i="3" s="1"/>
  <c r="AV135" i="1"/>
  <c r="J133" i="3" s="1"/>
  <c r="AV133" i="1"/>
  <c r="J131" i="3" s="1"/>
  <c r="AV177" i="1"/>
  <c r="J175" i="3" s="1"/>
  <c r="AV175" i="1"/>
  <c r="J173" i="3" s="1"/>
  <c r="AV173" i="1"/>
  <c r="J171" i="3" s="1"/>
  <c r="AV171" i="1"/>
  <c r="J169" i="3" s="1"/>
  <c r="AV169" i="1"/>
  <c r="J167" i="3" s="1"/>
  <c r="AV167" i="1"/>
  <c r="J165" i="3" s="1"/>
  <c r="AV165" i="1"/>
  <c r="J163" i="3" s="1"/>
  <c r="AV163" i="1"/>
  <c r="J161" i="3" s="1"/>
  <c r="AV161" i="1"/>
  <c r="J159" i="3" s="1"/>
  <c r="AV159" i="1"/>
  <c r="J157" i="3" s="1"/>
  <c r="AV157" i="1"/>
  <c r="J155" i="3" s="1"/>
  <c r="AV155" i="1"/>
  <c r="J153" i="3" s="1"/>
  <c r="AV153" i="1"/>
  <c r="J151" i="3" s="1"/>
  <c r="AV151" i="1"/>
  <c r="J149" i="3" s="1"/>
  <c r="AV149" i="1"/>
  <c r="J147" i="3" s="1"/>
  <c r="AV147" i="1"/>
  <c r="J145" i="3" s="1"/>
  <c r="AV131" i="1"/>
  <c r="J129" i="3" s="1"/>
  <c r="AV129" i="1"/>
  <c r="J127" i="3" s="1"/>
  <c r="AV87" i="1"/>
  <c r="J85" i="3" s="1"/>
  <c r="AV79" i="1"/>
  <c r="J77" i="3" s="1"/>
  <c r="AV77" i="1"/>
  <c r="J75" i="3" s="1"/>
  <c r="AV75" i="1"/>
  <c r="J73" i="3" s="1"/>
  <c r="AV71" i="1"/>
  <c r="J69" i="3" s="1"/>
  <c r="AV69" i="1"/>
  <c r="J67" i="3" s="1"/>
  <c r="AV67" i="1"/>
  <c r="J65" i="3" s="1"/>
  <c r="AV65" i="1"/>
  <c r="J63" i="3" s="1"/>
  <c r="AV63" i="1"/>
  <c r="J61" i="3" s="1"/>
  <c r="AV61" i="1"/>
  <c r="J59" i="3" s="1"/>
  <c r="AV59" i="1"/>
  <c r="J57" i="3" s="1"/>
  <c r="AV57" i="1"/>
  <c r="J55" i="3" s="1"/>
  <c r="AV55" i="1"/>
  <c r="J53" i="3" s="1"/>
  <c r="AV53" i="1"/>
  <c r="J51" i="3" s="1"/>
  <c r="AV51" i="1"/>
  <c r="J49" i="3" s="1"/>
  <c r="AV49" i="1"/>
  <c r="J47" i="3" s="1"/>
  <c r="AV47" i="1"/>
  <c r="J45" i="3" s="1"/>
  <c r="AV45" i="1"/>
  <c r="J43" i="3" s="1"/>
  <c r="AV43" i="1"/>
  <c r="J41" i="3" s="1"/>
  <c r="AV41" i="1"/>
  <c r="J39" i="3" s="1"/>
  <c r="AV188" i="1"/>
  <c r="AV186" i="1"/>
  <c r="J184" i="3" s="1"/>
  <c r="AV184" i="1"/>
  <c r="J182" i="3" s="1"/>
  <c r="AV182" i="1"/>
  <c r="J180" i="3" s="1"/>
  <c r="AV180" i="1"/>
  <c r="J178" i="3" s="1"/>
  <c r="AV178" i="1"/>
  <c r="J176" i="3" s="1"/>
  <c r="AV176" i="1"/>
  <c r="J174" i="3" s="1"/>
  <c r="AV174" i="1"/>
  <c r="J172" i="3" s="1"/>
  <c r="AV172" i="1"/>
  <c r="J170" i="3" s="1"/>
  <c r="AV170" i="1"/>
  <c r="J168" i="3" s="1"/>
  <c r="AV168" i="1"/>
  <c r="J166" i="3" s="1"/>
  <c r="AV166" i="1"/>
  <c r="J164" i="3" s="1"/>
  <c r="AV164" i="1"/>
  <c r="J162" i="3" s="1"/>
  <c r="AV162" i="1"/>
  <c r="J160" i="3" s="1"/>
  <c r="AV160" i="1"/>
  <c r="J158" i="3" s="1"/>
  <c r="AV158" i="1"/>
  <c r="J156" i="3" s="1"/>
  <c r="AV156" i="1"/>
  <c r="J154" i="3" s="1"/>
  <c r="AV154" i="1"/>
  <c r="J152" i="3" s="1"/>
  <c r="AV152" i="1"/>
  <c r="J150" i="3" s="1"/>
  <c r="AV150" i="1"/>
  <c r="J148" i="3" s="1"/>
  <c r="AV148" i="1"/>
  <c r="J146" i="3" s="1"/>
  <c r="AV146" i="1"/>
  <c r="J144" i="3" s="1"/>
  <c r="AV144" i="1"/>
  <c r="J142" i="3" s="1"/>
  <c r="AV142" i="1"/>
  <c r="J140" i="3" s="1"/>
  <c r="AV140" i="1"/>
  <c r="J138" i="3" s="1"/>
  <c r="AV138" i="1"/>
  <c r="J136" i="3" s="1"/>
  <c r="AV136" i="1"/>
  <c r="J134" i="3" s="1"/>
  <c r="AV134" i="1"/>
  <c r="J132" i="3" s="1"/>
  <c r="AV132" i="1"/>
  <c r="J130" i="3" s="1"/>
  <c r="AV130" i="1"/>
  <c r="J128" i="3" s="1"/>
  <c r="AV128" i="1"/>
  <c r="J126" i="3" s="1"/>
  <c r="AV126" i="1"/>
  <c r="J124" i="3" s="1"/>
  <c r="AV124" i="1"/>
  <c r="J122" i="3" s="1"/>
  <c r="AV122" i="1"/>
  <c r="J120" i="3" s="1"/>
  <c r="AV120" i="1"/>
  <c r="J118" i="3" s="1"/>
  <c r="AV118" i="1"/>
  <c r="J116" i="3" s="1"/>
  <c r="AV116" i="1"/>
  <c r="J114" i="3" s="1"/>
  <c r="AV114" i="1"/>
  <c r="J112" i="3" s="1"/>
  <c r="AV112" i="1"/>
  <c r="J110" i="3" s="1"/>
  <c r="AV110" i="1"/>
  <c r="J108" i="3" s="1"/>
  <c r="AV108" i="1"/>
  <c r="J106" i="3" s="1"/>
  <c r="AV106" i="1"/>
  <c r="J104" i="3" s="1"/>
  <c r="AV104" i="1"/>
  <c r="J102" i="3" s="1"/>
  <c r="AV102" i="1"/>
  <c r="J100" i="3" s="1"/>
  <c r="AV100" i="1"/>
  <c r="J98" i="3" s="1"/>
  <c r="AV98" i="1"/>
  <c r="J96" i="3" s="1"/>
  <c r="AV96" i="1"/>
  <c r="J94" i="3" s="1"/>
  <c r="AV94" i="1"/>
  <c r="J92" i="3" s="1"/>
  <c r="AV92" i="1"/>
  <c r="J90" i="3" s="1"/>
  <c r="AV91" i="1"/>
  <c r="J89" i="3" s="1"/>
  <c r="AV89" i="1"/>
  <c r="J87" i="3" s="1"/>
  <c r="AV85" i="1"/>
  <c r="J83" i="3" s="1"/>
  <c r="AV83" i="1"/>
  <c r="J81" i="3" s="1"/>
  <c r="AV81" i="1"/>
  <c r="J79" i="3" s="1"/>
  <c r="AV73" i="1"/>
  <c r="J71" i="3" s="1"/>
  <c r="AV127" i="1"/>
  <c r="J125" i="3" s="1"/>
  <c r="AV125" i="1"/>
  <c r="J123" i="3" s="1"/>
  <c r="AV123" i="1"/>
  <c r="J121" i="3" s="1"/>
  <c r="AV121" i="1"/>
  <c r="J119" i="3" s="1"/>
  <c r="AV119" i="1"/>
  <c r="J117" i="3" s="1"/>
  <c r="AV115" i="1"/>
  <c r="J113" i="3" s="1"/>
  <c r="AV113" i="1"/>
  <c r="J111" i="3" s="1"/>
  <c r="AV111" i="1"/>
  <c r="J109" i="3" s="1"/>
  <c r="AV109" i="1"/>
  <c r="J107" i="3" s="1"/>
  <c r="AV107" i="1"/>
  <c r="J105" i="3" s="1"/>
  <c r="AV105" i="1"/>
  <c r="J103" i="3" s="1"/>
  <c r="AV103" i="1"/>
  <c r="J101" i="3" s="1"/>
  <c r="AV99" i="1"/>
  <c r="J97" i="3" s="1"/>
  <c r="AV97" i="1"/>
  <c r="J95" i="3" s="1"/>
  <c r="AV95" i="1"/>
  <c r="J93" i="3" s="1"/>
  <c r="AV93" i="1"/>
  <c r="J91" i="3" s="1"/>
  <c r="AW87" i="1"/>
  <c r="K85" i="3" s="1"/>
  <c r="AW71" i="1"/>
  <c r="K69" i="3" s="1"/>
  <c r="AW68" i="1"/>
  <c r="K66" i="3" s="1"/>
  <c r="AW98" i="1"/>
  <c r="K96" i="3" s="1"/>
  <c r="AW96" i="1"/>
  <c r="K94" i="3" s="1"/>
  <c r="AW65" i="1"/>
  <c r="K63" i="3" s="1"/>
  <c r="AW63" i="1"/>
  <c r="K61" i="3" s="1"/>
  <c r="AW57" i="1"/>
  <c r="K55" i="3" s="1"/>
  <c r="AW55" i="1"/>
  <c r="K53" i="3" s="1"/>
  <c r="AW53" i="1"/>
  <c r="K51" i="3" s="1"/>
  <c r="AW114" i="1"/>
  <c r="K112" i="3" s="1"/>
  <c r="AW112" i="1"/>
  <c r="K110" i="3" s="1"/>
  <c r="AW85" i="1"/>
  <c r="K83" i="3" s="1"/>
  <c r="AW83" i="1"/>
  <c r="K81" i="3" s="1"/>
  <c r="AW177" i="1"/>
  <c r="K175" i="3" s="1"/>
  <c r="AW156" i="1"/>
  <c r="K154" i="3" s="1"/>
  <c r="AW152" i="1"/>
  <c r="K150" i="3" s="1"/>
  <c r="AW145" i="1"/>
  <c r="K143" i="3" s="1"/>
  <c r="AW141" i="1"/>
  <c r="K139" i="3" s="1"/>
  <c r="AW129" i="1"/>
  <c r="K127" i="3" s="1"/>
  <c r="AW121" i="1"/>
  <c r="K119" i="3" s="1"/>
  <c r="AW176" i="1"/>
  <c r="K174" i="3" s="1"/>
  <c r="AW151" i="1"/>
  <c r="K149" i="3" s="1"/>
  <c r="AW144" i="1"/>
  <c r="K142" i="3" s="1"/>
  <c r="AW136" i="1"/>
  <c r="K134" i="3" s="1"/>
  <c r="AW128" i="1"/>
  <c r="K126" i="3" s="1"/>
  <c r="AW120" i="1"/>
  <c r="K118" i="3" s="1"/>
  <c r="AW143" i="1"/>
  <c r="K141" i="3" s="1"/>
  <c r="AW135" i="1"/>
  <c r="K133" i="3" s="1"/>
  <c r="AW66" i="1"/>
  <c r="K64" i="3" s="1"/>
  <c r="AW64" i="1"/>
  <c r="K62" i="3" s="1"/>
  <c r="AW62" i="1"/>
  <c r="K60" i="3" s="1"/>
  <c r="AW54" i="1"/>
  <c r="K52" i="3" s="1"/>
  <c r="AW49" i="1"/>
  <c r="K47" i="3" s="1"/>
  <c r="AW47" i="1"/>
  <c r="K45" i="3" s="1"/>
  <c r="AW45" i="1"/>
  <c r="K43" i="3" s="1"/>
  <c r="AW41" i="1"/>
  <c r="K39" i="3" s="1"/>
  <c r="AW149" i="1"/>
  <c r="K147" i="3" s="1"/>
  <c r="AW130" i="1"/>
  <c r="K128" i="3" s="1"/>
  <c r="AW126" i="1"/>
  <c r="K124" i="3" s="1"/>
  <c r="AW183" i="1"/>
  <c r="K181" i="3" s="1"/>
  <c r="AW182" i="1"/>
  <c r="K180" i="3" s="1"/>
  <c r="AW175" i="1"/>
  <c r="K173" i="3" s="1"/>
  <c r="AW185" i="1"/>
  <c r="K183" i="3" s="1"/>
  <c r="AW184" i="1"/>
  <c r="K182" i="3" s="1"/>
  <c r="AW173" i="1"/>
  <c r="K171" i="3" s="1"/>
  <c r="AW168" i="1"/>
  <c r="K166" i="3" s="1"/>
  <c r="AW167" i="1"/>
  <c r="K165" i="3" s="1"/>
  <c r="AW165" i="1"/>
  <c r="K163" i="3" s="1"/>
  <c r="AW164" i="1"/>
  <c r="K162" i="3" s="1"/>
  <c r="AW160" i="1"/>
  <c r="K158" i="3" s="1"/>
  <c r="AW159" i="1"/>
  <c r="K157" i="3" s="1"/>
  <c r="AW110" i="1"/>
  <c r="K108" i="3" s="1"/>
  <c r="AW104" i="1"/>
  <c r="K102" i="3" s="1"/>
  <c r="AW103" i="1"/>
  <c r="K101" i="3" s="1"/>
  <c r="AW99" i="1"/>
  <c r="K97" i="3" s="1"/>
  <c r="AW95" i="1"/>
  <c r="K93" i="3" s="1"/>
  <c r="AW93" i="1"/>
  <c r="K91" i="3" s="1"/>
  <c r="AW84" i="1"/>
  <c r="K82" i="3" s="1"/>
  <c r="AW82" i="1"/>
  <c r="K80" i="3" s="1"/>
  <c r="AW78" i="1"/>
  <c r="K76" i="3" s="1"/>
  <c r="AW76" i="1"/>
  <c r="K74" i="3" s="1"/>
  <c r="AW88" i="1"/>
  <c r="K86" i="3" s="1"/>
  <c r="AW86" i="1"/>
  <c r="K84" i="3" s="1"/>
  <c r="AW72" i="1"/>
  <c r="K70" i="3" s="1"/>
  <c r="AW70" i="1"/>
  <c r="K68" i="3" s="1"/>
  <c r="AW46" i="1"/>
  <c r="K44" i="3" s="1"/>
  <c r="AW111" i="1" l="1"/>
  <c r="K109" i="3" s="1"/>
  <c r="AW90" i="1"/>
  <c r="K88" i="3" s="1"/>
  <c r="AW166" i="1"/>
  <c r="K164" i="3" s="1"/>
  <c r="AW174" i="1"/>
  <c r="K172" i="3" s="1"/>
  <c r="AW181" i="1"/>
  <c r="K179" i="3" s="1"/>
  <c r="AW157" i="1"/>
  <c r="K155" i="3" s="1"/>
  <c r="AW60" i="1"/>
  <c r="K58" i="3" s="1"/>
  <c r="AW127" i="1"/>
  <c r="K125" i="3" s="1"/>
  <c r="AW102" i="1"/>
  <c r="K100" i="3" s="1"/>
  <c r="AW150" i="1"/>
  <c r="K148" i="3" s="1"/>
  <c r="AW189" i="1"/>
  <c r="AW134" i="1"/>
  <c r="K132" i="3" s="1"/>
  <c r="AW94" i="1"/>
  <c r="K92" i="3" s="1"/>
  <c r="AW44" i="1"/>
  <c r="K42" i="3" s="1"/>
  <c r="AW74" i="1"/>
  <c r="K72" i="3" s="1"/>
  <c r="AW109" i="1"/>
  <c r="K107" i="3" s="1"/>
  <c r="AW158" i="1"/>
  <c r="K156" i="3" s="1"/>
  <c r="AW118" i="1"/>
  <c r="K116" i="3" s="1"/>
  <c r="AW142" i="1"/>
  <c r="K140" i="3" s="1"/>
  <c r="AW52" i="1"/>
  <c r="K50" i="3" s="1"/>
  <c r="AW133" i="1"/>
  <c r="K131" i="3" s="1"/>
  <c r="AW79" i="1"/>
  <c r="K77" i="3" s="1"/>
  <c r="AW61" i="1"/>
  <c r="K59" i="3" s="1"/>
  <c r="AW69" i="1"/>
  <c r="K67" i="3" s="1"/>
  <c r="AW119" i="1"/>
  <c r="K117" i="3" s="1"/>
  <c r="AW97" i="1"/>
  <c r="K95" i="3" s="1"/>
  <c r="AW107" i="1"/>
  <c r="K105" i="3" s="1"/>
  <c r="AW171" i="1"/>
  <c r="K169" i="3" s="1"/>
  <c r="AW187" i="1"/>
  <c r="K185" i="3" s="1"/>
  <c r="AW58" i="1"/>
  <c r="K56" i="3" s="1"/>
  <c r="AW139" i="1"/>
  <c r="K137" i="3" s="1"/>
  <c r="AW124" i="1"/>
  <c r="K122" i="3" s="1"/>
  <c r="AW140" i="1"/>
  <c r="K138" i="3" s="1"/>
  <c r="AW155" i="1"/>
  <c r="K153" i="3" s="1"/>
  <c r="AW125" i="1"/>
  <c r="K123" i="3" s="1"/>
  <c r="AW91" i="1"/>
  <c r="K89" i="3" s="1"/>
  <c r="AW50" i="1"/>
  <c r="K48" i="3" s="1"/>
  <c r="AW80" i="1"/>
  <c r="K78" i="3" s="1"/>
  <c r="AW77" i="1"/>
  <c r="K75" i="3" s="1"/>
  <c r="AW67" i="1"/>
  <c r="K65" i="3" s="1"/>
  <c r="AW51" i="1"/>
  <c r="K49" i="3" s="1"/>
  <c r="AW148" i="1"/>
  <c r="K146" i="3" s="1"/>
  <c r="AW81" i="1"/>
  <c r="K79" i="3" s="1"/>
  <c r="AW108" i="1"/>
  <c r="K106" i="3" s="1"/>
  <c r="AW172" i="1"/>
  <c r="K170" i="3" s="1"/>
  <c r="AW188" i="1"/>
  <c r="AW180" i="1"/>
  <c r="K178" i="3" s="1"/>
  <c r="AW42" i="1"/>
  <c r="K40" i="3" s="1"/>
  <c r="AW163" i="1"/>
  <c r="K161" i="3" s="1"/>
  <c r="AW43" i="1"/>
  <c r="K41" i="3" s="1"/>
  <c r="AW179" i="1"/>
  <c r="K177" i="3" s="1"/>
  <c r="AW132" i="1"/>
  <c r="K130" i="3" s="1"/>
  <c r="AW147" i="1"/>
  <c r="K145" i="3" s="1"/>
  <c r="AW116" i="1"/>
  <c r="K114" i="3" s="1"/>
  <c r="AW115" i="1"/>
  <c r="K113" i="3" s="1"/>
  <c r="AW59" i="1"/>
  <c r="K57" i="3" s="1"/>
  <c r="AW92" i="1"/>
  <c r="K90" i="3" s="1"/>
  <c r="AW100" i="1"/>
  <c r="K98" i="3" s="1"/>
  <c r="AW48" i="1"/>
  <c r="K46" i="3" s="1"/>
  <c r="AW169" i="1"/>
  <c r="K167" i="3" s="1"/>
  <c r="AW153" i="1"/>
  <c r="K151" i="3" s="1"/>
  <c r="AW131" i="1"/>
  <c r="K129" i="3" s="1"/>
  <c r="AW178" i="1"/>
  <c r="K176" i="3" s="1"/>
  <c r="AW161" i="1"/>
  <c r="K159" i="3" s="1"/>
  <c r="AW154" i="1"/>
  <c r="K152" i="3" s="1"/>
  <c r="AW186" i="1"/>
  <c r="K184" i="3" s="1"/>
  <c r="AW106" i="1"/>
  <c r="K104" i="3" s="1"/>
  <c r="AW162" i="1"/>
  <c r="K160" i="3" s="1"/>
  <c r="AW170" i="1"/>
  <c r="K168" i="3" s="1"/>
  <c r="AW122" i="1"/>
  <c r="K120" i="3" s="1"/>
  <c r="AW138" i="1"/>
  <c r="K136" i="3" s="1"/>
  <c r="AW113" i="1"/>
  <c r="K111" i="3" s="1"/>
  <c r="AW137" i="1"/>
  <c r="K135" i="3" s="1"/>
  <c r="AW89" i="1"/>
  <c r="K87" i="3" s="1"/>
  <c r="AW73" i="1"/>
  <c r="K71" i="3" s="1"/>
  <c r="AW105" i="1"/>
  <c r="K103" i="3" s="1"/>
  <c r="AW146" i="1"/>
  <c r="K144" i="3" s="1"/>
  <c r="AW56" i="1"/>
  <c r="K54" i="3" s="1"/>
  <c r="AW123" i="1"/>
  <c r="K121" i="3" s="1"/>
  <c r="AW75" i="1"/>
  <c r="K73" i="3" s="1"/>
  <c r="AV101" i="1"/>
  <c r="J99" i="3" s="1"/>
  <c r="AV117" i="1"/>
  <c r="J115" i="3" s="1"/>
  <c r="AK9" i="1"/>
  <c r="AP9" i="1"/>
  <c r="AK10" i="1"/>
  <c r="AP10" i="1"/>
  <c r="AK11" i="1"/>
  <c r="AP11" i="1"/>
  <c r="AK12" i="1"/>
  <c r="AP12" i="1"/>
  <c r="AK13" i="1"/>
  <c r="AP13" i="1"/>
  <c r="AK14" i="1"/>
  <c r="AP14" i="1"/>
  <c r="AK15" i="1"/>
  <c r="AP15" i="1"/>
  <c r="AK16" i="1"/>
  <c r="AP16" i="1"/>
  <c r="AK17" i="1"/>
  <c r="AP17" i="1"/>
  <c r="AK18" i="1"/>
  <c r="AP18" i="1"/>
  <c r="AK19" i="1"/>
  <c r="AP19" i="1"/>
  <c r="AK20" i="1"/>
  <c r="AP20" i="1"/>
  <c r="AK21" i="1"/>
  <c r="AP21" i="1"/>
  <c r="AK22" i="1"/>
  <c r="AP22" i="1"/>
  <c r="AK23" i="1"/>
  <c r="AP23" i="1"/>
  <c r="AK24" i="1"/>
  <c r="AP24" i="1"/>
  <c r="AK25" i="1"/>
  <c r="AP25" i="1"/>
  <c r="AK26" i="1"/>
  <c r="AP26" i="1"/>
  <c r="AK27" i="1"/>
  <c r="AP27" i="1"/>
  <c r="AK28" i="1"/>
  <c r="AP28" i="1"/>
  <c r="AK29" i="1"/>
  <c r="AP29" i="1"/>
  <c r="AK30" i="1"/>
  <c r="AP30" i="1"/>
  <c r="AK31" i="1"/>
  <c r="AP31" i="1"/>
  <c r="AK32" i="1"/>
  <c r="AP32" i="1"/>
  <c r="AK33" i="1"/>
  <c r="AP33" i="1"/>
  <c r="AK34" i="1"/>
  <c r="AP34" i="1"/>
  <c r="AK35" i="1"/>
  <c r="AP35" i="1"/>
  <c r="AK36" i="1"/>
  <c r="AP36" i="1"/>
  <c r="AK37" i="1"/>
  <c r="AP37" i="1"/>
  <c r="AK38" i="1"/>
  <c r="AP38" i="1"/>
  <c r="AK39" i="1"/>
  <c r="AP39" i="1"/>
  <c r="AK40" i="1"/>
  <c r="AP40" i="1"/>
  <c r="AP8" i="1"/>
  <c r="AK8" i="1"/>
  <c r="AK7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7" i="1"/>
  <c r="V8" i="1"/>
  <c r="V9" i="1"/>
  <c r="V10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7" i="1"/>
  <c r="O11" i="1"/>
  <c r="P11" i="1" s="1"/>
  <c r="M9" i="3" s="1"/>
  <c r="O12" i="1"/>
  <c r="P12" i="1" s="1"/>
  <c r="M10" i="3" s="1"/>
  <c r="O13" i="1"/>
  <c r="P13" i="1" s="1"/>
  <c r="M11" i="3" s="1"/>
  <c r="O14" i="1"/>
  <c r="P14" i="1" s="1"/>
  <c r="M12" i="3" s="1"/>
  <c r="O15" i="1"/>
  <c r="P15" i="1" s="1"/>
  <c r="M13" i="3" s="1"/>
  <c r="O16" i="1"/>
  <c r="P16" i="1" s="1"/>
  <c r="M14" i="3" s="1"/>
  <c r="O17" i="1"/>
  <c r="P17" i="1" s="1"/>
  <c r="M15" i="3" s="1"/>
  <c r="O18" i="1"/>
  <c r="P18" i="1" s="1"/>
  <c r="M16" i="3" s="1"/>
  <c r="O19" i="1"/>
  <c r="P19" i="1" s="1"/>
  <c r="M17" i="3" s="1"/>
  <c r="O20" i="1"/>
  <c r="P20" i="1" s="1"/>
  <c r="M18" i="3" s="1"/>
  <c r="O21" i="1"/>
  <c r="P21" i="1" s="1"/>
  <c r="M19" i="3" s="1"/>
  <c r="O22" i="1"/>
  <c r="P22" i="1" s="1"/>
  <c r="M20" i="3" s="1"/>
  <c r="O23" i="1"/>
  <c r="P23" i="1" s="1"/>
  <c r="M21" i="3" s="1"/>
  <c r="O24" i="1"/>
  <c r="P24" i="1" s="1"/>
  <c r="M22" i="3" s="1"/>
  <c r="O25" i="1"/>
  <c r="P25" i="1" s="1"/>
  <c r="M23" i="3" s="1"/>
  <c r="O26" i="1"/>
  <c r="P26" i="1" s="1"/>
  <c r="M24" i="3" s="1"/>
  <c r="O27" i="1"/>
  <c r="P27" i="1" s="1"/>
  <c r="M25" i="3" s="1"/>
  <c r="O28" i="1"/>
  <c r="P28" i="1" s="1"/>
  <c r="M26" i="3" s="1"/>
  <c r="O29" i="1"/>
  <c r="P29" i="1" s="1"/>
  <c r="M27" i="3" s="1"/>
  <c r="O30" i="1"/>
  <c r="P30" i="1" s="1"/>
  <c r="M28" i="3" s="1"/>
  <c r="O31" i="1"/>
  <c r="P31" i="1" s="1"/>
  <c r="M29" i="3" s="1"/>
  <c r="O32" i="1"/>
  <c r="P32" i="1" s="1"/>
  <c r="M30" i="3" s="1"/>
  <c r="O33" i="1"/>
  <c r="P33" i="1" s="1"/>
  <c r="M31" i="3" s="1"/>
  <c r="O34" i="1"/>
  <c r="P34" i="1" s="1"/>
  <c r="M32" i="3" s="1"/>
  <c r="O35" i="1"/>
  <c r="P35" i="1" s="1"/>
  <c r="M33" i="3" s="1"/>
  <c r="O36" i="1"/>
  <c r="P36" i="1" s="1"/>
  <c r="M34" i="3" s="1"/>
  <c r="O37" i="1"/>
  <c r="P37" i="1" s="1"/>
  <c r="M35" i="3" s="1"/>
  <c r="O38" i="1"/>
  <c r="P38" i="1" s="1"/>
  <c r="M36" i="3" s="1"/>
  <c r="O39" i="1"/>
  <c r="P39" i="1" s="1"/>
  <c r="M37" i="3" s="1"/>
  <c r="O40" i="1"/>
  <c r="P40" i="1" s="1"/>
  <c r="M38" i="3" s="1"/>
  <c r="I7" i="1"/>
  <c r="J7" i="1" s="1"/>
  <c r="L5" i="3" s="1"/>
  <c r="AV7" i="1" l="1"/>
  <c r="AW7" i="1" s="1"/>
  <c r="AV40" i="1"/>
  <c r="J38" i="3" s="1"/>
  <c r="AV36" i="1"/>
  <c r="J34" i="3" s="1"/>
  <c r="AV32" i="1"/>
  <c r="J30" i="3" s="1"/>
  <c r="AV24" i="1"/>
  <c r="J22" i="3" s="1"/>
  <c r="AV20" i="1"/>
  <c r="J18" i="3" s="1"/>
  <c r="AV16" i="1"/>
  <c r="J14" i="3" s="1"/>
  <c r="AV12" i="1"/>
  <c r="J10" i="3" s="1"/>
  <c r="AW117" i="1"/>
  <c r="K115" i="3" s="1"/>
  <c r="AV38" i="1"/>
  <c r="J36" i="3" s="1"/>
  <c r="AV34" i="1"/>
  <c r="J32" i="3" s="1"/>
  <c r="AV30" i="1"/>
  <c r="J28" i="3" s="1"/>
  <c r="AV26" i="1"/>
  <c r="J24" i="3" s="1"/>
  <c r="AV22" i="1"/>
  <c r="J20" i="3" s="1"/>
  <c r="AV18" i="1"/>
  <c r="J16" i="3" s="1"/>
  <c r="AV14" i="1"/>
  <c r="J12" i="3" s="1"/>
  <c r="AV10" i="1"/>
  <c r="J8" i="3" s="1"/>
  <c r="AV28" i="1"/>
  <c r="J26" i="3" s="1"/>
  <c r="AV39" i="1"/>
  <c r="J37" i="3" s="1"/>
  <c r="AV35" i="1"/>
  <c r="J33" i="3" s="1"/>
  <c r="AV31" i="1"/>
  <c r="J29" i="3" s="1"/>
  <c r="AV27" i="1"/>
  <c r="J25" i="3" s="1"/>
  <c r="AV23" i="1"/>
  <c r="J21" i="3" s="1"/>
  <c r="AV19" i="1"/>
  <c r="J17" i="3" s="1"/>
  <c r="AV15" i="1"/>
  <c r="J13" i="3" s="1"/>
  <c r="AV11" i="1"/>
  <c r="J9" i="3" s="1"/>
  <c r="AV8" i="1"/>
  <c r="AW101" i="1"/>
  <c r="K99" i="3" s="1"/>
  <c r="AV37" i="1"/>
  <c r="J35" i="3" s="1"/>
  <c r="AV33" i="1"/>
  <c r="J31" i="3" s="1"/>
  <c r="AV29" i="1"/>
  <c r="J27" i="3" s="1"/>
  <c r="AV25" i="1"/>
  <c r="J23" i="3" s="1"/>
  <c r="AV21" i="1"/>
  <c r="J19" i="3" s="1"/>
  <c r="AV17" i="1"/>
  <c r="J15" i="3" s="1"/>
  <c r="AV13" i="1"/>
  <c r="J11" i="3" s="1"/>
  <c r="AV9" i="1"/>
  <c r="J7" i="3" s="1"/>
  <c r="AW30" i="1"/>
  <c r="K28" i="3" s="1"/>
  <c r="AW12" i="1"/>
  <c r="K10" i="3" s="1"/>
  <c r="AW32" i="1" l="1"/>
  <c r="K30" i="3" s="1"/>
  <c r="AW14" i="1"/>
  <c r="K12" i="3" s="1"/>
  <c r="AW16" i="1"/>
  <c r="K14" i="3" s="1"/>
  <c r="AW18" i="1"/>
  <c r="K16" i="3" s="1"/>
  <c r="AW10" i="1"/>
  <c r="K8" i="3" s="1"/>
  <c r="AW26" i="1"/>
  <c r="K24" i="3" s="1"/>
  <c r="AW36" i="1"/>
  <c r="K34" i="3" s="1"/>
  <c r="AW34" i="1"/>
  <c r="K32" i="3" s="1"/>
  <c r="AW29" i="1"/>
  <c r="K27" i="3" s="1"/>
  <c r="AW20" i="1"/>
  <c r="K18" i="3" s="1"/>
  <c r="AW40" i="1"/>
  <c r="K38" i="3" s="1"/>
  <c r="AW22" i="1"/>
  <c r="K20" i="3" s="1"/>
  <c r="AW38" i="1"/>
  <c r="K36" i="3" s="1"/>
  <c r="AW24" i="1"/>
  <c r="K22" i="3" s="1"/>
  <c r="AW37" i="1"/>
  <c r="K35" i="3" s="1"/>
  <c r="AW21" i="1"/>
  <c r="K19" i="3" s="1"/>
  <c r="AW13" i="1"/>
  <c r="K11" i="3" s="1"/>
  <c r="AW11" i="1"/>
  <c r="K9" i="3" s="1"/>
  <c r="AW35" i="1"/>
  <c r="K33" i="3" s="1"/>
  <c r="AW28" i="1"/>
  <c r="K26" i="3" s="1"/>
  <c r="AW17" i="1"/>
  <c r="K15" i="3" s="1"/>
  <c r="AW25" i="1"/>
  <c r="K23" i="3" s="1"/>
  <c r="AW33" i="1"/>
  <c r="K31" i="3" s="1"/>
  <c r="AW27" i="1"/>
  <c r="K25" i="3" s="1"/>
  <c r="AW15" i="1"/>
  <c r="K13" i="3" s="1"/>
  <c r="AW23" i="1"/>
  <c r="K21" i="3" s="1"/>
  <c r="AW31" i="1"/>
  <c r="K29" i="3" s="1"/>
  <c r="AW39" i="1"/>
  <c r="K37" i="3" s="1"/>
  <c r="AW19" i="1"/>
  <c r="K17" i="3" s="1"/>
  <c r="J6" i="3"/>
  <c r="AW8" i="1"/>
  <c r="K6" i="3" s="1"/>
  <c r="AW9" i="1"/>
  <c r="K7" i="3" s="1"/>
  <c r="J5" i="3"/>
  <c r="K5" i="3"/>
  <c r="O7" i="1"/>
  <c r="P7" i="1" s="1"/>
  <c r="M5" i="3" s="1"/>
  <c r="O10" i="1" l="1"/>
  <c r="P10" i="1" s="1"/>
  <c r="M8" i="3" s="1"/>
  <c r="O9" i="1"/>
  <c r="P9" i="1" s="1"/>
  <c r="M7" i="3" s="1"/>
  <c r="O8" i="1"/>
  <c r="P8" i="1" s="1"/>
  <c r="M6" i="3" s="1"/>
  <c r="I13" i="1"/>
  <c r="J13" i="1" s="1"/>
  <c r="L11" i="3" s="1"/>
  <c r="I14" i="1"/>
  <c r="J14" i="1" s="1"/>
  <c r="L12" i="3" s="1"/>
  <c r="I15" i="1"/>
  <c r="J15" i="1" s="1"/>
  <c r="L13" i="3" s="1"/>
  <c r="I16" i="1"/>
  <c r="J16" i="1" s="1"/>
  <c r="L14" i="3" s="1"/>
  <c r="I17" i="1"/>
  <c r="J17" i="1" s="1"/>
  <c r="L15" i="3" s="1"/>
  <c r="I18" i="1"/>
  <c r="J18" i="1" s="1"/>
  <c r="L16" i="3" s="1"/>
  <c r="I19" i="1"/>
  <c r="J19" i="1" s="1"/>
  <c r="L17" i="3" s="1"/>
  <c r="I20" i="1"/>
  <c r="J20" i="1" s="1"/>
  <c r="L18" i="3" s="1"/>
  <c r="I21" i="1"/>
  <c r="J21" i="1" s="1"/>
  <c r="L19" i="3" s="1"/>
  <c r="I22" i="1"/>
  <c r="J22" i="1" s="1"/>
  <c r="L20" i="3" s="1"/>
  <c r="I23" i="1"/>
  <c r="J23" i="1" s="1"/>
  <c r="L21" i="3" s="1"/>
  <c r="I24" i="1"/>
  <c r="J24" i="1" s="1"/>
  <c r="L22" i="3" s="1"/>
  <c r="I25" i="1"/>
  <c r="J25" i="1" s="1"/>
  <c r="L23" i="3" s="1"/>
  <c r="I26" i="1"/>
  <c r="J26" i="1" s="1"/>
  <c r="L24" i="3" s="1"/>
  <c r="I27" i="1"/>
  <c r="J27" i="1" s="1"/>
  <c r="L25" i="3" s="1"/>
  <c r="I28" i="1"/>
  <c r="J28" i="1" s="1"/>
  <c r="L26" i="3" s="1"/>
  <c r="I29" i="1"/>
  <c r="J29" i="1" s="1"/>
  <c r="L27" i="3" s="1"/>
  <c r="I30" i="1"/>
  <c r="J30" i="1" s="1"/>
  <c r="L28" i="3" s="1"/>
  <c r="I31" i="1"/>
  <c r="J31" i="1" s="1"/>
  <c r="L29" i="3" s="1"/>
  <c r="I32" i="1"/>
  <c r="J32" i="1" s="1"/>
  <c r="L30" i="3" s="1"/>
  <c r="I33" i="1"/>
  <c r="J33" i="1" s="1"/>
  <c r="L31" i="3" s="1"/>
  <c r="I34" i="1"/>
  <c r="J34" i="1" s="1"/>
  <c r="L32" i="3" s="1"/>
  <c r="I35" i="1"/>
  <c r="J35" i="1" s="1"/>
  <c r="L33" i="3" s="1"/>
  <c r="I36" i="1"/>
  <c r="J36" i="1" s="1"/>
  <c r="L34" i="3" s="1"/>
  <c r="I37" i="1"/>
  <c r="J37" i="1" s="1"/>
  <c r="L35" i="3" s="1"/>
  <c r="I38" i="1"/>
  <c r="J38" i="1" s="1"/>
  <c r="L36" i="3" s="1"/>
  <c r="I39" i="1"/>
  <c r="J39" i="1" s="1"/>
  <c r="L37" i="3" s="1"/>
  <c r="I40" i="1"/>
  <c r="J40" i="1" s="1"/>
  <c r="L38" i="3" s="1"/>
  <c r="I8" i="1"/>
  <c r="J8" i="1" s="1"/>
  <c r="L6" i="3" s="1"/>
  <c r="I9" i="1"/>
  <c r="J9" i="1" s="1"/>
  <c r="L7" i="3" s="1"/>
  <c r="I10" i="1"/>
  <c r="J10" i="1" s="1"/>
  <c r="L8" i="3" s="1"/>
  <c r="I11" i="1"/>
  <c r="J11" i="1" s="1"/>
  <c r="L9" i="3" s="1"/>
  <c r="I12" i="1"/>
  <c r="J12" i="1" s="1"/>
  <c r="L10" i="3" s="1"/>
  <c r="V13" i="1" l="1"/>
  <c r="Y86" i="1" l="1"/>
  <c r="Z86" i="1" s="1"/>
  <c r="Y49" i="1"/>
  <c r="Y47" i="1"/>
  <c r="Y106" i="1"/>
  <c r="Y133" i="1"/>
  <c r="Y99" i="1"/>
  <c r="Y53" i="1"/>
  <c r="Y85" i="1"/>
  <c r="Y98" i="1"/>
  <c r="Y182" i="1"/>
  <c r="Y170" i="1"/>
  <c r="Y160" i="1"/>
  <c r="Y71" i="1"/>
  <c r="Y70" i="1"/>
  <c r="Y159" i="1"/>
  <c r="Y118" i="1"/>
  <c r="Y167" i="1"/>
  <c r="Y110" i="1"/>
  <c r="Y57" i="1"/>
  <c r="Y89" i="1"/>
  <c r="Y101" i="1"/>
  <c r="Y185" i="1"/>
  <c r="Y178" i="1"/>
  <c r="Y174" i="1"/>
  <c r="Y82" i="1"/>
  <c r="Y46" i="1"/>
  <c r="Y77" i="1"/>
  <c r="Y114" i="1"/>
  <c r="Y162" i="1"/>
  <c r="Y147" i="1"/>
  <c r="Y184" i="1"/>
  <c r="Y127" i="1"/>
  <c r="Y48" i="1"/>
  <c r="Y117" i="1"/>
  <c r="Y108" i="1"/>
  <c r="Y95" i="1"/>
  <c r="Y104" i="1"/>
  <c r="Y90" i="1"/>
  <c r="Y50" i="1"/>
  <c r="Y81" i="1"/>
  <c r="Y94" i="1"/>
  <c r="Y166" i="1"/>
  <c r="Y183" i="1"/>
  <c r="Y58" i="1"/>
  <c r="Y59" i="1"/>
  <c r="Y45" i="1"/>
  <c r="Y164" i="1"/>
  <c r="Y69" i="1"/>
  <c r="Y107" i="1"/>
  <c r="Y139" i="1"/>
  <c r="Y149" i="1"/>
  <c r="Y186" i="1"/>
  <c r="Y51" i="1"/>
  <c r="Y55" i="1"/>
  <c r="Y78" i="1"/>
  <c r="Y41" i="1"/>
  <c r="Y74" i="1"/>
  <c r="Y42" i="1"/>
  <c r="Y73" i="1"/>
  <c r="Y109" i="1"/>
  <c r="Y116" i="1"/>
  <c r="Y169" i="1"/>
  <c r="Y152" i="1"/>
  <c r="Y146" i="1"/>
  <c r="Y181" i="1"/>
  <c r="Y165" i="1"/>
  <c r="Y92" i="1"/>
  <c r="Y91" i="1"/>
  <c r="Y43" i="1"/>
  <c r="Y177" i="1"/>
  <c r="Y38" i="1"/>
  <c r="Z38" i="1" s="1"/>
  <c r="Y29" i="1"/>
  <c r="Z29" i="1" s="1"/>
  <c r="Y154" i="1"/>
  <c r="Y120" i="1"/>
  <c r="Y161" i="1"/>
  <c r="Y97" i="1"/>
  <c r="Y26" i="1"/>
  <c r="Z26" i="1" s="1"/>
  <c r="Y31" i="1"/>
  <c r="Z31" i="1" s="1"/>
  <c r="Y7" i="1"/>
  <c r="Z7" i="1" s="1"/>
  <c r="AA7" i="1" s="1"/>
  <c r="Y22" i="1"/>
  <c r="Z22" i="1" s="1"/>
  <c r="Y19" i="1"/>
  <c r="Z19" i="1" s="1"/>
  <c r="Y12" i="1"/>
  <c r="Z12" i="1" s="1"/>
  <c r="Y13" i="1"/>
  <c r="Z13" i="1" s="1"/>
  <c r="Y56" i="1"/>
  <c r="Y168" i="1"/>
  <c r="Y130" i="1"/>
  <c r="Y132" i="1"/>
  <c r="Y148" i="1"/>
  <c r="Y158" i="1"/>
  <c r="Y172" i="1"/>
  <c r="Y153" i="1"/>
  <c r="Y100" i="1"/>
  <c r="Y76" i="1"/>
  <c r="Y68" i="1"/>
  <c r="Y44" i="1"/>
  <c r="Y23" i="1"/>
  <c r="Z23" i="1" s="1"/>
  <c r="Y17" i="1"/>
  <c r="Z17" i="1" s="1"/>
  <c r="Y138" i="1"/>
  <c r="Y140" i="1"/>
  <c r="Y156" i="1"/>
  <c r="Y180" i="1"/>
  <c r="Y173" i="1"/>
  <c r="Y145" i="1"/>
  <c r="Y96" i="1"/>
  <c r="Y111" i="1"/>
  <c r="Y21" i="1"/>
  <c r="Z21" i="1" s="1"/>
  <c r="Y27" i="1"/>
  <c r="Z27" i="1" s="1"/>
  <c r="Y28" i="1"/>
  <c r="Z28" i="1" s="1"/>
  <c r="Y35" i="1"/>
  <c r="Z35" i="1" s="1"/>
  <c r="Y18" i="1"/>
  <c r="Z18" i="1" s="1"/>
  <c r="Y15" i="1"/>
  <c r="Z15" i="1" s="1"/>
  <c r="Y64" i="1"/>
  <c r="Y115" i="1"/>
  <c r="Y134" i="1"/>
  <c r="Y144" i="1"/>
  <c r="Y155" i="1"/>
  <c r="Y129" i="1"/>
  <c r="Y84" i="1"/>
  <c r="Y75" i="1"/>
  <c r="Y52" i="1"/>
  <c r="Y9" i="1"/>
  <c r="Z9" i="1" s="1"/>
  <c r="Y32" i="1"/>
  <c r="Z32" i="1" s="1"/>
  <c r="Y122" i="1"/>
  <c r="Y124" i="1"/>
  <c r="Y142" i="1"/>
  <c r="Y150" i="1"/>
  <c r="Y179" i="1"/>
  <c r="Y151" i="1"/>
  <c r="Y121" i="1"/>
  <c r="Y80" i="1"/>
  <c r="Y36" i="1"/>
  <c r="Z36" i="1" s="1"/>
  <c r="Y14" i="1"/>
  <c r="Z14" i="1" s="1"/>
  <c r="Y25" i="1"/>
  <c r="Z25" i="1" s="1"/>
  <c r="Y20" i="1"/>
  <c r="Z20" i="1" s="1"/>
  <c r="Y34" i="1"/>
  <c r="Z34" i="1" s="1"/>
  <c r="Y30" i="1"/>
  <c r="Z30" i="1" s="1"/>
  <c r="Y102" i="1"/>
  <c r="Y119" i="1"/>
  <c r="Y128" i="1"/>
  <c r="Y175" i="1"/>
  <c r="Y112" i="1"/>
  <c r="Y93" i="1"/>
  <c r="Y83" i="1"/>
  <c r="Y60" i="1"/>
  <c r="Y188" i="1"/>
  <c r="Y24" i="1"/>
  <c r="Z24" i="1" s="1"/>
  <c r="Y10" i="1"/>
  <c r="Z10" i="1" s="1"/>
  <c r="Y67" i="1"/>
  <c r="Y126" i="1"/>
  <c r="Y136" i="1"/>
  <c r="Y171" i="1"/>
  <c r="Y137" i="1"/>
  <c r="Y88" i="1"/>
  <c r="Y11" i="1"/>
  <c r="Z11" i="1" s="1"/>
  <c r="Y33" i="1"/>
  <c r="Z33" i="1" s="1"/>
  <c r="Y8" i="1"/>
  <c r="Z8" i="1" s="1"/>
  <c r="Y37" i="1"/>
  <c r="Z37" i="1" s="1"/>
  <c r="Y39" i="1"/>
  <c r="Z39" i="1" s="1"/>
  <c r="Y16" i="1"/>
  <c r="Z16" i="1" s="1"/>
  <c r="Y72" i="1"/>
  <c r="Y63" i="1"/>
  <c r="Y125" i="1"/>
  <c r="Y54" i="1"/>
  <c r="Y113" i="1"/>
  <c r="Y61" i="1"/>
  <c r="Y103" i="1"/>
  <c r="Y123" i="1"/>
  <c r="Y187" i="1"/>
  <c r="Y176" i="1"/>
  <c r="Y157" i="1"/>
  <c r="Y79" i="1"/>
  <c r="Y40" i="1"/>
  <c r="Y66" i="1"/>
  <c r="Y163" i="1"/>
  <c r="Y62" i="1"/>
  <c r="Y141" i="1"/>
  <c r="Y65" i="1"/>
  <c r="Y105" i="1"/>
  <c r="Y131" i="1"/>
  <c r="Y189" i="1"/>
  <c r="Y143" i="1"/>
  <c r="Y135" i="1"/>
  <c r="Y87" i="1"/>
  <c r="AA8" i="1" l="1"/>
  <c r="I6" i="3" s="1"/>
  <c r="H6" i="3"/>
  <c r="N6" i="3" s="1"/>
  <c r="AA34" i="1"/>
  <c r="I32" i="3" s="1"/>
  <c r="H32" i="3"/>
  <c r="N32" i="3" s="1"/>
  <c r="AA36" i="1"/>
  <c r="I34" i="3" s="1"/>
  <c r="H34" i="3"/>
  <c r="N34" i="3" s="1"/>
  <c r="AA28" i="1"/>
  <c r="I26" i="3" s="1"/>
  <c r="H26" i="3"/>
  <c r="N26" i="3" s="1"/>
  <c r="AA23" i="1"/>
  <c r="I21" i="3" s="1"/>
  <c r="H21" i="3"/>
  <c r="N21" i="3" s="1"/>
  <c r="AA22" i="1"/>
  <c r="I20" i="3" s="1"/>
  <c r="H20" i="3"/>
  <c r="N20" i="3" s="1"/>
  <c r="AA38" i="1"/>
  <c r="I36" i="3" s="1"/>
  <c r="H36" i="3"/>
  <c r="N36" i="3" s="1"/>
  <c r="AA86" i="1"/>
  <c r="I84" i="3" s="1"/>
  <c r="H84" i="3"/>
  <c r="N84" i="3" s="1"/>
  <c r="AA33" i="1"/>
  <c r="I31" i="3" s="1"/>
  <c r="H31" i="3"/>
  <c r="N31" i="3" s="1"/>
  <c r="AA20" i="1"/>
  <c r="I18" i="3" s="1"/>
  <c r="H18" i="3"/>
  <c r="N18" i="3" s="1"/>
  <c r="AA32" i="1"/>
  <c r="I30" i="3" s="1"/>
  <c r="H30" i="3"/>
  <c r="N30" i="3" s="1"/>
  <c r="AA15" i="1"/>
  <c r="I13" i="3" s="1"/>
  <c r="H13" i="3"/>
  <c r="N13" i="3" s="1"/>
  <c r="AA27" i="1"/>
  <c r="I25" i="3" s="1"/>
  <c r="H25" i="3"/>
  <c r="N25" i="3" s="1"/>
  <c r="AA13" i="1"/>
  <c r="I11" i="3" s="1"/>
  <c r="H11" i="3"/>
  <c r="N11" i="3" s="1"/>
  <c r="H5" i="3"/>
  <c r="N5" i="3" s="1"/>
  <c r="I5" i="3"/>
  <c r="AA16" i="1"/>
  <c r="I14" i="3" s="1"/>
  <c r="H14" i="3"/>
  <c r="N14" i="3" s="1"/>
  <c r="AA39" i="1"/>
  <c r="I37" i="3" s="1"/>
  <c r="H37" i="3"/>
  <c r="N37" i="3" s="1"/>
  <c r="AA11" i="1"/>
  <c r="I9" i="3" s="1"/>
  <c r="H9" i="3"/>
  <c r="N9" i="3" s="1"/>
  <c r="AA10" i="1"/>
  <c r="I8" i="3" s="1"/>
  <c r="H8" i="3"/>
  <c r="N8" i="3" s="1"/>
  <c r="AA25" i="1"/>
  <c r="I23" i="3" s="1"/>
  <c r="H23" i="3"/>
  <c r="N23" i="3" s="1"/>
  <c r="AA9" i="1"/>
  <c r="I7" i="3" s="1"/>
  <c r="H7" i="3"/>
  <c r="N7" i="3" s="1"/>
  <c r="AA18" i="1"/>
  <c r="I16" i="3" s="1"/>
  <c r="H16" i="3"/>
  <c r="N16" i="3" s="1"/>
  <c r="AA21" i="1"/>
  <c r="I19" i="3" s="1"/>
  <c r="H19" i="3"/>
  <c r="N19" i="3" s="1"/>
  <c r="AA12" i="1"/>
  <c r="I10" i="3" s="1"/>
  <c r="H10" i="3"/>
  <c r="N10" i="3" s="1"/>
  <c r="AA31" i="1"/>
  <c r="I29" i="3" s="1"/>
  <c r="H29" i="3"/>
  <c r="N29" i="3" s="1"/>
  <c r="AA37" i="1"/>
  <c r="I35" i="3" s="1"/>
  <c r="H35" i="3"/>
  <c r="N35" i="3" s="1"/>
  <c r="AA24" i="1"/>
  <c r="I22" i="3" s="1"/>
  <c r="H22" i="3"/>
  <c r="N22" i="3" s="1"/>
  <c r="AA30" i="1"/>
  <c r="I28" i="3" s="1"/>
  <c r="H28" i="3"/>
  <c r="N28" i="3" s="1"/>
  <c r="AA14" i="1"/>
  <c r="I12" i="3" s="1"/>
  <c r="H12" i="3"/>
  <c r="N12" i="3" s="1"/>
  <c r="AA35" i="1"/>
  <c r="I33" i="3" s="1"/>
  <c r="H33" i="3"/>
  <c r="N33" i="3" s="1"/>
  <c r="AA17" i="1"/>
  <c r="I15" i="3" s="1"/>
  <c r="H15" i="3"/>
  <c r="N15" i="3" s="1"/>
  <c r="AA19" i="1"/>
  <c r="I17" i="3" s="1"/>
  <c r="H17" i="3"/>
  <c r="N17" i="3" s="1"/>
  <c r="AA26" i="1"/>
  <c r="I24" i="3" s="1"/>
  <c r="H24" i="3"/>
  <c r="N24" i="3" s="1"/>
  <c r="AA29" i="1"/>
  <c r="I27" i="3" s="1"/>
  <c r="H27" i="3"/>
  <c r="N27" i="3" s="1"/>
  <c r="Z49" i="1"/>
  <c r="Z163" i="1"/>
  <c r="Z66" i="1"/>
  <c r="Z87" i="1"/>
  <c r="Z189" i="1"/>
  <c r="Z141" i="1"/>
  <c r="Z40" i="1"/>
  <c r="Z176" i="1"/>
  <c r="Z61" i="1"/>
  <c r="Z63" i="1"/>
  <c r="Z88" i="1"/>
  <c r="Z136" i="1"/>
  <c r="Z93" i="1"/>
  <c r="Z128" i="1"/>
  <c r="Z151" i="1"/>
  <c r="Z124" i="1"/>
  <c r="Z52" i="1"/>
  <c r="Z155" i="1"/>
  <c r="Z115" i="1"/>
  <c r="Z111" i="1"/>
  <c r="Z180" i="1"/>
  <c r="Z76" i="1"/>
  <c r="Z158" i="1"/>
  <c r="Z168" i="1"/>
  <c r="Z91" i="1"/>
  <c r="Z169" i="1"/>
  <c r="Z73" i="1"/>
  <c r="Z78" i="1"/>
  <c r="Z107" i="1"/>
  <c r="Z59" i="1"/>
  <c r="Z183" i="1"/>
  <c r="Z50" i="1"/>
  <c r="Z108" i="1"/>
  <c r="Z184" i="1"/>
  <c r="Z77" i="1"/>
  <c r="Z174" i="1"/>
  <c r="Z101" i="1"/>
  <c r="Z167" i="1"/>
  <c r="Z71" i="1"/>
  <c r="Z182" i="1"/>
  <c r="Z99" i="1"/>
  <c r="Z157" i="1"/>
  <c r="Z65" i="1"/>
  <c r="Z103" i="1"/>
  <c r="Z135" i="1"/>
  <c r="Z131" i="1"/>
  <c r="Z62" i="1"/>
  <c r="Z79" i="1"/>
  <c r="Z187" i="1"/>
  <c r="Z113" i="1"/>
  <c r="Z72" i="1"/>
  <c r="Z137" i="1"/>
  <c r="Z126" i="1"/>
  <c r="Z188" i="1"/>
  <c r="Z112" i="1"/>
  <c r="Z119" i="1"/>
  <c r="Z179" i="1"/>
  <c r="Z122" i="1"/>
  <c r="Z75" i="1"/>
  <c r="Z64" i="1"/>
  <c r="Z96" i="1"/>
  <c r="Z156" i="1"/>
  <c r="Z100" i="1"/>
  <c r="Z148" i="1"/>
  <c r="Z56" i="1"/>
  <c r="Z97" i="1"/>
  <c r="Z120" i="1"/>
  <c r="Z92" i="1"/>
  <c r="Z181" i="1"/>
  <c r="Z42" i="1"/>
  <c r="Z55" i="1"/>
  <c r="Z149" i="1"/>
  <c r="Z69" i="1"/>
  <c r="Z58" i="1"/>
  <c r="Z166" i="1"/>
  <c r="Z90" i="1"/>
  <c r="Z117" i="1"/>
  <c r="Z147" i="1"/>
  <c r="Z46" i="1"/>
  <c r="Z178" i="1"/>
  <c r="Z89" i="1"/>
  <c r="Z118" i="1"/>
  <c r="Z160" i="1"/>
  <c r="Z98" i="1"/>
  <c r="Z133" i="1"/>
  <c r="Z47" i="1"/>
  <c r="Z105" i="1"/>
  <c r="Z123" i="1"/>
  <c r="Z54" i="1"/>
  <c r="Z171" i="1"/>
  <c r="Z67" i="1"/>
  <c r="Z60" i="1"/>
  <c r="Z175" i="1"/>
  <c r="Z80" i="1"/>
  <c r="Z150" i="1"/>
  <c r="Z84" i="1"/>
  <c r="Z144" i="1"/>
  <c r="Z145" i="1"/>
  <c r="Z140" i="1"/>
  <c r="Z44" i="1"/>
  <c r="Z153" i="1"/>
  <c r="Z132" i="1"/>
  <c r="Z161" i="1"/>
  <c r="Z154" i="1"/>
  <c r="Z177" i="1"/>
  <c r="Z165" i="1"/>
  <c r="Z146" i="1"/>
  <c r="Z116" i="1"/>
  <c r="Z74" i="1"/>
  <c r="Z51" i="1"/>
  <c r="Z164" i="1"/>
  <c r="Z94" i="1"/>
  <c r="Z104" i="1"/>
  <c r="Z48" i="1"/>
  <c r="Z162" i="1"/>
  <c r="Z82" i="1"/>
  <c r="Z57" i="1"/>
  <c r="Z159" i="1"/>
  <c r="Z170" i="1"/>
  <c r="Z85" i="1"/>
  <c r="Z143" i="1"/>
  <c r="Z125" i="1"/>
  <c r="Z83" i="1"/>
  <c r="Z102" i="1"/>
  <c r="Z121" i="1"/>
  <c r="Z142" i="1"/>
  <c r="Z129" i="1"/>
  <c r="Z134" i="1"/>
  <c r="Z173" i="1"/>
  <c r="Z138" i="1"/>
  <c r="Z68" i="1"/>
  <c r="Z172" i="1"/>
  <c r="Z130" i="1"/>
  <c r="Z43" i="1"/>
  <c r="Z152" i="1"/>
  <c r="Z109" i="1"/>
  <c r="Z41" i="1"/>
  <c r="Z186" i="1"/>
  <c r="Z139" i="1"/>
  <c r="Z45" i="1"/>
  <c r="Z81" i="1"/>
  <c r="Z95" i="1"/>
  <c r="Z127" i="1"/>
  <c r="Z114" i="1"/>
  <c r="Z185" i="1"/>
  <c r="Z110" i="1"/>
  <c r="Z70" i="1"/>
  <c r="Z53" i="1"/>
  <c r="Z106" i="1"/>
  <c r="AA110" i="1" l="1"/>
  <c r="I108" i="3" s="1"/>
  <c r="H108" i="3"/>
  <c r="N108" i="3" s="1"/>
  <c r="AA129" i="1"/>
  <c r="I127" i="3" s="1"/>
  <c r="H127" i="3"/>
  <c r="N127" i="3" s="1"/>
  <c r="AA185" i="1"/>
  <c r="I183" i="3" s="1"/>
  <c r="H183" i="3"/>
  <c r="N183" i="3" s="1"/>
  <c r="AA139" i="1"/>
  <c r="I137" i="3" s="1"/>
  <c r="H137" i="3"/>
  <c r="N137" i="3" s="1"/>
  <c r="AA186" i="1"/>
  <c r="I184" i="3" s="1"/>
  <c r="H184" i="3"/>
  <c r="N184" i="3" s="1"/>
  <c r="AA130" i="1"/>
  <c r="I128" i="3" s="1"/>
  <c r="H128" i="3"/>
  <c r="N128" i="3" s="1"/>
  <c r="AA121" i="1"/>
  <c r="I119" i="3" s="1"/>
  <c r="H119" i="3"/>
  <c r="N119" i="3" s="1"/>
  <c r="AA70" i="1"/>
  <c r="I68" i="3" s="1"/>
  <c r="H68" i="3"/>
  <c r="N68" i="3" s="1"/>
  <c r="AA114" i="1"/>
  <c r="I112" i="3" s="1"/>
  <c r="H112" i="3"/>
  <c r="N112" i="3" s="1"/>
  <c r="AA41" i="1"/>
  <c r="I39" i="3" s="1"/>
  <c r="H39" i="3"/>
  <c r="N39" i="3" s="1"/>
  <c r="AA43" i="1"/>
  <c r="I41" i="3" s="1"/>
  <c r="H41" i="3"/>
  <c r="N41" i="3" s="1"/>
  <c r="AA172" i="1"/>
  <c r="I170" i="3" s="1"/>
  <c r="H170" i="3"/>
  <c r="N170" i="3" s="1"/>
  <c r="AA134" i="1"/>
  <c r="I132" i="3" s="1"/>
  <c r="H132" i="3"/>
  <c r="N132" i="3" s="1"/>
  <c r="AA102" i="1"/>
  <c r="I100" i="3" s="1"/>
  <c r="H100" i="3"/>
  <c r="N100" i="3" s="1"/>
  <c r="AA125" i="1"/>
  <c r="I123" i="3" s="1"/>
  <c r="H123" i="3"/>
  <c r="N123" i="3" s="1"/>
  <c r="AA170" i="1"/>
  <c r="I168" i="3" s="1"/>
  <c r="H168" i="3"/>
  <c r="N168" i="3" s="1"/>
  <c r="AA82" i="1"/>
  <c r="I80" i="3" s="1"/>
  <c r="H80" i="3"/>
  <c r="N80" i="3" s="1"/>
  <c r="AA94" i="1"/>
  <c r="I92" i="3" s="1"/>
  <c r="H92" i="3"/>
  <c r="N92" i="3" s="1"/>
  <c r="AA51" i="1"/>
  <c r="I49" i="3" s="1"/>
  <c r="H49" i="3"/>
  <c r="N49" i="3" s="1"/>
  <c r="AA165" i="1"/>
  <c r="I163" i="3" s="1"/>
  <c r="H163" i="3"/>
  <c r="N163" i="3" s="1"/>
  <c r="AA132" i="1"/>
  <c r="I130" i="3" s="1"/>
  <c r="H130" i="3"/>
  <c r="N130" i="3" s="1"/>
  <c r="AA145" i="1"/>
  <c r="I143" i="3" s="1"/>
  <c r="H143" i="3"/>
  <c r="N143" i="3" s="1"/>
  <c r="AA80" i="1"/>
  <c r="I78" i="3" s="1"/>
  <c r="H78" i="3"/>
  <c r="N78" i="3" s="1"/>
  <c r="AA67" i="1"/>
  <c r="I65" i="3" s="1"/>
  <c r="H65" i="3"/>
  <c r="N65" i="3" s="1"/>
  <c r="AA105" i="1"/>
  <c r="I103" i="3" s="1"/>
  <c r="H103" i="3"/>
  <c r="N103" i="3" s="1"/>
  <c r="AA160" i="1"/>
  <c r="I158" i="3" s="1"/>
  <c r="H158" i="3"/>
  <c r="N158" i="3" s="1"/>
  <c r="AA46" i="1"/>
  <c r="I44" i="3" s="1"/>
  <c r="H44" i="3"/>
  <c r="N44" i="3" s="1"/>
  <c r="AA166" i="1"/>
  <c r="I164" i="3" s="1"/>
  <c r="H164" i="3"/>
  <c r="N164" i="3" s="1"/>
  <c r="AA55" i="1"/>
  <c r="I53" i="3" s="1"/>
  <c r="H53" i="3"/>
  <c r="N53" i="3" s="1"/>
  <c r="AA92" i="1"/>
  <c r="I90" i="3" s="1"/>
  <c r="H90" i="3"/>
  <c r="N90" i="3" s="1"/>
  <c r="AA148" i="1"/>
  <c r="I146" i="3" s="1"/>
  <c r="H146" i="3"/>
  <c r="N146" i="3" s="1"/>
  <c r="AA64" i="1"/>
  <c r="I62" i="3" s="1"/>
  <c r="H62" i="3"/>
  <c r="N62" i="3" s="1"/>
  <c r="AA179" i="1"/>
  <c r="I177" i="3" s="1"/>
  <c r="H177" i="3"/>
  <c r="N177" i="3" s="1"/>
  <c r="AA126" i="1"/>
  <c r="I124" i="3" s="1"/>
  <c r="H124" i="3"/>
  <c r="N124" i="3" s="1"/>
  <c r="AA187" i="1"/>
  <c r="I185" i="3" s="1"/>
  <c r="H185" i="3"/>
  <c r="N185" i="3" s="1"/>
  <c r="AA135" i="1"/>
  <c r="I133" i="3" s="1"/>
  <c r="H133" i="3"/>
  <c r="N133" i="3" s="1"/>
  <c r="AA99" i="1"/>
  <c r="I97" i="3" s="1"/>
  <c r="H97" i="3"/>
  <c r="N97" i="3" s="1"/>
  <c r="AA101" i="1"/>
  <c r="I99" i="3" s="1"/>
  <c r="H99" i="3"/>
  <c r="N99" i="3" s="1"/>
  <c r="AA108" i="1"/>
  <c r="I106" i="3" s="1"/>
  <c r="H106" i="3"/>
  <c r="N106" i="3" s="1"/>
  <c r="AA107" i="1"/>
  <c r="I105" i="3" s="1"/>
  <c r="H105" i="3"/>
  <c r="N105" i="3" s="1"/>
  <c r="AA169" i="1"/>
  <c r="I167" i="3" s="1"/>
  <c r="H167" i="3"/>
  <c r="N167" i="3" s="1"/>
  <c r="AA168" i="1"/>
  <c r="I166" i="3" s="1"/>
  <c r="H166" i="3"/>
  <c r="N166" i="3" s="1"/>
  <c r="AA111" i="1"/>
  <c r="I109" i="3" s="1"/>
  <c r="H109" i="3"/>
  <c r="N109" i="3" s="1"/>
  <c r="AA124" i="1"/>
  <c r="I122" i="3" s="1"/>
  <c r="H122" i="3"/>
  <c r="N122" i="3" s="1"/>
  <c r="AA136" i="1"/>
  <c r="I134" i="3" s="1"/>
  <c r="H134" i="3"/>
  <c r="N134" i="3" s="1"/>
  <c r="AA176" i="1"/>
  <c r="I174" i="3" s="1"/>
  <c r="H174" i="3"/>
  <c r="N174" i="3" s="1"/>
  <c r="AA87" i="1"/>
  <c r="I85" i="3" s="1"/>
  <c r="H85" i="3"/>
  <c r="N85" i="3" s="1"/>
  <c r="AA49" i="1"/>
  <c r="I47" i="3" s="1"/>
  <c r="H47" i="3"/>
  <c r="N47" i="3" s="1"/>
  <c r="AA109" i="1"/>
  <c r="I107" i="3" s="1"/>
  <c r="H107" i="3"/>
  <c r="N107" i="3" s="1"/>
  <c r="AA159" i="1"/>
  <c r="I157" i="3" s="1"/>
  <c r="H157" i="3"/>
  <c r="N157" i="3" s="1"/>
  <c r="AA162" i="1"/>
  <c r="I160" i="3" s="1"/>
  <c r="H160" i="3"/>
  <c r="N160" i="3" s="1"/>
  <c r="AA74" i="1"/>
  <c r="I72" i="3" s="1"/>
  <c r="H72" i="3"/>
  <c r="N72" i="3" s="1"/>
  <c r="AA177" i="1"/>
  <c r="I175" i="3" s="1"/>
  <c r="H175" i="3"/>
  <c r="N175" i="3" s="1"/>
  <c r="AA153" i="1"/>
  <c r="I151" i="3" s="1"/>
  <c r="H151" i="3"/>
  <c r="N151" i="3" s="1"/>
  <c r="AA144" i="1"/>
  <c r="I142" i="3" s="1"/>
  <c r="H142" i="3"/>
  <c r="N142" i="3" s="1"/>
  <c r="AA171" i="1"/>
  <c r="I169" i="3" s="1"/>
  <c r="H169" i="3"/>
  <c r="N169" i="3" s="1"/>
  <c r="AA47" i="1"/>
  <c r="I45" i="3" s="1"/>
  <c r="H45" i="3"/>
  <c r="N45" i="3" s="1"/>
  <c r="AA118" i="1"/>
  <c r="I116" i="3" s="1"/>
  <c r="H116" i="3"/>
  <c r="N116" i="3" s="1"/>
  <c r="AA147" i="1"/>
  <c r="I145" i="3" s="1"/>
  <c r="H145" i="3"/>
  <c r="N145" i="3" s="1"/>
  <c r="AA58" i="1"/>
  <c r="I56" i="3" s="1"/>
  <c r="H56" i="3"/>
  <c r="N56" i="3" s="1"/>
  <c r="AA42" i="1"/>
  <c r="I40" i="3" s="1"/>
  <c r="H40" i="3"/>
  <c r="N40" i="3" s="1"/>
  <c r="AA120" i="1"/>
  <c r="I118" i="3" s="1"/>
  <c r="H118" i="3"/>
  <c r="N118" i="3" s="1"/>
  <c r="AA100" i="1"/>
  <c r="I98" i="3" s="1"/>
  <c r="H98" i="3"/>
  <c r="N98" i="3" s="1"/>
  <c r="AA119" i="1"/>
  <c r="I117" i="3" s="1"/>
  <c r="H117" i="3"/>
  <c r="N117" i="3" s="1"/>
  <c r="AA137" i="1"/>
  <c r="I135" i="3" s="1"/>
  <c r="H135" i="3"/>
  <c r="N135" i="3" s="1"/>
  <c r="AA79" i="1"/>
  <c r="I77" i="3" s="1"/>
  <c r="H77" i="3"/>
  <c r="N77" i="3" s="1"/>
  <c r="AA103" i="1"/>
  <c r="I101" i="3" s="1"/>
  <c r="H101" i="3"/>
  <c r="N101" i="3" s="1"/>
  <c r="AA182" i="1"/>
  <c r="I180" i="3" s="1"/>
  <c r="H180" i="3"/>
  <c r="N180" i="3" s="1"/>
  <c r="AA174" i="1"/>
  <c r="I172" i="3" s="1"/>
  <c r="H172" i="3"/>
  <c r="N172" i="3" s="1"/>
  <c r="AA50" i="1"/>
  <c r="I48" i="3" s="1"/>
  <c r="H48" i="3"/>
  <c r="N48" i="3" s="1"/>
  <c r="AA158" i="1"/>
  <c r="I156" i="3" s="1"/>
  <c r="H156" i="3"/>
  <c r="N156" i="3" s="1"/>
  <c r="AA115" i="1"/>
  <c r="I113" i="3" s="1"/>
  <c r="H113" i="3"/>
  <c r="N113" i="3" s="1"/>
  <c r="AA151" i="1"/>
  <c r="I149" i="3" s="1"/>
  <c r="H149" i="3"/>
  <c r="N149" i="3" s="1"/>
  <c r="AA88" i="1"/>
  <c r="I86" i="3" s="1"/>
  <c r="H86" i="3"/>
  <c r="N86" i="3" s="1"/>
  <c r="AA40" i="1"/>
  <c r="I38" i="3" s="1"/>
  <c r="H38" i="3"/>
  <c r="N38" i="3" s="1"/>
  <c r="AA66" i="1"/>
  <c r="I64" i="3" s="1"/>
  <c r="H64" i="3"/>
  <c r="N64" i="3" s="1"/>
  <c r="AA127" i="1"/>
  <c r="I125" i="3" s="1"/>
  <c r="H125" i="3"/>
  <c r="N125" i="3" s="1"/>
  <c r="AA68" i="1"/>
  <c r="I66" i="3" s="1"/>
  <c r="H66" i="3"/>
  <c r="N66" i="3" s="1"/>
  <c r="AA95" i="1"/>
  <c r="I93" i="3" s="1"/>
  <c r="H93" i="3"/>
  <c r="N93" i="3" s="1"/>
  <c r="AA152" i="1"/>
  <c r="I150" i="3" s="1"/>
  <c r="H150" i="3"/>
  <c r="N150" i="3" s="1"/>
  <c r="AA138" i="1"/>
  <c r="I136" i="3" s="1"/>
  <c r="H136" i="3"/>
  <c r="N136" i="3" s="1"/>
  <c r="AA142" i="1"/>
  <c r="I140" i="3" s="1"/>
  <c r="H140" i="3"/>
  <c r="N140" i="3" s="1"/>
  <c r="AA83" i="1"/>
  <c r="I81" i="3" s="1"/>
  <c r="H81" i="3"/>
  <c r="N81" i="3" s="1"/>
  <c r="AA143" i="1"/>
  <c r="I141" i="3" s="1"/>
  <c r="H141" i="3"/>
  <c r="N141" i="3" s="1"/>
  <c r="AA57" i="1"/>
  <c r="I55" i="3" s="1"/>
  <c r="H55" i="3"/>
  <c r="N55" i="3" s="1"/>
  <c r="AA48" i="1"/>
  <c r="I46" i="3" s="1"/>
  <c r="H46" i="3"/>
  <c r="N46" i="3" s="1"/>
  <c r="AA164" i="1"/>
  <c r="I162" i="3" s="1"/>
  <c r="H162" i="3"/>
  <c r="N162" i="3" s="1"/>
  <c r="AA116" i="1"/>
  <c r="I114" i="3" s="1"/>
  <c r="H114" i="3"/>
  <c r="N114" i="3" s="1"/>
  <c r="AA154" i="1"/>
  <c r="I152" i="3" s="1"/>
  <c r="H152" i="3"/>
  <c r="N152" i="3" s="1"/>
  <c r="AA44" i="1"/>
  <c r="I42" i="3" s="1"/>
  <c r="H42" i="3"/>
  <c r="N42" i="3" s="1"/>
  <c r="AA84" i="1"/>
  <c r="I82" i="3" s="1"/>
  <c r="H82" i="3"/>
  <c r="N82" i="3" s="1"/>
  <c r="AA175" i="1"/>
  <c r="I173" i="3" s="1"/>
  <c r="H173" i="3"/>
  <c r="N173" i="3" s="1"/>
  <c r="AA54" i="1"/>
  <c r="I52" i="3" s="1"/>
  <c r="H52" i="3"/>
  <c r="N52" i="3" s="1"/>
  <c r="AA133" i="1"/>
  <c r="I131" i="3" s="1"/>
  <c r="H131" i="3"/>
  <c r="N131" i="3" s="1"/>
  <c r="AA89" i="1"/>
  <c r="I87" i="3" s="1"/>
  <c r="H87" i="3"/>
  <c r="N87" i="3" s="1"/>
  <c r="AA117" i="1"/>
  <c r="I115" i="3" s="1"/>
  <c r="H115" i="3"/>
  <c r="N115" i="3" s="1"/>
  <c r="AA69" i="1"/>
  <c r="I67" i="3" s="1"/>
  <c r="H67" i="3"/>
  <c r="N67" i="3" s="1"/>
  <c r="AA97" i="1"/>
  <c r="I95" i="3" s="1"/>
  <c r="H95" i="3"/>
  <c r="N95" i="3" s="1"/>
  <c r="AA156" i="1"/>
  <c r="I154" i="3" s="1"/>
  <c r="H154" i="3"/>
  <c r="N154" i="3" s="1"/>
  <c r="AA75" i="1"/>
  <c r="I73" i="3" s="1"/>
  <c r="H73" i="3"/>
  <c r="N73" i="3" s="1"/>
  <c r="AA112" i="1"/>
  <c r="I110" i="3" s="1"/>
  <c r="H110" i="3"/>
  <c r="N110" i="3" s="1"/>
  <c r="AA72" i="1"/>
  <c r="I70" i="3" s="1"/>
  <c r="H70" i="3"/>
  <c r="N70" i="3" s="1"/>
  <c r="AA62" i="1"/>
  <c r="I60" i="3" s="1"/>
  <c r="H60" i="3"/>
  <c r="N60" i="3" s="1"/>
  <c r="AA65" i="1"/>
  <c r="I63" i="3" s="1"/>
  <c r="H63" i="3"/>
  <c r="N63" i="3" s="1"/>
  <c r="AA71" i="1"/>
  <c r="I69" i="3" s="1"/>
  <c r="H69" i="3"/>
  <c r="N69" i="3" s="1"/>
  <c r="AA77" i="1"/>
  <c r="I75" i="3" s="1"/>
  <c r="H75" i="3"/>
  <c r="N75" i="3" s="1"/>
  <c r="AA183" i="1"/>
  <c r="I181" i="3" s="1"/>
  <c r="H181" i="3"/>
  <c r="N181" i="3" s="1"/>
  <c r="AA78" i="1"/>
  <c r="I76" i="3" s="1"/>
  <c r="H76" i="3"/>
  <c r="N76" i="3" s="1"/>
  <c r="AA91" i="1"/>
  <c r="I89" i="3" s="1"/>
  <c r="H89" i="3"/>
  <c r="N89" i="3" s="1"/>
  <c r="AA76" i="1"/>
  <c r="I74" i="3" s="1"/>
  <c r="H74" i="3"/>
  <c r="N74" i="3" s="1"/>
  <c r="AA155" i="1"/>
  <c r="I153" i="3" s="1"/>
  <c r="H153" i="3"/>
  <c r="N153" i="3" s="1"/>
  <c r="AA128" i="1"/>
  <c r="I126" i="3" s="1"/>
  <c r="H126" i="3"/>
  <c r="N126" i="3" s="1"/>
  <c r="AA63" i="1"/>
  <c r="I61" i="3" s="1"/>
  <c r="H61" i="3"/>
  <c r="N61" i="3" s="1"/>
  <c r="AA141" i="1"/>
  <c r="I139" i="3" s="1"/>
  <c r="H139" i="3"/>
  <c r="N139" i="3" s="1"/>
  <c r="AA163" i="1"/>
  <c r="I161" i="3" s="1"/>
  <c r="H161" i="3"/>
  <c r="N161" i="3" s="1"/>
  <c r="AA106" i="1"/>
  <c r="I104" i="3" s="1"/>
  <c r="H104" i="3"/>
  <c r="N104" i="3" s="1"/>
  <c r="AA45" i="1"/>
  <c r="I43" i="3" s="1"/>
  <c r="H43" i="3"/>
  <c r="N43" i="3" s="1"/>
  <c r="AA53" i="1"/>
  <c r="I51" i="3" s="1"/>
  <c r="H51" i="3"/>
  <c r="N51" i="3" s="1"/>
  <c r="AA81" i="1"/>
  <c r="I79" i="3" s="1"/>
  <c r="H79" i="3"/>
  <c r="N79" i="3" s="1"/>
  <c r="AA173" i="1"/>
  <c r="I171" i="3" s="1"/>
  <c r="H171" i="3"/>
  <c r="N171" i="3" s="1"/>
  <c r="AA85" i="1"/>
  <c r="I83" i="3" s="1"/>
  <c r="H83" i="3"/>
  <c r="N83" i="3" s="1"/>
  <c r="AA104" i="1"/>
  <c r="I102" i="3" s="1"/>
  <c r="H102" i="3"/>
  <c r="N102" i="3" s="1"/>
  <c r="AA146" i="1"/>
  <c r="I144" i="3" s="1"/>
  <c r="H144" i="3"/>
  <c r="N144" i="3" s="1"/>
  <c r="AA161" i="1"/>
  <c r="I159" i="3" s="1"/>
  <c r="H159" i="3"/>
  <c r="N159" i="3" s="1"/>
  <c r="AA140" i="1"/>
  <c r="I138" i="3" s="1"/>
  <c r="H138" i="3"/>
  <c r="N138" i="3" s="1"/>
  <c r="AA150" i="1"/>
  <c r="I148" i="3" s="1"/>
  <c r="H148" i="3"/>
  <c r="N148" i="3" s="1"/>
  <c r="AA60" i="1"/>
  <c r="I58" i="3" s="1"/>
  <c r="H58" i="3"/>
  <c r="N58" i="3" s="1"/>
  <c r="AA123" i="1"/>
  <c r="I121" i="3" s="1"/>
  <c r="H121" i="3"/>
  <c r="N121" i="3" s="1"/>
  <c r="AA98" i="1"/>
  <c r="I96" i="3" s="1"/>
  <c r="H96" i="3"/>
  <c r="N96" i="3" s="1"/>
  <c r="AA178" i="1"/>
  <c r="I176" i="3" s="1"/>
  <c r="H176" i="3"/>
  <c r="N176" i="3" s="1"/>
  <c r="AA90" i="1"/>
  <c r="I88" i="3" s="1"/>
  <c r="H88" i="3"/>
  <c r="N88" i="3" s="1"/>
  <c r="AA149" i="1"/>
  <c r="I147" i="3" s="1"/>
  <c r="H147" i="3"/>
  <c r="N147" i="3" s="1"/>
  <c r="AA181" i="1"/>
  <c r="I179" i="3" s="1"/>
  <c r="H179" i="3"/>
  <c r="N179" i="3" s="1"/>
  <c r="AA56" i="1"/>
  <c r="I54" i="3" s="1"/>
  <c r="H54" i="3"/>
  <c r="N54" i="3" s="1"/>
  <c r="AA96" i="1"/>
  <c r="I94" i="3" s="1"/>
  <c r="H94" i="3"/>
  <c r="N94" i="3" s="1"/>
  <c r="AA122" i="1"/>
  <c r="I120" i="3" s="1"/>
  <c r="H120" i="3"/>
  <c r="N120" i="3" s="1"/>
  <c r="AA188" i="1"/>
  <c r="AA113" i="1"/>
  <c r="I111" i="3" s="1"/>
  <c r="H111" i="3"/>
  <c r="N111" i="3" s="1"/>
  <c r="AA131" i="1"/>
  <c r="I129" i="3" s="1"/>
  <c r="H129" i="3"/>
  <c r="N129" i="3" s="1"/>
  <c r="AA157" i="1"/>
  <c r="I155" i="3" s="1"/>
  <c r="H155" i="3"/>
  <c r="N155" i="3" s="1"/>
  <c r="AA167" i="1"/>
  <c r="I165" i="3" s="1"/>
  <c r="H165" i="3"/>
  <c r="N165" i="3" s="1"/>
  <c r="AA184" i="1"/>
  <c r="I182" i="3" s="1"/>
  <c r="H182" i="3"/>
  <c r="N182" i="3" s="1"/>
  <c r="AA59" i="1"/>
  <c r="I57" i="3" s="1"/>
  <c r="H57" i="3"/>
  <c r="N57" i="3" s="1"/>
  <c r="AA73" i="1"/>
  <c r="I71" i="3" s="1"/>
  <c r="H71" i="3"/>
  <c r="N71" i="3" s="1"/>
  <c r="AA180" i="1"/>
  <c r="I178" i="3" s="1"/>
  <c r="H178" i="3"/>
  <c r="N178" i="3" s="1"/>
  <c r="AA52" i="1"/>
  <c r="I50" i="3" s="1"/>
  <c r="H50" i="3"/>
  <c r="N50" i="3" s="1"/>
  <c r="AA93" i="1"/>
  <c r="I91" i="3" s="1"/>
  <c r="H91" i="3"/>
  <c r="N91" i="3" s="1"/>
  <c r="AA61" i="1"/>
  <c r="I59" i="3" s="1"/>
  <c r="H59" i="3"/>
  <c r="N59" i="3" s="1"/>
  <c r="AA189" i="1"/>
</calcChain>
</file>

<file path=xl/comments1.xml><?xml version="1.0" encoding="utf-8"?>
<comments xmlns="http://schemas.openxmlformats.org/spreadsheetml/2006/main">
  <authors>
    <author>din2s</author>
  </authors>
  <commentList>
    <comment ref="W1" authorId="0">
      <text>
        <r>
          <rPr>
            <sz val="9"/>
            <color indexed="81"/>
            <rFont val="Tahoma"/>
            <family val="2"/>
          </rPr>
          <t>Diisi angka 1 atau 2</t>
        </r>
      </text>
    </comment>
    <comment ref="AM1" authorId="0">
      <text>
        <r>
          <rPr>
            <sz val="9"/>
            <color indexed="81"/>
            <rFont val="Tahoma"/>
            <family val="2"/>
          </rPr>
          <t>Diisi tahun pelajaran berjalan / sekarang</t>
        </r>
      </text>
    </comment>
    <comment ref="E2" authorId="0">
      <text>
        <r>
          <rPr>
            <sz val="9"/>
            <color indexed="81"/>
            <rFont val="Tahoma"/>
            <family val="2"/>
          </rPr>
          <t>Masukkan kode guru di sini (cell E2)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silahkan diubah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diisi angka 1 - 4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diisi angka 1 - 4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0">
      <text>
        <r>
          <rPr>
            <b/>
            <sz val="9"/>
            <color indexed="81"/>
            <rFont val="Tahoma"/>
            <family val="2"/>
          </rPr>
          <t>diisi nilai hasil PTS</t>
        </r>
      </text>
    </comment>
    <comment ref="X5" authorId="0">
      <text>
        <r>
          <rPr>
            <b/>
            <sz val="9"/>
            <color indexed="81"/>
            <rFont val="Tahoma"/>
            <family val="2"/>
          </rPr>
          <t>diisi hasil PAS/PKK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diisi angka 1 - 100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5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  <comment ref="AL5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  <comment ref="AQ5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diisi angka 1 - 4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diisi angka 1 - 4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diisi nilai hasil PTS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diisi hasil PAS/PKK</t>
        </r>
      </text>
    </comment>
    <comment ref="AB6" authorId="0">
      <text>
        <r>
          <rPr>
            <b/>
            <sz val="9"/>
            <color indexed="81"/>
            <rFont val="Tahoma"/>
            <family val="2"/>
          </rPr>
          <t>diisi angka 1 - 100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6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  <comment ref="AL6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  <comment ref="AQ6" authorId="0">
      <text>
        <r>
          <rPr>
            <b/>
            <sz val="9"/>
            <color indexed="81"/>
            <rFont val="Tahoma"/>
            <family val="2"/>
          </rPr>
          <t>diisi angka 1 - 100</t>
        </r>
      </text>
    </comment>
  </commentList>
</comments>
</file>

<file path=xl/sharedStrings.xml><?xml version="1.0" encoding="utf-8"?>
<sst xmlns="http://schemas.openxmlformats.org/spreadsheetml/2006/main" count="827" uniqueCount="439">
  <si>
    <t>B</t>
  </si>
  <si>
    <t>C</t>
  </si>
  <si>
    <t>PENGETAHUAN</t>
  </si>
  <si>
    <t>A</t>
  </si>
  <si>
    <t>D</t>
  </si>
  <si>
    <t>KETERAMPILAN</t>
  </si>
  <si>
    <t>N A M A</t>
  </si>
  <si>
    <t>A S P E K   P E N I L A I A N</t>
  </si>
  <si>
    <t>SEMESTER :</t>
  </si>
  <si>
    <t>URT</t>
  </si>
  <si>
    <t>N O M O R</t>
  </si>
  <si>
    <t>MATA PELAJARAN :</t>
  </si>
  <si>
    <t>SIKAP SOSIAL</t>
  </si>
  <si>
    <t>SIKAP SPIRITUAL</t>
  </si>
  <si>
    <t>PTS</t>
  </si>
  <si>
    <t>Prak_1</t>
  </si>
  <si>
    <t>Prak_2</t>
  </si>
  <si>
    <t>Prak_3</t>
  </si>
  <si>
    <t>Prak_4</t>
  </si>
  <si>
    <t>Port_1</t>
  </si>
  <si>
    <t>Port_2</t>
  </si>
  <si>
    <t>Port_3</t>
  </si>
  <si>
    <t>Port_4</t>
  </si>
  <si>
    <t>Proj_1</t>
  </si>
  <si>
    <t>Proj_2</t>
  </si>
  <si>
    <t>Proj_3</t>
  </si>
  <si>
    <t>E</t>
  </si>
  <si>
    <t>--</t>
  </si>
  <si>
    <t>JANGAN DIHAPUS</t>
  </si>
  <si>
    <t xml:space="preserve">TAHUN PELAJARAN : </t>
  </si>
  <si>
    <t>KELAS</t>
  </si>
  <si>
    <t>X MIPA_1</t>
  </si>
  <si>
    <t>R Prak</t>
  </si>
  <si>
    <t>R Port</t>
  </si>
  <si>
    <t>R Proj</t>
  </si>
  <si>
    <t>X MIPA_2</t>
  </si>
  <si>
    <t>X MIPA_3</t>
  </si>
  <si>
    <t>X MIPA_4</t>
  </si>
  <si>
    <t>X MIPA_5</t>
  </si>
  <si>
    <t>Column25</t>
  </si>
  <si>
    <t>NIS</t>
  </si>
  <si>
    <t>SP_1</t>
  </si>
  <si>
    <t>SP_2</t>
  </si>
  <si>
    <t>SP_3</t>
  </si>
  <si>
    <t>SP_4</t>
  </si>
  <si>
    <t>SS_1</t>
  </si>
  <si>
    <t>SS_2</t>
  </si>
  <si>
    <t>SS_3</t>
  </si>
  <si>
    <t>SS_4</t>
  </si>
  <si>
    <t>PH_1</t>
  </si>
  <si>
    <t>PH_2</t>
  </si>
  <si>
    <t>PH_3</t>
  </si>
  <si>
    <t>PH_4</t>
  </si>
  <si>
    <t>PH_5</t>
  </si>
  <si>
    <t>PAS/PKK</t>
  </si>
  <si>
    <t>PRED</t>
  </si>
  <si>
    <t>PESERTA DIDIK</t>
  </si>
  <si>
    <t>RNSS</t>
  </si>
  <si>
    <t>RNSP</t>
  </si>
  <si>
    <t>PAS/ PKK</t>
  </si>
  <si>
    <t>R PH</t>
  </si>
  <si>
    <t>Proj_4</t>
  </si>
  <si>
    <t>N A K</t>
  </si>
  <si>
    <t>PRED K</t>
  </si>
  <si>
    <t>N A P</t>
  </si>
  <si>
    <t>PRED P</t>
  </si>
  <si>
    <t>NA</t>
  </si>
  <si>
    <t>(GANJIL)</t>
  </si>
  <si>
    <t>(GENAP)</t>
  </si>
  <si>
    <t>HASIL</t>
  </si>
  <si>
    <t>TAHUN PELAJARAN :</t>
  </si>
  <si>
    <t>Pred.</t>
  </si>
  <si>
    <t>DATA</t>
  </si>
  <si>
    <t>NAMA PESERTA DIDIK</t>
  </si>
  <si>
    <t>NAMA GURU MAPEL :</t>
  </si>
  <si>
    <t>NAMA GURU</t>
  </si>
  <si>
    <t>Dra. Hj. Happy Mariana, M.Si</t>
  </si>
  <si>
    <t>Rahno Sucharsono, S. Pd</t>
  </si>
  <si>
    <t>Drs. Dedi Rukmana M</t>
  </si>
  <si>
    <t>Enjang Wijaksana, S. Pd</t>
  </si>
  <si>
    <t>Tarya Masdan, S. Pd</t>
  </si>
  <si>
    <t>Iwan Hermawan, S. Pd</t>
  </si>
  <si>
    <t>Drs. Abdurahman Saleh</t>
  </si>
  <si>
    <t>Drs. Dindin Solehudin</t>
  </si>
  <si>
    <t>Drs. Nanang Mulyana</t>
  </si>
  <si>
    <t>Dra. Hj. Neni Cefridayani H</t>
  </si>
  <si>
    <t>Yuyus Yustiana, S. Pd</t>
  </si>
  <si>
    <t>Dra. Rd. Ida Farida</t>
  </si>
  <si>
    <t>Drs. Budiyana, M. MPd</t>
  </si>
  <si>
    <t>Drs. Ahmad Rana S.</t>
  </si>
  <si>
    <t>Dra. Yeti Kurniati</t>
  </si>
  <si>
    <t>Drs. Jajang Sudarman</t>
  </si>
  <si>
    <t>Teteng Kusnadi, S. Pd</t>
  </si>
  <si>
    <t>Supriyadi, S. Pd</t>
  </si>
  <si>
    <t>Drs. Agus Supriatna</t>
  </si>
  <si>
    <t>Drs. Tuta Kapiana  B</t>
  </si>
  <si>
    <t>Setyawati, S. Pd</t>
  </si>
  <si>
    <t>Kokom Komaya, S. Pd</t>
  </si>
  <si>
    <t>Euis Sumarni, S. Pd</t>
  </si>
  <si>
    <t>Rina Dasyani, S. Pd</t>
  </si>
  <si>
    <t>H. Asep Wanda S, S. Pd, M. Si</t>
  </si>
  <si>
    <t>Essi Susanti, S. Pd</t>
  </si>
  <si>
    <t>Yanti, S.Pd</t>
  </si>
  <si>
    <t>Siti A. Agustini, S. Pd</t>
  </si>
  <si>
    <t>Euis Kartini, S. Pd</t>
  </si>
  <si>
    <t>Cicin Cintawati, S. Pd</t>
  </si>
  <si>
    <t>Lisda, S.S</t>
  </si>
  <si>
    <t>Nia Widawati, S. Pd</t>
  </si>
  <si>
    <t>Ervina, S. Pd</t>
  </si>
  <si>
    <t>Lia Nurliawati, S. Pd</t>
  </si>
  <si>
    <t>Yayuk Soneka, S. Pd</t>
  </si>
  <si>
    <t>Novi Nurul R, S. Pd</t>
  </si>
  <si>
    <t>Dian Haerani, S. Pd</t>
  </si>
  <si>
    <t>Yuniarti Putri Rahayu, S. Sos</t>
  </si>
  <si>
    <t>Hilman Fauzi, S. Pd</t>
  </si>
  <si>
    <t>Sumaryani Dewi, P. Pd</t>
  </si>
  <si>
    <t>Asep Kuswandi, S. Ag</t>
  </si>
  <si>
    <t>Rina Marlia Dewi, S. Pd</t>
  </si>
  <si>
    <t>KODE</t>
  </si>
  <si>
    <t>R Pro</t>
  </si>
  <si>
    <t>R SP</t>
  </si>
  <si>
    <t>R SS</t>
  </si>
  <si>
    <t>Pro_1</t>
  </si>
  <si>
    <t>Pro_2</t>
  </si>
  <si>
    <t>Pro_3</t>
  </si>
  <si>
    <t>Pro_4</t>
  </si>
  <si>
    <t>Guru Mata Pelajaran,</t>
  </si>
  <si>
    <t>Banjaran,</t>
  </si>
  <si>
    <t>Harun Arrosyid, S. PdI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</si>
  <si>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</si>
  <si>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</si>
  <si>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</si>
  <si>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</si>
  <si>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</si>
  <si>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</si>
  <si>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</si>
  <si>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</si>
  <si>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</si>
  <si>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</si>
  <si>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</si>
  <si>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</si>
  <si>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</si>
  <si>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</si>
  <si>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</si>
  <si>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</si>
  <si>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</si>
  <si>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</si>
  <si>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</si>
  <si>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</si>
  <si>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</si>
  <si>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</si>
  <si>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</si>
  <si>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</si>
  <si>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</si>
  <si>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</si>
  <si>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</si>
  <si>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</si>
  <si>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</si>
  <si>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</si>
  <si>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</si>
  <si>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</si>
  <si>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</si>
  <si>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</si>
  <si>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</si>
  <si>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</si>
  <si>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ABS</t>
  </si>
  <si>
    <t>SP1</t>
  </si>
  <si>
    <t>SP2</t>
  </si>
  <si>
    <t>SP3</t>
  </si>
  <si>
    <t>SP4</t>
  </si>
  <si>
    <t>So1</t>
  </si>
  <si>
    <t>So2</t>
  </si>
  <si>
    <t>So3</t>
  </si>
  <si>
    <t>So4</t>
  </si>
  <si>
    <t>R So</t>
  </si>
  <si>
    <t>Pr1</t>
  </si>
  <si>
    <t>Pr2</t>
  </si>
  <si>
    <t>Pr3</t>
  </si>
  <si>
    <t>Pr4</t>
  </si>
  <si>
    <t>R Pr</t>
  </si>
  <si>
    <t>Po1</t>
  </si>
  <si>
    <t>Po2</t>
  </si>
  <si>
    <t>Po3</t>
  </si>
  <si>
    <t>Po4</t>
  </si>
  <si>
    <t>R Po</t>
  </si>
  <si>
    <t>Pk1</t>
  </si>
  <si>
    <t>Pk2</t>
  </si>
  <si>
    <t>Pk3</t>
  </si>
  <si>
    <t>Pk4</t>
  </si>
  <si>
    <t>Pj1</t>
  </si>
  <si>
    <t>Pj2</t>
  </si>
  <si>
    <t>Pj3</t>
  </si>
  <si>
    <t>Pj4</t>
  </si>
  <si>
    <t>Pk = Praktik</t>
  </si>
  <si>
    <t>Po =  Portofolio</t>
  </si>
  <si>
    <t>Pr  =  Produk</t>
  </si>
  <si>
    <t>Pj =  Projek</t>
  </si>
  <si>
    <t>PAS-PKK</t>
  </si>
  <si>
    <t>2018 / 2019</t>
  </si>
  <si>
    <t>SB</t>
  </si>
  <si>
    <t>Jeri Kusmiran, S. Pd</t>
  </si>
  <si>
    <t>Endah Rika Dewi, S. Pd</t>
  </si>
  <si>
    <t>Novi Istriyani Rahayu, S. Pd</t>
  </si>
  <si>
    <t>Putri Lisanda Novianti</t>
  </si>
  <si>
    <t>Riska Mustika Widiawati</t>
  </si>
  <si>
    <t>Fini Fajarliani, S. Sos</t>
  </si>
  <si>
    <t>Annisa Sulisda, S. Pd</t>
  </si>
  <si>
    <t>Desi Eka Permata Sari, S. Sen</t>
  </si>
  <si>
    <t>Marini Utami Ningsih, S. Pd</t>
  </si>
  <si>
    <t>Redi Rustandi, S. Pd</t>
  </si>
  <si>
    <t>Asma Ayu, S. Pd</t>
  </si>
  <si>
    <t>Ayu Ariana Mulyani, S. Pd</t>
  </si>
  <si>
    <t>Hari Maryadi, S. Sen</t>
  </si>
  <si>
    <t>Rudi Selamat, S. Pd</t>
  </si>
  <si>
    <t>Kharista Setyo Nur Utami, S. Pd</t>
  </si>
  <si>
    <t>Penget</t>
  </si>
  <si>
    <t>Pred P</t>
  </si>
  <si>
    <t>Ketera</t>
  </si>
  <si>
    <t>Pred K</t>
  </si>
  <si>
    <t>Spir</t>
  </si>
  <si>
    <t>Sos</t>
  </si>
  <si>
    <t>KOMPETENSI</t>
  </si>
  <si>
    <t>CAPAIAN</t>
  </si>
  <si>
    <t>Kepsek</t>
  </si>
  <si>
    <t>B. Indonesia</t>
  </si>
  <si>
    <t>Ekonomi</t>
  </si>
  <si>
    <t>Fisika</t>
  </si>
  <si>
    <t>Biologi</t>
  </si>
  <si>
    <t>PAIBP/BTQ</t>
  </si>
  <si>
    <t>Matematika</t>
  </si>
  <si>
    <t>PJOK</t>
  </si>
  <si>
    <t>Kimia</t>
  </si>
  <si>
    <t>Geografi</t>
  </si>
  <si>
    <t>PPKn</t>
  </si>
  <si>
    <t>Seni Budaya</t>
  </si>
  <si>
    <t>Sosiologi</t>
  </si>
  <si>
    <t>Sejarah IPS</t>
  </si>
  <si>
    <t>B. Inggris</t>
  </si>
  <si>
    <t>B. Sunda</t>
  </si>
  <si>
    <t>B&amp;S Jepang</t>
  </si>
  <si>
    <t>BK</t>
  </si>
  <si>
    <t>Sejarah Nas.</t>
  </si>
  <si>
    <t>Prakarya</t>
  </si>
  <si>
    <t>BTQ</t>
  </si>
  <si>
    <t>PAIBP</t>
  </si>
  <si>
    <t>PABP</t>
  </si>
  <si>
    <t>PAIBP / BTQ</t>
  </si>
  <si>
    <t>Sejarah / LM</t>
  </si>
  <si>
    <t>MAPEL</t>
  </si>
  <si>
    <t>NILAI  RAPOR</t>
  </si>
  <si>
    <t>ACEP IRMAN PAUZI</t>
  </si>
  <si>
    <t>AGUS PRIYATNA</t>
  </si>
  <si>
    <t>ANNISA FITRIA</t>
  </si>
  <si>
    <t>APEP BURHAN SETIAWAN</t>
  </si>
  <si>
    <t>AREFAH SHOFIHATUL QOLBY</t>
  </si>
  <si>
    <t>ASTI NURJANAH</t>
  </si>
  <si>
    <t>AYU LINA</t>
  </si>
  <si>
    <t>AYU YUNIRA PANGESTI</t>
  </si>
  <si>
    <t>BILLY REIHAN YUSUF</t>
  </si>
  <si>
    <t>DEDEN RAHMATULLAH</t>
  </si>
  <si>
    <t>DELIA RAHMAWATI</t>
  </si>
  <si>
    <t>DESTRY NUR FITRIANY</t>
  </si>
  <si>
    <t>DETI NURHAYATI</t>
  </si>
  <si>
    <t>DEVI NURWULAN</t>
  </si>
  <si>
    <t>DEWI UTI SUKARNI</t>
  </si>
  <si>
    <t>EKO SAEPULOH</t>
  </si>
  <si>
    <t>ELINA LUPIANI</t>
  </si>
  <si>
    <t>FANNY MARDIANTI PUTRI N</t>
  </si>
  <si>
    <t>FEBRIANSYAH ARMANDA</t>
  </si>
  <si>
    <t>ICHA MARLIANI</t>
  </si>
  <si>
    <t>IRA NOVITA</t>
  </si>
  <si>
    <t>KIKI</t>
  </si>
  <si>
    <t xml:space="preserve">NATASYA MARGARETTA ALBERTUS </t>
  </si>
  <si>
    <t>NETA KUSUMAH DEWI</t>
  </si>
  <si>
    <t>NURHALIZA SALSABILA SETIAWAN</t>
  </si>
  <si>
    <t>PIPIT SRI MULYANI</t>
  </si>
  <si>
    <t>QORI NUR AZIZAH</t>
  </si>
  <si>
    <t>RESTI NADIATUL HALWA</t>
  </si>
  <si>
    <t>REVA HERMAWATI</t>
  </si>
  <si>
    <t>RIDWAN KUSMAJAYA</t>
  </si>
  <si>
    <t>SEVIA</t>
  </si>
  <si>
    <t>SIDIK ALI MASRI WIBISANA</t>
  </si>
  <si>
    <t>SILVI PUTRI YANTIKA</t>
  </si>
  <si>
    <t>SITI ASYAH NURHAMIDAH</t>
  </si>
  <si>
    <t>SITI HARYANI</t>
  </si>
  <si>
    <t>SOPIAN RAMDANI</t>
  </si>
  <si>
    <t>THORIQ ANTARESA</t>
  </si>
  <si>
    <t>VIANA RAISYA ANINDYA</t>
  </si>
  <si>
    <t>WIDIANINGSIH</t>
  </si>
  <si>
    <t>37</t>
  </si>
  <si>
    <t>38</t>
  </si>
  <si>
    <t>39</t>
  </si>
  <si>
    <t>ALDI FAZRI CAHYADI</t>
  </si>
  <si>
    <t>ALFITRIYENI</t>
  </si>
  <si>
    <t>ANISA FITRIA</t>
  </si>
  <si>
    <t>CANTIKA NAZIFAH SALSABILA</t>
  </si>
  <si>
    <t>CECEP AJI SUKMA</t>
  </si>
  <si>
    <t>DESTI RAHMAYANTI</t>
  </si>
  <si>
    <t>DESTRI WINARTI</t>
  </si>
  <si>
    <t>ELSA NUR ANISA</t>
  </si>
  <si>
    <t>FADLI FATHURROHMAN MUTTAQIM</t>
  </si>
  <si>
    <t>FAJAR MOHAMAD</t>
  </si>
  <si>
    <t>FALYA SANI FEBRIANSYAH</t>
  </si>
  <si>
    <t>FITRI BANYU SUMARNA</t>
  </si>
  <si>
    <t>FITRI SUCI YANI</t>
  </si>
  <si>
    <t>HAFIDZ RISMAWAN</t>
  </si>
  <si>
    <t>HELNA ROSMAWATI</t>
  </si>
  <si>
    <t>INEU YULIANTI</t>
  </si>
  <si>
    <t>IQBAL GANDA SAPUTRA</t>
  </si>
  <si>
    <t>KEINANSYAFURA AL- BIRR</t>
  </si>
  <si>
    <t>LILIS ELSA MARSELA</t>
  </si>
  <si>
    <t>MGS. A. GEBBY AL MUHAR</t>
  </si>
  <si>
    <t>MINA MARLINA</t>
  </si>
  <si>
    <t>MOHAMAD KRISNA ANDIKA</t>
  </si>
  <si>
    <t>MOHAMMAD RAFLY FARRAZS</t>
  </si>
  <si>
    <t>NITA YULIANTI</t>
  </si>
  <si>
    <t>NOVI WIDIAWATI</t>
  </si>
  <si>
    <t>NOVIA HELISTIANI</t>
  </si>
  <si>
    <t>NUR ASYFA RAMDANIAH</t>
  </si>
  <si>
    <t xml:space="preserve">NURUL ALIANI </t>
  </si>
  <si>
    <t>PUTRI MEILANI CAHYANTI</t>
  </si>
  <si>
    <t>RANGGA NUGRAHA</t>
  </si>
  <si>
    <t>SELVIRA ZALSABILA ANDRESTY</t>
  </si>
  <si>
    <t>SILVI SETIANI</t>
  </si>
  <si>
    <t>SISKA HERFINA</t>
  </si>
  <si>
    <t>SITI PAUZIAH</t>
  </si>
  <si>
    <t>SUSI SULISTIAWATI</t>
  </si>
  <si>
    <t>TITIN</t>
  </si>
  <si>
    <t>TRISNO</t>
  </si>
  <si>
    <t>WIDI AISAH</t>
  </si>
  <si>
    <t>WINDI RINDIANI</t>
  </si>
  <si>
    <t>WINDU WULANSARI</t>
  </si>
  <si>
    <t>ZEIN AZIZ FARHANI</t>
  </si>
  <si>
    <t>ZIDANE ANGGI RIYANA</t>
  </si>
  <si>
    <t>40</t>
  </si>
  <si>
    <t>41</t>
  </si>
  <si>
    <t>42</t>
  </si>
  <si>
    <t>ANGGI SETIAWATI</t>
  </si>
  <si>
    <t>ANNISA RAHMAWATI</t>
  </si>
  <si>
    <t>CANDRA WIJAYA</t>
  </si>
  <si>
    <t>DADAN RUSDIANA</t>
  </si>
  <si>
    <t>DEVI VADILA</t>
  </si>
  <si>
    <t>FAISAL NOVIANSYAH</t>
  </si>
  <si>
    <t>FIRDA ASHARI NURAPRILIYANTIE</t>
  </si>
  <si>
    <t>HENDA MAULANA IRMANSYAH</t>
  </si>
  <si>
    <t>KEKE APRILIANI</t>
  </si>
  <si>
    <t>KINTANI NOVIYANTI IRAWAN</t>
  </si>
  <si>
    <t>KRIS MAULANA</t>
  </si>
  <si>
    <t>LIA MEILANTI</t>
  </si>
  <si>
    <t>MALA RANITA</t>
  </si>
  <si>
    <t>MELSICA MEVIYANTI</t>
  </si>
  <si>
    <t>MOCHAMAD SIDIK SUHERMAN</t>
  </si>
  <si>
    <t>MOCHAMMAD ADRIAN ALAMSYAH P.</t>
  </si>
  <si>
    <t>MUHAMMAD RIZAL MAULANA</t>
  </si>
  <si>
    <t>NURUL LUTFIYAH</t>
  </si>
  <si>
    <t>PUTRI SONYA NINGSIH</t>
  </si>
  <si>
    <t>RAHAN RAHMANA</t>
  </si>
  <si>
    <t>RINDI SEPTIANI</t>
  </si>
  <si>
    <t>RIRIN RIANTI</t>
  </si>
  <si>
    <t>RISKA SRI AGUSTIN</t>
  </si>
  <si>
    <t>SANIYAH ALYA VERONISA</t>
  </si>
  <si>
    <t>SELI SETIAWATI</t>
  </si>
  <si>
    <t>SEPTIANI DWI HASTINI</t>
  </si>
  <si>
    <t>SHELY SINTIA DEWI</t>
  </si>
  <si>
    <t>SISKA YUHIRA</t>
  </si>
  <si>
    <t>SISKA YUNITA APRIYANTI</t>
  </si>
  <si>
    <t>SURYA DALIMAN</t>
  </si>
  <si>
    <t>UTEP KAHFI MAULANA</t>
  </si>
  <si>
    <t>WINDI ROSIDA</t>
  </si>
  <si>
    <t>WIWIN WIDIA</t>
  </si>
  <si>
    <t>YOGI MUHAMAD YUSNI</t>
  </si>
  <si>
    <t>YULIA CITRA</t>
  </si>
  <si>
    <t>161710384</t>
  </si>
  <si>
    <t>AAS KANIA</t>
  </si>
  <si>
    <t>ANI MAULANA</t>
  </si>
  <si>
    <t>ANNES DALIMUNTHE</t>
  </si>
  <si>
    <t>BELA GUNAWAN AKBAR</t>
  </si>
  <si>
    <t>DIVAL REGIAN FIRMANSYAH</t>
  </si>
  <si>
    <t>DWI AULIA TAMIN</t>
  </si>
  <si>
    <t>ERICA DWI PUTRI WAHYUNI</t>
  </si>
  <si>
    <t>ERIKA SURYANI KUSUMAH</t>
  </si>
  <si>
    <t>FITRI SEPTIANI</t>
  </si>
  <si>
    <t>FUJIYANTO RAMADHAN</t>
  </si>
  <si>
    <t>HAFSA ISMA AULIA</t>
  </si>
  <si>
    <t>INDRA MULYA PARMANA</t>
  </si>
  <si>
    <t>LUCKY SUHENDAR</t>
  </si>
  <si>
    <t>MEGA FAJRINA</t>
  </si>
  <si>
    <t>MILA APRILIANI</t>
  </si>
  <si>
    <t>MOCH. MUSLIM</t>
  </si>
  <si>
    <t>MUHAMAD ARDI ANSYAH</t>
  </si>
  <si>
    <t>MUHAMMAD HADI ZA.</t>
  </si>
  <si>
    <t>REZA CLODIA</t>
  </si>
  <si>
    <t>SINDI DILA YULIANTI</t>
  </si>
  <si>
    <t>SITI NURJANAH</t>
  </si>
  <si>
    <t>SITI RANI OKTAVIANI</t>
  </si>
  <si>
    <t>SITI RINA OKTAVIANA</t>
  </si>
  <si>
    <t>SRI ANDINI PUSPITA SARI</t>
  </si>
  <si>
    <t>SRI MULYATI</t>
  </si>
  <si>
    <t>SRI WAHYUNI</t>
  </si>
  <si>
    <t>TANTRI PATIMAH</t>
  </si>
  <si>
    <t>TIA NURAENI</t>
  </si>
  <si>
    <t>TRIA OKTAVIANI</t>
  </si>
  <si>
    <t>TRISNA NOVIANI</t>
  </si>
  <si>
    <t>VIRA KARTIKA</t>
  </si>
  <si>
    <t>WINI NURAENI</t>
  </si>
  <si>
    <t>YOLANDA ALIS MEIDA</t>
  </si>
  <si>
    <t>A. WILDAN RULIAWAN</t>
  </si>
  <si>
    <t>ANISA NURUL ISLAMI</t>
  </si>
  <si>
    <t>ANNISA PUTRI</t>
  </si>
  <si>
    <t>ANTI NOVIANTI</t>
  </si>
  <si>
    <t>ARIZA NANDA RESTU</t>
  </si>
  <si>
    <t>DINIA OKTAVIANI</t>
  </si>
  <si>
    <t>EVI SELVIA</t>
  </si>
  <si>
    <t>FARID ALFINA</t>
  </si>
  <si>
    <t>FEBY TRI ANDINI</t>
  </si>
  <si>
    <t>FIRDA FAUZIAH</t>
  </si>
  <si>
    <t>HAURA LUTFI AMALIA</t>
  </si>
  <si>
    <t>KAILA SALSA TRISTAN PUTRI</t>
  </si>
  <si>
    <t>IQLIMA NURADZANI SETIADI</t>
  </si>
  <si>
    <t>LANI JUNI P</t>
  </si>
  <si>
    <t>MAHARANI RAHMAWATI</t>
  </si>
  <si>
    <t>MUHAMMAD RAFLI FIRDAUS</t>
  </si>
  <si>
    <t>N. RANTY RAMADANTY</t>
  </si>
  <si>
    <t>NILAM SHOLEHA</t>
  </si>
  <si>
    <t>NIRA WIDYA ANGGRAENI</t>
  </si>
  <si>
    <t>PUTRI DEWI LESTARI</t>
  </si>
  <si>
    <t>RENDI SEPTIAN RIZALLUDIN</t>
  </si>
  <si>
    <t>REZA GUNAWAN</t>
  </si>
  <si>
    <t>RIKIE SANDI</t>
  </si>
  <si>
    <t>RISMA AGUSTIN</t>
  </si>
  <si>
    <t>RISWAN TAOFIK</t>
  </si>
  <si>
    <t>RULLY FITRI ALYANI</t>
  </si>
  <si>
    <t>SHOFIYAH KALTSUM</t>
  </si>
  <si>
    <t>TIARA DESTIANI</t>
  </si>
  <si>
    <t>161710374</t>
  </si>
  <si>
    <t>VAJRY ALIADI SUARDI</t>
  </si>
  <si>
    <t xml:space="preserve">WINARTI RAHAYU </t>
  </si>
  <si>
    <t>YOGA SANDY NUGRAHA</t>
  </si>
  <si>
    <t>YUDISTIRA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</si>
</sst>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theme="1"/>
      <name val="Arial"/>
      <family val="2"/>
      <charset val="1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6100"/>
      <name val="Calibri"/>
      <family val="2"/>
      <charset val="1"/>
      <scheme val="minor"/>
    </font>
    <font>
      <sz val="10"/>
      <color rgb="FF9C6500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8"/>
      <color rgb="FF9C6500"/>
      <name val="Calibri"/>
      <family val="2"/>
      <scheme val="minor"/>
    </font>
    <font>
      <b/>
      <sz val="8"/>
      <color rgb="FF006100"/>
      <name val="Calibri"/>
      <family val="2"/>
      <scheme val="minor"/>
    </font>
    <font>
      <b/>
      <sz val="9"/>
      <color rgb="FF9C6500"/>
      <name val="Calibri"/>
      <family val="2"/>
      <scheme val="minor"/>
    </font>
    <font>
      <b/>
      <sz val="9"/>
      <color rgb="FF0061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Arial"/>
      <family val="2"/>
      <charset val="1"/>
    </font>
    <font>
      <b/>
      <sz val="8"/>
      <color theme="1"/>
      <name val="Tahoma"/>
      <family val="2"/>
    </font>
    <font>
      <b/>
      <sz val="8"/>
      <name val="Tahoma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hair">
        <color auto="1"/>
      </right>
      <top style="thin">
        <color rgb="FFB2B2B2"/>
      </top>
      <bottom style="hair">
        <color auto="1"/>
      </bottom>
      <diagonal/>
    </border>
    <border>
      <left style="thin">
        <color rgb="FFB2B2B2"/>
      </left>
      <right style="hair">
        <color auto="1"/>
      </right>
      <top/>
      <bottom style="thin">
        <color rgb="FFB2B2B2"/>
      </bottom>
      <diagonal/>
    </border>
    <border>
      <left style="hair">
        <color indexed="64"/>
      </left>
      <right style="thin">
        <color indexed="64"/>
      </right>
      <top style="thin">
        <color rgb="FFB2B2B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B2B2B2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rgb="FFB2B2B2"/>
      </bottom>
      <diagonal/>
    </border>
    <border>
      <left style="hair">
        <color indexed="64"/>
      </left>
      <right/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/>
      <bottom style="thin">
        <color rgb="FFB2B2B2"/>
      </bottom>
      <diagonal/>
    </border>
    <border>
      <left style="thin">
        <color indexed="64"/>
      </left>
      <right style="hair">
        <color indexed="64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thin">
        <color rgb="FFB2B2B2"/>
      </right>
      <top/>
      <bottom style="thin">
        <color rgb="FFB2B2B2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" fillId="0" borderId="0"/>
    <xf numFmtId="0" fontId="25" fillId="5" borderId="19" applyNumberFormat="0" applyFont="0" applyAlignment="0" applyProtection="0"/>
    <xf numFmtId="0" fontId="1" fillId="0" borderId="0"/>
  </cellStyleXfs>
  <cellXfs count="189">
    <xf numFmtId="0" fontId="0" fillId="0" borderId="0" xfId="0"/>
    <xf numFmtId="0" fontId="5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1" fontId="6" fillId="2" borderId="2" xfId="1" applyNumberFormat="1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left" vertical="center" shrinkToFit="1"/>
    </xf>
    <xf numFmtId="0" fontId="3" fillId="2" borderId="4" xfId="1" applyFont="1" applyFill="1" applyBorder="1" applyAlignment="1">
      <alignment horizontal="left" vertical="center" shrinkToFit="1"/>
    </xf>
    <xf numFmtId="0" fontId="3" fillId="2" borderId="4" xfId="2" applyFont="1" applyFill="1" applyBorder="1" applyAlignment="1">
      <alignment horizontal="left" vertical="center" shrinkToFit="1"/>
    </xf>
    <xf numFmtId="1" fontId="10" fillId="2" borderId="14" xfId="3" applyNumberFormat="1" applyFont="1" applyFill="1" applyBorder="1" applyAlignment="1">
      <alignment horizontal="center" vertical="center" shrinkToFit="1"/>
    </xf>
    <xf numFmtId="0" fontId="10" fillId="2" borderId="13" xfId="3" applyFont="1" applyFill="1" applyBorder="1" applyAlignment="1">
      <alignment horizontal="center" vertical="center" shrinkToFit="1"/>
    </xf>
    <xf numFmtId="1" fontId="10" fillId="2" borderId="14" xfId="1" applyNumberFormat="1" applyFont="1" applyFill="1" applyBorder="1" applyAlignment="1">
      <alignment horizontal="center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1" fontId="10" fillId="2" borderId="14" xfId="2" applyNumberFormat="1" applyFont="1" applyFill="1" applyBorder="1" applyAlignment="1">
      <alignment horizontal="center" vertical="center" shrinkToFit="1"/>
    </xf>
    <xf numFmtId="0" fontId="10" fillId="2" borderId="13" xfId="2" applyFont="1" applyFill="1" applyBorder="1" applyAlignment="1">
      <alignment horizontal="center" vertical="center" shrinkToFit="1"/>
    </xf>
    <xf numFmtId="1" fontId="10" fillId="2" borderId="11" xfId="3" applyNumberFormat="1" applyFont="1" applyFill="1" applyBorder="1" applyAlignment="1">
      <alignment horizontal="center" vertical="center" shrinkToFit="1"/>
    </xf>
    <xf numFmtId="0" fontId="10" fillId="2" borderId="12" xfId="3" applyFont="1" applyFill="1" applyBorder="1" applyAlignment="1">
      <alignment horizontal="center" vertical="center" shrinkToFit="1"/>
    </xf>
    <xf numFmtId="0" fontId="10" fillId="2" borderId="11" xfId="3" applyFont="1" applyFill="1" applyBorder="1" applyAlignment="1">
      <alignment horizontal="center" vertical="center" shrinkToFit="1"/>
    </xf>
    <xf numFmtId="0" fontId="4" fillId="2" borderId="0" xfId="2" applyFont="1" applyFill="1" applyBorder="1" applyAlignment="1" applyProtection="1">
      <alignment horizontal="right" vertical="top"/>
      <protection locked="0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2" borderId="4" xfId="3" applyFont="1" applyFill="1" applyBorder="1" applyAlignment="1">
      <alignment horizontal="center" vertical="center" shrinkToFit="1"/>
    </xf>
    <xf numFmtId="0" fontId="10" fillId="2" borderId="11" xfId="3" applyFont="1" applyFill="1" applyBorder="1" applyAlignment="1">
      <alignment horizontal="left" vertical="center" shrinkToFit="1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15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right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0" fontId="4" fillId="0" borderId="0" xfId="2" applyFont="1" applyFill="1" applyBorder="1" applyAlignment="1" applyProtection="1">
      <alignment horizontal="right" vertic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vertical="center"/>
    </xf>
    <xf numFmtId="0" fontId="2" fillId="0" borderId="7" xfId="0" applyFont="1" applyFill="1" applyBorder="1" applyAlignment="1" applyProtection="1">
      <alignment vertical="center"/>
      <protection locked="0"/>
    </xf>
    <xf numFmtId="0" fontId="12" fillId="0" borderId="19" xfId="7" applyFont="1" applyFill="1" applyAlignment="1" applyProtection="1">
      <alignment horizontal="center" vertical="center"/>
      <protection locked="0"/>
    </xf>
    <xf numFmtId="1" fontId="12" fillId="0" borderId="19" xfId="7" applyNumberFormat="1" applyFont="1" applyFill="1" applyAlignment="1" applyProtection="1">
      <alignment horizontal="center" vertical="center" wrapText="1"/>
      <protection locked="0"/>
    </xf>
    <xf numFmtId="0" fontId="12" fillId="0" borderId="19" xfId="7" applyFont="1" applyFill="1" applyAlignment="1" applyProtection="1">
      <alignment horizontal="center" vertical="center" shrinkToFit="1"/>
      <protection locked="0"/>
    </xf>
    <xf numFmtId="0" fontId="18" fillId="0" borderId="7" xfId="5" applyFont="1" applyFill="1" applyBorder="1" applyAlignment="1" applyProtection="1">
      <alignment horizontal="center" vertical="center" wrapText="1"/>
      <protection locked="0"/>
    </xf>
    <xf numFmtId="0" fontId="12" fillId="0" borderId="8" xfId="5" applyFill="1" applyBorder="1" applyAlignment="1" applyProtection="1">
      <alignment horizontal="center" vertical="center" wrapText="1"/>
      <protection locked="0"/>
    </xf>
    <xf numFmtId="0" fontId="21" fillId="0" borderId="15" xfId="4" applyFont="1" applyFill="1" applyBorder="1" applyAlignment="1" applyProtection="1">
      <alignment horizontal="center" vertical="center" wrapText="1"/>
      <protection locked="0"/>
    </xf>
    <xf numFmtId="0" fontId="18" fillId="0" borderId="6" xfId="5" applyFont="1" applyFill="1" applyBorder="1" applyAlignment="1" applyProtection="1">
      <alignment horizontal="center" vertical="center" wrapText="1"/>
      <protection locked="0"/>
    </xf>
    <xf numFmtId="0" fontId="18" fillId="0" borderId="16" xfId="5" applyFont="1" applyFill="1" applyBorder="1" applyAlignment="1" applyProtection="1">
      <alignment horizontal="center" vertical="center" wrapText="1"/>
      <protection locked="0"/>
    </xf>
    <xf numFmtId="0" fontId="18" fillId="0" borderId="8" xfId="5" applyFont="1" applyFill="1" applyBorder="1" applyAlignment="1" applyProtection="1">
      <alignment horizontal="center" vertical="center" wrapText="1"/>
      <protection locked="0"/>
    </xf>
    <xf numFmtId="0" fontId="20" fillId="0" borderId="18" xfId="5" applyFont="1" applyFill="1" applyBorder="1" applyAlignment="1" applyProtection="1">
      <alignment horizontal="center" vertical="center" wrapText="1"/>
      <protection locked="0"/>
    </xf>
    <xf numFmtId="0" fontId="18" fillId="0" borderId="1" xfId="5" applyFont="1" applyFill="1" applyBorder="1" applyAlignment="1" applyProtection="1">
      <alignment horizontal="center" vertical="center"/>
      <protection locked="0"/>
    </xf>
    <xf numFmtId="0" fontId="18" fillId="0" borderId="18" xfId="5" applyFont="1" applyFill="1" applyBorder="1" applyAlignment="1" applyProtection="1">
      <alignment horizontal="center" vertical="center" wrapText="1"/>
      <protection locked="0"/>
    </xf>
    <xf numFmtId="1" fontId="12" fillId="0" borderId="7" xfId="5" applyNumberFormat="1" applyFill="1" applyBorder="1" applyAlignment="1" applyProtection="1">
      <alignment horizontal="center" vertical="center"/>
      <protection locked="0"/>
    </xf>
    <xf numFmtId="1" fontId="19" fillId="0" borderId="27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26" xfId="4" applyFont="1" applyFill="1" applyBorder="1" applyAlignment="1" applyProtection="1">
      <alignment horizontal="center" vertical="center" wrapText="1"/>
      <protection locked="0"/>
    </xf>
    <xf numFmtId="1" fontId="20" fillId="0" borderId="15" xfId="5" applyNumberFormat="1" applyFont="1" applyFill="1" applyBorder="1" applyAlignment="1" applyProtection="1">
      <alignment horizontal="center" vertical="center" wrapText="1"/>
      <protection locked="0"/>
    </xf>
    <xf numFmtId="1" fontId="19" fillId="0" borderId="7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8" xfId="4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5" xfId="4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15" fillId="0" borderId="15" xfId="5" applyFont="1" applyFill="1" applyBorder="1" applyAlignment="1" applyProtection="1">
      <alignment horizontal="center" vertical="center"/>
    </xf>
    <xf numFmtId="1" fontId="2" fillId="0" borderId="3" xfId="0" applyNumberFormat="1" applyFont="1" applyFill="1" applyBorder="1" applyAlignment="1" applyProtection="1">
      <alignment horizontal="center" vertical="center"/>
      <protection locked="0"/>
    </xf>
    <xf numFmtId="1" fontId="14" fillId="0" borderId="2" xfId="4" applyNumberFormat="1" applyFont="1" applyFill="1" applyBorder="1" applyAlignment="1" applyProtection="1">
      <alignment horizontal="center" vertical="center"/>
    </xf>
    <xf numFmtId="0" fontId="14" fillId="0" borderId="12" xfId="4" applyFont="1" applyFill="1" applyBorder="1" applyAlignment="1" applyProtection="1">
      <alignment horizontal="center"/>
    </xf>
    <xf numFmtId="1" fontId="15" fillId="0" borderId="15" xfId="5" applyNumberFormat="1" applyFont="1" applyFill="1" applyBorder="1" applyAlignment="1" applyProtection="1">
      <alignment horizontal="center" vertical="center"/>
    </xf>
    <xf numFmtId="0" fontId="4" fillId="0" borderId="11" xfId="0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Fill="1" applyBorder="1" applyAlignment="1" applyProtection="1">
      <alignment horizontal="center" vertical="center"/>
      <protection locked="0"/>
    </xf>
    <xf numFmtId="1" fontId="4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5" fillId="0" borderId="6" xfId="0" applyFont="1" applyFill="1" applyBorder="1" applyAlignment="1" applyProtection="1">
      <alignment horizontal="center" vertical="center"/>
      <protection locked="0"/>
    </xf>
    <xf numFmtId="0" fontId="7" fillId="0" borderId="2" xfId="0" quotePrefix="1" applyFont="1" applyFill="1" applyBorder="1" applyAlignment="1" applyProtection="1">
      <alignment horizontal="center" vertical="center"/>
      <protection locked="0"/>
    </xf>
    <xf numFmtId="0" fontId="7" fillId="0" borderId="6" xfId="0" quotePrefix="1" applyFont="1" applyFill="1" applyBorder="1" applyAlignment="1" applyProtection="1">
      <alignment horizontal="center" vertical="center"/>
      <protection locked="0"/>
    </xf>
    <xf numFmtId="0" fontId="5" fillId="0" borderId="7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5" fillId="0" borderId="16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8" xfId="0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19" xfId="7" applyFont="1" applyFill="1" applyBorder="1" applyAlignment="1" applyProtection="1">
      <alignment horizontal="center" vertical="center"/>
      <protection locked="0"/>
    </xf>
    <xf numFmtId="1" fontId="4" fillId="0" borderId="19" xfId="7" applyNumberFormat="1" applyFont="1" applyFill="1" applyBorder="1" applyAlignment="1" applyProtection="1">
      <alignment horizontal="center" vertical="center"/>
      <protection locked="0"/>
    </xf>
    <xf numFmtId="0" fontId="4" fillId="0" borderId="19" xfId="7" applyFont="1" applyFill="1" applyBorder="1" applyAlignment="1" applyProtection="1">
      <alignment horizontal="center" vertical="center" shrinkToFit="1"/>
      <protection locked="0"/>
    </xf>
    <xf numFmtId="0" fontId="28" fillId="0" borderId="29" xfId="5" applyFont="1" applyFill="1" applyBorder="1" applyAlignment="1" applyProtection="1">
      <alignment horizontal="center" vertical="center"/>
      <protection locked="0"/>
    </xf>
    <xf numFmtId="0" fontId="4" fillId="0" borderId="30" xfId="5" applyFont="1" applyFill="1" applyBorder="1" applyAlignment="1" applyProtection="1">
      <alignment horizontal="center" vertical="center"/>
      <protection locked="0"/>
    </xf>
    <xf numFmtId="0" fontId="28" fillId="0" borderId="32" xfId="5" applyFont="1" applyFill="1" applyBorder="1" applyAlignment="1" applyProtection="1">
      <alignment horizontal="center" vertical="center"/>
      <protection locked="0"/>
    </xf>
    <xf numFmtId="0" fontId="28" fillId="0" borderId="33" xfId="5" applyFont="1" applyFill="1" applyBorder="1" applyAlignment="1" applyProtection="1">
      <alignment horizontal="center" vertical="center"/>
      <protection locked="0"/>
    </xf>
    <xf numFmtId="0" fontId="28" fillId="0" borderId="30" xfId="5" applyFont="1" applyFill="1" applyBorder="1" applyAlignment="1" applyProtection="1">
      <alignment horizontal="center" vertical="center"/>
      <protection locked="0"/>
    </xf>
    <xf numFmtId="0" fontId="28" fillId="0" borderId="35" xfId="5" applyFont="1" applyFill="1" applyBorder="1" applyAlignment="1" applyProtection="1">
      <alignment horizontal="center" vertical="center"/>
      <protection locked="0"/>
    </xf>
    <xf numFmtId="0" fontId="28" fillId="0" borderId="34" xfId="5" applyFont="1" applyFill="1" applyBorder="1" applyAlignment="1" applyProtection="1">
      <alignment horizontal="center" vertical="center"/>
      <protection locked="0"/>
    </xf>
    <xf numFmtId="1" fontId="4" fillId="0" borderId="29" xfId="5" applyNumberFormat="1" applyFont="1" applyFill="1" applyBorder="1" applyAlignment="1" applyProtection="1">
      <alignment horizontal="center" vertical="center"/>
      <protection locked="0"/>
    </xf>
    <xf numFmtId="0" fontId="29" fillId="0" borderId="31" xfId="4" applyFont="1" applyFill="1" applyBorder="1" applyAlignment="1" applyProtection="1">
      <alignment horizontal="center" vertical="center"/>
    </xf>
    <xf numFmtId="0" fontId="14" fillId="0" borderId="18" xfId="4" applyFont="1" applyFill="1" applyBorder="1" applyAlignment="1" applyProtection="1">
      <alignment horizontal="center" vertical="center"/>
    </xf>
    <xf numFmtId="0" fontId="29" fillId="0" borderId="34" xfId="5" applyFont="1" applyFill="1" applyBorder="1" applyAlignment="1" applyProtection="1">
      <alignment horizontal="center" vertical="center"/>
    </xf>
    <xf numFmtId="0" fontId="15" fillId="0" borderId="18" xfId="5" applyFont="1" applyFill="1" applyBorder="1" applyAlignment="1" applyProtection="1">
      <alignment horizontal="center" vertical="center"/>
    </xf>
    <xf numFmtId="1" fontId="28" fillId="0" borderId="36" xfId="4" applyNumberFormat="1" applyFont="1" applyFill="1" applyBorder="1" applyAlignment="1" applyProtection="1">
      <alignment horizontal="center" vertical="center"/>
    </xf>
    <xf numFmtId="0" fontId="28" fillId="0" borderId="37" xfId="4" applyFont="1" applyFill="1" applyBorder="1" applyAlignment="1" applyProtection="1">
      <alignment horizontal="center" vertical="center"/>
    </xf>
    <xf numFmtId="1" fontId="14" fillId="0" borderId="6" xfId="4" applyNumberFormat="1" applyFont="1" applyFill="1" applyBorder="1" applyAlignment="1" applyProtection="1">
      <alignment horizontal="center" vertical="center"/>
    </xf>
    <xf numFmtId="0" fontId="14" fillId="0" borderId="28" xfId="4" applyFont="1" applyFill="1" applyBorder="1" applyAlignment="1" applyProtection="1">
      <alignment horizontal="center"/>
    </xf>
    <xf numFmtId="1" fontId="29" fillId="0" borderId="31" xfId="5" applyNumberFormat="1" applyFont="1" applyFill="1" applyBorder="1" applyAlignment="1" applyProtection="1">
      <alignment horizontal="center" vertical="center"/>
    </xf>
    <xf numFmtId="1" fontId="15" fillId="0" borderId="18" xfId="5" applyNumberFormat="1" applyFont="1" applyFill="1" applyBorder="1" applyAlignment="1" applyProtection="1">
      <alignment horizontal="center" vertical="center"/>
    </xf>
    <xf numFmtId="1" fontId="28" fillId="0" borderId="29" xfId="4" applyNumberFormat="1" applyFont="1" applyFill="1" applyBorder="1" applyAlignment="1" applyProtection="1">
      <alignment horizontal="center" vertical="center"/>
    </xf>
    <xf numFmtId="0" fontId="28" fillId="0" borderId="38" xfId="4" applyFont="1" applyFill="1" applyBorder="1" applyAlignment="1" applyProtection="1">
      <alignment horizontal="center" vertical="center"/>
    </xf>
    <xf numFmtId="1" fontId="14" fillId="0" borderId="7" xfId="4" applyNumberFormat="1" applyFont="1" applyFill="1" applyBorder="1" applyAlignment="1" applyProtection="1">
      <alignment horizontal="center" vertical="center"/>
    </xf>
    <xf numFmtId="0" fontId="14" fillId="0" borderId="8" xfId="4" applyFont="1" applyFill="1" applyBorder="1" applyAlignment="1" applyProtection="1">
      <alignment horizontal="center"/>
    </xf>
    <xf numFmtId="1" fontId="12" fillId="0" borderId="15" xfId="5" applyNumberFormat="1" applyFill="1" applyBorder="1" applyAlignment="1" applyProtection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4" xfId="4" applyFont="1" applyFill="1" applyBorder="1" applyAlignment="1" applyProtection="1">
      <alignment horizontal="center"/>
    </xf>
    <xf numFmtId="0" fontId="4" fillId="6" borderId="0" xfId="0" applyFont="1" applyFill="1" applyBorder="1" applyAlignment="1" applyProtection="1">
      <alignment horizontal="center" vertical="center" wrapText="1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4" fillId="6" borderId="0" xfId="0" quotePrefix="1" applyFont="1" applyFill="1" applyAlignment="1" applyProtection="1">
      <alignment horizontal="center" vertical="center"/>
      <protection hidden="1"/>
    </xf>
    <xf numFmtId="0" fontId="4" fillId="6" borderId="0" xfId="0" applyFont="1" applyFill="1" applyBorder="1" applyAlignment="1" applyProtection="1">
      <alignment horizontal="center" vertical="center"/>
      <protection hidden="1"/>
    </xf>
    <xf numFmtId="0" fontId="8" fillId="0" borderId="21" xfId="7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vertical="center"/>
    </xf>
    <xf numFmtId="0" fontId="22" fillId="2" borderId="0" xfId="0" applyFont="1" applyFill="1" applyAlignment="1" applyProtection="1">
      <alignment vertical="center"/>
    </xf>
    <xf numFmtId="49" fontId="6" fillId="0" borderId="2" xfId="8" applyNumberFormat="1" applyFont="1" applyFill="1" applyBorder="1" applyAlignment="1" applyProtection="1">
      <alignment horizontal="center" vertical="center"/>
      <protection locked="0"/>
    </xf>
    <xf numFmtId="0" fontId="26" fillId="0" borderId="2" xfId="0" applyFont="1" applyFill="1" applyBorder="1" applyAlignment="1" applyProtection="1">
      <alignment vertical="center"/>
      <protection locked="0"/>
    </xf>
    <xf numFmtId="0" fontId="27" fillId="0" borderId="2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horizontal="center" vertical="center" wrapText="1"/>
      <protection hidden="1"/>
    </xf>
    <xf numFmtId="0" fontId="5" fillId="7" borderId="0" xfId="0" applyFont="1" applyFill="1" applyBorder="1" applyAlignment="1" applyProtection="1">
      <alignment vertical="center"/>
    </xf>
    <xf numFmtId="0" fontId="23" fillId="7" borderId="0" xfId="0" quotePrefix="1" applyFont="1" applyFill="1" applyBorder="1" applyAlignment="1" applyProtection="1">
      <alignment horizontal="right" vertical="center"/>
    </xf>
    <xf numFmtId="0" fontId="29" fillId="7" borderId="0" xfId="0" applyFont="1" applyFill="1" applyBorder="1" applyAlignment="1" applyProtection="1">
      <alignment vertical="center" shrinkToFit="1"/>
    </xf>
    <xf numFmtId="0" fontId="4" fillId="8" borderId="0" xfId="0" applyFont="1" applyFill="1" applyAlignment="1" applyProtection="1">
      <alignment horizontal="center" vertical="center"/>
      <protection hidden="1"/>
    </xf>
    <xf numFmtId="0" fontId="5" fillId="8" borderId="0" xfId="0" applyFont="1" applyFill="1" applyAlignment="1" applyProtection="1">
      <alignment horizontal="center" vertical="center"/>
      <protection hidden="1"/>
    </xf>
    <xf numFmtId="0" fontId="2" fillId="8" borderId="0" xfId="0" applyFont="1" applyFill="1" applyAlignment="1" applyProtection="1">
      <alignment horizontal="center" vertical="center"/>
      <protection hidden="1"/>
    </xf>
    <xf numFmtId="0" fontId="5" fillId="8" borderId="0" xfId="0" applyFont="1" applyFill="1" applyAlignment="1" applyProtection="1">
      <alignment vertical="center"/>
      <protection hidden="1"/>
    </xf>
    <xf numFmtId="0" fontId="23" fillId="0" borderId="14" xfId="0" applyFont="1" applyBorder="1" applyAlignment="1">
      <alignment horizontal="center" vertical="center" shrinkToFit="1"/>
    </xf>
    <xf numFmtId="0" fontId="23" fillId="0" borderId="13" xfId="0" applyFont="1" applyBorder="1" applyAlignment="1">
      <alignment horizontal="center" vertical="center" shrinkToFit="1"/>
    </xf>
    <xf numFmtId="0" fontId="23" fillId="0" borderId="7" xfId="0" applyFont="1" applyBorder="1" applyAlignment="1">
      <alignment horizontal="center" vertical="center" shrinkToFit="1"/>
    </xf>
    <xf numFmtId="0" fontId="23" fillId="0" borderId="8" xfId="0" applyFont="1" applyBorder="1" applyAlignment="1">
      <alignment horizontal="center" vertical="center" shrinkToFit="1"/>
    </xf>
    <xf numFmtId="0" fontId="23" fillId="0" borderId="11" xfId="0" applyFont="1" applyBorder="1" applyAlignment="1">
      <alignment horizontal="center" vertical="center" shrinkToFit="1"/>
    </xf>
    <xf numFmtId="0" fontId="23" fillId="0" borderId="4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wrapText="1"/>
    </xf>
    <xf numFmtId="0" fontId="3" fillId="8" borderId="0" xfId="0" applyFont="1" applyFill="1" applyAlignment="1" applyProtection="1">
      <alignment horizontal="center" vertical="center"/>
      <protection hidden="1"/>
    </xf>
    <xf numFmtId="0" fontId="3" fillId="8" borderId="0" xfId="0" applyFont="1" applyFill="1" applyBorder="1" applyAlignment="1" applyProtection="1">
      <alignment horizontal="center" vertical="center" wrapText="1"/>
      <protection hidden="1"/>
    </xf>
    <xf numFmtId="0" fontId="3" fillId="8" borderId="0" xfId="0" quotePrefix="1" applyFont="1" applyFill="1" applyAlignment="1" applyProtection="1">
      <alignment horizontal="center" vertical="center"/>
      <protection hidden="1"/>
    </xf>
    <xf numFmtId="0" fontId="3" fillId="8" borderId="0" xfId="0" applyFont="1" applyFill="1" applyBorder="1" applyAlignment="1" applyProtection="1">
      <alignment horizontal="center" vertical="center"/>
      <protection hidden="1"/>
    </xf>
    <xf numFmtId="0" fontId="5" fillId="7" borderId="0" xfId="0" applyFont="1" applyFill="1" applyBorder="1" applyAlignment="1" applyProtection="1">
      <alignment vertical="center"/>
      <protection locked="0"/>
    </xf>
    <xf numFmtId="0" fontId="17" fillId="7" borderId="0" xfId="0" applyFont="1" applyFill="1" applyBorder="1" applyAlignment="1">
      <alignment vertical="center" shrinkToFit="1"/>
    </xf>
    <xf numFmtId="0" fontId="23" fillId="7" borderId="0" xfId="0" applyFont="1" applyFill="1" applyBorder="1" applyAlignment="1">
      <alignment vertical="center" shrinkToFit="1"/>
    </xf>
    <xf numFmtId="0" fontId="31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Fill="1" applyBorder="1" applyAlignment="1" applyProtection="1">
      <alignment horizontal="left" vertical="center"/>
      <protection locked="0"/>
    </xf>
    <xf numFmtId="0" fontId="29" fillId="7" borderId="17" xfId="0" applyFont="1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 vertical="center" wrapText="1"/>
      <protection hidden="1"/>
    </xf>
    <xf numFmtId="0" fontId="4" fillId="0" borderId="20" xfId="7" applyFont="1" applyFill="1" applyBorder="1" applyAlignment="1" applyProtection="1">
      <alignment horizontal="center" vertical="center"/>
      <protection locked="0"/>
    </xf>
    <xf numFmtId="0" fontId="4" fillId="0" borderId="24" xfId="7" applyFont="1" applyFill="1" applyBorder="1" applyAlignment="1" applyProtection="1">
      <alignment horizontal="center" vertical="center"/>
      <protection locked="0"/>
    </xf>
    <xf numFmtId="0" fontId="2" fillId="0" borderId="21" xfId="7" applyFont="1" applyFill="1" applyBorder="1" applyAlignment="1" applyProtection="1">
      <alignment horizontal="center" vertical="center"/>
      <protection locked="0"/>
    </xf>
    <xf numFmtId="0" fontId="2" fillId="0" borderId="25" xfId="7" applyFont="1" applyFill="1" applyBorder="1" applyAlignment="1" applyProtection="1">
      <alignment horizontal="center" vertical="center"/>
      <protection locked="0"/>
    </xf>
    <xf numFmtId="0" fontId="15" fillId="0" borderId="19" xfId="7" applyFont="1" applyFill="1" applyAlignment="1" applyProtection="1">
      <alignment horizontal="center" vertical="center"/>
    </xf>
    <xf numFmtId="0" fontId="2" fillId="0" borderId="21" xfId="7" applyFont="1" applyFill="1" applyBorder="1" applyAlignment="1" applyProtection="1">
      <alignment horizontal="center" vertical="center" shrinkToFit="1"/>
      <protection locked="0"/>
    </xf>
    <xf numFmtId="0" fontId="9" fillId="0" borderId="22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1" fontId="17" fillId="0" borderId="6" xfId="1" applyNumberFormat="1" applyFont="1" applyFill="1" applyBorder="1" applyAlignment="1">
      <alignment horizontal="center" vertical="center" wrapText="1"/>
    </xf>
    <xf numFmtId="0" fontId="29" fillId="0" borderId="6" xfId="3" applyFont="1" applyFill="1" applyBorder="1" applyAlignment="1">
      <alignment horizontal="left" vertical="center"/>
    </xf>
    <xf numFmtId="1" fontId="17" fillId="0" borderId="2" xfId="1" applyNumberFormat="1" applyFont="1" applyFill="1" applyBorder="1" applyAlignment="1">
      <alignment horizontal="center" vertical="center" wrapText="1"/>
    </xf>
    <xf numFmtId="0" fontId="29" fillId="0" borderId="2" xfId="3" applyFont="1" applyFill="1" applyBorder="1" applyAlignment="1">
      <alignment horizontal="left" vertical="center"/>
    </xf>
    <xf numFmtId="0" fontId="29" fillId="0" borderId="2" xfId="1" applyFont="1" applyFill="1" applyBorder="1" applyAlignment="1">
      <alignment horizontal="left" vertical="center"/>
    </xf>
    <xf numFmtId="0" fontId="17" fillId="0" borderId="2" xfId="2" applyFont="1" applyFill="1" applyBorder="1" applyAlignment="1">
      <alignment horizontal="center"/>
    </xf>
    <xf numFmtId="1" fontId="17" fillId="0" borderId="2" xfId="2" applyNumberFormat="1" applyFont="1" applyFill="1" applyBorder="1" applyAlignment="1">
      <alignment horizontal="center" vertical="center"/>
    </xf>
    <xf numFmtId="0" fontId="7" fillId="0" borderId="0" xfId="0" applyFont="1" applyFill="1" applyAlignment="1" applyProtection="1">
      <alignment vertical="center"/>
      <protection locked="0"/>
    </xf>
    <xf numFmtId="0" fontId="33" fillId="0" borderId="19" xfId="7" applyFont="1" applyFill="1" applyAlignment="1" applyProtection="1">
      <alignment horizontal="center" vertical="center"/>
      <protection locked="0"/>
    </xf>
    <xf numFmtId="0" fontId="29" fillId="0" borderId="19" xfId="7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49" fontId="6" fillId="0" borderId="2" xfId="2" applyNumberFormat="1" applyFont="1" applyFill="1" applyBorder="1" applyAlignment="1">
      <alignment horizontal="center" vertical="center"/>
    </xf>
    <xf numFmtId="0" fontId="29" fillId="0" borderId="2" xfId="2" applyFont="1" applyFill="1" applyBorder="1" applyAlignment="1">
      <alignment horizontal="left" vertical="center"/>
    </xf>
    <xf numFmtId="1" fontId="6" fillId="0" borderId="2" xfId="1" applyNumberFormat="1" applyFont="1" applyFill="1" applyBorder="1" applyAlignment="1">
      <alignment horizontal="center" vertical="center" wrapText="1"/>
    </xf>
    <xf numFmtId="49" fontId="17" fillId="0" borderId="2" xfId="2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1" fontId="6" fillId="2" borderId="0" xfId="1" applyNumberFormat="1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left" vertical="center" shrinkToFit="1"/>
    </xf>
    <xf numFmtId="1" fontId="10" fillId="2" borderId="0" xfId="3" applyNumberFormat="1" applyFont="1" applyFill="1" applyBorder="1" applyAlignment="1">
      <alignment horizontal="center" vertical="center" shrinkToFit="1"/>
    </xf>
    <xf numFmtId="0" fontId="10" fillId="2" borderId="0" xfId="3" applyFont="1" applyFill="1" applyBorder="1" applyAlignment="1">
      <alignment horizontal="center" vertical="center" shrinkToFit="1"/>
    </xf>
    <xf numFmtId="0" fontId="10" fillId="2" borderId="0" xfId="3" applyFont="1" applyFill="1" applyBorder="1" applyAlignment="1">
      <alignment horizontal="left" vertical="center" shrinkToFit="1"/>
    </xf>
  </cellXfs>
  <cellStyles count="9">
    <cellStyle name="Good" xfId="4" builtinId="26"/>
    <cellStyle name="Neutral" xfId="5" builtinId="28"/>
    <cellStyle name="Normal" xfId="0" builtinId="0"/>
    <cellStyle name="Normal 2" xfId="2"/>
    <cellStyle name="Normal 4 2" xfId="3"/>
    <cellStyle name="Normal 5" xfId="6"/>
    <cellStyle name="Normal 7" xfId="8"/>
    <cellStyle name="Normal_Sheet1" xfId="1"/>
    <cellStyle name="Note" xfId="7" builtinId="10"/>
  </cellStyles>
  <dxfs count="75">
    <dxf>
      <font>
        <color rgb="FF9C0006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hair">
          <color indexed="64"/>
        </right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indexed="64"/>
        </left>
        <right style="double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double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 style="hair">
          <color indexed="64"/>
        </left>
        <right style="double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>
        <left style="double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1" readingOrder="0"/>
      <border diagonalUp="0" diagonalDown="0" outline="0">
        <left style="hair">
          <color indexed="64"/>
        </left>
        <right style="double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border outline="0">
        <top style="hair">
          <color rgb="FF000000"/>
        </top>
      </border>
    </dxf>
    <dxf>
      <border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ill>
        <patternFill patternType="solid">
          <fgColor indexed="64"/>
          <bgColor theme="0"/>
        </patternFill>
      </fill>
    </dxf>
    <dxf>
      <border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/>
      </border>
    </dxf>
    <dxf>
      <font>
        <b/>
      </font>
      <numFmt numFmtId="0" formatCode="General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</border>
      <protection locked="1" hidden="0"/>
    </dxf>
    <dxf>
      <font>
        <b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1" hidden="0"/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/>
      </font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  <protection locked="0" hidden="0"/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hair">
          <color indexed="64"/>
        </bottom>
      </border>
    </dxf>
    <dxf>
      <fill>
        <patternFill patternType="none">
          <bgColor auto="1"/>
        </patternFill>
      </fill>
      <alignment horizontal="center" vertical="top" textRotation="0" indent="0" justifyLastLine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NILAI-12_4WK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OLAHNIL-12'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149040</xdr:colOff>
      <xdr:row>0</xdr:row>
      <xdr:rowOff>28574</xdr:rowOff>
    </xdr:from>
    <xdr:to>
      <xdr:col>33</xdr:col>
      <xdr:colOff>142315</xdr:colOff>
      <xdr:row>1</xdr:row>
      <xdr:rowOff>180974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8486216" y="28574"/>
          <a:ext cx="2144805" cy="309282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0" cap="none" spc="0">
              <a:ln w="18415" cmpd="sng">
                <a:solidFill>
                  <a:schemeClr val="bg1"/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CETAK</a:t>
          </a:r>
          <a:r>
            <a:rPr lang="id-ID" sz="1100" b="0" cap="none" spc="0" baseline="0">
              <a:ln w="18415" cmpd="sng">
                <a:solidFill>
                  <a:schemeClr val="bg1"/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</a:t>
          </a:r>
          <a:r>
            <a:rPr lang="id-ID" sz="1100" b="0" cap="none" spc="0">
              <a:ln w="18415" cmpd="sng">
                <a:solidFill>
                  <a:schemeClr val="bg1"/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NILAI UNTUK WALI KELAS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38100</xdr:rowOff>
    </xdr:from>
    <xdr:to>
      <xdr:col>17</xdr:col>
      <xdr:colOff>561975</xdr:colOff>
      <xdr:row>3</xdr:row>
      <xdr:rowOff>123825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67500" y="38100"/>
          <a:ext cx="2314575" cy="571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200" b="1">
              <a:solidFill>
                <a:srgbClr val="FF0000"/>
              </a:solidFill>
            </a:rPr>
            <a:t>UNTUK EDIT NILAI KEMBALI KE PENGOLAHAN NILAI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5" name="Table5" displayName="Table5" ref="A5:AW189" totalsRowShown="0" headerRowDxfId="74" dataDxfId="72" headerRowBorderDxfId="73" tableBorderDxfId="71" totalsRowBorderDxfId="70" headerRowCellStyle="Neutral">
  <autoFilter ref="A5:AW189"/>
  <tableColumns count="49">
    <tableColumn id="1" name="URT" dataDxfId="3"/>
    <tableColumn id="2" name="KELAS" dataDxfId="2"/>
    <tableColumn id="3" name="NIS" dataDxfId="69" dataCellStyle="Normal_Sheet1"/>
    <tableColumn id="4" name="PESERTA DIDIK" dataDxfId="68" dataCellStyle="Normal 4 2"/>
    <tableColumn id="5" name="SP_1" dataDxfId="67"/>
    <tableColumn id="6" name="SP_2" dataDxfId="66"/>
    <tableColumn id="7" name="SP_3" dataDxfId="65"/>
    <tableColumn id="8" name="SP_4" dataDxfId="64"/>
    <tableColumn id="9" name="RNSP" dataDxfId="63">
      <calculatedColumnFormula>IFERROR(AVERAGE(E6:H6),"")</calculatedColumnFormula>
    </tableColumn>
    <tableColumn id="10" name="R SP" dataDxfId="62" dataCellStyle="Good">
      <calculatedColumnFormula>IFERROR(VLOOKUP(I6,$BE$1:$BF$4,2),"")</calculatedColumnFormula>
    </tableColumn>
    <tableColumn id="11" name="SS_1" dataDxfId="61"/>
    <tableColumn id="12" name="SS_2" dataDxfId="60"/>
    <tableColumn id="13" name="SS_3" dataDxfId="59"/>
    <tableColumn id="14" name="SS_4" dataDxfId="58"/>
    <tableColumn id="15" name="RNSS" dataDxfId="57">
      <calculatedColumnFormula>IFERROR(AVERAGE(K6:N6),"")</calculatedColumnFormula>
    </tableColumn>
    <tableColumn id="16" name="R SS" dataDxfId="56" dataCellStyle="Neutral">
      <calculatedColumnFormula>IFERROR(VLOOKUP(O6,$BE$1:$BF$4,2),"")</calculatedColumnFormula>
    </tableColumn>
    <tableColumn id="17" name="PH_1" dataDxfId="55"/>
    <tableColumn id="18" name="PH_2" dataDxfId="54"/>
    <tableColumn id="19" name="PH_3" dataDxfId="53"/>
    <tableColumn id="20" name="PH_4" dataDxfId="52"/>
    <tableColumn id="21" name="PH_5" dataDxfId="51"/>
    <tableColumn id="22" name="R PH" dataDxfId="50" dataCellStyle="Neutral">
      <calculatedColumnFormula>IFERROR(SUM(Q6:U6)/COUNT(Q6:U6),"")</calculatedColumnFormula>
    </tableColumn>
    <tableColumn id="23" name="PTS" dataDxfId="49"/>
    <tableColumn id="24" name="PAS/ PKK" dataDxfId="48"/>
    <tableColumn id="25" name="Column25" dataDxfId="47">
      <calculatedColumnFormula>IFERROR((V6*$V$4+(AVERAGE(W6:X6)*$W$4))/100,"")</calculatedColumnFormula>
    </tableColumn>
    <tableColumn id="26" name="N A P" dataDxfId="46" dataCellStyle="Good">
      <calculatedColumnFormula>IFERROR(ROUND(Y6,0),"")</calculatedColumnFormula>
    </tableColumn>
    <tableColumn id="27" name="PRED P" dataDxfId="45" dataCellStyle="Good">
      <calculatedColumnFormula>IFERROR(VLOOKUP(Y6,$BA$2:$BB$6,2),"")</calculatedColumnFormula>
    </tableColumn>
    <tableColumn id="28" name="Prak_1" dataDxfId="44"/>
    <tableColumn id="29" name="Prak_2" dataDxfId="43"/>
    <tableColumn id="30" name="Prak_3" dataDxfId="42"/>
    <tableColumn id="31" name="Prak_4" dataDxfId="41"/>
    <tableColumn id="32" name="R Prak" dataDxfId="40" dataCellStyle="Neutral">
      <calculatedColumnFormula>IFERROR(AVERAGE(AB6:AE6),"")</calculatedColumnFormula>
    </tableColumn>
    <tableColumn id="33" name="Port_1" dataDxfId="39"/>
    <tableColumn id="34" name="Port_2" dataDxfId="38"/>
    <tableColumn id="35" name="Port_3" dataDxfId="37"/>
    <tableColumn id="36" name="Port_4" dataDxfId="36"/>
    <tableColumn id="37" name="R Port" dataDxfId="35" dataCellStyle="Neutral">
      <calculatedColumnFormula>IFERROR(AVERAGE(AG6:AJ6),"")</calculatedColumnFormula>
    </tableColumn>
    <tableColumn id="38" name="Pro_1" dataDxfId="34"/>
    <tableColumn id="39" name="Pro_2" dataDxfId="33"/>
    <tableColumn id="40" name="Pro_3" dataDxfId="32"/>
    <tableColumn id="41" name="Pro_4" dataDxfId="31"/>
    <tableColumn id="42" name="R Pro" dataDxfId="30" dataCellStyle="Neutral">
      <calculatedColumnFormula>IFERROR(AVERAGE(AL6:AO6),"")</calculatedColumnFormula>
    </tableColumn>
    <tableColumn id="43" name="Proj_1" dataDxfId="29"/>
    <tableColumn id="44" name="Proj_2" dataDxfId="28"/>
    <tableColumn id="45" name="Proj_3" dataDxfId="27"/>
    <tableColumn id="49" name="Proj_4" dataDxfId="26"/>
    <tableColumn id="46" name="R Proj" dataDxfId="25" dataCellStyle="Neutral">
      <calculatedColumnFormula>IFERROR(AVERAGE(AQ6:AT6),"")</calculatedColumnFormula>
    </tableColumn>
    <tableColumn id="47" name="N A K" dataDxfId="24" dataCellStyle="Good">
      <calculatedColumnFormula>IFERROR(MAX(AF6,AK6,AP6,AU6),"")</calculatedColumnFormula>
    </tableColumn>
    <tableColumn id="48" name="PRED K" dataDxfId="23" dataCellStyle="Good">
      <calculatedColumnFormula>IFERROR(VLOOKUP(AV6,$BA$2:$BB$7,2),"")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Table57" displayName="Table57" ref="A4:N185" totalsRowShown="0" headerRowDxfId="22" dataDxfId="20" headerRowBorderDxfId="21" tableBorderDxfId="19" totalsRowBorderDxfId="18" headerRowCellStyle="Normal">
  <autoFilter ref="A4:N185"/>
  <tableColumns count="14">
    <tableColumn id="1" name="URT" dataDxfId="17"/>
    <tableColumn id="2" name="KELAS" dataDxfId="16">
      <calculatedColumnFormula>'OLAHNIL-12'!B7</calculatedColumnFormula>
    </tableColumn>
    <tableColumn id="5" name="ABS" dataDxfId="15">
      <calculatedColumnFormula>'OLAHNIL-12'!A7</calculatedColumnFormula>
    </tableColumn>
    <tableColumn id="3" name="NIS" dataDxfId="14" dataCellStyle="Normal_Sheet1">
      <calculatedColumnFormula>'OLAHNIL-12'!C7</calculatedColumnFormula>
    </tableColumn>
    <tableColumn id="4" name="NAMA PESERTA DIDIK" dataDxfId="13" dataCellStyle="Normal 4 2">
      <calculatedColumnFormula>'OLAHNIL-12'!D7</calculatedColumnFormula>
    </tableColumn>
    <tableColumn id="50" name="PAS/PKK" dataDxfId="12" dataCellStyle="Normal 4 2">
      <calculatedColumnFormula>'OLAHNIL-12'!X7</calculatedColumnFormula>
    </tableColumn>
    <tableColumn id="51" name="Pred." dataDxfId="11" dataCellStyle="Normal 4 2">
      <calculatedColumnFormula>VLOOKUP(F5,$P$2:$Q$7,2)</calculatedColumnFormula>
    </tableColumn>
    <tableColumn id="52" name="Penget" dataDxfId="10" dataCellStyle="Normal 4 2">
      <calculatedColumnFormula>'OLAHNIL-12'!Z7</calculatedColumnFormula>
    </tableColumn>
    <tableColumn id="53" name="Pred P" dataDxfId="9" dataCellStyle="Normal 4 2">
      <calculatedColumnFormula>'OLAHNIL-12'!AA7</calculatedColumnFormula>
    </tableColumn>
    <tableColumn id="54" name="Ketera" dataDxfId="8" dataCellStyle="Normal 4 2">
      <calculatedColumnFormula>'OLAHNIL-12'!AV7</calculatedColumnFormula>
    </tableColumn>
    <tableColumn id="55" name="Pred K" dataDxfId="7" dataCellStyle="Normal 4 2">
      <calculatedColumnFormula>'OLAHNIL-12'!AW7</calculatedColumnFormula>
    </tableColumn>
    <tableColumn id="56" name="Spir" dataDxfId="6" dataCellStyle="Normal 4 2">
      <calculatedColumnFormula>'OLAHNIL-12'!J7</calculatedColumnFormula>
    </tableColumn>
    <tableColumn id="58" name="Sos" dataDxfId="5" dataCellStyle="Normal 4 2">
      <calculatedColumnFormula>'OLAHNIL-12'!P7</calculatedColumnFormula>
    </tableColumn>
    <tableColumn id="57" name="KOMPETENSI" dataDxfId="4" dataCellStyle="Normal 4 2">
      <calculatedColumnFormula>IF(AND(Table57[[#This Row],[Penget]]&gt;=70,Table57[[#This Row],[Ketera]]&gt;=70),"Sudah Kompeten","Belum Kompeten")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M189"/>
  <sheetViews>
    <sheetView zoomScale="85" zoomScaleNormal="85" workbookViewId="0">
      <pane xSplit="4" ySplit="6" topLeftCell="E185" activePane="bottomRight" state="frozen"/>
      <selection pane="topRight" activeCell="F1" sqref="F1"/>
      <selection pane="bottomLeft" activeCell="A7" sqref="A7"/>
      <selection pane="bottomRight" activeCell="B200" sqref="B200"/>
    </sheetView>
  </sheetViews>
  <sheetFormatPr defaultRowHeight="12.75" x14ac:dyDescent="0.2"/>
  <cols>
    <col min="1" max="1" width="4.5703125" style="34" customWidth="1"/>
    <col min="2" max="2" width="7.42578125" style="173" customWidth="1"/>
    <col min="3" max="3" width="10" style="34" customWidth="1"/>
    <col min="4" max="4" width="25.7109375" style="34" customWidth="1"/>
    <col min="5" max="8" width="3.28515625" style="34" customWidth="1"/>
    <col min="9" max="9" width="3.7109375" style="34" hidden="1" customWidth="1"/>
    <col min="10" max="10" width="3.7109375" style="34" customWidth="1"/>
    <col min="11" max="14" width="3" style="34" customWidth="1"/>
    <col min="15" max="15" width="3.7109375" style="34" hidden="1" customWidth="1"/>
    <col min="16" max="21" width="3.7109375" style="34" customWidth="1"/>
    <col min="22" max="23" width="4.7109375" style="34" customWidth="1"/>
    <col min="24" max="24" width="6.28515625" style="34" customWidth="1"/>
    <col min="25" max="25" width="4.7109375" style="34" hidden="1" customWidth="1"/>
    <col min="26" max="26" width="4.7109375" style="34" customWidth="1"/>
    <col min="27" max="27" width="5.7109375" style="34" customWidth="1"/>
    <col min="28" max="31" width="4.28515625" style="34" customWidth="1"/>
    <col min="32" max="32" width="4.7109375" style="34" customWidth="1"/>
    <col min="33" max="36" width="4.28515625" style="34" customWidth="1"/>
    <col min="37" max="37" width="4.7109375" style="34" customWidth="1"/>
    <col min="38" max="41" width="4.28515625" style="34" customWidth="1"/>
    <col min="42" max="42" width="4.7109375" style="34" customWidth="1"/>
    <col min="43" max="46" width="4.28515625" style="34" customWidth="1"/>
    <col min="47" max="48" width="4.7109375" style="34" customWidth="1"/>
    <col min="49" max="49" width="6" style="34" customWidth="1"/>
    <col min="50" max="52" width="9.140625" style="34"/>
    <col min="53" max="53" width="3.42578125" style="34" customWidth="1"/>
    <col min="54" max="54" width="5" style="34" customWidth="1"/>
    <col min="55" max="55" width="5.7109375" style="34" customWidth="1"/>
    <col min="56" max="56" width="6.28515625" style="34" customWidth="1"/>
    <col min="57" max="57" width="4" style="34" customWidth="1"/>
    <col min="58" max="58" width="2.140625" style="34" customWidth="1"/>
    <col min="59" max="59" width="2" style="34" customWidth="1"/>
    <col min="60" max="60" width="7.5703125" style="34" customWidth="1"/>
    <col min="61" max="61" width="9.140625" style="34"/>
    <col min="62" max="62" width="4.5703125" style="34" customWidth="1"/>
    <col min="63" max="16384" width="9.140625" style="34"/>
  </cols>
  <sheetData>
    <row r="1" spans="1:65" ht="15" x14ac:dyDescent="0.2">
      <c r="C1" s="35" t="s">
        <v>11</v>
      </c>
      <c r="D1" s="149" t="str">
        <f>VLOOKUP(E2,BJ2:BL59,3)</f>
        <v>Fisika</v>
      </c>
      <c r="E1" s="37"/>
      <c r="F1" s="37"/>
      <c r="G1" s="37"/>
      <c r="H1" s="37"/>
      <c r="I1" s="37"/>
      <c r="J1" s="37"/>
      <c r="K1" s="37"/>
      <c r="L1" s="36"/>
      <c r="M1" s="36"/>
      <c r="N1" s="37"/>
      <c r="O1" s="37"/>
      <c r="P1" s="38"/>
      <c r="Q1" s="37"/>
      <c r="V1" s="41" t="s">
        <v>8</v>
      </c>
      <c r="W1" s="39">
        <v>1</v>
      </c>
      <c r="X1" s="36" t="str">
        <f>IFERROR(VLOOKUP(W1,BG1:BH2,2),"")</f>
        <v>(GANJIL)</v>
      </c>
      <c r="AI1" s="37"/>
      <c r="AJ1" s="40"/>
      <c r="AK1" s="40"/>
      <c r="AL1" s="41" t="s">
        <v>29</v>
      </c>
      <c r="AM1" s="36" t="s">
        <v>198</v>
      </c>
      <c r="AN1" s="40"/>
      <c r="AO1" s="40"/>
      <c r="AP1" s="40"/>
      <c r="AQ1" s="40"/>
      <c r="AR1" s="40"/>
      <c r="AS1" s="40"/>
      <c r="AT1" s="40"/>
      <c r="AY1" s="34" t="s">
        <v>193</v>
      </c>
      <c r="BA1" s="117" t="s">
        <v>66</v>
      </c>
      <c r="BB1" s="117" t="s">
        <v>55</v>
      </c>
      <c r="BC1" s="152" t="s">
        <v>28</v>
      </c>
      <c r="BD1" s="152"/>
      <c r="BE1" s="131">
        <v>1</v>
      </c>
      <c r="BF1" s="131" t="s">
        <v>4</v>
      </c>
      <c r="BG1" s="132">
        <v>1</v>
      </c>
      <c r="BH1" s="133" t="s">
        <v>67</v>
      </c>
      <c r="BJ1" s="128" t="s">
        <v>118</v>
      </c>
      <c r="BK1" s="128" t="s">
        <v>75</v>
      </c>
      <c r="BL1" s="146" t="s">
        <v>248</v>
      </c>
    </row>
    <row r="2" spans="1:65" ht="16.5" customHeight="1" x14ac:dyDescent="0.2">
      <c r="C2" s="42" t="s">
        <v>74</v>
      </c>
      <c r="D2" s="150" t="str">
        <f>VLOOKUP(E2,BJ2:BK59,2)</f>
        <v>Essi Susanti, S. Pd</v>
      </c>
      <c r="E2" s="43">
        <v>24</v>
      </c>
      <c r="AY2" s="34" t="s">
        <v>194</v>
      </c>
      <c r="BA2" s="118">
        <v>0</v>
      </c>
      <c r="BB2" s="119" t="s">
        <v>27</v>
      </c>
      <c r="BC2" s="152"/>
      <c r="BD2" s="152"/>
      <c r="BE2" s="131">
        <v>1.5</v>
      </c>
      <c r="BF2" s="131" t="s">
        <v>1</v>
      </c>
      <c r="BG2" s="132">
        <v>2</v>
      </c>
      <c r="BH2" s="133" t="s">
        <v>68</v>
      </c>
      <c r="BJ2" s="129">
        <v>1</v>
      </c>
      <c r="BK2" s="130" t="s">
        <v>76</v>
      </c>
      <c r="BL2" s="147" t="s">
        <v>223</v>
      </c>
    </row>
    <row r="3" spans="1:65" ht="14.25" customHeight="1" x14ac:dyDescent="0.2">
      <c r="A3" s="157" t="s">
        <v>10</v>
      </c>
      <c r="B3" s="157"/>
      <c r="C3" s="157"/>
      <c r="D3" s="157" t="s">
        <v>6</v>
      </c>
      <c r="E3" s="153" t="s">
        <v>7</v>
      </c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4"/>
      <c r="AY3" s="34" t="s">
        <v>195</v>
      </c>
      <c r="AZ3" s="39"/>
      <c r="BA3" s="118">
        <v>10</v>
      </c>
      <c r="BB3" s="118" t="s">
        <v>26</v>
      </c>
      <c r="BC3" s="152"/>
      <c r="BD3" s="152"/>
      <c r="BE3" s="131">
        <v>2.5</v>
      </c>
      <c r="BF3" s="131" t="s">
        <v>0</v>
      </c>
      <c r="BG3" s="134"/>
      <c r="BH3" s="134"/>
      <c r="BJ3" s="129">
        <v>2</v>
      </c>
      <c r="BK3" s="130" t="s">
        <v>78</v>
      </c>
      <c r="BL3" s="148" t="s">
        <v>224</v>
      </c>
    </row>
    <row r="4" spans="1:65" ht="12.75" customHeight="1" thickBot="1" x14ac:dyDescent="0.25">
      <c r="A4" s="157"/>
      <c r="B4" s="157"/>
      <c r="C4" s="157"/>
      <c r="D4" s="157"/>
      <c r="E4" s="155" t="s">
        <v>13</v>
      </c>
      <c r="F4" s="155"/>
      <c r="G4" s="155"/>
      <c r="H4" s="155"/>
      <c r="I4" s="155"/>
      <c r="J4" s="155"/>
      <c r="K4" s="155" t="s">
        <v>12</v>
      </c>
      <c r="L4" s="155"/>
      <c r="M4" s="155"/>
      <c r="N4" s="155"/>
      <c r="O4" s="155"/>
      <c r="P4" s="155"/>
      <c r="Q4" s="155" t="s">
        <v>2</v>
      </c>
      <c r="R4" s="155"/>
      <c r="S4" s="155"/>
      <c r="T4" s="155"/>
      <c r="U4" s="155"/>
      <c r="V4" s="121">
        <f>100-W4</f>
        <v>50</v>
      </c>
      <c r="W4" s="159">
        <v>50</v>
      </c>
      <c r="X4" s="160"/>
      <c r="Y4" s="45"/>
      <c r="Z4" s="158" t="s">
        <v>69</v>
      </c>
      <c r="AA4" s="158"/>
      <c r="AB4" s="155" t="s">
        <v>5</v>
      </c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6"/>
      <c r="AY4" s="34" t="s">
        <v>196</v>
      </c>
      <c r="AZ4" s="39"/>
      <c r="BA4" s="120">
        <v>50</v>
      </c>
      <c r="BB4" s="120" t="s">
        <v>4</v>
      </c>
      <c r="BC4" s="152"/>
      <c r="BD4" s="152"/>
      <c r="BE4" s="131">
        <v>3.25</v>
      </c>
      <c r="BF4" s="131" t="s">
        <v>199</v>
      </c>
      <c r="BG4" s="134"/>
      <c r="BH4" s="134"/>
      <c r="BJ4" s="129">
        <v>3</v>
      </c>
      <c r="BK4" s="130" t="s">
        <v>79</v>
      </c>
      <c r="BL4" s="148" t="s">
        <v>225</v>
      </c>
    </row>
    <row r="5" spans="1:65" ht="28.5" hidden="1" customHeight="1" x14ac:dyDescent="0.2">
      <c r="A5" s="46" t="s">
        <v>9</v>
      </c>
      <c r="B5" s="174" t="s">
        <v>30</v>
      </c>
      <c r="C5" s="47" t="s">
        <v>40</v>
      </c>
      <c r="D5" s="48" t="s">
        <v>56</v>
      </c>
      <c r="E5" s="49" t="s">
        <v>41</v>
      </c>
      <c r="F5" s="49" t="s">
        <v>42</v>
      </c>
      <c r="G5" s="49" t="s">
        <v>43</v>
      </c>
      <c r="H5" s="49" t="s">
        <v>44</v>
      </c>
      <c r="I5" s="50" t="s">
        <v>58</v>
      </c>
      <c r="J5" s="51" t="s">
        <v>120</v>
      </c>
      <c r="K5" s="52" t="s">
        <v>45</v>
      </c>
      <c r="L5" s="52" t="s">
        <v>46</v>
      </c>
      <c r="M5" s="52" t="s">
        <v>47</v>
      </c>
      <c r="N5" s="52" t="s">
        <v>48</v>
      </c>
      <c r="O5" s="50" t="s">
        <v>57</v>
      </c>
      <c r="P5" s="51" t="s">
        <v>121</v>
      </c>
      <c r="Q5" s="53" t="s">
        <v>49</v>
      </c>
      <c r="R5" s="52" t="s">
        <v>50</v>
      </c>
      <c r="S5" s="52" t="s">
        <v>51</v>
      </c>
      <c r="T5" s="52" t="s">
        <v>52</v>
      </c>
      <c r="U5" s="54" t="s">
        <v>53</v>
      </c>
      <c r="V5" s="55" t="s">
        <v>60</v>
      </c>
      <c r="W5" s="56" t="s">
        <v>14</v>
      </c>
      <c r="X5" s="57" t="s">
        <v>59</v>
      </c>
      <c r="Y5" s="58" t="s">
        <v>39</v>
      </c>
      <c r="Z5" s="59" t="s">
        <v>64</v>
      </c>
      <c r="AA5" s="60" t="s">
        <v>65</v>
      </c>
      <c r="AB5" s="49" t="s">
        <v>15</v>
      </c>
      <c r="AC5" s="52" t="s">
        <v>16</v>
      </c>
      <c r="AD5" s="52" t="s">
        <v>17</v>
      </c>
      <c r="AE5" s="54" t="s">
        <v>18</v>
      </c>
      <c r="AF5" s="61" t="s">
        <v>32</v>
      </c>
      <c r="AG5" s="49" t="s">
        <v>19</v>
      </c>
      <c r="AH5" s="52" t="s">
        <v>20</v>
      </c>
      <c r="AI5" s="52" t="s">
        <v>21</v>
      </c>
      <c r="AJ5" s="54" t="s">
        <v>22</v>
      </c>
      <c r="AK5" s="61" t="s">
        <v>33</v>
      </c>
      <c r="AL5" s="49" t="s">
        <v>122</v>
      </c>
      <c r="AM5" s="52" t="s">
        <v>123</v>
      </c>
      <c r="AN5" s="52" t="s">
        <v>124</v>
      </c>
      <c r="AO5" s="54" t="s">
        <v>125</v>
      </c>
      <c r="AP5" s="61" t="s">
        <v>119</v>
      </c>
      <c r="AQ5" s="49" t="s">
        <v>23</v>
      </c>
      <c r="AR5" s="52" t="s">
        <v>24</v>
      </c>
      <c r="AS5" s="52" t="s">
        <v>25</v>
      </c>
      <c r="AT5" s="54" t="s">
        <v>61</v>
      </c>
      <c r="AU5" s="61" t="s">
        <v>34</v>
      </c>
      <c r="AV5" s="62" t="s">
        <v>62</v>
      </c>
      <c r="AW5" s="63" t="s">
        <v>63</v>
      </c>
      <c r="AX5" s="64"/>
      <c r="AY5" s="64"/>
      <c r="AZ5" s="64"/>
      <c r="BA5" s="120">
        <v>70</v>
      </c>
      <c r="BB5" s="120" t="s">
        <v>1</v>
      </c>
      <c r="BC5" s="152"/>
      <c r="BD5" s="152"/>
      <c r="BE5" s="134"/>
      <c r="BF5" s="134"/>
      <c r="BG5" s="134"/>
      <c r="BH5" s="134"/>
      <c r="BJ5" s="129">
        <v>4</v>
      </c>
      <c r="BK5" s="130" t="s">
        <v>80</v>
      </c>
      <c r="BL5" s="148" t="s">
        <v>226</v>
      </c>
    </row>
    <row r="6" spans="1:65" x14ac:dyDescent="0.2">
      <c r="A6" s="89" t="s">
        <v>165</v>
      </c>
      <c r="B6" s="175" t="s">
        <v>30</v>
      </c>
      <c r="C6" s="90" t="s">
        <v>40</v>
      </c>
      <c r="D6" s="91" t="s">
        <v>56</v>
      </c>
      <c r="E6" s="92" t="s">
        <v>166</v>
      </c>
      <c r="F6" s="92" t="s">
        <v>167</v>
      </c>
      <c r="G6" s="92" t="s">
        <v>168</v>
      </c>
      <c r="H6" s="92" t="s">
        <v>169</v>
      </c>
      <c r="I6" s="93" t="s">
        <v>58</v>
      </c>
      <c r="J6" s="100" t="s">
        <v>120</v>
      </c>
      <c r="K6" s="94" t="s">
        <v>170</v>
      </c>
      <c r="L6" s="94" t="s">
        <v>171</v>
      </c>
      <c r="M6" s="94" t="s">
        <v>172</v>
      </c>
      <c r="N6" s="94" t="s">
        <v>173</v>
      </c>
      <c r="O6" s="93" t="s">
        <v>57</v>
      </c>
      <c r="P6" s="100" t="s">
        <v>174</v>
      </c>
      <c r="Q6" s="95" t="s">
        <v>49</v>
      </c>
      <c r="R6" s="94" t="s">
        <v>50</v>
      </c>
      <c r="S6" s="94" t="s">
        <v>51</v>
      </c>
      <c r="T6" s="94" t="s">
        <v>52</v>
      </c>
      <c r="U6" s="96" t="s">
        <v>53</v>
      </c>
      <c r="V6" s="102" t="s">
        <v>60</v>
      </c>
      <c r="W6" s="97" t="s">
        <v>14</v>
      </c>
      <c r="X6" s="98" t="s">
        <v>197</v>
      </c>
      <c r="Y6" s="99" t="s">
        <v>39</v>
      </c>
      <c r="Z6" s="104" t="s">
        <v>64</v>
      </c>
      <c r="AA6" s="105" t="s">
        <v>65</v>
      </c>
      <c r="AB6" s="92" t="s">
        <v>185</v>
      </c>
      <c r="AC6" s="92" t="s">
        <v>186</v>
      </c>
      <c r="AD6" s="92" t="s">
        <v>187</v>
      </c>
      <c r="AE6" s="92" t="s">
        <v>188</v>
      </c>
      <c r="AF6" s="108" t="s">
        <v>179</v>
      </c>
      <c r="AG6" s="92" t="s">
        <v>180</v>
      </c>
      <c r="AH6" s="92" t="s">
        <v>181</v>
      </c>
      <c r="AI6" s="92" t="s">
        <v>182</v>
      </c>
      <c r="AJ6" s="92" t="s">
        <v>183</v>
      </c>
      <c r="AK6" s="108" t="s">
        <v>184</v>
      </c>
      <c r="AL6" s="92" t="s">
        <v>175</v>
      </c>
      <c r="AM6" s="92" t="s">
        <v>176</v>
      </c>
      <c r="AN6" s="92" t="s">
        <v>177</v>
      </c>
      <c r="AO6" s="92" t="s">
        <v>178</v>
      </c>
      <c r="AP6" s="108" t="s">
        <v>119</v>
      </c>
      <c r="AQ6" s="92" t="s">
        <v>189</v>
      </c>
      <c r="AR6" s="92" t="s">
        <v>190</v>
      </c>
      <c r="AS6" s="92" t="s">
        <v>191</v>
      </c>
      <c r="AT6" s="92" t="s">
        <v>192</v>
      </c>
      <c r="AU6" s="108" t="s">
        <v>34</v>
      </c>
      <c r="AV6" s="110" t="s">
        <v>62</v>
      </c>
      <c r="AW6" s="111" t="s">
        <v>63</v>
      </c>
      <c r="AX6" s="64"/>
      <c r="AY6" s="64"/>
      <c r="AZ6" s="64"/>
      <c r="BA6" s="120">
        <v>70</v>
      </c>
      <c r="BB6" s="120" t="s">
        <v>1</v>
      </c>
      <c r="BC6" s="152"/>
      <c r="BD6" s="152"/>
      <c r="BE6" s="134"/>
      <c r="BF6" s="134"/>
      <c r="BG6" s="134"/>
      <c r="BH6" s="134"/>
      <c r="BJ6" s="129">
        <v>5</v>
      </c>
      <c r="BK6" s="130" t="s">
        <v>81</v>
      </c>
      <c r="BL6" s="148" t="s">
        <v>227</v>
      </c>
    </row>
    <row r="7" spans="1:65" ht="12.75" customHeight="1" x14ac:dyDescent="0.2">
      <c r="A7" s="80" t="s">
        <v>129</v>
      </c>
      <c r="B7" s="176" t="s">
        <v>31</v>
      </c>
      <c r="C7" s="166">
        <v>161710002</v>
      </c>
      <c r="D7" s="167" t="s">
        <v>250</v>
      </c>
      <c r="E7" s="81">
        <v>3</v>
      </c>
      <c r="F7" s="81">
        <v>4</v>
      </c>
      <c r="G7" s="81">
        <v>3</v>
      </c>
      <c r="H7" s="81">
        <v>3</v>
      </c>
      <c r="I7" s="82">
        <f>IFERROR(AVERAGE(E7:H7),"")</f>
        <v>3.25</v>
      </c>
      <c r="J7" s="101" t="str">
        <f t="shared" ref="J7:J70" si="0">IFERROR(VLOOKUP(I7,$BE$1:$BF$4,2),"")</f>
        <v>SB</v>
      </c>
      <c r="K7" s="83">
        <v>4</v>
      </c>
      <c r="L7" s="78">
        <v>3</v>
      </c>
      <c r="M7" s="78"/>
      <c r="N7" s="78"/>
      <c r="O7" s="82">
        <f>IFERROR(AVERAGE(K7:N7),"")</f>
        <v>3.5</v>
      </c>
      <c r="P7" s="101" t="str">
        <f t="shared" ref="P7:P70" si="1">IFERROR(VLOOKUP(O7,$BE$1:$BF$4,2),"")</f>
        <v>SB</v>
      </c>
      <c r="Q7" s="83">
        <v>90</v>
      </c>
      <c r="R7" s="84">
        <v>80</v>
      </c>
      <c r="S7" s="84">
        <v>80</v>
      </c>
      <c r="T7" s="84"/>
      <c r="U7" s="85"/>
      <c r="V7" s="103">
        <f>IFERROR(SUM(Q7:U7)/COUNT(Q7:U7),"")</f>
        <v>83.333333333333329</v>
      </c>
      <c r="W7" s="86">
        <v>90</v>
      </c>
      <c r="X7" s="87">
        <v>90</v>
      </c>
      <c r="Y7" s="88">
        <f t="shared" ref="Y7:Y70" si="2">IFERROR((V7*$V$4+(AVERAGE(W7:X7)*$W$4))/100,"")</f>
        <v>86.666666666666657</v>
      </c>
      <c r="Z7" s="106">
        <f>IFERROR(ROUND(Y7,0),"")</f>
        <v>87</v>
      </c>
      <c r="AA7" s="107" t="str">
        <f>IFERROR(VLOOKUP(Z7,$BA$2:$BB$8,2),"")</f>
        <v>B</v>
      </c>
      <c r="AB7" s="81">
        <v>73</v>
      </c>
      <c r="AC7" s="78">
        <v>80</v>
      </c>
      <c r="AD7" s="78"/>
      <c r="AE7" s="82"/>
      <c r="AF7" s="109">
        <f>IFERROR(AVERAGE(AB7:AE7),"")</f>
        <v>76.5</v>
      </c>
      <c r="AG7" s="81">
        <v>77</v>
      </c>
      <c r="AH7" s="78"/>
      <c r="AI7" s="78"/>
      <c r="AJ7" s="82"/>
      <c r="AK7" s="109">
        <f>IFERROR(AVERAGE(AG7:AJ7),"")</f>
        <v>77</v>
      </c>
      <c r="AL7" s="81">
        <v>75</v>
      </c>
      <c r="AM7" s="78">
        <v>80</v>
      </c>
      <c r="AN7" s="78"/>
      <c r="AO7" s="82"/>
      <c r="AP7" s="109">
        <f>IFERROR(AVERAGE(AL7:AO7),"")</f>
        <v>77.5</v>
      </c>
      <c r="AQ7" s="81">
        <v>70</v>
      </c>
      <c r="AR7" s="78">
        <v>70</v>
      </c>
      <c r="AS7" s="78"/>
      <c r="AT7" s="82"/>
      <c r="AU7" s="109">
        <f t="shared" ref="AU7:AU70" si="3">IFERROR(AVERAGE(AQ7:AT7),"")</f>
        <v>70</v>
      </c>
      <c r="AV7" s="112">
        <f>IFERROR(MAX(AF7,AK7,AP7,AU7),"")</f>
        <v>77.5</v>
      </c>
      <c r="AW7" s="113" t="str">
        <f t="shared" ref="AW7:AW70" si="4">IFERROR(VLOOKUP(AV7,$BA$2:$BB$8,2),"")</f>
        <v>C</v>
      </c>
      <c r="AX7" s="64"/>
      <c r="AZ7" s="64"/>
      <c r="BA7" s="120">
        <v>80</v>
      </c>
      <c r="BB7" s="120" t="s">
        <v>0</v>
      </c>
      <c r="BC7" s="152"/>
      <c r="BD7" s="152"/>
      <c r="BE7" s="134"/>
      <c r="BF7" s="134"/>
      <c r="BG7" s="134"/>
      <c r="BH7" s="134"/>
      <c r="BJ7" s="129">
        <v>6</v>
      </c>
      <c r="BK7" s="130" t="s">
        <v>82</v>
      </c>
      <c r="BL7" s="148" t="s">
        <v>228</v>
      </c>
    </row>
    <row r="8" spans="1:65" ht="12.75" customHeight="1" x14ac:dyDescent="0.2">
      <c r="A8" s="79" t="s">
        <v>130</v>
      </c>
      <c r="B8" s="177" t="s">
        <v>31</v>
      </c>
      <c r="C8" s="168">
        <v>161710004</v>
      </c>
      <c r="D8" s="169" t="s">
        <v>251</v>
      </c>
      <c r="E8" s="30"/>
      <c r="F8" s="32"/>
      <c r="G8" s="32"/>
      <c r="H8" s="32"/>
      <c r="I8" s="33" t="str">
        <f t="shared" ref="I8:I40" si="5">IFERROR(AVERAGE(E8:H8),"")</f>
        <v/>
      </c>
      <c r="J8" s="65" t="str">
        <f t="shared" si="0"/>
        <v/>
      </c>
      <c r="K8" s="66"/>
      <c r="L8" s="32"/>
      <c r="M8" s="32"/>
      <c r="N8" s="32"/>
      <c r="O8" s="33" t="str">
        <f t="shared" ref="O8:O40" si="6">IFERROR(AVERAGE(K8:N8),"")</f>
        <v/>
      </c>
      <c r="P8" s="65" t="str">
        <f t="shared" si="1"/>
        <v/>
      </c>
      <c r="Q8" s="74"/>
      <c r="R8" s="67"/>
      <c r="S8" s="67"/>
      <c r="T8" s="67"/>
      <c r="U8" s="68"/>
      <c r="V8" s="69" t="str">
        <f t="shared" ref="V8:V40" si="7">IFERROR(SUM(Q8:U8)/COUNT(Q8:U8),"")</f>
        <v/>
      </c>
      <c r="W8" s="29"/>
      <c r="X8" s="31"/>
      <c r="Y8" s="70" t="str">
        <f t="shared" si="2"/>
        <v/>
      </c>
      <c r="Z8" s="71" t="str">
        <f t="shared" ref="Z8:Z40" si="8">IFERROR(ROUND(Y8,0),"")</f>
        <v/>
      </c>
      <c r="AA8" s="72" t="str">
        <f t="shared" ref="AA8:AA70" si="9">IFERROR(VLOOKUP(Z8,$BA$2:$BB$8,2),"")</f>
        <v/>
      </c>
      <c r="AB8" s="30"/>
      <c r="AC8" s="32"/>
      <c r="AD8" s="32"/>
      <c r="AE8" s="33"/>
      <c r="AF8" s="73" t="str">
        <f>IFERROR(AVERAGE(AB8:AE8),"")</f>
        <v/>
      </c>
      <c r="AG8" s="30"/>
      <c r="AH8" s="32"/>
      <c r="AI8" s="32"/>
      <c r="AJ8" s="33"/>
      <c r="AK8" s="73" t="str">
        <f t="shared" ref="AK8" si="10">IFERROR(AVERAGE(AG8:AJ8),"")</f>
        <v/>
      </c>
      <c r="AL8" s="30"/>
      <c r="AM8" s="32"/>
      <c r="AN8" s="32"/>
      <c r="AO8" s="33"/>
      <c r="AP8" s="73" t="str">
        <f t="shared" ref="AP8" si="11">IFERROR(AVERAGE(AL8:AO8),"")</f>
        <v/>
      </c>
      <c r="AQ8" s="30"/>
      <c r="AR8" s="32"/>
      <c r="AS8" s="32"/>
      <c r="AT8" s="33"/>
      <c r="AU8" s="114" t="str">
        <f>IFERROR(AVERAGE(AQ8:AT8),"")</f>
        <v/>
      </c>
      <c r="AV8" s="115">
        <f>IFERROR(MAX(AF8,AK8,AP8,AU8),"")</f>
        <v>0</v>
      </c>
      <c r="AW8" s="116" t="str">
        <f t="shared" si="4"/>
        <v>--</v>
      </c>
      <c r="AX8" s="64"/>
      <c r="AZ8" s="64"/>
      <c r="BA8" s="118">
        <v>90</v>
      </c>
      <c r="BB8" s="118" t="s">
        <v>3</v>
      </c>
      <c r="BC8" s="127"/>
      <c r="BD8" s="127"/>
      <c r="BE8" s="134"/>
      <c r="BF8" s="134"/>
      <c r="BG8" s="134"/>
      <c r="BH8" s="134"/>
      <c r="BJ8" s="129">
        <v>7</v>
      </c>
      <c r="BK8" s="130" t="s">
        <v>83</v>
      </c>
      <c r="BL8" s="147" t="s">
        <v>229</v>
      </c>
      <c r="BM8" s="44"/>
    </row>
    <row r="9" spans="1:65" x14ac:dyDescent="0.2">
      <c r="A9" s="79" t="s">
        <v>131</v>
      </c>
      <c r="B9" s="177" t="s">
        <v>31</v>
      </c>
      <c r="C9" s="168">
        <v>161710030</v>
      </c>
      <c r="D9" s="169" t="s">
        <v>252</v>
      </c>
      <c r="E9" s="30"/>
      <c r="F9" s="32"/>
      <c r="G9" s="32"/>
      <c r="H9" s="32"/>
      <c r="I9" s="33" t="str">
        <f t="shared" si="5"/>
        <v/>
      </c>
      <c r="J9" s="65" t="str">
        <f t="shared" si="0"/>
        <v/>
      </c>
      <c r="K9" s="66"/>
      <c r="L9" s="32"/>
      <c r="M9" s="32"/>
      <c r="N9" s="32"/>
      <c r="O9" s="33" t="str">
        <f t="shared" si="6"/>
        <v/>
      </c>
      <c r="P9" s="65" t="str">
        <f t="shared" si="1"/>
        <v/>
      </c>
      <c r="Q9" s="74"/>
      <c r="R9" s="67"/>
      <c r="S9" s="67"/>
      <c r="T9" s="67"/>
      <c r="U9" s="68"/>
      <c r="V9" s="69" t="str">
        <f t="shared" si="7"/>
        <v/>
      </c>
      <c r="W9" s="29"/>
      <c r="X9" s="31"/>
      <c r="Y9" s="70" t="str">
        <f t="shared" si="2"/>
        <v/>
      </c>
      <c r="Z9" s="71" t="str">
        <f t="shared" si="8"/>
        <v/>
      </c>
      <c r="AA9" s="72" t="str">
        <f t="shared" si="9"/>
        <v/>
      </c>
      <c r="AB9" s="30"/>
      <c r="AC9" s="32"/>
      <c r="AD9" s="32"/>
      <c r="AE9" s="33"/>
      <c r="AF9" s="73" t="str">
        <f>IFERROR(AVERAGE(AB9:AE9),"")</f>
        <v/>
      </c>
      <c r="AG9" s="30"/>
      <c r="AH9" s="32"/>
      <c r="AI9" s="32"/>
      <c r="AJ9" s="33"/>
      <c r="AK9" s="73" t="str">
        <f t="shared" ref="AK9:AK40" si="12">IFERROR(AVERAGE(AG9:AJ9),"")</f>
        <v/>
      </c>
      <c r="AL9" s="30"/>
      <c r="AM9" s="32"/>
      <c r="AN9" s="32"/>
      <c r="AO9" s="33"/>
      <c r="AP9" s="73" t="str">
        <f t="shared" ref="AP9:AP40" si="13">IFERROR(AVERAGE(AL9:AO9),"")</f>
        <v/>
      </c>
      <c r="AQ9" s="30"/>
      <c r="AR9" s="32"/>
      <c r="AS9" s="32"/>
      <c r="AT9" s="33"/>
      <c r="AU9" s="114" t="str">
        <f t="shared" si="3"/>
        <v/>
      </c>
      <c r="AV9" s="115">
        <f>MAX(AF9,AK9,AP9,AU9)</f>
        <v>0</v>
      </c>
      <c r="AW9" s="116" t="str">
        <f t="shared" si="4"/>
        <v>--</v>
      </c>
      <c r="AX9" s="64"/>
      <c r="AZ9" s="64"/>
      <c r="BJ9" s="129">
        <v>8</v>
      </c>
      <c r="BK9" s="130" t="s">
        <v>84</v>
      </c>
      <c r="BL9" s="148" t="s">
        <v>230</v>
      </c>
    </row>
    <row r="10" spans="1:65" x14ac:dyDescent="0.2">
      <c r="A10" s="79" t="s">
        <v>132</v>
      </c>
      <c r="B10" s="177" t="s">
        <v>31</v>
      </c>
      <c r="C10" s="168">
        <v>161710034</v>
      </c>
      <c r="D10" s="169" t="s">
        <v>253</v>
      </c>
      <c r="E10" s="30"/>
      <c r="F10" s="32"/>
      <c r="G10" s="32"/>
      <c r="H10" s="32"/>
      <c r="I10" s="33" t="str">
        <f t="shared" si="5"/>
        <v/>
      </c>
      <c r="J10" s="65" t="str">
        <f t="shared" si="0"/>
        <v/>
      </c>
      <c r="K10" s="66"/>
      <c r="L10" s="32"/>
      <c r="M10" s="32"/>
      <c r="N10" s="32"/>
      <c r="O10" s="33" t="str">
        <f t="shared" si="6"/>
        <v/>
      </c>
      <c r="P10" s="65" t="str">
        <f t="shared" si="1"/>
        <v/>
      </c>
      <c r="Q10" s="74"/>
      <c r="R10" s="67"/>
      <c r="S10" s="67"/>
      <c r="T10" s="67"/>
      <c r="U10" s="68"/>
      <c r="V10" s="69" t="str">
        <f t="shared" si="7"/>
        <v/>
      </c>
      <c r="W10" s="29"/>
      <c r="X10" s="31"/>
      <c r="Y10" s="70" t="str">
        <f t="shared" si="2"/>
        <v/>
      </c>
      <c r="Z10" s="71" t="str">
        <f t="shared" si="8"/>
        <v/>
      </c>
      <c r="AA10" s="72" t="str">
        <f t="shared" si="9"/>
        <v/>
      </c>
      <c r="AB10" s="30"/>
      <c r="AC10" s="32"/>
      <c r="AD10" s="32"/>
      <c r="AE10" s="33"/>
      <c r="AF10" s="73" t="str">
        <f t="shared" ref="AF10:AF40" si="14">IFERROR(AVERAGE(AB10:AE10),"")</f>
        <v/>
      </c>
      <c r="AG10" s="30"/>
      <c r="AH10" s="32"/>
      <c r="AI10" s="32"/>
      <c r="AJ10" s="33"/>
      <c r="AK10" s="73" t="str">
        <f t="shared" si="12"/>
        <v/>
      </c>
      <c r="AL10" s="30"/>
      <c r="AM10" s="32"/>
      <c r="AN10" s="32"/>
      <c r="AO10" s="33"/>
      <c r="AP10" s="73" t="str">
        <f t="shared" si="13"/>
        <v/>
      </c>
      <c r="AQ10" s="30"/>
      <c r="AR10" s="32"/>
      <c r="AS10" s="32"/>
      <c r="AT10" s="33"/>
      <c r="AU10" s="114" t="str">
        <f t="shared" si="3"/>
        <v/>
      </c>
      <c r="AV10" s="115">
        <f t="shared" ref="AV10:AV40" si="15">IFERROR(MAX(AF10,AK10,AP10,AU10),"")</f>
        <v>0</v>
      </c>
      <c r="AW10" s="116" t="str">
        <f t="shared" si="4"/>
        <v>--</v>
      </c>
      <c r="AX10" s="64"/>
      <c r="AZ10" s="64"/>
      <c r="BJ10" s="129">
        <v>9</v>
      </c>
      <c r="BK10" s="130" t="s">
        <v>85</v>
      </c>
      <c r="BL10" s="148" t="s">
        <v>231</v>
      </c>
    </row>
    <row r="11" spans="1:65" x14ac:dyDescent="0.2">
      <c r="A11" s="79" t="s">
        <v>133</v>
      </c>
      <c r="B11" s="177" t="s">
        <v>31</v>
      </c>
      <c r="C11" s="168">
        <v>161710036</v>
      </c>
      <c r="D11" s="169" t="s">
        <v>254</v>
      </c>
      <c r="E11" s="30"/>
      <c r="F11" s="32"/>
      <c r="G11" s="32"/>
      <c r="H11" s="32"/>
      <c r="I11" s="33" t="str">
        <f t="shared" si="5"/>
        <v/>
      </c>
      <c r="J11" s="65" t="str">
        <f t="shared" si="0"/>
        <v/>
      </c>
      <c r="K11" s="66"/>
      <c r="L11" s="32"/>
      <c r="M11" s="32"/>
      <c r="N11" s="32"/>
      <c r="O11" s="33" t="str">
        <f t="shared" si="6"/>
        <v/>
      </c>
      <c r="P11" s="65" t="str">
        <f t="shared" si="1"/>
        <v/>
      </c>
      <c r="Q11" s="74"/>
      <c r="R11" s="67"/>
      <c r="S11" s="67"/>
      <c r="T11" s="67"/>
      <c r="U11" s="68"/>
      <c r="V11" s="69" t="str">
        <f t="shared" si="7"/>
        <v/>
      </c>
      <c r="W11" s="29"/>
      <c r="X11" s="31"/>
      <c r="Y11" s="70" t="str">
        <f t="shared" si="2"/>
        <v/>
      </c>
      <c r="Z11" s="71" t="str">
        <f t="shared" si="8"/>
        <v/>
      </c>
      <c r="AA11" s="72" t="str">
        <f t="shared" si="9"/>
        <v/>
      </c>
      <c r="AB11" s="30"/>
      <c r="AC11" s="32"/>
      <c r="AD11" s="32"/>
      <c r="AE11" s="33"/>
      <c r="AF11" s="73" t="str">
        <f t="shared" si="14"/>
        <v/>
      </c>
      <c r="AG11" s="30"/>
      <c r="AH11" s="32"/>
      <c r="AI11" s="32"/>
      <c r="AJ11" s="33"/>
      <c r="AK11" s="73" t="str">
        <f t="shared" si="12"/>
        <v/>
      </c>
      <c r="AL11" s="30"/>
      <c r="AM11" s="32"/>
      <c r="AN11" s="32"/>
      <c r="AO11" s="33"/>
      <c r="AP11" s="73" t="str">
        <f t="shared" si="13"/>
        <v/>
      </c>
      <c r="AQ11" s="30"/>
      <c r="AR11" s="32"/>
      <c r="AS11" s="32"/>
      <c r="AT11" s="33"/>
      <c r="AU11" s="114" t="str">
        <f t="shared" si="3"/>
        <v/>
      </c>
      <c r="AV11" s="115">
        <f t="shared" si="15"/>
        <v>0</v>
      </c>
      <c r="AW11" s="116" t="str">
        <f t="shared" si="4"/>
        <v>--</v>
      </c>
      <c r="AX11" s="64"/>
      <c r="AY11" s="64"/>
      <c r="AZ11" s="64"/>
      <c r="BJ11" s="129">
        <v>10</v>
      </c>
      <c r="BK11" s="130" t="s">
        <v>86</v>
      </c>
      <c r="BL11" s="148" t="s">
        <v>230</v>
      </c>
    </row>
    <row r="12" spans="1:65" ht="12.75" customHeight="1" x14ac:dyDescent="0.2">
      <c r="A12" s="79" t="s">
        <v>134</v>
      </c>
      <c r="B12" s="177" t="s">
        <v>31</v>
      </c>
      <c r="C12" s="168">
        <v>161710041</v>
      </c>
      <c r="D12" s="169" t="s">
        <v>255</v>
      </c>
      <c r="E12" s="30"/>
      <c r="F12" s="32"/>
      <c r="G12" s="32"/>
      <c r="H12" s="32"/>
      <c r="I12" s="33" t="str">
        <f t="shared" si="5"/>
        <v/>
      </c>
      <c r="J12" s="65" t="str">
        <f t="shared" si="0"/>
        <v/>
      </c>
      <c r="K12" s="66"/>
      <c r="L12" s="32"/>
      <c r="M12" s="32"/>
      <c r="N12" s="32"/>
      <c r="O12" s="33" t="str">
        <f t="shared" si="6"/>
        <v/>
      </c>
      <c r="P12" s="65" t="str">
        <f t="shared" si="1"/>
        <v/>
      </c>
      <c r="Q12" s="74"/>
      <c r="R12" s="67"/>
      <c r="S12" s="67"/>
      <c r="T12" s="67"/>
      <c r="U12" s="68"/>
      <c r="V12" s="69" t="str">
        <f t="shared" si="7"/>
        <v/>
      </c>
      <c r="W12" s="29"/>
      <c r="X12" s="31"/>
      <c r="Y12" s="70" t="str">
        <f t="shared" si="2"/>
        <v/>
      </c>
      <c r="Z12" s="71" t="str">
        <f t="shared" si="8"/>
        <v/>
      </c>
      <c r="AA12" s="72" t="str">
        <f t="shared" si="9"/>
        <v/>
      </c>
      <c r="AB12" s="30"/>
      <c r="AC12" s="32"/>
      <c r="AD12" s="32"/>
      <c r="AE12" s="33"/>
      <c r="AF12" s="73" t="str">
        <f t="shared" si="14"/>
        <v/>
      </c>
      <c r="AG12" s="30"/>
      <c r="AH12" s="32"/>
      <c r="AI12" s="32"/>
      <c r="AJ12" s="33"/>
      <c r="AK12" s="73" t="str">
        <f t="shared" si="12"/>
        <v/>
      </c>
      <c r="AL12" s="30"/>
      <c r="AM12" s="32"/>
      <c r="AN12" s="32"/>
      <c r="AO12" s="33"/>
      <c r="AP12" s="73" t="str">
        <f t="shared" si="13"/>
        <v/>
      </c>
      <c r="AQ12" s="30"/>
      <c r="AR12" s="32"/>
      <c r="AS12" s="32"/>
      <c r="AT12" s="33"/>
      <c r="AU12" s="114" t="str">
        <f t="shared" si="3"/>
        <v/>
      </c>
      <c r="AV12" s="115">
        <f t="shared" si="15"/>
        <v>0</v>
      </c>
      <c r="AW12" s="116" t="str">
        <f t="shared" si="4"/>
        <v>--</v>
      </c>
      <c r="AX12" s="64"/>
      <c r="AY12" s="64"/>
      <c r="AZ12" s="64"/>
      <c r="BJ12" s="129">
        <v>11</v>
      </c>
      <c r="BK12" s="130" t="s">
        <v>87</v>
      </c>
      <c r="BL12" s="148" t="s">
        <v>231</v>
      </c>
    </row>
    <row r="13" spans="1:65" ht="13.5" customHeight="1" x14ac:dyDescent="0.2">
      <c r="A13" s="79" t="s">
        <v>135</v>
      </c>
      <c r="B13" s="177" t="s">
        <v>31</v>
      </c>
      <c r="C13" s="168">
        <v>161710044</v>
      </c>
      <c r="D13" s="169" t="s">
        <v>256</v>
      </c>
      <c r="E13" s="30"/>
      <c r="F13" s="32"/>
      <c r="G13" s="32"/>
      <c r="H13" s="32"/>
      <c r="I13" s="33" t="str">
        <f t="shared" si="5"/>
        <v/>
      </c>
      <c r="J13" s="65" t="str">
        <f t="shared" si="0"/>
        <v/>
      </c>
      <c r="K13" s="66"/>
      <c r="L13" s="32"/>
      <c r="M13" s="32"/>
      <c r="N13" s="32"/>
      <c r="O13" s="33" t="str">
        <f t="shared" si="6"/>
        <v/>
      </c>
      <c r="P13" s="65" t="str">
        <f t="shared" si="1"/>
        <v/>
      </c>
      <c r="Q13" s="74"/>
      <c r="R13" s="67"/>
      <c r="S13" s="75"/>
      <c r="T13" s="76"/>
      <c r="U13" s="68"/>
      <c r="V13" s="69" t="str">
        <f t="shared" si="7"/>
        <v/>
      </c>
      <c r="W13" s="29"/>
      <c r="X13" s="31"/>
      <c r="Y13" s="70" t="str">
        <f t="shared" si="2"/>
        <v/>
      </c>
      <c r="Z13" s="71" t="str">
        <f t="shared" si="8"/>
        <v/>
      </c>
      <c r="AA13" s="72" t="str">
        <f t="shared" si="9"/>
        <v/>
      </c>
      <c r="AB13" s="30"/>
      <c r="AC13" s="32"/>
      <c r="AD13" s="32"/>
      <c r="AE13" s="33"/>
      <c r="AF13" s="73" t="str">
        <f t="shared" si="14"/>
        <v/>
      </c>
      <c r="AG13" s="30"/>
      <c r="AH13" s="32"/>
      <c r="AI13" s="32"/>
      <c r="AJ13" s="33"/>
      <c r="AK13" s="73" t="str">
        <f t="shared" si="12"/>
        <v/>
      </c>
      <c r="AL13" s="30"/>
      <c r="AM13" s="32"/>
      <c r="AN13" s="32"/>
      <c r="AO13" s="33"/>
      <c r="AP13" s="73" t="str">
        <f t="shared" si="13"/>
        <v/>
      </c>
      <c r="AQ13" s="30"/>
      <c r="AR13" s="32"/>
      <c r="AS13" s="32"/>
      <c r="AT13" s="33"/>
      <c r="AU13" s="114" t="str">
        <f t="shared" si="3"/>
        <v/>
      </c>
      <c r="AV13" s="115">
        <f t="shared" si="15"/>
        <v>0</v>
      </c>
      <c r="AW13" s="116" t="str">
        <f t="shared" si="4"/>
        <v>--</v>
      </c>
      <c r="AX13" s="64"/>
      <c r="AY13" s="64"/>
      <c r="AZ13" s="64"/>
      <c r="BJ13" s="129">
        <v>12</v>
      </c>
      <c r="BK13" s="130" t="s">
        <v>88</v>
      </c>
      <c r="BL13" s="148" t="s">
        <v>232</v>
      </c>
    </row>
    <row r="14" spans="1:65" ht="13.5" customHeight="1" x14ac:dyDescent="0.2">
      <c r="A14" s="79" t="s">
        <v>136</v>
      </c>
      <c r="B14" s="177" t="s">
        <v>31</v>
      </c>
      <c r="C14" s="168">
        <v>161710046</v>
      </c>
      <c r="D14" s="169" t="s">
        <v>257</v>
      </c>
      <c r="E14" s="30"/>
      <c r="F14" s="32"/>
      <c r="G14" s="32"/>
      <c r="H14" s="32"/>
      <c r="I14" s="33" t="str">
        <f t="shared" si="5"/>
        <v/>
      </c>
      <c r="J14" s="65" t="str">
        <f t="shared" si="0"/>
        <v/>
      </c>
      <c r="K14" s="66"/>
      <c r="L14" s="32"/>
      <c r="M14" s="32"/>
      <c r="N14" s="32"/>
      <c r="O14" s="33" t="str">
        <f t="shared" si="6"/>
        <v/>
      </c>
      <c r="P14" s="65" t="str">
        <f t="shared" si="1"/>
        <v/>
      </c>
      <c r="Q14" s="74"/>
      <c r="R14" s="67"/>
      <c r="S14" s="67"/>
      <c r="T14" s="67"/>
      <c r="U14" s="68"/>
      <c r="V14" s="69" t="str">
        <f t="shared" si="7"/>
        <v/>
      </c>
      <c r="W14" s="29"/>
      <c r="X14" s="31"/>
      <c r="Y14" s="70" t="str">
        <f t="shared" si="2"/>
        <v/>
      </c>
      <c r="Z14" s="71" t="str">
        <f t="shared" si="8"/>
        <v/>
      </c>
      <c r="AA14" s="72" t="str">
        <f t="shared" si="9"/>
        <v/>
      </c>
      <c r="AB14" s="30"/>
      <c r="AC14" s="32"/>
      <c r="AD14" s="32"/>
      <c r="AE14" s="33"/>
      <c r="AF14" s="73" t="str">
        <f t="shared" si="14"/>
        <v/>
      </c>
      <c r="AG14" s="30"/>
      <c r="AH14" s="32"/>
      <c r="AI14" s="32"/>
      <c r="AJ14" s="33"/>
      <c r="AK14" s="73" t="str">
        <f t="shared" si="12"/>
        <v/>
      </c>
      <c r="AL14" s="30"/>
      <c r="AM14" s="32"/>
      <c r="AN14" s="32"/>
      <c r="AO14" s="33"/>
      <c r="AP14" s="73" t="str">
        <f t="shared" si="13"/>
        <v/>
      </c>
      <c r="AQ14" s="30"/>
      <c r="AR14" s="32"/>
      <c r="AS14" s="32"/>
      <c r="AT14" s="33"/>
      <c r="AU14" s="114" t="str">
        <f t="shared" si="3"/>
        <v/>
      </c>
      <c r="AV14" s="115">
        <f t="shared" si="15"/>
        <v>0</v>
      </c>
      <c r="AW14" s="116" t="str">
        <f t="shared" si="4"/>
        <v>--</v>
      </c>
      <c r="AX14" s="64"/>
      <c r="AY14" s="64"/>
      <c r="AZ14" s="64"/>
      <c r="BJ14" s="129">
        <v>13</v>
      </c>
      <c r="BK14" s="130" t="s">
        <v>89</v>
      </c>
      <c r="BL14" s="147" t="s">
        <v>229</v>
      </c>
    </row>
    <row r="15" spans="1:65" ht="12.75" customHeight="1" x14ac:dyDescent="0.2">
      <c r="A15" s="79" t="s">
        <v>137</v>
      </c>
      <c r="B15" s="177" t="s">
        <v>31</v>
      </c>
      <c r="C15" s="168">
        <v>161710049</v>
      </c>
      <c r="D15" s="169" t="s">
        <v>258</v>
      </c>
      <c r="E15" s="30"/>
      <c r="F15" s="32"/>
      <c r="G15" s="32"/>
      <c r="H15" s="32"/>
      <c r="I15" s="33" t="str">
        <f t="shared" si="5"/>
        <v/>
      </c>
      <c r="J15" s="65" t="str">
        <f t="shared" si="0"/>
        <v/>
      </c>
      <c r="K15" s="66"/>
      <c r="L15" s="32"/>
      <c r="M15" s="32"/>
      <c r="N15" s="32"/>
      <c r="O15" s="33" t="str">
        <f t="shared" si="6"/>
        <v/>
      </c>
      <c r="P15" s="65" t="str">
        <f t="shared" si="1"/>
        <v/>
      </c>
      <c r="Q15" s="74"/>
      <c r="R15" s="67"/>
      <c r="S15" s="67"/>
      <c r="T15" s="67"/>
      <c r="U15" s="68"/>
      <c r="V15" s="69" t="str">
        <f t="shared" si="7"/>
        <v/>
      </c>
      <c r="W15" s="29"/>
      <c r="X15" s="31"/>
      <c r="Y15" s="70" t="str">
        <f t="shared" si="2"/>
        <v/>
      </c>
      <c r="Z15" s="71" t="str">
        <f t="shared" si="8"/>
        <v/>
      </c>
      <c r="AA15" s="72" t="str">
        <f t="shared" si="9"/>
        <v/>
      </c>
      <c r="AB15" s="30"/>
      <c r="AC15" s="32"/>
      <c r="AD15" s="32"/>
      <c r="AE15" s="33"/>
      <c r="AF15" s="73" t="str">
        <f t="shared" si="14"/>
        <v/>
      </c>
      <c r="AG15" s="30"/>
      <c r="AH15" s="32"/>
      <c r="AI15" s="32"/>
      <c r="AJ15" s="33"/>
      <c r="AK15" s="73" t="str">
        <f t="shared" si="12"/>
        <v/>
      </c>
      <c r="AL15" s="30"/>
      <c r="AM15" s="32"/>
      <c r="AN15" s="32"/>
      <c r="AO15" s="33"/>
      <c r="AP15" s="73" t="str">
        <f t="shared" si="13"/>
        <v/>
      </c>
      <c r="AQ15" s="30"/>
      <c r="AR15" s="32"/>
      <c r="AS15" s="32"/>
      <c r="AT15" s="33"/>
      <c r="AU15" s="114" t="str">
        <f t="shared" si="3"/>
        <v/>
      </c>
      <c r="AV15" s="115">
        <f t="shared" si="15"/>
        <v>0</v>
      </c>
      <c r="AW15" s="116" t="str">
        <f t="shared" si="4"/>
        <v>--</v>
      </c>
      <c r="AX15" s="64"/>
      <c r="AY15" s="64"/>
      <c r="AZ15" s="64"/>
      <c r="BJ15" s="129">
        <v>14</v>
      </c>
      <c r="BK15" s="130" t="s">
        <v>90</v>
      </c>
      <c r="BL15" s="148" t="s">
        <v>224</v>
      </c>
    </row>
    <row r="16" spans="1:65" x14ac:dyDescent="0.2">
      <c r="A16" s="79" t="s">
        <v>138</v>
      </c>
      <c r="B16" s="177" t="s">
        <v>31</v>
      </c>
      <c r="C16" s="168">
        <v>161710068</v>
      </c>
      <c r="D16" s="169" t="s">
        <v>259</v>
      </c>
      <c r="E16" s="30"/>
      <c r="F16" s="32"/>
      <c r="G16" s="32"/>
      <c r="H16" s="32"/>
      <c r="I16" s="33" t="str">
        <f t="shared" si="5"/>
        <v/>
      </c>
      <c r="J16" s="65" t="str">
        <f t="shared" si="0"/>
        <v/>
      </c>
      <c r="K16" s="66"/>
      <c r="L16" s="32"/>
      <c r="M16" s="32"/>
      <c r="N16" s="32"/>
      <c r="O16" s="33" t="str">
        <f t="shared" si="6"/>
        <v/>
      </c>
      <c r="P16" s="65" t="str">
        <f t="shared" si="1"/>
        <v/>
      </c>
      <c r="Q16" s="74"/>
      <c r="R16" s="67"/>
      <c r="S16" s="67"/>
      <c r="T16" s="67"/>
      <c r="U16" s="68"/>
      <c r="V16" s="69" t="str">
        <f t="shared" si="7"/>
        <v/>
      </c>
      <c r="W16" s="29"/>
      <c r="X16" s="31"/>
      <c r="Y16" s="70" t="str">
        <f t="shared" si="2"/>
        <v/>
      </c>
      <c r="Z16" s="71" t="str">
        <f t="shared" si="8"/>
        <v/>
      </c>
      <c r="AA16" s="72" t="str">
        <f t="shared" si="9"/>
        <v/>
      </c>
      <c r="AB16" s="30"/>
      <c r="AC16" s="32"/>
      <c r="AD16" s="32"/>
      <c r="AE16" s="33"/>
      <c r="AF16" s="73" t="str">
        <f t="shared" si="14"/>
        <v/>
      </c>
      <c r="AG16" s="30"/>
      <c r="AH16" s="32"/>
      <c r="AI16" s="32"/>
      <c r="AJ16" s="33"/>
      <c r="AK16" s="73" t="str">
        <f t="shared" si="12"/>
        <v/>
      </c>
      <c r="AL16" s="30"/>
      <c r="AM16" s="32"/>
      <c r="AN16" s="32"/>
      <c r="AO16" s="33"/>
      <c r="AP16" s="73" t="str">
        <f t="shared" si="13"/>
        <v/>
      </c>
      <c r="AQ16" s="30"/>
      <c r="AR16" s="32"/>
      <c r="AS16" s="32"/>
      <c r="AT16" s="33"/>
      <c r="AU16" s="114" t="str">
        <f t="shared" si="3"/>
        <v/>
      </c>
      <c r="AV16" s="115">
        <f t="shared" si="15"/>
        <v>0</v>
      </c>
      <c r="AW16" s="116" t="str">
        <f t="shared" si="4"/>
        <v>--</v>
      </c>
      <c r="AX16" s="64"/>
      <c r="AY16" s="64"/>
      <c r="AZ16" s="64"/>
      <c r="BJ16" s="129">
        <v>15</v>
      </c>
      <c r="BK16" s="130" t="s">
        <v>91</v>
      </c>
      <c r="BL16" s="148" t="s">
        <v>233</v>
      </c>
    </row>
    <row r="17" spans="1:64" x14ac:dyDescent="0.2">
      <c r="A17" s="80" t="s">
        <v>139</v>
      </c>
      <c r="B17" s="177" t="s">
        <v>31</v>
      </c>
      <c r="C17" s="168">
        <v>161710069</v>
      </c>
      <c r="D17" s="169" t="s">
        <v>260</v>
      </c>
      <c r="E17" s="30"/>
      <c r="F17" s="32"/>
      <c r="G17" s="32"/>
      <c r="H17" s="32"/>
      <c r="I17" s="33" t="str">
        <f t="shared" si="5"/>
        <v/>
      </c>
      <c r="J17" s="65" t="str">
        <f t="shared" si="0"/>
        <v/>
      </c>
      <c r="K17" s="66"/>
      <c r="L17" s="32"/>
      <c r="M17" s="32"/>
      <c r="N17" s="32"/>
      <c r="O17" s="33" t="str">
        <f t="shared" si="6"/>
        <v/>
      </c>
      <c r="P17" s="65" t="str">
        <f t="shared" si="1"/>
        <v/>
      </c>
      <c r="Q17" s="74"/>
      <c r="R17" s="67"/>
      <c r="S17" s="67"/>
      <c r="T17" s="67"/>
      <c r="U17" s="68"/>
      <c r="V17" s="69" t="str">
        <f t="shared" si="7"/>
        <v/>
      </c>
      <c r="W17" s="29"/>
      <c r="X17" s="31"/>
      <c r="Y17" s="70" t="str">
        <f t="shared" si="2"/>
        <v/>
      </c>
      <c r="Z17" s="71" t="str">
        <f t="shared" si="8"/>
        <v/>
      </c>
      <c r="AA17" s="72" t="str">
        <f t="shared" si="9"/>
        <v/>
      </c>
      <c r="AB17" s="30"/>
      <c r="AC17" s="32"/>
      <c r="AD17" s="32"/>
      <c r="AE17" s="33"/>
      <c r="AF17" s="73" t="str">
        <f t="shared" si="14"/>
        <v/>
      </c>
      <c r="AG17" s="30"/>
      <c r="AH17" s="32"/>
      <c r="AI17" s="32"/>
      <c r="AJ17" s="33"/>
      <c r="AK17" s="73" t="str">
        <f t="shared" si="12"/>
        <v/>
      </c>
      <c r="AL17" s="30"/>
      <c r="AM17" s="32"/>
      <c r="AN17" s="32"/>
      <c r="AO17" s="33"/>
      <c r="AP17" s="73" t="str">
        <f t="shared" si="13"/>
        <v/>
      </c>
      <c r="AQ17" s="30"/>
      <c r="AR17" s="32"/>
      <c r="AS17" s="32"/>
      <c r="AT17" s="33"/>
      <c r="AU17" s="114" t="str">
        <f t="shared" si="3"/>
        <v/>
      </c>
      <c r="AV17" s="115">
        <f t="shared" si="15"/>
        <v>0</v>
      </c>
      <c r="AW17" s="116" t="str">
        <f t="shared" si="4"/>
        <v>--</v>
      </c>
      <c r="AX17" s="64"/>
      <c r="AY17" s="64"/>
      <c r="AZ17" s="64"/>
      <c r="BJ17" s="129">
        <v>16</v>
      </c>
      <c r="BK17" s="130" t="s">
        <v>92</v>
      </c>
      <c r="BL17" s="148" t="s">
        <v>234</v>
      </c>
    </row>
    <row r="18" spans="1:64" x14ac:dyDescent="0.2">
      <c r="A18" s="79" t="s">
        <v>140</v>
      </c>
      <c r="B18" s="177" t="s">
        <v>31</v>
      </c>
      <c r="C18" s="168">
        <v>161710074</v>
      </c>
      <c r="D18" s="169" t="s">
        <v>261</v>
      </c>
      <c r="E18" s="30"/>
      <c r="F18" s="32"/>
      <c r="G18" s="32"/>
      <c r="H18" s="32"/>
      <c r="I18" s="33" t="str">
        <f t="shared" si="5"/>
        <v/>
      </c>
      <c r="J18" s="65" t="str">
        <f t="shared" si="0"/>
        <v/>
      </c>
      <c r="K18" s="66"/>
      <c r="L18" s="32"/>
      <c r="M18" s="32"/>
      <c r="N18" s="32"/>
      <c r="O18" s="33" t="str">
        <f t="shared" si="6"/>
        <v/>
      </c>
      <c r="P18" s="65" t="str">
        <f t="shared" si="1"/>
        <v/>
      </c>
      <c r="Q18" s="74"/>
      <c r="R18" s="67"/>
      <c r="S18" s="67"/>
      <c r="T18" s="67"/>
      <c r="U18" s="68"/>
      <c r="V18" s="69" t="str">
        <f t="shared" si="7"/>
        <v/>
      </c>
      <c r="W18" s="29"/>
      <c r="X18" s="31"/>
      <c r="Y18" s="70" t="str">
        <f t="shared" si="2"/>
        <v/>
      </c>
      <c r="Z18" s="71" t="str">
        <f t="shared" si="8"/>
        <v/>
      </c>
      <c r="AA18" s="72" t="str">
        <f t="shared" si="9"/>
        <v/>
      </c>
      <c r="AB18" s="30"/>
      <c r="AC18" s="32"/>
      <c r="AD18" s="32"/>
      <c r="AE18" s="33"/>
      <c r="AF18" s="73" t="str">
        <f t="shared" si="14"/>
        <v/>
      </c>
      <c r="AG18" s="30"/>
      <c r="AH18" s="32"/>
      <c r="AI18" s="32"/>
      <c r="AJ18" s="33"/>
      <c r="AK18" s="73" t="str">
        <f t="shared" si="12"/>
        <v/>
      </c>
      <c r="AL18" s="30"/>
      <c r="AM18" s="32"/>
      <c r="AN18" s="32"/>
      <c r="AO18" s="33"/>
      <c r="AP18" s="73" t="str">
        <f t="shared" si="13"/>
        <v/>
      </c>
      <c r="AQ18" s="30"/>
      <c r="AR18" s="32"/>
      <c r="AS18" s="32"/>
      <c r="AT18" s="33"/>
      <c r="AU18" s="114" t="str">
        <f t="shared" si="3"/>
        <v/>
      </c>
      <c r="AV18" s="115">
        <f t="shared" si="15"/>
        <v>0</v>
      </c>
      <c r="AW18" s="116" t="str">
        <f t="shared" si="4"/>
        <v>--</v>
      </c>
      <c r="AX18" s="64"/>
      <c r="AY18" s="64"/>
      <c r="AZ18" s="64"/>
      <c r="BJ18" s="129">
        <v>17</v>
      </c>
      <c r="BK18" s="130" t="s">
        <v>93</v>
      </c>
      <c r="BL18" s="148" t="s">
        <v>235</v>
      </c>
    </row>
    <row r="19" spans="1:64" x14ac:dyDescent="0.2">
      <c r="A19" s="79" t="s">
        <v>141</v>
      </c>
      <c r="B19" s="177" t="s">
        <v>31</v>
      </c>
      <c r="C19" s="168">
        <v>161710075</v>
      </c>
      <c r="D19" s="169" t="s">
        <v>262</v>
      </c>
      <c r="E19" s="30"/>
      <c r="F19" s="32"/>
      <c r="G19" s="32"/>
      <c r="H19" s="32"/>
      <c r="I19" s="33" t="str">
        <f t="shared" si="5"/>
        <v/>
      </c>
      <c r="J19" s="65" t="str">
        <f t="shared" si="0"/>
        <v/>
      </c>
      <c r="K19" s="66"/>
      <c r="L19" s="32"/>
      <c r="M19" s="32"/>
      <c r="N19" s="32"/>
      <c r="O19" s="33" t="str">
        <f t="shared" si="6"/>
        <v/>
      </c>
      <c r="P19" s="65" t="str">
        <f t="shared" si="1"/>
        <v/>
      </c>
      <c r="Q19" s="74"/>
      <c r="R19" s="67"/>
      <c r="S19" s="67"/>
      <c r="T19" s="67"/>
      <c r="U19" s="68"/>
      <c r="V19" s="69" t="str">
        <f t="shared" si="7"/>
        <v/>
      </c>
      <c r="W19" s="29"/>
      <c r="X19" s="31"/>
      <c r="Y19" s="70" t="str">
        <f t="shared" si="2"/>
        <v/>
      </c>
      <c r="Z19" s="71" t="str">
        <f t="shared" si="8"/>
        <v/>
      </c>
      <c r="AA19" s="72" t="str">
        <f t="shared" si="9"/>
        <v/>
      </c>
      <c r="AB19" s="30"/>
      <c r="AC19" s="32"/>
      <c r="AD19" s="32"/>
      <c r="AE19" s="33"/>
      <c r="AF19" s="73" t="str">
        <f t="shared" si="14"/>
        <v/>
      </c>
      <c r="AG19" s="30"/>
      <c r="AH19" s="32"/>
      <c r="AI19" s="32"/>
      <c r="AJ19" s="33"/>
      <c r="AK19" s="73" t="str">
        <f t="shared" si="12"/>
        <v/>
      </c>
      <c r="AL19" s="30"/>
      <c r="AM19" s="32"/>
      <c r="AN19" s="32"/>
      <c r="AO19" s="33"/>
      <c r="AP19" s="73" t="str">
        <f t="shared" si="13"/>
        <v/>
      </c>
      <c r="AQ19" s="30"/>
      <c r="AR19" s="32"/>
      <c r="AS19" s="32"/>
      <c r="AT19" s="33"/>
      <c r="AU19" s="114" t="str">
        <f t="shared" si="3"/>
        <v/>
      </c>
      <c r="AV19" s="115">
        <f t="shared" si="15"/>
        <v>0</v>
      </c>
      <c r="AW19" s="116" t="str">
        <f t="shared" si="4"/>
        <v>--</v>
      </c>
      <c r="AX19" s="64"/>
      <c r="AY19" s="64"/>
      <c r="AZ19" s="64"/>
      <c r="BJ19" s="129">
        <v>18</v>
      </c>
      <c r="BK19" s="130" t="s">
        <v>100</v>
      </c>
      <c r="BL19" s="148" t="s">
        <v>236</v>
      </c>
    </row>
    <row r="20" spans="1:64" x14ac:dyDescent="0.2">
      <c r="A20" s="79" t="s">
        <v>142</v>
      </c>
      <c r="B20" s="177" t="s">
        <v>31</v>
      </c>
      <c r="C20" s="168">
        <v>161710077</v>
      </c>
      <c r="D20" s="169" t="s">
        <v>263</v>
      </c>
      <c r="E20" s="30"/>
      <c r="F20" s="32"/>
      <c r="G20" s="32"/>
      <c r="H20" s="32"/>
      <c r="I20" s="33" t="str">
        <f t="shared" si="5"/>
        <v/>
      </c>
      <c r="J20" s="65" t="str">
        <f t="shared" si="0"/>
        <v/>
      </c>
      <c r="K20" s="66"/>
      <c r="L20" s="32"/>
      <c r="M20" s="32"/>
      <c r="N20" s="32"/>
      <c r="O20" s="33" t="str">
        <f t="shared" si="6"/>
        <v/>
      </c>
      <c r="P20" s="65" t="str">
        <f t="shared" si="1"/>
        <v/>
      </c>
      <c r="Q20" s="74"/>
      <c r="R20" s="67"/>
      <c r="S20" s="67"/>
      <c r="T20" s="67"/>
      <c r="U20" s="68"/>
      <c r="V20" s="69" t="str">
        <f t="shared" si="7"/>
        <v/>
      </c>
      <c r="W20" s="29"/>
      <c r="X20" s="31"/>
      <c r="Y20" s="70" t="str">
        <f t="shared" si="2"/>
        <v/>
      </c>
      <c r="Z20" s="71" t="str">
        <f t="shared" si="8"/>
        <v/>
      </c>
      <c r="AA20" s="72" t="str">
        <f t="shared" si="9"/>
        <v/>
      </c>
      <c r="AB20" s="30"/>
      <c r="AC20" s="32"/>
      <c r="AD20" s="32"/>
      <c r="AE20" s="33"/>
      <c r="AF20" s="73" t="str">
        <f t="shared" si="14"/>
        <v/>
      </c>
      <c r="AG20" s="30"/>
      <c r="AH20" s="32"/>
      <c r="AI20" s="32"/>
      <c r="AJ20" s="33"/>
      <c r="AK20" s="73" t="str">
        <f t="shared" si="12"/>
        <v/>
      </c>
      <c r="AL20" s="30"/>
      <c r="AM20" s="32"/>
      <c r="AN20" s="32"/>
      <c r="AO20" s="33"/>
      <c r="AP20" s="73" t="str">
        <f t="shared" si="13"/>
        <v/>
      </c>
      <c r="AQ20" s="30"/>
      <c r="AR20" s="32"/>
      <c r="AS20" s="32"/>
      <c r="AT20" s="33"/>
      <c r="AU20" s="114" t="str">
        <f t="shared" si="3"/>
        <v/>
      </c>
      <c r="AV20" s="115">
        <f t="shared" si="15"/>
        <v>0</v>
      </c>
      <c r="AW20" s="116" t="str">
        <f t="shared" si="4"/>
        <v>--</v>
      </c>
      <c r="AX20" s="64"/>
      <c r="AY20" s="64"/>
      <c r="AZ20" s="64"/>
      <c r="BJ20" s="129">
        <v>19</v>
      </c>
      <c r="BK20" s="130" t="s">
        <v>95</v>
      </c>
      <c r="BL20" s="148" t="s">
        <v>232</v>
      </c>
    </row>
    <row r="21" spans="1:64" x14ac:dyDescent="0.2">
      <c r="A21" s="79" t="s">
        <v>143</v>
      </c>
      <c r="B21" s="177" t="s">
        <v>31</v>
      </c>
      <c r="C21" s="168">
        <v>161710079</v>
      </c>
      <c r="D21" s="169" t="s">
        <v>264</v>
      </c>
      <c r="E21" s="30"/>
      <c r="F21" s="32"/>
      <c r="G21" s="32"/>
      <c r="H21" s="32"/>
      <c r="I21" s="33" t="str">
        <f t="shared" si="5"/>
        <v/>
      </c>
      <c r="J21" s="65" t="str">
        <f t="shared" si="0"/>
        <v/>
      </c>
      <c r="K21" s="66"/>
      <c r="L21" s="32"/>
      <c r="M21" s="32"/>
      <c r="N21" s="32"/>
      <c r="O21" s="33" t="str">
        <f t="shared" si="6"/>
        <v/>
      </c>
      <c r="P21" s="65" t="str">
        <f t="shared" si="1"/>
        <v/>
      </c>
      <c r="Q21" s="74"/>
      <c r="R21" s="67"/>
      <c r="S21" s="67"/>
      <c r="T21" s="67"/>
      <c r="U21" s="68"/>
      <c r="V21" s="69" t="str">
        <f t="shared" si="7"/>
        <v/>
      </c>
      <c r="W21" s="29"/>
      <c r="X21" s="31"/>
      <c r="Y21" s="70" t="str">
        <f t="shared" si="2"/>
        <v/>
      </c>
      <c r="Z21" s="71" t="str">
        <f t="shared" si="8"/>
        <v/>
      </c>
      <c r="AA21" s="72" t="str">
        <f t="shared" si="9"/>
        <v/>
      </c>
      <c r="AB21" s="30"/>
      <c r="AC21" s="32"/>
      <c r="AD21" s="32"/>
      <c r="AE21" s="33"/>
      <c r="AF21" s="73" t="str">
        <f t="shared" si="14"/>
        <v/>
      </c>
      <c r="AG21" s="30"/>
      <c r="AH21" s="32"/>
      <c r="AI21" s="32"/>
      <c r="AJ21" s="33"/>
      <c r="AK21" s="73" t="str">
        <f t="shared" si="12"/>
        <v/>
      </c>
      <c r="AL21" s="30"/>
      <c r="AM21" s="32"/>
      <c r="AN21" s="32"/>
      <c r="AO21" s="33"/>
      <c r="AP21" s="73" t="str">
        <f t="shared" si="13"/>
        <v/>
      </c>
      <c r="AQ21" s="30"/>
      <c r="AR21" s="32"/>
      <c r="AS21" s="32"/>
      <c r="AT21" s="33"/>
      <c r="AU21" s="114" t="str">
        <f t="shared" si="3"/>
        <v/>
      </c>
      <c r="AV21" s="115">
        <f t="shared" si="15"/>
        <v>0</v>
      </c>
      <c r="AW21" s="116" t="str">
        <f t="shared" si="4"/>
        <v>--</v>
      </c>
      <c r="AX21" s="64"/>
      <c r="AY21" s="64"/>
      <c r="AZ21" s="64"/>
      <c r="BJ21" s="129">
        <v>20</v>
      </c>
      <c r="BK21" s="130" t="s">
        <v>96</v>
      </c>
      <c r="BL21" s="148" t="s">
        <v>224</v>
      </c>
    </row>
    <row r="22" spans="1:64" x14ac:dyDescent="0.2">
      <c r="A22" s="79" t="s">
        <v>144</v>
      </c>
      <c r="B22" s="177" t="s">
        <v>31</v>
      </c>
      <c r="C22" s="168">
        <v>161710094</v>
      </c>
      <c r="D22" s="169" t="s">
        <v>265</v>
      </c>
      <c r="E22" s="30"/>
      <c r="F22" s="32"/>
      <c r="G22" s="32"/>
      <c r="H22" s="32"/>
      <c r="I22" s="33" t="str">
        <f t="shared" si="5"/>
        <v/>
      </c>
      <c r="J22" s="65" t="str">
        <f t="shared" si="0"/>
        <v/>
      </c>
      <c r="K22" s="66"/>
      <c r="L22" s="32"/>
      <c r="M22" s="32"/>
      <c r="N22" s="32"/>
      <c r="O22" s="33" t="str">
        <f t="shared" si="6"/>
        <v/>
      </c>
      <c r="P22" s="65" t="str">
        <f t="shared" si="1"/>
        <v/>
      </c>
      <c r="Q22" s="74"/>
      <c r="R22" s="67"/>
      <c r="S22" s="67"/>
      <c r="T22" s="67"/>
      <c r="U22" s="68"/>
      <c r="V22" s="69" t="str">
        <f t="shared" si="7"/>
        <v/>
      </c>
      <c r="W22" s="29"/>
      <c r="X22" s="31"/>
      <c r="Y22" s="70" t="str">
        <f t="shared" si="2"/>
        <v/>
      </c>
      <c r="Z22" s="71" t="str">
        <f t="shared" si="8"/>
        <v/>
      </c>
      <c r="AA22" s="72" t="str">
        <f t="shared" si="9"/>
        <v/>
      </c>
      <c r="AB22" s="30"/>
      <c r="AC22" s="32"/>
      <c r="AD22" s="32"/>
      <c r="AE22" s="33"/>
      <c r="AF22" s="73" t="str">
        <f t="shared" si="14"/>
        <v/>
      </c>
      <c r="AG22" s="30"/>
      <c r="AH22" s="32"/>
      <c r="AI22" s="32"/>
      <c r="AJ22" s="33"/>
      <c r="AK22" s="73" t="str">
        <f t="shared" si="12"/>
        <v/>
      </c>
      <c r="AL22" s="30"/>
      <c r="AM22" s="32"/>
      <c r="AN22" s="32"/>
      <c r="AO22" s="33"/>
      <c r="AP22" s="73" t="str">
        <f t="shared" si="13"/>
        <v/>
      </c>
      <c r="AQ22" s="30"/>
      <c r="AR22" s="32"/>
      <c r="AS22" s="32"/>
      <c r="AT22" s="33"/>
      <c r="AU22" s="114" t="str">
        <f t="shared" si="3"/>
        <v/>
      </c>
      <c r="AV22" s="115">
        <f t="shared" si="15"/>
        <v>0</v>
      </c>
      <c r="AW22" s="116" t="str">
        <f t="shared" si="4"/>
        <v>--</v>
      </c>
      <c r="AX22" s="64"/>
      <c r="AY22" s="64"/>
      <c r="AZ22" s="64"/>
      <c r="BJ22" s="129">
        <v>21</v>
      </c>
      <c r="BK22" s="130" t="s">
        <v>97</v>
      </c>
      <c r="BL22" s="148" t="s">
        <v>237</v>
      </c>
    </row>
    <row r="23" spans="1:64" x14ac:dyDescent="0.2">
      <c r="A23" s="79" t="s">
        <v>145</v>
      </c>
      <c r="B23" s="177" t="s">
        <v>31</v>
      </c>
      <c r="C23" s="168">
        <v>161710098</v>
      </c>
      <c r="D23" s="169" t="s">
        <v>266</v>
      </c>
      <c r="E23" s="30"/>
      <c r="F23" s="32"/>
      <c r="G23" s="32"/>
      <c r="H23" s="32"/>
      <c r="I23" s="33" t="str">
        <f t="shared" si="5"/>
        <v/>
      </c>
      <c r="J23" s="65" t="str">
        <f t="shared" si="0"/>
        <v/>
      </c>
      <c r="K23" s="66"/>
      <c r="L23" s="32"/>
      <c r="M23" s="32"/>
      <c r="N23" s="32"/>
      <c r="O23" s="33" t="str">
        <f t="shared" si="6"/>
        <v/>
      </c>
      <c r="P23" s="65" t="str">
        <f t="shared" si="1"/>
        <v/>
      </c>
      <c r="Q23" s="74"/>
      <c r="R23" s="67"/>
      <c r="S23" s="67"/>
      <c r="T23" s="67"/>
      <c r="U23" s="68"/>
      <c r="V23" s="69" t="str">
        <f t="shared" si="7"/>
        <v/>
      </c>
      <c r="W23" s="29"/>
      <c r="X23" s="31"/>
      <c r="Y23" s="70" t="str">
        <f t="shared" si="2"/>
        <v/>
      </c>
      <c r="Z23" s="71" t="str">
        <f t="shared" si="8"/>
        <v/>
      </c>
      <c r="AA23" s="72" t="str">
        <f t="shared" si="9"/>
        <v/>
      </c>
      <c r="AB23" s="30"/>
      <c r="AC23" s="32"/>
      <c r="AD23" s="32"/>
      <c r="AE23" s="33"/>
      <c r="AF23" s="73" t="str">
        <f t="shared" si="14"/>
        <v/>
      </c>
      <c r="AG23" s="30"/>
      <c r="AH23" s="32"/>
      <c r="AI23" s="32"/>
      <c r="AJ23" s="33"/>
      <c r="AK23" s="73" t="str">
        <f t="shared" si="12"/>
        <v/>
      </c>
      <c r="AL23" s="30"/>
      <c r="AM23" s="32"/>
      <c r="AN23" s="32"/>
      <c r="AO23" s="33"/>
      <c r="AP23" s="73" t="str">
        <f t="shared" si="13"/>
        <v/>
      </c>
      <c r="AQ23" s="30"/>
      <c r="AR23" s="32"/>
      <c r="AS23" s="32"/>
      <c r="AT23" s="33"/>
      <c r="AU23" s="114" t="str">
        <f t="shared" si="3"/>
        <v/>
      </c>
      <c r="AV23" s="115">
        <f t="shared" si="15"/>
        <v>0</v>
      </c>
      <c r="AW23" s="116" t="str">
        <f t="shared" si="4"/>
        <v>--</v>
      </c>
      <c r="AX23" s="64"/>
      <c r="AY23" s="64"/>
      <c r="AZ23" s="64"/>
      <c r="BJ23" s="129">
        <v>22</v>
      </c>
      <c r="BK23" s="130" t="s">
        <v>98</v>
      </c>
      <c r="BL23" s="148" t="s">
        <v>238</v>
      </c>
    </row>
    <row r="24" spans="1:64" x14ac:dyDescent="0.2">
      <c r="A24" s="79" t="s">
        <v>146</v>
      </c>
      <c r="B24" s="177" t="s">
        <v>31</v>
      </c>
      <c r="C24" s="168">
        <v>161710115</v>
      </c>
      <c r="D24" s="169" t="s">
        <v>267</v>
      </c>
      <c r="E24" s="30"/>
      <c r="F24" s="32"/>
      <c r="G24" s="32"/>
      <c r="H24" s="32"/>
      <c r="I24" s="33" t="str">
        <f t="shared" si="5"/>
        <v/>
      </c>
      <c r="J24" s="65" t="str">
        <f t="shared" si="0"/>
        <v/>
      </c>
      <c r="K24" s="66"/>
      <c r="L24" s="32"/>
      <c r="M24" s="32"/>
      <c r="N24" s="32"/>
      <c r="O24" s="33" t="str">
        <f t="shared" si="6"/>
        <v/>
      </c>
      <c r="P24" s="65" t="str">
        <f t="shared" si="1"/>
        <v/>
      </c>
      <c r="Q24" s="74"/>
      <c r="R24" s="67"/>
      <c r="S24" s="67"/>
      <c r="T24" s="67"/>
      <c r="U24" s="68"/>
      <c r="V24" s="69" t="str">
        <f t="shared" si="7"/>
        <v/>
      </c>
      <c r="W24" s="29"/>
      <c r="X24" s="31"/>
      <c r="Y24" s="70" t="str">
        <f t="shared" si="2"/>
        <v/>
      </c>
      <c r="Z24" s="71" t="str">
        <f t="shared" si="8"/>
        <v/>
      </c>
      <c r="AA24" s="72" t="str">
        <f t="shared" si="9"/>
        <v/>
      </c>
      <c r="AB24" s="30"/>
      <c r="AC24" s="32"/>
      <c r="AD24" s="32"/>
      <c r="AE24" s="33"/>
      <c r="AF24" s="73" t="str">
        <f t="shared" si="14"/>
        <v/>
      </c>
      <c r="AG24" s="30"/>
      <c r="AH24" s="32"/>
      <c r="AI24" s="32"/>
      <c r="AJ24" s="33"/>
      <c r="AK24" s="73" t="str">
        <f t="shared" si="12"/>
        <v/>
      </c>
      <c r="AL24" s="30"/>
      <c r="AM24" s="32"/>
      <c r="AN24" s="32"/>
      <c r="AO24" s="33"/>
      <c r="AP24" s="73" t="str">
        <f t="shared" si="13"/>
        <v/>
      </c>
      <c r="AQ24" s="30"/>
      <c r="AR24" s="32"/>
      <c r="AS24" s="32"/>
      <c r="AT24" s="33"/>
      <c r="AU24" s="114" t="str">
        <f t="shared" si="3"/>
        <v/>
      </c>
      <c r="AV24" s="115">
        <f t="shared" si="15"/>
        <v>0</v>
      </c>
      <c r="AW24" s="116" t="str">
        <f t="shared" si="4"/>
        <v>--</v>
      </c>
      <c r="AX24" s="64"/>
      <c r="AY24" s="64"/>
      <c r="AZ24" s="64"/>
      <c r="BJ24" s="129">
        <v>23</v>
      </c>
      <c r="BK24" s="130" t="s">
        <v>99</v>
      </c>
      <c r="BL24" s="148" t="s">
        <v>227</v>
      </c>
    </row>
    <row r="25" spans="1:64" x14ac:dyDescent="0.2">
      <c r="A25" s="79" t="s">
        <v>147</v>
      </c>
      <c r="B25" s="177" t="s">
        <v>31</v>
      </c>
      <c r="C25" s="168">
        <v>161710117</v>
      </c>
      <c r="D25" s="169" t="s">
        <v>268</v>
      </c>
      <c r="E25" s="30"/>
      <c r="F25" s="32"/>
      <c r="G25" s="32"/>
      <c r="H25" s="32"/>
      <c r="I25" s="33" t="str">
        <f t="shared" si="5"/>
        <v/>
      </c>
      <c r="J25" s="65" t="str">
        <f t="shared" si="0"/>
        <v/>
      </c>
      <c r="K25" s="66"/>
      <c r="L25" s="32"/>
      <c r="M25" s="32"/>
      <c r="N25" s="32"/>
      <c r="O25" s="33" t="str">
        <f t="shared" si="6"/>
        <v/>
      </c>
      <c r="P25" s="65" t="str">
        <f t="shared" si="1"/>
        <v/>
      </c>
      <c r="Q25" s="74"/>
      <c r="R25" s="67"/>
      <c r="S25" s="67"/>
      <c r="T25" s="67"/>
      <c r="U25" s="68"/>
      <c r="V25" s="69" t="str">
        <f t="shared" si="7"/>
        <v/>
      </c>
      <c r="W25" s="29"/>
      <c r="X25" s="31"/>
      <c r="Y25" s="70" t="str">
        <f t="shared" si="2"/>
        <v/>
      </c>
      <c r="Z25" s="71" t="str">
        <f t="shared" si="8"/>
        <v/>
      </c>
      <c r="AA25" s="72" t="str">
        <f t="shared" si="9"/>
        <v/>
      </c>
      <c r="AB25" s="30"/>
      <c r="AC25" s="32"/>
      <c r="AD25" s="32"/>
      <c r="AE25" s="33"/>
      <c r="AF25" s="73" t="str">
        <f t="shared" si="14"/>
        <v/>
      </c>
      <c r="AG25" s="30"/>
      <c r="AH25" s="32"/>
      <c r="AI25" s="32"/>
      <c r="AJ25" s="33"/>
      <c r="AK25" s="73" t="str">
        <f t="shared" si="12"/>
        <v/>
      </c>
      <c r="AL25" s="30"/>
      <c r="AM25" s="32"/>
      <c r="AN25" s="32"/>
      <c r="AO25" s="33"/>
      <c r="AP25" s="73" t="str">
        <f t="shared" si="13"/>
        <v/>
      </c>
      <c r="AQ25" s="30"/>
      <c r="AR25" s="32"/>
      <c r="AS25" s="32"/>
      <c r="AT25" s="33"/>
      <c r="AU25" s="114" t="str">
        <f t="shared" si="3"/>
        <v/>
      </c>
      <c r="AV25" s="115">
        <f t="shared" si="15"/>
        <v>0</v>
      </c>
      <c r="AW25" s="116" t="str">
        <f t="shared" si="4"/>
        <v>--</v>
      </c>
      <c r="AX25" s="64"/>
      <c r="AY25" s="64"/>
      <c r="AZ25" s="64"/>
      <c r="BJ25" s="129">
        <v>24</v>
      </c>
      <c r="BK25" s="130" t="s">
        <v>101</v>
      </c>
      <c r="BL25" s="148" t="s">
        <v>226</v>
      </c>
    </row>
    <row r="26" spans="1:64" x14ac:dyDescent="0.2">
      <c r="A26" s="79" t="s">
        <v>148</v>
      </c>
      <c r="B26" s="177" t="s">
        <v>31</v>
      </c>
      <c r="C26" s="168">
        <v>161710139</v>
      </c>
      <c r="D26" s="169" t="s">
        <v>269</v>
      </c>
      <c r="E26" s="27"/>
      <c r="F26" s="28"/>
      <c r="G26" s="28"/>
      <c r="H26" s="28"/>
      <c r="I26" s="33" t="str">
        <f t="shared" si="5"/>
        <v/>
      </c>
      <c r="J26" s="65" t="str">
        <f t="shared" si="0"/>
        <v/>
      </c>
      <c r="K26" s="77"/>
      <c r="L26" s="32"/>
      <c r="M26" s="32"/>
      <c r="N26" s="32"/>
      <c r="O26" s="33" t="str">
        <f t="shared" si="6"/>
        <v/>
      </c>
      <c r="P26" s="65" t="str">
        <f t="shared" si="1"/>
        <v/>
      </c>
      <c r="Q26" s="74"/>
      <c r="R26" s="67"/>
      <c r="S26" s="67"/>
      <c r="T26" s="67"/>
      <c r="U26" s="68"/>
      <c r="V26" s="69" t="str">
        <f t="shared" si="7"/>
        <v/>
      </c>
      <c r="W26" s="29"/>
      <c r="X26" s="31"/>
      <c r="Y26" s="70" t="str">
        <f t="shared" si="2"/>
        <v/>
      </c>
      <c r="Z26" s="71" t="str">
        <f t="shared" si="8"/>
        <v/>
      </c>
      <c r="AA26" s="72" t="str">
        <f t="shared" si="9"/>
        <v/>
      </c>
      <c r="AB26" s="30"/>
      <c r="AC26" s="32"/>
      <c r="AD26" s="32"/>
      <c r="AE26" s="33"/>
      <c r="AF26" s="73" t="str">
        <f t="shared" si="14"/>
        <v/>
      </c>
      <c r="AG26" s="30"/>
      <c r="AH26" s="32"/>
      <c r="AI26" s="32"/>
      <c r="AJ26" s="33"/>
      <c r="AK26" s="73" t="str">
        <f t="shared" si="12"/>
        <v/>
      </c>
      <c r="AL26" s="30"/>
      <c r="AM26" s="32"/>
      <c r="AN26" s="32"/>
      <c r="AO26" s="33"/>
      <c r="AP26" s="73" t="str">
        <f t="shared" si="13"/>
        <v/>
      </c>
      <c r="AQ26" s="30"/>
      <c r="AR26" s="32"/>
      <c r="AS26" s="32"/>
      <c r="AT26" s="33"/>
      <c r="AU26" s="114" t="str">
        <f t="shared" si="3"/>
        <v/>
      </c>
      <c r="AV26" s="115">
        <f t="shared" si="15"/>
        <v>0</v>
      </c>
      <c r="AW26" s="116" t="str">
        <f t="shared" si="4"/>
        <v>--</v>
      </c>
      <c r="BJ26" s="129">
        <v>25</v>
      </c>
      <c r="BK26" s="130" t="s">
        <v>106</v>
      </c>
      <c r="BL26" s="148" t="s">
        <v>239</v>
      </c>
    </row>
    <row r="27" spans="1:64" x14ac:dyDescent="0.2">
      <c r="A27" s="80" t="s">
        <v>149</v>
      </c>
      <c r="B27" s="177" t="s">
        <v>31</v>
      </c>
      <c r="C27" s="168">
        <v>161710155</v>
      </c>
      <c r="D27" s="169" t="s">
        <v>270</v>
      </c>
      <c r="E27" s="27"/>
      <c r="F27" s="28"/>
      <c r="G27" s="28"/>
      <c r="H27" s="28"/>
      <c r="I27" s="33" t="str">
        <f t="shared" si="5"/>
        <v/>
      </c>
      <c r="J27" s="65" t="str">
        <f t="shared" si="0"/>
        <v/>
      </c>
      <c r="K27" s="77"/>
      <c r="L27" s="32"/>
      <c r="M27" s="32"/>
      <c r="N27" s="32"/>
      <c r="O27" s="33" t="str">
        <f t="shared" si="6"/>
        <v/>
      </c>
      <c r="P27" s="65" t="str">
        <f t="shared" si="1"/>
        <v/>
      </c>
      <c r="Q27" s="74"/>
      <c r="R27" s="67"/>
      <c r="S27" s="67"/>
      <c r="T27" s="67"/>
      <c r="U27" s="68"/>
      <c r="V27" s="69" t="str">
        <f t="shared" si="7"/>
        <v/>
      </c>
      <c r="W27" s="29"/>
      <c r="X27" s="31"/>
      <c r="Y27" s="70" t="str">
        <f t="shared" si="2"/>
        <v/>
      </c>
      <c r="Z27" s="71" t="str">
        <f t="shared" si="8"/>
        <v/>
      </c>
      <c r="AA27" s="72" t="str">
        <f t="shared" si="9"/>
        <v/>
      </c>
      <c r="AB27" s="30"/>
      <c r="AC27" s="32"/>
      <c r="AD27" s="32"/>
      <c r="AE27" s="33"/>
      <c r="AF27" s="73" t="str">
        <f t="shared" si="14"/>
        <v/>
      </c>
      <c r="AG27" s="30"/>
      <c r="AH27" s="32"/>
      <c r="AI27" s="32"/>
      <c r="AJ27" s="33"/>
      <c r="AK27" s="73" t="str">
        <f t="shared" si="12"/>
        <v/>
      </c>
      <c r="AL27" s="30"/>
      <c r="AM27" s="32"/>
      <c r="AN27" s="32"/>
      <c r="AO27" s="33"/>
      <c r="AP27" s="73" t="str">
        <f t="shared" si="13"/>
        <v/>
      </c>
      <c r="AQ27" s="30"/>
      <c r="AR27" s="32"/>
      <c r="AS27" s="32"/>
      <c r="AT27" s="33"/>
      <c r="AU27" s="114" t="str">
        <f t="shared" si="3"/>
        <v/>
      </c>
      <c r="AV27" s="115">
        <f t="shared" si="15"/>
        <v>0</v>
      </c>
      <c r="AW27" s="116" t="str">
        <f t="shared" si="4"/>
        <v>--</v>
      </c>
      <c r="BJ27" s="129">
        <v>26</v>
      </c>
      <c r="BK27" s="130" t="s">
        <v>109</v>
      </c>
      <c r="BL27" s="147" t="s">
        <v>240</v>
      </c>
    </row>
    <row r="28" spans="1:64" x14ac:dyDescent="0.2">
      <c r="A28" s="79" t="s">
        <v>150</v>
      </c>
      <c r="B28" s="177" t="s">
        <v>31</v>
      </c>
      <c r="C28" s="168">
        <v>161710164</v>
      </c>
      <c r="D28" s="169" t="s">
        <v>271</v>
      </c>
      <c r="E28" s="27"/>
      <c r="F28" s="28"/>
      <c r="G28" s="28"/>
      <c r="H28" s="28"/>
      <c r="I28" s="33" t="str">
        <f t="shared" si="5"/>
        <v/>
      </c>
      <c r="J28" s="65" t="str">
        <f t="shared" si="0"/>
        <v/>
      </c>
      <c r="K28" s="77"/>
      <c r="L28" s="32"/>
      <c r="M28" s="32"/>
      <c r="N28" s="32"/>
      <c r="O28" s="33" t="str">
        <f t="shared" si="6"/>
        <v/>
      </c>
      <c r="P28" s="65" t="str">
        <f t="shared" si="1"/>
        <v/>
      </c>
      <c r="Q28" s="74"/>
      <c r="R28" s="67"/>
      <c r="S28" s="67"/>
      <c r="T28" s="67"/>
      <c r="U28" s="68"/>
      <c r="V28" s="69" t="str">
        <f t="shared" si="7"/>
        <v/>
      </c>
      <c r="W28" s="29"/>
      <c r="X28" s="31"/>
      <c r="Y28" s="70" t="str">
        <f t="shared" si="2"/>
        <v/>
      </c>
      <c r="Z28" s="71" t="str">
        <f t="shared" si="8"/>
        <v/>
      </c>
      <c r="AA28" s="72" t="str">
        <f t="shared" si="9"/>
        <v/>
      </c>
      <c r="AB28" s="30"/>
      <c r="AC28" s="32"/>
      <c r="AD28" s="32"/>
      <c r="AE28" s="33"/>
      <c r="AF28" s="73" t="str">
        <f t="shared" si="14"/>
        <v/>
      </c>
      <c r="AG28" s="30"/>
      <c r="AH28" s="32"/>
      <c r="AI28" s="32"/>
      <c r="AJ28" s="33"/>
      <c r="AK28" s="73" t="str">
        <f t="shared" si="12"/>
        <v/>
      </c>
      <c r="AL28" s="30"/>
      <c r="AM28" s="32"/>
      <c r="AN28" s="32"/>
      <c r="AO28" s="33"/>
      <c r="AP28" s="73" t="str">
        <f t="shared" si="13"/>
        <v/>
      </c>
      <c r="AQ28" s="30"/>
      <c r="AR28" s="32"/>
      <c r="AS28" s="32"/>
      <c r="AT28" s="33"/>
      <c r="AU28" s="114" t="str">
        <f t="shared" si="3"/>
        <v/>
      </c>
      <c r="AV28" s="115">
        <f>IFERROR(MAX(AF28,AK28,AP28,AU28),"")</f>
        <v>0</v>
      </c>
      <c r="AW28" s="116" t="str">
        <f t="shared" si="4"/>
        <v>--</v>
      </c>
      <c r="BJ28" s="129">
        <v>27</v>
      </c>
      <c r="BK28" s="130" t="s">
        <v>77</v>
      </c>
      <c r="BL28" s="147" t="s">
        <v>231</v>
      </c>
    </row>
    <row r="29" spans="1:64" x14ac:dyDescent="0.2">
      <c r="A29" s="79" t="s">
        <v>151</v>
      </c>
      <c r="B29" s="177" t="s">
        <v>31</v>
      </c>
      <c r="C29" s="168">
        <v>161710211</v>
      </c>
      <c r="D29" s="169" t="s">
        <v>272</v>
      </c>
      <c r="E29" s="27"/>
      <c r="F29" s="28"/>
      <c r="G29" s="28"/>
      <c r="H29" s="28"/>
      <c r="I29" s="33" t="str">
        <f t="shared" si="5"/>
        <v/>
      </c>
      <c r="J29" s="65" t="str">
        <f t="shared" si="0"/>
        <v/>
      </c>
      <c r="K29" s="77"/>
      <c r="L29" s="32"/>
      <c r="M29" s="32"/>
      <c r="N29" s="32"/>
      <c r="O29" s="33" t="str">
        <f t="shared" si="6"/>
        <v/>
      </c>
      <c r="P29" s="65" t="str">
        <f t="shared" si="1"/>
        <v/>
      </c>
      <c r="Q29" s="74"/>
      <c r="R29" s="67"/>
      <c r="S29" s="67"/>
      <c r="T29" s="67"/>
      <c r="U29" s="68"/>
      <c r="V29" s="69" t="str">
        <f t="shared" si="7"/>
        <v/>
      </c>
      <c r="W29" s="29"/>
      <c r="X29" s="31"/>
      <c r="Y29" s="70" t="str">
        <f t="shared" si="2"/>
        <v/>
      </c>
      <c r="Z29" s="71" t="str">
        <f t="shared" si="8"/>
        <v/>
      </c>
      <c r="AA29" s="72" t="str">
        <f t="shared" si="9"/>
        <v/>
      </c>
      <c r="AB29" s="30"/>
      <c r="AC29" s="32"/>
      <c r="AD29" s="32"/>
      <c r="AE29" s="33"/>
      <c r="AF29" s="73" t="str">
        <f t="shared" si="14"/>
        <v/>
      </c>
      <c r="AG29" s="30"/>
      <c r="AH29" s="32"/>
      <c r="AI29" s="32"/>
      <c r="AJ29" s="33"/>
      <c r="AK29" s="73" t="str">
        <f t="shared" si="12"/>
        <v/>
      </c>
      <c r="AL29" s="30"/>
      <c r="AM29" s="32"/>
      <c r="AN29" s="32"/>
      <c r="AO29" s="33"/>
      <c r="AP29" s="73" t="str">
        <f t="shared" si="13"/>
        <v/>
      </c>
      <c r="AQ29" s="30"/>
      <c r="AR29" s="32"/>
      <c r="AS29" s="32"/>
      <c r="AT29" s="33"/>
      <c r="AU29" s="114" t="str">
        <f t="shared" si="3"/>
        <v/>
      </c>
      <c r="AV29" s="115">
        <f t="shared" si="15"/>
        <v>0</v>
      </c>
      <c r="AW29" s="116" t="str">
        <f t="shared" si="4"/>
        <v>--</v>
      </c>
      <c r="BJ29" s="129">
        <v>28</v>
      </c>
      <c r="BK29" s="130" t="s">
        <v>94</v>
      </c>
      <c r="BL29" s="148" t="s">
        <v>237</v>
      </c>
    </row>
    <row r="30" spans="1:64" x14ac:dyDescent="0.2">
      <c r="A30" s="79" t="s">
        <v>152</v>
      </c>
      <c r="B30" s="177" t="s">
        <v>31</v>
      </c>
      <c r="C30" s="168">
        <v>161710214</v>
      </c>
      <c r="D30" s="169" t="s">
        <v>273</v>
      </c>
      <c r="E30" s="27"/>
      <c r="F30" s="28"/>
      <c r="G30" s="28"/>
      <c r="H30" s="28"/>
      <c r="I30" s="33" t="str">
        <f t="shared" si="5"/>
        <v/>
      </c>
      <c r="J30" s="65" t="str">
        <f t="shared" si="0"/>
        <v/>
      </c>
      <c r="K30" s="77"/>
      <c r="L30" s="32"/>
      <c r="M30" s="32"/>
      <c r="N30" s="32"/>
      <c r="O30" s="33" t="str">
        <f t="shared" si="6"/>
        <v/>
      </c>
      <c r="P30" s="65" t="str">
        <f t="shared" si="1"/>
        <v/>
      </c>
      <c r="Q30" s="74"/>
      <c r="R30" s="67"/>
      <c r="S30" s="67"/>
      <c r="T30" s="67"/>
      <c r="U30" s="68"/>
      <c r="V30" s="69" t="str">
        <f t="shared" si="7"/>
        <v/>
      </c>
      <c r="W30" s="29"/>
      <c r="X30" s="31"/>
      <c r="Y30" s="70" t="str">
        <f t="shared" si="2"/>
        <v/>
      </c>
      <c r="Z30" s="71" t="str">
        <f t="shared" si="8"/>
        <v/>
      </c>
      <c r="AA30" s="72" t="str">
        <f t="shared" si="9"/>
        <v/>
      </c>
      <c r="AB30" s="30"/>
      <c r="AC30" s="32"/>
      <c r="AD30" s="32"/>
      <c r="AE30" s="33"/>
      <c r="AF30" s="73" t="str">
        <f t="shared" si="14"/>
        <v/>
      </c>
      <c r="AG30" s="30"/>
      <c r="AH30" s="32"/>
      <c r="AI30" s="32"/>
      <c r="AJ30" s="33"/>
      <c r="AK30" s="73" t="str">
        <f t="shared" si="12"/>
        <v/>
      </c>
      <c r="AL30" s="30"/>
      <c r="AM30" s="32"/>
      <c r="AN30" s="32"/>
      <c r="AO30" s="33"/>
      <c r="AP30" s="73" t="str">
        <f t="shared" si="13"/>
        <v/>
      </c>
      <c r="AQ30" s="30"/>
      <c r="AR30" s="32"/>
      <c r="AS30" s="32"/>
      <c r="AT30" s="33"/>
      <c r="AU30" s="114" t="str">
        <f t="shared" si="3"/>
        <v/>
      </c>
      <c r="AV30" s="115">
        <f t="shared" si="15"/>
        <v>0</v>
      </c>
      <c r="AW30" s="116" t="str">
        <f t="shared" si="4"/>
        <v>--</v>
      </c>
      <c r="BJ30" s="129">
        <v>29</v>
      </c>
      <c r="BK30" s="130" t="s">
        <v>102</v>
      </c>
      <c r="BL30" s="148" t="s">
        <v>237</v>
      </c>
    </row>
    <row r="31" spans="1:64" x14ac:dyDescent="0.2">
      <c r="A31" s="79" t="s">
        <v>153</v>
      </c>
      <c r="B31" s="177" t="s">
        <v>31</v>
      </c>
      <c r="C31" s="168">
        <v>161710229</v>
      </c>
      <c r="D31" s="169" t="s">
        <v>274</v>
      </c>
      <c r="E31" s="27"/>
      <c r="F31" s="28"/>
      <c r="G31" s="28"/>
      <c r="H31" s="28"/>
      <c r="I31" s="33" t="str">
        <f t="shared" si="5"/>
        <v/>
      </c>
      <c r="J31" s="65" t="str">
        <f t="shared" si="0"/>
        <v/>
      </c>
      <c r="K31" s="77"/>
      <c r="L31" s="32"/>
      <c r="M31" s="32"/>
      <c r="N31" s="32"/>
      <c r="O31" s="33" t="str">
        <f t="shared" si="6"/>
        <v/>
      </c>
      <c r="P31" s="65" t="str">
        <f t="shared" si="1"/>
        <v/>
      </c>
      <c r="Q31" s="74"/>
      <c r="R31" s="67"/>
      <c r="S31" s="67"/>
      <c r="T31" s="67"/>
      <c r="U31" s="68"/>
      <c r="V31" s="69" t="str">
        <f t="shared" si="7"/>
        <v/>
      </c>
      <c r="W31" s="29"/>
      <c r="X31" s="31"/>
      <c r="Y31" s="70" t="str">
        <f t="shared" si="2"/>
        <v/>
      </c>
      <c r="Z31" s="71" t="str">
        <f t="shared" si="8"/>
        <v/>
      </c>
      <c r="AA31" s="72" t="str">
        <f t="shared" si="9"/>
        <v/>
      </c>
      <c r="AB31" s="30"/>
      <c r="AC31" s="32"/>
      <c r="AD31" s="32"/>
      <c r="AE31" s="33"/>
      <c r="AF31" s="73" t="str">
        <f t="shared" si="14"/>
        <v/>
      </c>
      <c r="AG31" s="30"/>
      <c r="AH31" s="32"/>
      <c r="AI31" s="32"/>
      <c r="AJ31" s="33"/>
      <c r="AK31" s="73" t="str">
        <f t="shared" si="12"/>
        <v/>
      </c>
      <c r="AL31" s="30"/>
      <c r="AM31" s="32"/>
      <c r="AN31" s="32"/>
      <c r="AO31" s="33"/>
      <c r="AP31" s="73" t="str">
        <f t="shared" si="13"/>
        <v/>
      </c>
      <c r="AQ31" s="30"/>
      <c r="AR31" s="32"/>
      <c r="AS31" s="32"/>
      <c r="AT31" s="33"/>
      <c r="AU31" s="114" t="str">
        <f t="shared" si="3"/>
        <v/>
      </c>
      <c r="AV31" s="115">
        <f t="shared" si="15"/>
        <v>0</v>
      </c>
      <c r="AW31" s="116" t="str">
        <f t="shared" si="4"/>
        <v>--</v>
      </c>
      <c r="BJ31" s="129">
        <v>30</v>
      </c>
      <c r="BK31" s="130" t="s">
        <v>103</v>
      </c>
      <c r="BL31" s="148" t="s">
        <v>238</v>
      </c>
    </row>
    <row r="32" spans="1:64" x14ac:dyDescent="0.2">
      <c r="A32" s="79" t="s">
        <v>154</v>
      </c>
      <c r="B32" s="177" t="s">
        <v>31</v>
      </c>
      <c r="C32" s="168">
        <v>161710234</v>
      </c>
      <c r="D32" s="169" t="s">
        <v>275</v>
      </c>
      <c r="E32" s="27"/>
      <c r="F32" s="28"/>
      <c r="G32" s="28"/>
      <c r="H32" s="28"/>
      <c r="I32" s="33" t="str">
        <f t="shared" si="5"/>
        <v/>
      </c>
      <c r="J32" s="65" t="str">
        <f t="shared" si="0"/>
        <v/>
      </c>
      <c r="K32" s="77"/>
      <c r="L32" s="32"/>
      <c r="M32" s="32"/>
      <c r="N32" s="32"/>
      <c r="O32" s="33" t="str">
        <f t="shared" si="6"/>
        <v/>
      </c>
      <c r="P32" s="65" t="str">
        <f t="shared" si="1"/>
        <v/>
      </c>
      <c r="Q32" s="74"/>
      <c r="R32" s="67"/>
      <c r="S32" s="67"/>
      <c r="T32" s="67"/>
      <c r="U32" s="68"/>
      <c r="V32" s="69" t="str">
        <f t="shared" si="7"/>
        <v/>
      </c>
      <c r="W32" s="29"/>
      <c r="X32" s="31"/>
      <c r="Y32" s="70" t="str">
        <f t="shared" si="2"/>
        <v/>
      </c>
      <c r="Z32" s="71" t="str">
        <f t="shared" si="8"/>
        <v/>
      </c>
      <c r="AA32" s="72" t="str">
        <f t="shared" si="9"/>
        <v/>
      </c>
      <c r="AB32" s="30"/>
      <c r="AC32" s="32"/>
      <c r="AD32" s="32"/>
      <c r="AE32" s="33"/>
      <c r="AF32" s="73" t="str">
        <f t="shared" si="14"/>
        <v/>
      </c>
      <c r="AG32" s="30"/>
      <c r="AH32" s="32"/>
      <c r="AI32" s="32"/>
      <c r="AJ32" s="33"/>
      <c r="AK32" s="73" t="str">
        <f t="shared" si="12"/>
        <v/>
      </c>
      <c r="AL32" s="30"/>
      <c r="AM32" s="32"/>
      <c r="AN32" s="32"/>
      <c r="AO32" s="33"/>
      <c r="AP32" s="73" t="str">
        <f t="shared" si="13"/>
        <v/>
      </c>
      <c r="AQ32" s="30"/>
      <c r="AR32" s="32"/>
      <c r="AS32" s="32"/>
      <c r="AT32" s="33"/>
      <c r="AU32" s="114" t="str">
        <f t="shared" si="3"/>
        <v/>
      </c>
      <c r="AV32" s="115">
        <f t="shared" si="15"/>
        <v>0</v>
      </c>
      <c r="AW32" s="116" t="str">
        <f t="shared" si="4"/>
        <v>--</v>
      </c>
      <c r="BJ32" s="129">
        <v>31</v>
      </c>
      <c r="BK32" s="130" t="s">
        <v>104</v>
      </c>
      <c r="BL32" s="148" t="s">
        <v>232</v>
      </c>
    </row>
    <row r="33" spans="1:64" x14ac:dyDescent="0.2">
      <c r="A33" s="79" t="s">
        <v>155</v>
      </c>
      <c r="B33" s="177" t="s">
        <v>31</v>
      </c>
      <c r="C33" s="168">
        <v>161710241</v>
      </c>
      <c r="D33" s="169" t="s">
        <v>276</v>
      </c>
      <c r="E33" s="27"/>
      <c r="F33" s="28"/>
      <c r="G33" s="28"/>
      <c r="H33" s="28"/>
      <c r="I33" s="33" t="str">
        <f t="shared" si="5"/>
        <v/>
      </c>
      <c r="J33" s="65" t="str">
        <f t="shared" si="0"/>
        <v/>
      </c>
      <c r="K33" s="77"/>
      <c r="L33" s="32"/>
      <c r="M33" s="32"/>
      <c r="N33" s="32"/>
      <c r="O33" s="33" t="str">
        <f t="shared" si="6"/>
        <v/>
      </c>
      <c r="P33" s="65" t="str">
        <f t="shared" si="1"/>
        <v/>
      </c>
      <c r="Q33" s="74"/>
      <c r="R33" s="67"/>
      <c r="S33" s="67"/>
      <c r="T33" s="67"/>
      <c r="U33" s="68"/>
      <c r="V33" s="69" t="str">
        <f t="shared" si="7"/>
        <v/>
      </c>
      <c r="W33" s="29"/>
      <c r="X33" s="31"/>
      <c r="Y33" s="70" t="str">
        <f t="shared" si="2"/>
        <v/>
      </c>
      <c r="Z33" s="71" t="str">
        <f t="shared" si="8"/>
        <v/>
      </c>
      <c r="AA33" s="72" t="str">
        <f t="shared" si="9"/>
        <v/>
      </c>
      <c r="AB33" s="30"/>
      <c r="AC33" s="32"/>
      <c r="AD33" s="32"/>
      <c r="AE33" s="33"/>
      <c r="AF33" s="73" t="str">
        <f t="shared" si="14"/>
        <v/>
      </c>
      <c r="AG33" s="30"/>
      <c r="AH33" s="32"/>
      <c r="AI33" s="32"/>
      <c r="AJ33" s="33"/>
      <c r="AK33" s="73" t="str">
        <f t="shared" si="12"/>
        <v/>
      </c>
      <c r="AL33" s="30"/>
      <c r="AM33" s="32"/>
      <c r="AN33" s="32"/>
      <c r="AO33" s="33"/>
      <c r="AP33" s="73" t="str">
        <f t="shared" si="13"/>
        <v/>
      </c>
      <c r="AQ33" s="30"/>
      <c r="AR33" s="32"/>
      <c r="AS33" s="32"/>
      <c r="AT33" s="33"/>
      <c r="AU33" s="114" t="str">
        <f t="shared" si="3"/>
        <v/>
      </c>
      <c r="AV33" s="115">
        <f t="shared" si="15"/>
        <v>0</v>
      </c>
      <c r="AW33" s="116" t="str">
        <f t="shared" si="4"/>
        <v>--</v>
      </c>
      <c r="BJ33" s="129">
        <v>32</v>
      </c>
      <c r="BK33" s="130" t="s">
        <v>105</v>
      </c>
      <c r="BL33" s="148" t="s">
        <v>241</v>
      </c>
    </row>
    <row r="34" spans="1:64" x14ac:dyDescent="0.2">
      <c r="A34" s="79" t="s">
        <v>156</v>
      </c>
      <c r="B34" s="177" t="s">
        <v>31</v>
      </c>
      <c r="C34" s="168">
        <v>161710252</v>
      </c>
      <c r="D34" s="169" t="s">
        <v>277</v>
      </c>
      <c r="E34" s="27"/>
      <c r="F34" s="28"/>
      <c r="G34" s="28"/>
      <c r="H34" s="28"/>
      <c r="I34" s="33" t="str">
        <f t="shared" si="5"/>
        <v/>
      </c>
      <c r="J34" s="65" t="str">
        <f t="shared" si="0"/>
        <v/>
      </c>
      <c r="K34" s="77"/>
      <c r="L34" s="32"/>
      <c r="M34" s="32"/>
      <c r="N34" s="32"/>
      <c r="O34" s="33" t="str">
        <f t="shared" si="6"/>
        <v/>
      </c>
      <c r="P34" s="65" t="str">
        <f t="shared" si="1"/>
        <v/>
      </c>
      <c r="Q34" s="74"/>
      <c r="R34" s="67"/>
      <c r="S34" s="67"/>
      <c r="T34" s="67"/>
      <c r="U34" s="68"/>
      <c r="V34" s="69" t="str">
        <f t="shared" si="7"/>
        <v/>
      </c>
      <c r="W34" s="29"/>
      <c r="X34" s="31"/>
      <c r="Y34" s="70" t="str">
        <f t="shared" si="2"/>
        <v/>
      </c>
      <c r="Z34" s="71" t="str">
        <f t="shared" si="8"/>
        <v/>
      </c>
      <c r="AA34" s="72" t="str">
        <f t="shared" si="9"/>
        <v/>
      </c>
      <c r="AB34" s="30"/>
      <c r="AC34" s="32"/>
      <c r="AD34" s="32"/>
      <c r="AE34" s="33"/>
      <c r="AF34" s="73" t="str">
        <f t="shared" si="14"/>
        <v/>
      </c>
      <c r="AG34" s="30"/>
      <c r="AH34" s="32"/>
      <c r="AI34" s="32"/>
      <c r="AJ34" s="33"/>
      <c r="AK34" s="73" t="str">
        <f t="shared" si="12"/>
        <v/>
      </c>
      <c r="AL34" s="30"/>
      <c r="AM34" s="32"/>
      <c r="AN34" s="32"/>
      <c r="AO34" s="33"/>
      <c r="AP34" s="73" t="str">
        <f t="shared" si="13"/>
        <v/>
      </c>
      <c r="AQ34" s="30"/>
      <c r="AR34" s="32"/>
      <c r="AS34" s="32"/>
      <c r="AT34" s="33"/>
      <c r="AU34" s="114" t="str">
        <f t="shared" si="3"/>
        <v/>
      </c>
      <c r="AV34" s="115">
        <f t="shared" si="15"/>
        <v>0</v>
      </c>
      <c r="AW34" s="116" t="str">
        <f t="shared" si="4"/>
        <v>--</v>
      </c>
      <c r="BJ34" s="129">
        <v>33</v>
      </c>
      <c r="BK34" s="130" t="s">
        <v>107</v>
      </c>
      <c r="BL34" s="147" t="s">
        <v>229</v>
      </c>
    </row>
    <row r="35" spans="1:64" x14ac:dyDescent="0.2">
      <c r="A35" s="79" t="s">
        <v>157</v>
      </c>
      <c r="B35" s="177" t="s">
        <v>31</v>
      </c>
      <c r="C35" s="168">
        <v>161710254</v>
      </c>
      <c r="D35" s="169" t="s">
        <v>278</v>
      </c>
      <c r="E35" s="27"/>
      <c r="F35" s="28"/>
      <c r="G35" s="28"/>
      <c r="H35" s="28"/>
      <c r="I35" s="33" t="str">
        <f t="shared" si="5"/>
        <v/>
      </c>
      <c r="J35" s="65" t="str">
        <f t="shared" si="0"/>
        <v/>
      </c>
      <c r="K35" s="77"/>
      <c r="L35" s="32"/>
      <c r="M35" s="32"/>
      <c r="N35" s="32"/>
      <c r="O35" s="33" t="str">
        <f t="shared" si="6"/>
        <v/>
      </c>
      <c r="P35" s="65" t="str">
        <f t="shared" si="1"/>
        <v/>
      </c>
      <c r="Q35" s="74"/>
      <c r="R35" s="67"/>
      <c r="S35" s="67"/>
      <c r="T35" s="67"/>
      <c r="U35" s="68"/>
      <c r="V35" s="69" t="str">
        <f t="shared" si="7"/>
        <v/>
      </c>
      <c r="W35" s="29"/>
      <c r="X35" s="31"/>
      <c r="Y35" s="70" t="str">
        <f t="shared" si="2"/>
        <v/>
      </c>
      <c r="Z35" s="71" t="str">
        <f t="shared" si="8"/>
        <v/>
      </c>
      <c r="AA35" s="72" t="str">
        <f t="shared" si="9"/>
        <v/>
      </c>
      <c r="AB35" s="30"/>
      <c r="AC35" s="32"/>
      <c r="AD35" s="32"/>
      <c r="AE35" s="33"/>
      <c r="AF35" s="73" t="str">
        <f t="shared" si="14"/>
        <v/>
      </c>
      <c r="AG35" s="30"/>
      <c r="AH35" s="32"/>
      <c r="AI35" s="32"/>
      <c r="AJ35" s="33"/>
      <c r="AK35" s="73" t="str">
        <f t="shared" si="12"/>
        <v/>
      </c>
      <c r="AL35" s="30"/>
      <c r="AM35" s="32"/>
      <c r="AN35" s="32"/>
      <c r="AO35" s="33"/>
      <c r="AP35" s="73" t="str">
        <f t="shared" si="13"/>
        <v/>
      </c>
      <c r="AQ35" s="30"/>
      <c r="AR35" s="32"/>
      <c r="AS35" s="32"/>
      <c r="AT35" s="33"/>
      <c r="AU35" s="114" t="str">
        <f t="shared" si="3"/>
        <v/>
      </c>
      <c r="AV35" s="115">
        <f t="shared" si="15"/>
        <v>0</v>
      </c>
      <c r="AW35" s="116" t="str">
        <f t="shared" si="4"/>
        <v>--</v>
      </c>
      <c r="BJ35" s="129">
        <v>34</v>
      </c>
      <c r="BK35" s="130" t="s">
        <v>108</v>
      </c>
      <c r="BL35" s="147" t="s">
        <v>229</v>
      </c>
    </row>
    <row r="36" spans="1:64" x14ac:dyDescent="0.2">
      <c r="A36" s="79" t="s">
        <v>158</v>
      </c>
      <c r="B36" s="177" t="s">
        <v>31</v>
      </c>
      <c r="C36" s="168">
        <v>161710259</v>
      </c>
      <c r="D36" s="169" t="s">
        <v>279</v>
      </c>
      <c r="E36" s="27"/>
      <c r="F36" s="28"/>
      <c r="G36" s="28"/>
      <c r="H36" s="28"/>
      <c r="I36" s="33" t="str">
        <f t="shared" si="5"/>
        <v/>
      </c>
      <c r="J36" s="65" t="str">
        <f t="shared" si="0"/>
        <v/>
      </c>
      <c r="K36" s="77"/>
      <c r="L36" s="32"/>
      <c r="M36" s="32"/>
      <c r="N36" s="32"/>
      <c r="O36" s="33" t="str">
        <f t="shared" si="6"/>
        <v/>
      </c>
      <c r="P36" s="65" t="str">
        <f t="shared" si="1"/>
        <v/>
      </c>
      <c r="Q36" s="74"/>
      <c r="R36" s="67"/>
      <c r="S36" s="67"/>
      <c r="T36" s="67"/>
      <c r="U36" s="68"/>
      <c r="V36" s="69" t="str">
        <f t="shared" si="7"/>
        <v/>
      </c>
      <c r="W36" s="29"/>
      <c r="X36" s="31"/>
      <c r="Y36" s="70" t="str">
        <f t="shared" si="2"/>
        <v/>
      </c>
      <c r="Z36" s="71" t="str">
        <f t="shared" si="8"/>
        <v/>
      </c>
      <c r="AA36" s="72" t="str">
        <f t="shared" si="9"/>
        <v/>
      </c>
      <c r="AB36" s="30"/>
      <c r="AC36" s="32"/>
      <c r="AD36" s="32"/>
      <c r="AE36" s="33"/>
      <c r="AF36" s="73" t="str">
        <f t="shared" si="14"/>
        <v/>
      </c>
      <c r="AG36" s="30"/>
      <c r="AH36" s="32"/>
      <c r="AI36" s="32"/>
      <c r="AJ36" s="33"/>
      <c r="AK36" s="73" t="str">
        <f t="shared" si="12"/>
        <v/>
      </c>
      <c r="AL36" s="30"/>
      <c r="AM36" s="32"/>
      <c r="AN36" s="32"/>
      <c r="AO36" s="33"/>
      <c r="AP36" s="73" t="str">
        <f t="shared" si="13"/>
        <v/>
      </c>
      <c r="AQ36" s="30"/>
      <c r="AR36" s="32"/>
      <c r="AS36" s="32"/>
      <c r="AT36" s="33"/>
      <c r="AU36" s="114" t="str">
        <f t="shared" si="3"/>
        <v/>
      </c>
      <c r="AV36" s="115">
        <f t="shared" si="15"/>
        <v>0</v>
      </c>
      <c r="AW36" s="116" t="str">
        <f t="shared" si="4"/>
        <v>--</v>
      </c>
      <c r="BJ36" s="129">
        <v>35</v>
      </c>
      <c r="BK36" s="130" t="s">
        <v>110</v>
      </c>
      <c r="BL36" s="147" t="s">
        <v>225</v>
      </c>
    </row>
    <row r="37" spans="1:64" x14ac:dyDescent="0.2">
      <c r="A37" s="80" t="s">
        <v>159</v>
      </c>
      <c r="B37" s="177" t="s">
        <v>31</v>
      </c>
      <c r="C37" s="168">
        <v>161710291</v>
      </c>
      <c r="D37" s="169" t="s">
        <v>280</v>
      </c>
      <c r="E37" s="27"/>
      <c r="F37" s="28"/>
      <c r="G37" s="28"/>
      <c r="H37" s="28"/>
      <c r="I37" s="33" t="str">
        <f t="shared" si="5"/>
        <v/>
      </c>
      <c r="J37" s="65" t="str">
        <f t="shared" si="0"/>
        <v/>
      </c>
      <c r="K37" s="77"/>
      <c r="L37" s="32"/>
      <c r="M37" s="32"/>
      <c r="N37" s="32"/>
      <c r="O37" s="33" t="str">
        <f t="shared" si="6"/>
        <v/>
      </c>
      <c r="P37" s="65" t="str">
        <f t="shared" si="1"/>
        <v/>
      </c>
      <c r="Q37" s="74"/>
      <c r="R37" s="67"/>
      <c r="S37" s="67"/>
      <c r="T37" s="67"/>
      <c r="U37" s="68"/>
      <c r="V37" s="69" t="str">
        <f t="shared" si="7"/>
        <v/>
      </c>
      <c r="W37" s="29"/>
      <c r="X37" s="31"/>
      <c r="Y37" s="70" t="str">
        <f t="shared" si="2"/>
        <v/>
      </c>
      <c r="Z37" s="71" t="str">
        <f t="shared" si="8"/>
        <v/>
      </c>
      <c r="AA37" s="72" t="str">
        <f t="shared" si="9"/>
        <v/>
      </c>
      <c r="AB37" s="30"/>
      <c r="AC37" s="32"/>
      <c r="AD37" s="32"/>
      <c r="AE37" s="33"/>
      <c r="AF37" s="73" t="str">
        <f t="shared" si="14"/>
        <v/>
      </c>
      <c r="AG37" s="30"/>
      <c r="AH37" s="32"/>
      <c r="AI37" s="32"/>
      <c r="AJ37" s="33"/>
      <c r="AK37" s="73" t="str">
        <f t="shared" si="12"/>
        <v/>
      </c>
      <c r="AL37" s="30"/>
      <c r="AM37" s="32"/>
      <c r="AN37" s="32"/>
      <c r="AO37" s="33"/>
      <c r="AP37" s="73" t="str">
        <f t="shared" si="13"/>
        <v/>
      </c>
      <c r="AQ37" s="30"/>
      <c r="AR37" s="32"/>
      <c r="AS37" s="32"/>
      <c r="AT37" s="33"/>
      <c r="AU37" s="114" t="str">
        <f t="shared" si="3"/>
        <v/>
      </c>
      <c r="AV37" s="115">
        <f t="shared" si="15"/>
        <v>0</v>
      </c>
      <c r="AW37" s="116" t="str">
        <f t="shared" si="4"/>
        <v>--</v>
      </c>
      <c r="BJ37" s="129">
        <v>36</v>
      </c>
      <c r="BK37" s="130" t="s">
        <v>111</v>
      </c>
      <c r="BL37" s="147" t="s">
        <v>242</v>
      </c>
    </row>
    <row r="38" spans="1:64" x14ac:dyDescent="0.2">
      <c r="A38" s="79" t="s">
        <v>160</v>
      </c>
      <c r="B38" s="177" t="s">
        <v>31</v>
      </c>
      <c r="C38" s="168">
        <v>161710295</v>
      </c>
      <c r="D38" s="169" t="s">
        <v>281</v>
      </c>
      <c r="E38" s="27"/>
      <c r="F38" s="28"/>
      <c r="G38" s="28"/>
      <c r="H38" s="28"/>
      <c r="I38" s="33" t="str">
        <f t="shared" si="5"/>
        <v/>
      </c>
      <c r="J38" s="65" t="str">
        <f t="shared" si="0"/>
        <v/>
      </c>
      <c r="K38" s="77"/>
      <c r="L38" s="32"/>
      <c r="M38" s="32"/>
      <c r="N38" s="32"/>
      <c r="O38" s="33" t="str">
        <f t="shared" si="6"/>
        <v/>
      </c>
      <c r="P38" s="65" t="str">
        <f t="shared" si="1"/>
        <v/>
      </c>
      <c r="Q38" s="74"/>
      <c r="R38" s="67"/>
      <c r="S38" s="67"/>
      <c r="T38" s="67"/>
      <c r="U38" s="68"/>
      <c r="V38" s="69" t="str">
        <f t="shared" si="7"/>
        <v/>
      </c>
      <c r="W38" s="29"/>
      <c r="X38" s="31"/>
      <c r="Y38" s="70" t="str">
        <f t="shared" si="2"/>
        <v/>
      </c>
      <c r="Z38" s="71" t="str">
        <f t="shared" si="8"/>
        <v/>
      </c>
      <c r="AA38" s="72" t="str">
        <f t="shared" si="9"/>
        <v/>
      </c>
      <c r="AB38" s="30"/>
      <c r="AC38" s="32"/>
      <c r="AD38" s="32"/>
      <c r="AE38" s="33"/>
      <c r="AF38" s="73" t="str">
        <f t="shared" si="14"/>
        <v/>
      </c>
      <c r="AG38" s="30"/>
      <c r="AH38" s="32"/>
      <c r="AI38" s="32"/>
      <c r="AJ38" s="33"/>
      <c r="AK38" s="73" t="str">
        <f t="shared" si="12"/>
        <v/>
      </c>
      <c r="AL38" s="30"/>
      <c r="AM38" s="32"/>
      <c r="AN38" s="32"/>
      <c r="AO38" s="33"/>
      <c r="AP38" s="73" t="str">
        <f t="shared" si="13"/>
        <v/>
      </c>
      <c r="AQ38" s="30"/>
      <c r="AR38" s="32"/>
      <c r="AS38" s="32"/>
      <c r="AT38" s="33"/>
      <c r="AU38" s="114" t="str">
        <f t="shared" si="3"/>
        <v/>
      </c>
      <c r="AV38" s="115">
        <f t="shared" si="15"/>
        <v>0</v>
      </c>
      <c r="AW38" s="116" t="str">
        <f t="shared" si="4"/>
        <v>--</v>
      </c>
      <c r="BJ38" s="129">
        <v>37</v>
      </c>
      <c r="BK38" s="130" t="s">
        <v>112</v>
      </c>
      <c r="BL38" s="147" t="s">
        <v>224</v>
      </c>
    </row>
    <row r="39" spans="1:64" x14ac:dyDescent="0.2">
      <c r="A39" s="79" t="s">
        <v>161</v>
      </c>
      <c r="B39" s="177" t="s">
        <v>31</v>
      </c>
      <c r="C39" s="168">
        <v>161710296</v>
      </c>
      <c r="D39" s="169" t="s">
        <v>282</v>
      </c>
      <c r="E39" s="27"/>
      <c r="F39" s="28"/>
      <c r="G39" s="28"/>
      <c r="H39" s="28"/>
      <c r="I39" s="33" t="str">
        <f t="shared" si="5"/>
        <v/>
      </c>
      <c r="J39" s="65" t="str">
        <f t="shared" si="0"/>
        <v/>
      </c>
      <c r="K39" s="77"/>
      <c r="L39" s="32"/>
      <c r="M39" s="32"/>
      <c r="N39" s="32"/>
      <c r="O39" s="33" t="str">
        <f t="shared" si="6"/>
        <v/>
      </c>
      <c r="P39" s="65" t="str">
        <f t="shared" si="1"/>
        <v/>
      </c>
      <c r="Q39" s="74"/>
      <c r="R39" s="67"/>
      <c r="S39" s="67"/>
      <c r="T39" s="67"/>
      <c r="U39" s="68"/>
      <c r="V39" s="69" t="str">
        <f t="shared" si="7"/>
        <v/>
      </c>
      <c r="W39" s="29"/>
      <c r="X39" s="31"/>
      <c r="Y39" s="70" t="str">
        <f t="shared" si="2"/>
        <v/>
      </c>
      <c r="Z39" s="71" t="str">
        <f t="shared" si="8"/>
        <v/>
      </c>
      <c r="AA39" s="72" t="str">
        <f t="shared" si="9"/>
        <v/>
      </c>
      <c r="AB39" s="30"/>
      <c r="AC39" s="32"/>
      <c r="AD39" s="32"/>
      <c r="AE39" s="33"/>
      <c r="AF39" s="73" t="str">
        <f t="shared" si="14"/>
        <v/>
      </c>
      <c r="AG39" s="30"/>
      <c r="AH39" s="32"/>
      <c r="AI39" s="32"/>
      <c r="AJ39" s="33"/>
      <c r="AK39" s="73" t="str">
        <f t="shared" si="12"/>
        <v/>
      </c>
      <c r="AL39" s="30"/>
      <c r="AM39" s="32"/>
      <c r="AN39" s="32"/>
      <c r="AO39" s="33"/>
      <c r="AP39" s="73" t="str">
        <f t="shared" si="13"/>
        <v/>
      </c>
      <c r="AQ39" s="30"/>
      <c r="AR39" s="32"/>
      <c r="AS39" s="32"/>
      <c r="AT39" s="33"/>
      <c r="AU39" s="114" t="str">
        <f t="shared" si="3"/>
        <v/>
      </c>
      <c r="AV39" s="115">
        <f t="shared" si="15"/>
        <v>0</v>
      </c>
      <c r="AW39" s="116" t="str">
        <f t="shared" si="4"/>
        <v>--</v>
      </c>
      <c r="BJ39" s="129">
        <v>38</v>
      </c>
      <c r="BK39" s="130" t="s">
        <v>114</v>
      </c>
      <c r="BL39" s="147" t="s">
        <v>229</v>
      </c>
    </row>
    <row r="40" spans="1:64" x14ac:dyDescent="0.2">
      <c r="A40" s="79" t="s">
        <v>162</v>
      </c>
      <c r="B40" s="177" t="s">
        <v>31</v>
      </c>
      <c r="C40" s="168">
        <v>161710304</v>
      </c>
      <c r="D40" s="169" t="s">
        <v>283</v>
      </c>
      <c r="E40" s="27"/>
      <c r="F40" s="28"/>
      <c r="G40" s="28"/>
      <c r="H40" s="28"/>
      <c r="I40" s="33" t="str">
        <f t="shared" si="5"/>
        <v/>
      </c>
      <c r="J40" s="65" t="str">
        <f t="shared" si="0"/>
        <v/>
      </c>
      <c r="K40" s="77"/>
      <c r="L40" s="32"/>
      <c r="M40" s="32"/>
      <c r="N40" s="32"/>
      <c r="O40" s="33" t="str">
        <f t="shared" si="6"/>
        <v/>
      </c>
      <c r="P40" s="65" t="str">
        <f t="shared" si="1"/>
        <v/>
      </c>
      <c r="Q40" s="74"/>
      <c r="R40" s="67"/>
      <c r="S40" s="67"/>
      <c r="T40" s="67"/>
      <c r="U40" s="68"/>
      <c r="V40" s="69" t="str">
        <f t="shared" si="7"/>
        <v/>
      </c>
      <c r="W40" s="29"/>
      <c r="X40" s="31"/>
      <c r="Y40" s="70" t="str">
        <f t="shared" si="2"/>
        <v/>
      </c>
      <c r="Z40" s="71" t="str">
        <f t="shared" si="8"/>
        <v/>
      </c>
      <c r="AA40" s="72" t="str">
        <f t="shared" si="9"/>
        <v/>
      </c>
      <c r="AB40" s="30"/>
      <c r="AC40" s="32"/>
      <c r="AD40" s="32"/>
      <c r="AE40" s="33"/>
      <c r="AF40" s="73" t="str">
        <f t="shared" si="14"/>
        <v/>
      </c>
      <c r="AG40" s="30"/>
      <c r="AH40" s="32"/>
      <c r="AI40" s="32"/>
      <c r="AJ40" s="33"/>
      <c r="AK40" s="73" t="str">
        <f t="shared" si="12"/>
        <v/>
      </c>
      <c r="AL40" s="30"/>
      <c r="AM40" s="32"/>
      <c r="AN40" s="32"/>
      <c r="AO40" s="33"/>
      <c r="AP40" s="73" t="str">
        <f t="shared" si="13"/>
        <v/>
      </c>
      <c r="AQ40" s="30"/>
      <c r="AR40" s="32"/>
      <c r="AS40" s="32"/>
      <c r="AT40" s="33"/>
      <c r="AU40" s="114" t="str">
        <f t="shared" si="3"/>
        <v/>
      </c>
      <c r="AV40" s="115">
        <f t="shared" si="15"/>
        <v>0</v>
      </c>
      <c r="AW40" s="116" t="str">
        <f t="shared" si="4"/>
        <v>--</v>
      </c>
      <c r="BJ40" s="129">
        <v>39</v>
      </c>
      <c r="BK40" s="130" t="s">
        <v>115</v>
      </c>
      <c r="BL40" s="147" t="s">
        <v>233</v>
      </c>
    </row>
    <row r="41" spans="1:64" x14ac:dyDescent="0.2">
      <c r="A41" s="79" t="s">
        <v>163</v>
      </c>
      <c r="B41" s="177" t="s">
        <v>31</v>
      </c>
      <c r="C41" s="168">
        <v>161710305</v>
      </c>
      <c r="D41" s="169" t="s">
        <v>284</v>
      </c>
      <c r="E41" s="27"/>
      <c r="F41" s="28"/>
      <c r="G41" s="28"/>
      <c r="H41" s="28"/>
      <c r="I41" s="33" t="str">
        <f t="shared" ref="I41:I91" si="16">IFERROR(AVERAGE(E41:H41),"")</f>
        <v/>
      </c>
      <c r="J41" s="65" t="str">
        <f t="shared" si="0"/>
        <v/>
      </c>
      <c r="K41" s="77"/>
      <c r="L41" s="32"/>
      <c r="M41" s="32"/>
      <c r="N41" s="32"/>
      <c r="O41" s="33" t="str">
        <f t="shared" ref="O41:O91" si="17">IFERROR(AVERAGE(K41:N41),"")</f>
        <v/>
      </c>
      <c r="P41" s="65" t="str">
        <f t="shared" si="1"/>
        <v/>
      </c>
      <c r="Q41" s="74"/>
      <c r="R41" s="67"/>
      <c r="S41" s="67"/>
      <c r="T41" s="67"/>
      <c r="U41" s="68"/>
      <c r="V41" s="69" t="str">
        <f t="shared" ref="V41:V91" si="18">IFERROR(SUM(Q41:U41)/COUNT(Q41:U41),"")</f>
        <v/>
      </c>
      <c r="W41" s="29"/>
      <c r="X41" s="31"/>
      <c r="Y41" s="70" t="str">
        <f t="shared" si="2"/>
        <v/>
      </c>
      <c r="Z41" s="71" t="str">
        <f t="shared" ref="Z41:Z91" si="19">IFERROR(ROUND(Y41,0),"")</f>
        <v/>
      </c>
      <c r="AA41" s="72" t="str">
        <f t="shared" si="9"/>
        <v/>
      </c>
      <c r="AB41" s="30"/>
      <c r="AC41" s="32"/>
      <c r="AD41" s="32"/>
      <c r="AE41" s="33"/>
      <c r="AF41" s="73" t="str">
        <f t="shared" ref="AF41:AF91" si="20">IFERROR(AVERAGE(AB41:AE41),"")</f>
        <v/>
      </c>
      <c r="AG41" s="30"/>
      <c r="AH41" s="32"/>
      <c r="AI41" s="32"/>
      <c r="AJ41" s="33"/>
      <c r="AK41" s="73" t="str">
        <f t="shared" ref="AK41:AK91" si="21">IFERROR(AVERAGE(AG41:AJ41),"")</f>
        <v/>
      </c>
      <c r="AL41" s="30"/>
      <c r="AM41" s="32"/>
      <c r="AN41" s="32"/>
      <c r="AO41" s="33"/>
      <c r="AP41" s="73" t="str">
        <f t="shared" ref="AP41:AP91" si="22">IFERROR(AVERAGE(AL41:AO41),"")</f>
        <v/>
      </c>
      <c r="AQ41" s="30"/>
      <c r="AR41" s="32"/>
      <c r="AS41" s="32"/>
      <c r="AT41" s="33"/>
      <c r="AU41" s="114" t="str">
        <f t="shared" si="3"/>
        <v/>
      </c>
      <c r="AV41" s="115">
        <f t="shared" ref="AV41:AV91" si="23">IFERROR(MAX(AF41,AK41,AP41,AU41),"")</f>
        <v>0</v>
      </c>
      <c r="AW41" s="116" t="str">
        <f t="shared" si="4"/>
        <v>--</v>
      </c>
      <c r="BJ41" s="129">
        <v>40</v>
      </c>
      <c r="BK41" s="130" t="s">
        <v>116</v>
      </c>
      <c r="BL41" s="147" t="s">
        <v>243</v>
      </c>
    </row>
    <row r="42" spans="1:64" x14ac:dyDescent="0.2">
      <c r="A42" s="79" t="s">
        <v>164</v>
      </c>
      <c r="B42" s="177" t="s">
        <v>31</v>
      </c>
      <c r="C42" s="168">
        <v>161710314</v>
      </c>
      <c r="D42" s="169" t="s">
        <v>285</v>
      </c>
      <c r="E42" s="27"/>
      <c r="F42" s="28"/>
      <c r="G42" s="28"/>
      <c r="H42" s="28"/>
      <c r="I42" s="33" t="str">
        <f t="shared" si="16"/>
        <v/>
      </c>
      <c r="J42" s="65" t="str">
        <f t="shared" si="0"/>
        <v/>
      </c>
      <c r="K42" s="77"/>
      <c r="L42" s="32"/>
      <c r="M42" s="32"/>
      <c r="N42" s="32"/>
      <c r="O42" s="33" t="str">
        <f t="shared" si="17"/>
        <v/>
      </c>
      <c r="P42" s="65" t="str">
        <f t="shared" si="1"/>
        <v/>
      </c>
      <c r="Q42" s="74"/>
      <c r="R42" s="67"/>
      <c r="S42" s="67"/>
      <c r="T42" s="67"/>
      <c r="U42" s="68"/>
      <c r="V42" s="69" t="str">
        <f t="shared" si="18"/>
        <v/>
      </c>
      <c r="W42" s="29"/>
      <c r="X42" s="31"/>
      <c r="Y42" s="70" t="str">
        <f t="shared" si="2"/>
        <v/>
      </c>
      <c r="Z42" s="71" t="str">
        <f t="shared" si="19"/>
        <v/>
      </c>
      <c r="AA42" s="72" t="str">
        <f t="shared" si="9"/>
        <v/>
      </c>
      <c r="AB42" s="30"/>
      <c r="AC42" s="32"/>
      <c r="AD42" s="32"/>
      <c r="AE42" s="33"/>
      <c r="AF42" s="73" t="str">
        <f t="shared" si="20"/>
        <v/>
      </c>
      <c r="AG42" s="30"/>
      <c r="AH42" s="32"/>
      <c r="AI42" s="32"/>
      <c r="AJ42" s="33"/>
      <c r="AK42" s="73" t="str">
        <f t="shared" si="21"/>
        <v/>
      </c>
      <c r="AL42" s="30"/>
      <c r="AM42" s="32"/>
      <c r="AN42" s="32"/>
      <c r="AO42" s="33"/>
      <c r="AP42" s="73" t="str">
        <f t="shared" si="22"/>
        <v/>
      </c>
      <c r="AQ42" s="30"/>
      <c r="AR42" s="32"/>
      <c r="AS42" s="32"/>
      <c r="AT42" s="33"/>
      <c r="AU42" s="114" t="str">
        <f t="shared" si="3"/>
        <v/>
      </c>
      <c r="AV42" s="115">
        <f t="shared" si="23"/>
        <v>0</v>
      </c>
      <c r="AW42" s="116" t="str">
        <f t="shared" si="4"/>
        <v>--</v>
      </c>
      <c r="BJ42" s="129">
        <v>41</v>
      </c>
      <c r="BK42" s="130" t="s">
        <v>117</v>
      </c>
      <c r="BL42" s="147" t="s">
        <v>235</v>
      </c>
    </row>
    <row r="43" spans="1:64" x14ac:dyDescent="0.2">
      <c r="A43" s="79" t="s">
        <v>289</v>
      </c>
      <c r="B43" s="177" t="s">
        <v>31</v>
      </c>
      <c r="C43" s="168">
        <v>161710332</v>
      </c>
      <c r="D43" s="169" t="s">
        <v>286</v>
      </c>
      <c r="E43" s="27"/>
      <c r="F43" s="28"/>
      <c r="G43" s="28"/>
      <c r="H43" s="28"/>
      <c r="I43" s="33" t="str">
        <f t="shared" si="16"/>
        <v/>
      </c>
      <c r="J43" s="65" t="str">
        <f t="shared" si="0"/>
        <v/>
      </c>
      <c r="K43" s="77"/>
      <c r="L43" s="32"/>
      <c r="M43" s="32"/>
      <c r="N43" s="32"/>
      <c r="O43" s="33" t="str">
        <f t="shared" si="17"/>
        <v/>
      </c>
      <c r="P43" s="65" t="str">
        <f t="shared" si="1"/>
        <v/>
      </c>
      <c r="Q43" s="74"/>
      <c r="R43" s="67"/>
      <c r="S43" s="67"/>
      <c r="T43" s="67"/>
      <c r="U43" s="68"/>
      <c r="V43" s="69" t="str">
        <f t="shared" si="18"/>
        <v/>
      </c>
      <c r="W43" s="29"/>
      <c r="X43" s="31"/>
      <c r="Y43" s="70" t="str">
        <f t="shared" si="2"/>
        <v/>
      </c>
      <c r="Z43" s="71" t="str">
        <f t="shared" si="19"/>
        <v/>
      </c>
      <c r="AA43" s="72" t="str">
        <f t="shared" si="9"/>
        <v/>
      </c>
      <c r="AB43" s="30"/>
      <c r="AC43" s="32"/>
      <c r="AD43" s="32"/>
      <c r="AE43" s="33"/>
      <c r="AF43" s="73" t="str">
        <f t="shared" si="20"/>
        <v/>
      </c>
      <c r="AG43" s="30"/>
      <c r="AH43" s="32"/>
      <c r="AI43" s="32"/>
      <c r="AJ43" s="33"/>
      <c r="AK43" s="73" t="str">
        <f t="shared" si="21"/>
        <v/>
      </c>
      <c r="AL43" s="30"/>
      <c r="AM43" s="32"/>
      <c r="AN43" s="32"/>
      <c r="AO43" s="33"/>
      <c r="AP43" s="73" t="str">
        <f t="shared" si="22"/>
        <v/>
      </c>
      <c r="AQ43" s="30"/>
      <c r="AR43" s="32"/>
      <c r="AS43" s="32"/>
      <c r="AT43" s="33"/>
      <c r="AU43" s="114" t="str">
        <f t="shared" si="3"/>
        <v/>
      </c>
      <c r="AV43" s="115">
        <f t="shared" si="23"/>
        <v>0</v>
      </c>
      <c r="AW43" s="116" t="str">
        <f t="shared" si="4"/>
        <v>--</v>
      </c>
      <c r="BJ43" s="129">
        <v>42</v>
      </c>
      <c r="BK43" s="130" t="s">
        <v>200</v>
      </c>
      <c r="BL43" s="147" t="s">
        <v>230</v>
      </c>
    </row>
    <row r="44" spans="1:64" x14ac:dyDescent="0.2">
      <c r="A44" s="79" t="s">
        <v>290</v>
      </c>
      <c r="B44" s="177" t="s">
        <v>31</v>
      </c>
      <c r="C44" s="168">
        <v>161710341</v>
      </c>
      <c r="D44" s="169" t="s">
        <v>287</v>
      </c>
      <c r="E44" s="27"/>
      <c r="F44" s="28"/>
      <c r="G44" s="28"/>
      <c r="H44" s="28"/>
      <c r="I44" s="33" t="str">
        <f t="shared" si="16"/>
        <v/>
      </c>
      <c r="J44" s="65" t="str">
        <f t="shared" si="0"/>
        <v/>
      </c>
      <c r="K44" s="77"/>
      <c r="L44" s="32"/>
      <c r="M44" s="32"/>
      <c r="N44" s="32"/>
      <c r="O44" s="33" t="str">
        <f t="shared" si="17"/>
        <v/>
      </c>
      <c r="P44" s="65" t="str">
        <f t="shared" si="1"/>
        <v/>
      </c>
      <c r="Q44" s="74"/>
      <c r="R44" s="67"/>
      <c r="S44" s="67"/>
      <c r="T44" s="67"/>
      <c r="U44" s="68"/>
      <c r="V44" s="69" t="str">
        <f t="shared" si="18"/>
        <v/>
      </c>
      <c r="W44" s="29"/>
      <c r="X44" s="31"/>
      <c r="Y44" s="70" t="str">
        <f t="shared" si="2"/>
        <v/>
      </c>
      <c r="Z44" s="71" t="str">
        <f t="shared" si="19"/>
        <v/>
      </c>
      <c r="AA44" s="72" t="str">
        <f t="shared" si="9"/>
        <v/>
      </c>
      <c r="AB44" s="30"/>
      <c r="AC44" s="32"/>
      <c r="AD44" s="32"/>
      <c r="AE44" s="33"/>
      <c r="AF44" s="73" t="str">
        <f t="shared" si="20"/>
        <v/>
      </c>
      <c r="AG44" s="30"/>
      <c r="AH44" s="32"/>
      <c r="AI44" s="32"/>
      <c r="AJ44" s="33"/>
      <c r="AK44" s="73" t="str">
        <f t="shared" si="21"/>
        <v/>
      </c>
      <c r="AL44" s="30"/>
      <c r="AM44" s="32"/>
      <c r="AN44" s="32"/>
      <c r="AO44" s="33"/>
      <c r="AP44" s="73" t="str">
        <f t="shared" si="22"/>
        <v/>
      </c>
      <c r="AQ44" s="30"/>
      <c r="AR44" s="32"/>
      <c r="AS44" s="32"/>
      <c r="AT44" s="33"/>
      <c r="AU44" s="114" t="str">
        <f t="shared" si="3"/>
        <v/>
      </c>
      <c r="AV44" s="115">
        <f t="shared" si="23"/>
        <v>0</v>
      </c>
      <c r="AW44" s="116" t="str">
        <f t="shared" si="4"/>
        <v>--</v>
      </c>
      <c r="BJ44" s="129">
        <v>43</v>
      </c>
      <c r="BK44" s="130" t="s">
        <v>128</v>
      </c>
      <c r="BL44" s="147" t="s">
        <v>244</v>
      </c>
    </row>
    <row r="45" spans="1:64" x14ac:dyDescent="0.2">
      <c r="A45" s="79" t="s">
        <v>291</v>
      </c>
      <c r="B45" s="177" t="s">
        <v>31</v>
      </c>
      <c r="C45" s="168">
        <v>161710345</v>
      </c>
      <c r="D45" s="169" t="s">
        <v>288</v>
      </c>
      <c r="E45" s="27"/>
      <c r="F45" s="28"/>
      <c r="G45" s="28"/>
      <c r="H45" s="28"/>
      <c r="I45" s="33" t="str">
        <f t="shared" si="16"/>
        <v/>
      </c>
      <c r="J45" s="65" t="str">
        <f t="shared" si="0"/>
        <v/>
      </c>
      <c r="K45" s="77"/>
      <c r="L45" s="32"/>
      <c r="M45" s="32"/>
      <c r="N45" s="32"/>
      <c r="O45" s="33" t="str">
        <f t="shared" si="17"/>
        <v/>
      </c>
      <c r="P45" s="65" t="str">
        <f t="shared" si="1"/>
        <v/>
      </c>
      <c r="Q45" s="74"/>
      <c r="R45" s="67"/>
      <c r="S45" s="67"/>
      <c r="T45" s="67"/>
      <c r="U45" s="68"/>
      <c r="V45" s="69" t="str">
        <f t="shared" si="18"/>
        <v/>
      </c>
      <c r="W45" s="29"/>
      <c r="X45" s="31"/>
      <c r="Y45" s="70" t="str">
        <f t="shared" si="2"/>
        <v/>
      </c>
      <c r="Z45" s="71" t="str">
        <f t="shared" si="19"/>
        <v/>
      </c>
      <c r="AA45" s="72" t="str">
        <f t="shared" si="9"/>
        <v/>
      </c>
      <c r="AB45" s="30"/>
      <c r="AC45" s="32"/>
      <c r="AD45" s="32"/>
      <c r="AE45" s="33"/>
      <c r="AF45" s="73" t="str">
        <f t="shared" si="20"/>
        <v/>
      </c>
      <c r="AG45" s="30"/>
      <c r="AH45" s="32"/>
      <c r="AI45" s="32"/>
      <c r="AJ45" s="33"/>
      <c r="AK45" s="73" t="str">
        <f t="shared" si="21"/>
        <v/>
      </c>
      <c r="AL45" s="30"/>
      <c r="AM45" s="32"/>
      <c r="AN45" s="32"/>
      <c r="AO45" s="33"/>
      <c r="AP45" s="73" t="str">
        <f t="shared" si="22"/>
        <v/>
      </c>
      <c r="AQ45" s="30"/>
      <c r="AR45" s="32"/>
      <c r="AS45" s="32"/>
      <c r="AT45" s="33"/>
      <c r="AU45" s="114" t="str">
        <f t="shared" si="3"/>
        <v/>
      </c>
      <c r="AV45" s="115">
        <f t="shared" si="23"/>
        <v>0</v>
      </c>
      <c r="AW45" s="116" t="str">
        <f t="shared" si="4"/>
        <v>--</v>
      </c>
      <c r="BJ45" s="129">
        <v>44</v>
      </c>
      <c r="BK45" s="130" t="s">
        <v>201</v>
      </c>
      <c r="BL45" s="147" t="s">
        <v>229</v>
      </c>
    </row>
    <row r="46" spans="1:64" x14ac:dyDescent="0.2">
      <c r="A46" s="80" t="s">
        <v>129</v>
      </c>
      <c r="B46" s="177" t="s">
        <v>35</v>
      </c>
      <c r="C46" s="166">
        <v>161710012</v>
      </c>
      <c r="D46" s="167" t="s">
        <v>292</v>
      </c>
      <c r="E46" s="27"/>
      <c r="F46" s="28"/>
      <c r="G46" s="28"/>
      <c r="H46" s="28"/>
      <c r="I46" s="33" t="str">
        <f t="shared" si="16"/>
        <v/>
      </c>
      <c r="J46" s="65" t="str">
        <f t="shared" si="0"/>
        <v/>
      </c>
      <c r="K46" s="77"/>
      <c r="L46" s="32"/>
      <c r="M46" s="32"/>
      <c r="N46" s="32"/>
      <c r="O46" s="33" t="str">
        <f t="shared" si="17"/>
        <v/>
      </c>
      <c r="P46" s="65" t="str">
        <f t="shared" si="1"/>
        <v/>
      </c>
      <c r="Q46" s="74"/>
      <c r="R46" s="67"/>
      <c r="S46" s="67"/>
      <c r="T46" s="67"/>
      <c r="U46" s="68"/>
      <c r="V46" s="69" t="str">
        <f t="shared" si="18"/>
        <v/>
      </c>
      <c r="W46" s="29"/>
      <c r="X46" s="31"/>
      <c r="Y46" s="70" t="str">
        <f t="shared" si="2"/>
        <v/>
      </c>
      <c r="Z46" s="71" t="str">
        <f t="shared" si="19"/>
        <v/>
      </c>
      <c r="AA46" s="72" t="str">
        <f t="shared" si="9"/>
        <v/>
      </c>
      <c r="AB46" s="30"/>
      <c r="AC46" s="32"/>
      <c r="AD46" s="32"/>
      <c r="AE46" s="33"/>
      <c r="AF46" s="73" t="str">
        <f t="shared" si="20"/>
        <v/>
      </c>
      <c r="AG46" s="30"/>
      <c r="AH46" s="32"/>
      <c r="AI46" s="32"/>
      <c r="AJ46" s="33"/>
      <c r="AK46" s="73" t="str">
        <f t="shared" si="21"/>
        <v/>
      </c>
      <c r="AL46" s="30"/>
      <c r="AM46" s="32"/>
      <c r="AN46" s="32"/>
      <c r="AO46" s="33"/>
      <c r="AP46" s="73" t="str">
        <f t="shared" si="22"/>
        <v/>
      </c>
      <c r="AQ46" s="30"/>
      <c r="AR46" s="32"/>
      <c r="AS46" s="32"/>
      <c r="AT46" s="33"/>
      <c r="AU46" s="114" t="str">
        <f t="shared" si="3"/>
        <v/>
      </c>
      <c r="AV46" s="115">
        <f t="shared" si="23"/>
        <v>0</v>
      </c>
      <c r="AW46" s="116" t="str">
        <f t="shared" si="4"/>
        <v>--</v>
      </c>
      <c r="BJ46" s="129">
        <v>45</v>
      </c>
      <c r="BK46" s="130" t="s">
        <v>202</v>
      </c>
      <c r="BL46" s="147" t="s">
        <v>242</v>
      </c>
    </row>
    <row r="47" spans="1:64" x14ac:dyDescent="0.2">
      <c r="A47" s="80" t="s">
        <v>130</v>
      </c>
      <c r="B47" s="177" t="s">
        <v>35</v>
      </c>
      <c r="C47" s="168">
        <v>161710014</v>
      </c>
      <c r="D47" s="169" t="s">
        <v>293</v>
      </c>
      <c r="E47" s="27"/>
      <c r="F47" s="28"/>
      <c r="G47" s="28"/>
      <c r="H47" s="28"/>
      <c r="I47" s="33" t="str">
        <f t="shared" si="16"/>
        <v/>
      </c>
      <c r="J47" s="65" t="str">
        <f t="shared" si="0"/>
        <v/>
      </c>
      <c r="K47" s="77"/>
      <c r="L47" s="32"/>
      <c r="M47" s="32"/>
      <c r="N47" s="32"/>
      <c r="O47" s="33" t="str">
        <f t="shared" si="17"/>
        <v/>
      </c>
      <c r="P47" s="65" t="str">
        <f t="shared" si="1"/>
        <v/>
      </c>
      <c r="Q47" s="74"/>
      <c r="R47" s="67"/>
      <c r="S47" s="67"/>
      <c r="T47" s="67"/>
      <c r="U47" s="68"/>
      <c r="V47" s="69" t="str">
        <f t="shared" si="18"/>
        <v/>
      </c>
      <c r="W47" s="29"/>
      <c r="X47" s="31"/>
      <c r="Y47" s="70" t="str">
        <f t="shared" si="2"/>
        <v/>
      </c>
      <c r="Z47" s="71" t="str">
        <f t="shared" si="19"/>
        <v/>
      </c>
      <c r="AA47" s="72" t="str">
        <f t="shared" si="9"/>
        <v/>
      </c>
      <c r="AB47" s="30"/>
      <c r="AC47" s="32"/>
      <c r="AD47" s="32"/>
      <c r="AE47" s="33"/>
      <c r="AF47" s="73" t="str">
        <f t="shared" si="20"/>
        <v/>
      </c>
      <c r="AG47" s="30"/>
      <c r="AH47" s="32"/>
      <c r="AI47" s="32"/>
      <c r="AJ47" s="33"/>
      <c r="AK47" s="73" t="str">
        <f t="shared" si="21"/>
        <v/>
      </c>
      <c r="AL47" s="30"/>
      <c r="AM47" s="32"/>
      <c r="AN47" s="32"/>
      <c r="AO47" s="33"/>
      <c r="AP47" s="73" t="str">
        <f t="shared" si="22"/>
        <v/>
      </c>
      <c r="AQ47" s="30"/>
      <c r="AR47" s="32"/>
      <c r="AS47" s="32"/>
      <c r="AT47" s="33"/>
      <c r="AU47" s="114" t="str">
        <f t="shared" si="3"/>
        <v/>
      </c>
      <c r="AV47" s="115">
        <f t="shared" si="23"/>
        <v>0</v>
      </c>
      <c r="AW47" s="116" t="str">
        <f t="shared" si="4"/>
        <v>--</v>
      </c>
      <c r="BJ47" s="129">
        <v>46</v>
      </c>
      <c r="BK47" s="130" t="s">
        <v>203</v>
      </c>
      <c r="BL47" s="147" t="s">
        <v>245</v>
      </c>
    </row>
    <row r="48" spans="1:64" x14ac:dyDescent="0.2">
      <c r="A48" s="80" t="s">
        <v>131</v>
      </c>
      <c r="B48" s="177" t="s">
        <v>35</v>
      </c>
      <c r="C48" s="168">
        <v>161710025</v>
      </c>
      <c r="D48" s="169" t="s">
        <v>294</v>
      </c>
      <c r="E48" s="27"/>
      <c r="F48" s="28"/>
      <c r="G48" s="28"/>
      <c r="H48" s="28"/>
      <c r="I48" s="33" t="str">
        <f t="shared" si="16"/>
        <v/>
      </c>
      <c r="J48" s="65" t="str">
        <f t="shared" si="0"/>
        <v/>
      </c>
      <c r="K48" s="77"/>
      <c r="L48" s="32"/>
      <c r="M48" s="32"/>
      <c r="N48" s="32"/>
      <c r="O48" s="33" t="str">
        <f t="shared" si="17"/>
        <v/>
      </c>
      <c r="P48" s="65" t="str">
        <f t="shared" si="1"/>
        <v/>
      </c>
      <c r="Q48" s="74"/>
      <c r="R48" s="67"/>
      <c r="S48" s="67"/>
      <c r="T48" s="67"/>
      <c r="U48" s="68"/>
      <c r="V48" s="69" t="str">
        <f t="shared" si="18"/>
        <v/>
      </c>
      <c r="W48" s="29"/>
      <c r="X48" s="31"/>
      <c r="Y48" s="70" t="str">
        <f t="shared" si="2"/>
        <v/>
      </c>
      <c r="Z48" s="71" t="str">
        <f t="shared" si="19"/>
        <v/>
      </c>
      <c r="AA48" s="72" t="str">
        <f t="shared" si="9"/>
        <v/>
      </c>
      <c r="AB48" s="30"/>
      <c r="AC48" s="32"/>
      <c r="AD48" s="32"/>
      <c r="AE48" s="33"/>
      <c r="AF48" s="73" t="str">
        <f t="shared" si="20"/>
        <v/>
      </c>
      <c r="AG48" s="30"/>
      <c r="AH48" s="32"/>
      <c r="AI48" s="32"/>
      <c r="AJ48" s="33"/>
      <c r="AK48" s="73" t="str">
        <f t="shared" si="21"/>
        <v/>
      </c>
      <c r="AL48" s="30"/>
      <c r="AM48" s="32"/>
      <c r="AN48" s="32"/>
      <c r="AO48" s="33"/>
      <c r="AP48" s="73" t="str">
        <f t="shared" si="22"/>
        <v/>
      </c>
      <c r="AQ48" s="30"/>
      <c r="AR48" s="32"/>
      <c r="AS48" s="32"/>
      <c r="AT48" s="33"/>
      <c r="AU48" s="114" t="str">
        <f t="shared" si="3"/>
        <v/>
      </c>
      <c r="AV48" s="115">
        <f t="shared" si="23"/>
        <v>0</v>
      </c>
      <c r="AW48" s="116" t="str">
        <f t="shared" si="4"/>
        <v>--</v>
      </c>
      <c r="BJ48" s="129">
        <v>47</v>
      </c>
      <c r="BK48" s="130" t="s">
        <v>204</v>
      </c>
      <c r="BL48" s="147" t="s">
        <v>241</v>
      </c>
    </row>
    <row r="49" spans="1:64" x14ac:dyDescent="0.2">
      <c r="A49" s="80" t="s">
        <v>132</v>
      </c>
      <c r="B49" s="177" t="s">
        <v>35</v>
      </c>
      <c r="C49" s="168">
        <v>161710053</v>
      </c>
      <c r="D49" s="170" t="s">
        <v>295</v>
      </c>
      <c r="E49" s="27"/>
      <c r="F49" s="28"/>
      <c r="G49" s="28"/>
      <c r="H49" s="28"/>
      <c r="I49" s="33" t="str">
        <f t="shared" si="16"/>
        <v/>
      </c>
      <c r="J49" s="65" t="str">
        <f t="shared" si="0"/>
        <v/>
      </c>
      <c r="K49" s="77"/>
      <c r="L49" s="32"/>
      <c r="M49" s="32"/>
      <c r="N49" s="32"/>
      <c r="O49" s="33" t="str">
        <f t="shared" si="17"/>
        <v/>
      </c>
      <c r="P49" s="65" t="str">
        <f t="shared" si="1"/>
        <v/>
      </c>
      <c r="Q49" s="74"/>
      <c r="R49" s="67"/>
      <c r="S49" s="67"/>
      <c r="T49" s="67"/>
      <c r="U49" s="68"/>
      <c r="V49" s="69" t="str">
        <f t="shared" si="18"/>
        <v/>
      </c>
      <c r="W49" s="29"/>
      <c r="X49" s="31"/>
      <c r="Y49" s="70" t="str">
        <f t="shared" si="2"/>
        <v/>
      </c>
      <c r="Z49" s="71" t="str">
        <f t="shared" si="19"/>
        <v/>
      </c>
      <c r="AA49" s="72" t="str">
        <f t="shared" si="9"/>
        <v/>
      </c>
      <c r="AB49" s="30"/>
      <c r="AC49" s="32"/>
      <c r="AD49" s="32"/>
      <c r="AE49" s="33"/>
      <c r="AF49" s="73" t="str">
        <f t="shared" si="20"/>
        <v/>
      </c>
      <c r="AG49" s="30"/>
      <c r="AH49" s="32"/>
      <c r="AI49" s="32"/>
      <c r="AJ49" s="33"/>
      <c r="AK49" s="73" t="str">
        <f t="shared" si="21"/>
        <v/>
      </c>
      <c r="AL49" s="30"/>
      <c r="AM49" s="32"/>
      <c r="AN49" s="32"/>
      <c r="AO49" s="33"/>
      <c r="AP49" s="73" t="str">
        <f t="shared" si="22"/>
        <v/>
      </c>
      <c r="AQ49" s="30"/>
      <c r="AR49" s="32"/>
      <c r="AS49" s="32"/>
      <c r="AT49" s="33"/>
      <c r="AU49" s="114" t="str">
        <f t="shared" si="3"/>
        <v/>
      </c>
      <c r="AV49" s="115">
        <f t="shared" si="23"/>
        <v>0</v>
      </c>
      <c r="AW49" s="116" t="str">
        <f t="shared" si="4"/>
        <v>--</v>
      </c>
      <c r="BJ49" s="129">
        <v>48</v>
      </c>
      <c r="BK49" s="130" t="s">
        <v>205</v>
      </c>
      <c r="BL49" s="147" t="s">
        <v>240</v>
      </c>
    </row>
    <row r="50" spans="1:64" x14ac:dyDescent="0.2">
      <c r="A50" s="80" t="s">
        <v>133</v>
      </c>
      <c r="B50" s="177" t="s">
        <v>35</v>
      </c>
      <c r="C50" s="168">
        <v>161710054</v>
      </c>
      <c r="D50" s="169" t="s">
        <v>296</v>
      </c>
      <c r="E50" s="27"/>
      <c r="F50" s="28"/>
      <c r="G50" s="28"/>
      <c r="H50" s="28"/>
      <c r="I50" s="33" t="str">
        <f t="shared" si="16"/>
        <v/>
      </c>
      <c r="J50" s="65" t="str">
        <f t="shared" si="0"/>
        <v/>
      </c>
      <c r="K50" s="77"/>
      <c r="L50" s="32"/>
      <c r="M50" s="32"/>
      <c r="N50" s="32"/>
      <c r="O50" s="33" t="str">
        <f t="shared" si="17"/>
        <v/>
      </c>
      <c r="P50" s="65" t="str">
        <f t="shared" si="1"/>
        <v/>
      </c>
      <c r="Q50" s="74"/>
      <c r="R50" s="67"/>
      <c r="S50" s="67"/>
      <c r="T50" s="67"/>
      <c r="U50" s="68"/>
      <c r="V50" s="69" t="str">
        <f t="shared" si="18"/>
        <v/>
      </c>
      <c r="W50" s="29"/>
      <c r="X50" s="31"/>
      <c r="Y50" s="70" t="str">
        <f t="shared" si="2"/>
        <v/>
      </c>
      <c r="Z50" s="71" t="str">
        <f t="shared" si="19"/>
        <v/>
      </c>
      <c r="AA50" s="72" t="str">
        <f t="shared" si="9"/>
        <v/>
      </c>
      <c r="AB50" s="30"/>
      <c r="AC50" s="32"/>
      <c r="AD50" s="32"/>
      <c r="AE50" s="33"/>
      <c r="AF50" s="73" t="str">
        <f t="shared" si="20"/>
        <v/>
      </c>
      <c r="AG50" s="30"/>
      <c r="AH50" s="32"/>
      <c r="AI50" s="32"/>
      <c r="AJ50" s="33"/>
      <c r="AK50" s="73" t="str">
        <f t="shared" si="21"/>
        <v/>
      </c>
      <c r="AL50" s="30"/>
      <c r="AM50" s="32"/>
      <c r="AN50" s="32"/>
      <c r="AO50" s="33"/>
      <c r="AP50" s="73" t="str">
        <f t="shared" si="22"/>
        <v/>
      </c>
      <c r="AQ50" s="30"/>
      <c r="AR50" s="32"/>
      <c r="AS50" s="32"/>
      <c r="AT50" s="33"/>
      <c r="AU50" s="114" t="str">
        <f t="shared" si="3"/>
        <v/>
      </c>
      <c r="AV50" s="115">
        <f t="shared" si="23"/>
        <v>0</v>
      </c>
      <c r="AW50" s="116" t="str">
        <f t="shared" si="4"/>
        <v>--</v>
      </c>
      <c r="BJ50" s="129">
        <v>49</v>
      </c>
      <c r="BK50" s="130" t="s">
        <v>206</v>
      </c>
      <c r="BL50" s="147" t="s">
        <v>237</v>
      </c>
    </row>
    <row r="51" spans="1:64" x14ac:dyDescent="0.2">
      <c r="A51" s="80" t="s">
        <v>134</v>
      </c>
      <c r="B51" s="177" t="s">
        <v>35</v>
      </c>
      <c r="C51" s="168">
        <v>161710072</v>
      </c>
      <c r="D51" s="169" t="s">
        <v>297</v>
      </c>
      <c r="E51" s="27"/>
      <c r="F51" s="28"/>
      <c r="G51" s="28"/>
      <c r="H51" s="28"/>
      <c r="I51" s="33" t="str">
        <f t="shared" si="16"/>
        <v/>
      </c>
      <c r="J51" s="65" t="str">
        <f t="shared" si="0"/>
        <v/>
      </c>
      <c r="K51" s="77"/>
      <c r="L51" s="32"/>
      <c r="M51" s="32"/>
      <c r="N51" s="32"/>
      <c r="O51" s="33" t="str">
        <f t="shared" si="17"/>
        <v/>
      </c>
      <c r="P51" s="65" t="str">
        <f t="shared" si="1"/>
        <v/>
      </c>
      <c r="Q51" s="74"/>
      <c r="R51" s="67"/>
      <c r="S51" s="67"/>
      <c r="T51" s="67"/>
      <c r="U51" s="68"/>
      <c r="V51" s="69" t="str">
        <f t="shared" si="18"/>
        <v/>
      </c>
      <c r="W51" s="29"/>
      <c r="X51" s="31"/>
      <c r="Y51" s="70" t="str">
        <f t="shared" si="2"/>
        <v/>
      </c>
      <c r="Z51" s="71" t="str">
        <f t="shared" si="19"/>
        <v/>
      </c>
      <c r="AA51" s="72" t="str">
        <f t="shared" si="9"/>
        <v/>
      </c>
      <c r="AB51" s="30"/>
      <c r="AC51" s="32"/>
      <c r="AD51" s="32"/>
      <c r="AE51" s="33"/>
      <c r="AF51" s="73" t="str">
        <f t="shared" si="20"/>
        <v/>
      </c>
      <c r="AG51" s="30"/>
      <c r="AH51" s="32"/>
      <c r="AI51" s="32"/>
      <c r="AJ51" s="33"/>
      <c r="AK51" s="73" t="str">
        <f t="shared" si="21"/>
        <v/>
      </c>
      <c r="AL51" s="30"/>
      <c r="AM51" s="32"/>
      <c r="AN51" s="32"/>
      <c r="AO51" s="33"/>
      <c r="AP51" s="73" t="str">
        <f t="shared" si="22"/>
        <v/>
      </c>
      <c r="AQ51" s="30"/>
      <c r="AR51" s="32"/>
      <c r="AS51" s="32"/>
      <c r="AT51" s="33"/>
      <c r="AU51" s="114" t="str">
        <f t="shared" si="3"/>
        <v/>
      </c>
      <c r="AV51" s="115">
        <f t="shared" si="23"/>
        <v>0</v>
      </c>
      <c r="AW51" s="116" t="str">
        <f t="shared" si="4"/>
        <v>--</v>
      </c>
      <c r="BJ51" s="129">
        <v>50</v>
      </c>
      <c r="BK51" s="130" t="s">
        <v>207</v>
      </c>
      <c r="BL51" s="147" t="s">
        <v>234</v>
      </c>
    </row>
    <row r="52" spans="1:64" x14ac:dyDescent="0.2">
      <c r="A52" s="80" t="s">
        <v>135</v>
      </c>
      <c r="B52" s="177" t="s">
        <v>35</v>
      </c>
      <c r="C52" s="168">
        <v>161710073</v>
      </c>
      <c r="D52" s="169" t="s">
        <v>298</v>
      </c>
      <c r="E52" s="27"/>
      <c r="F52" s="28"/>
      <c r="G52" s="28"/>
      <c r="H52" s="28"/>
      <c r="I52" s="33" t="str">
        <f t="shared" si="16"/>
        <v/>
      </c>
      <c r="J52" s="65" t="str">
        <f t="shared" si="0"/>
        <v/>
      </c>
      <c r="K52" s="77"/>
      <c r="L52" s="32"/>
      <c r="M52" s="32"/>
      <c r="N52" s="32"/>
      <c r="O52" s="33" t="str">
        <f t="shared" si="17"/>
        <v/>
      </c>
      <c r="P52" s="65" t="str">
        <f t="shared" si="1"/>
        <v/>
      </c>
      <c r="Q52" s="74"/>
      <c r="R52" s="67"/>
      <c r="S52" s="67"/>
      <c r="T52" s="67"/>
      <c r="U52" s="68"/>
      <c r="V52" s="69" t="str">
        <f t="shared" si="18"/>
        <v/>
      </c>
      <c r="W52" s="29"/>
      <c r="X52" s="31"/>
      <c r="Y52" s="70" t="str">
        <f t="shared" si="2"/>
        <v/>
      </c>
      <c r="Z52" s="71" t="str">
        <f t="shared" si="19"/>
        <v/>
      </c>
      <c r="AA52" s="72" t="str">
        <f t="shared" si="9"/>
        <v/>
      </c>
      <c r="AB52" s="30"/>
      <c r="AC52" s="32"/>
      <c r="AD52" s="32"/>
      <c r="AE52" s="33"/>
      <c r="AF52" s="73" t="str">
        <f t="shared" si="20"/>
        <v/>
      </c>
      <c r="AG52" s="30"/>
      <c r="AH52" s="32"/>
      <c r="AI52" s="32"/>
      <c r="AJ52" s="33"/>
      <c r="AK52" s="73" t="str">
        <f t="shared" si="21"/>
        <v/>
      </c>
      <c r="AL52" s="30"/>
      <c r="AM52" s="32"/>
      <c r="AN52" s="32"/>
      <c r="AO52" s="33"/>
      <c r="AP52" s="73" t="str">
        <f t="shared" si="22"/>
        <v/>
      </c>
      <c r="AQ52" s="30"/>
      <c r="AR52" s="32"/>
      <c r="AS52" s="32"/>
      <c r="AT52" s="33"/>
      <c r="AU52" s="114" t="str">
        <f t="shared" si="3"/>
        <v/>
      </c>
      <c r="AV52" s="115">
        <f t="shared" si="23"/>
        <v>0</v>
      </c>
      <c r="AW52" s="116" t="str">
        <f t="shared" si="4"/>
        <v>--</v>
      </c>
      <c r="BJ52" s="129">
        <v>51</v>
      </c>
      <c r="BK52" s="130" t="s">
        <v>208</v>
      </c>
      <c r="BL52" s="147" t="s">
        <v>227</v>
      </c>
    </row>
    <row r="53" spans="1:64" x14ac:dyDescent="0.2">
      <c r="A53" s="80" t="s">
        <v>136</v>
      </c>
      <c r="B53" s="177" t="s">
        <v>35</v>
      </c>
      <c r="C53" s="168">
        <v>161710099</v>
      </c>
      <c r="D53" s="169" t="s">
        <v>299</v>
      </c>
      <c r="E53" s="27"/>
      <c r="F53" s="28"/>
      <c r="G53" s="28"/>
      <c r="H53" s="28"/>
      <c r="I53" s="33" t="str">
        <f t="shared" si="16"/>
        <v/>
      </c>
      <c r="J53" s="65" t="str">
        <f t="shared" si="0"/>
        <v/>
      </c>
      <c r="K53" s="77"/>
      <c r="L53" s="32"/>
      <c r="M53" s="32"/>
      <c r="N53" s="32"/>
      <c r="O53" s="33" t="str">
        <f t="shared" si="17"/>
        <v/>
      </c>
      <c r="P53" s="65" t="str">
        <f t="shared" si="1"/>
        <v/>
      </c>
      <c r="Q53" s="74"/>
      <c r="R53" s="67"/>
      <c r="S53" s="67"/>
      <c r="T53" s="67"/>
      <c r="U53" s="68"/>
      <c r="V53" s="69" t="str">
        <f t="shared" si="18"/>
        <v/>
      </c>
      <c r="W53" s="29"/>
      <c r="X53" s="31"/>
      <c r="Y53" s="70" t="str">
        <f t="shared" si="2"/>
        <v/>
      </c>
      <c r="Z53" s="71" t="str">
        <f t="shared" si="19"/>
        <v/>
      </c>
      <c r="AA53" s="72" t="str">
        <f t="shared" si="9"/>
        <v/>
      </c>
      <c r="AB53" s="30"/>
      <c r="AC53" s="32"/>
      <c r="AD53" s="32"/>
      <c r="AE53" s="33"/>
      <c r="AF53" s="73" t="str">
        <f t="shared" si="20"/>
        <v/>
      </c>
      <c r="AG53" s="30"/>
      <c r="AH53" s="32"/>
      <c r="AI53" s="32"/>
      <c r="AJ53" s="33"/>
      <c r="AK53" s="73" t="str">
        <f t="shared" si="21"/>
        <v/>
      </c>
      <c r="AL53" s="30"/>
      <c r="AM53" s="32"/>
      <c r="AN53" s="32"/>
      <c r="AO53" s="33"/>
      <c r="AP53" s="73" t="str">
        <f t="shared" si="22"/>
        <v/>
      </c>
      <c r="AQ53" s="30"/>
      <c r="AR53" s="32"/>
      <c r="AS53" s="32"/>
      <c r="AT53" s="33"/>
      <c r="AU53" s="114" t="str">
        <f t="shared" si="3"/>
        <v/>
      </c>
      <c r="AV53" s="115">
        <f t="shared" si="23"/>
        <v>0</v>
      </c>
      <c r="AW53" s="116" t="str">
        <f t="shared" si="4"/>
        <v>--</v>
      </c>
      <c r="BJ53" s="129">
        <v>52</v>
      </c>
      <c r="BK53" s="130" t="s">
        <v>209</v>
      </c>
      <c r="BL53" s="147" t="s">
        <v>246</v>
      </c>
    </row>
    <row r="54" spans="1:64" x14ac:dyDescent="0.2">
      <c r="A54" s="80" t="s">
        <v>137</v>
      </c>
      <c r="B54" s="177" t="s">
        <v>35</v>
      </c>
      <c r="C54" s="168">
        <v>161710109</v>
      </c>
      <c r="D54" s="169" t="s">
        <v>300</v>
      </c>
      <c r="E54" s="27"/>
      <c r="F54" s="28"/>
      <c r="G54" s="28"/>
      <c r="H54" s="28"/>
      <c r="I54" s="33" t="str">
        <f t="shared" si="16"/>
        <v/>
      </c>
      <c r="J54" s="65" t="str">
        <f t="shared" si="0"/>
        <v/>
      </c>
      <c r="K54" s="77"/>
      <c r="L54" s="32"/>
      <c r="M54" s="32"/>
      <c r="N54" s="32"/>
      <c r="O54" s="33" t="str">
        <f t="shared" si="17"/>
        <v/>
      </c>
      <c r="P54" s="65" t="str">
        <f t="shared" si="1"/>
        <v/>
      </c>
      <c r="Q54" s="74"/>
      <c r="R54" s="67"/>
      <c r="S54" s="67"/>
      <c r="T54" s="67"/>
      <c r="U54" s="68"/>
      <c r="V54" s="69" t="str">
        <f t="shared" si="18"/>
        <v/>
      </c>
      <c r="W54" s="29"/>
      <c r="X54" s="31"/>
      <c r="Y54" s="70" t="str">
        <f t="shared" si="2"/>
        <v/>
      </c>
      <c r="Z54" s="71" t="str">
        <f t="shared" si="19"/>
        <v/>
      </c>
      <c r="AA54" s="72" t="str">
        <f t="shared" si="9"/>
        <v/>
      </c>
      <c r="AB54" s="30"/>
      <c r="AC54" s="32"/>
      <c r="AD54" s="32"/>
      <c r="AE54" s="33"/>
      <c r="AF54" s="73" t="str">
        <f t="shared" si="20"/>
        <v/>
      </c>
      <c r="AG54" s="30"/>
      <c r="AH54" s="32"/>
      <c r="AI54" s="32"/>
      <c r="AJ54" s="33"/>
      <c r="AK54" s="73" t="str">
        <f t="shared" si="21"/>
        <v/>
      </c>
      <c r="AL54" s="30"/>
      <c r="AM54" s="32"/>
      <c r="AN54" s="32"/>
      <c r="AO54" s="33"/>
      <c r="AP54" s="73" t="str">
        <f t="shared" si="22"/>
        <v/>
      </c>
      <c r="AQ54" s="30"/>
      <c r="AR54" s="32"/>
      <c r="AS54" s="32"/>
      <c r="AT54" s="33"/>
      <c r="AU54" s="114" t="str">
        <f t="shared" si="3"/>
        <v/>
      </c>
      <c r="AV54" s="115">
        <f t="shared" si="23"/>
        <v>0</v>
      </c>
      <c r="AW54" s="116" t="str">
        <f t="shared" si="4"/>
        <v>--</v>
      </c>
      <c r="BJ54" s="129">
        <v>53</v>
      </c>
      <c r="BK54" s="130" t="s">
        <v>210</v>
      </c>
      <c r="BL54" s="147" t="s">
        <v>229</v>
      </c>
    </row>
    <row r="55" spans="1:64" x14ac:dyDescent="0.2">
      <c r="A55" s="80" t="s">
        <v>138</v>
      </c>
      <c r="B55" s="177" t="s">
        <v>35</v>
      </c>
      <c r="C55" s="168">
        <v>161710113</v>
      </c>
      <c r="D55" s="169" t="s">
        <v>301</v>
      </c>
      <c r="E55" s="27"/>
      <c r="F55" s="28"/>
      <c r="G55" s="28"/>
      <c r="H55" s="28"/>
      <c r="I55" s="33" t="str">
        <f t="shared" si="16"/>
        <v/>
      </c>
      <c r="J55" s="65" t="str">
        <f t="shared" si="0"/>
        <v/>
      </c>
      <c r="K55" s="77"/>
      <c r="L55" s="32"/>
      <c r="M55" s="32"/>
      <c r="N55" s="32"/>
      <c r="O55" s="33" t="str">
        <f t="shared" si="17"/>
        <v/>
      </c>
      <c r="P55" s="65" t="str">
        <f t="shared" si="1"/>
        <v/>
      </c>
      <c r="Q55" s="74"/>
      <c r="R55" s="67"/>
      <c r="S55" s="67"/>
      <c r="T55" s="67"/>
      <c r="U55" s="68"/>
      <c r="V55" s="69" t="str">
        <f t="shared" si="18"/>
        <v/>
      </c>
      <c r="W55" s="29"/>
      <c r="X55" s="31"/>
      <c r="Y55" s="70" t="str">
        <f t="shared" si="2"/>
        <v/>
      </c>
      <c r="Z55" s="71" t="str">
        <f t="shared" si="19"/>
        <v/>
      </c>
      <c r="AA55" s="72" t="str">
        <f t="shared" si="9"/>
        <v/>
      </c>
      <c r="AB55" s="30"/>
      <c r="AC55" s="32"/>
      <c r="AD55" s="32"/>
      <c r="AE55" s="33"/>
      <c r="AF55" s="73" t="str">
        <f t="shared" si="20"/>
        <v/>
      </c>
      <c r="AG55" s="30"/>
      <c r="AH55" s="32"/>
      <c r="AI55" s="32"/>
      <c r="AJ55" s="33"/>
      <c r="AK55" s="73" t="str">
        <f t="shared" si="21"/>
        <v/>
      </c>
      <c r="AL55" s="30"/>
      <c r="AM55" s="32"/>
      <c r="AN55" s="32"/>
      <c r="AO55" s="33"/>
      <c r="AP55" s="73" t="str">
        <f t="shared" si="22"/>
        <v/>
      </c>
      <c r="AQ55" s="30"/>
      <c r="AR55" s="32"/>
      <c r="AS55" s="32"/>
      <c r="AT55" s="33"/>
      <c r="AU55" s="114" t="str">
        <f t="shared" si="3"/>
        <v/>
      </c>
      <c r="AV55" s="115">
        <f t="shared" si="23"/>
        <v>0</v>
      </c>
      <c r="AW55" s="116" t="str">
        <f t="shared" si="4"/>
        <v>--</v>
      </c>
      <c r="BJ55" s="129">
        <v>54</v>
      </c>
      <c r="BK55" s="130" t="s">
        <v>211</v>
      </c>
      <c r="BL55" s="147" t="s">
        <v>235</v>
      </c>
    </row>
    <row r="56" spans="1:64" x14ac:dyDescent="0.2">
      <c r="A56" s="80" t="s">
        <v>139</v>
      </c>
      <c r="B56" s="177" t="s">
        <v>35</v>
      </c>
      <c r="C56" s="168">
        <v>161710114</v>
      </c>
      <c r="D56" s="169" t="s">
        <v>302</v>
      </c>
      <c r="E56" s="27"/>
      <c r="F56" s="28"/>
      <c r="G56" s="28"/>
      <c r="H56" s="28"/>
      <c r="I56" s="33" t="str">
        <f t="shared" si="16"/>
        <v/>
      </c>
      <c r="J56" s="65" t="str">
        <f t="shared" si="0"/>
        <v/>
      </c>
      <c r="K56" s="77"/>
      <c r="L56" s="32"/>
      <c r="M56" s="32"/>
      <c r="N56" s="32"/>
      <c r="O56" s="33" t="str">
        <f t="shared" si="17"/>
        <v/>
      </c>
      <c r="P56" s="65" t="str">
        <f t="shared" si="1"/>
        <v/>
      </c>
      <c r="Q56" s="74"/>
      <c r="R56" s="67"/>
      <c r="S56" s="67"/>
      <c r="T56" s="67"/>
      <c r="U56" s="68"/>
      <c r="V56" s="69" t="str">
        <f t="shared" si="18"/>
        <v/>
      </c>
      <c r="W56" s="29"/>
      <c r="X56" s="31"/>
      <c r="Y56" s="70" t="str">
        <f t="shared" si="2"/>
        <v/>
      </c>
      <c r="Z56" s="71" t="str">
        <f t="shared" si="19"/>
        <v/>
      </c>
      <c r="AA56" s="72" t="str">
        <f t="shared" si="9"/>
        <v/>
      </c>
      <c r="AB56" s="30"/>
      <c r="AC56" s="32"/>
      <c r="AD56" s="32"/>
      <c r="AE56" s="33"/>
      <c r="AF56" s="73" t="str">
        <f t="shared" si="20"/>
        <v/>
      </c>
      <c r="AG56" s="30"/>
      <c r="AH56" s="32"/>
      <c r="AI56" s="32"/>
      <c r="AJ56" s="33"/>
      <c r="AK56" s="73" t="str">
        <f t="shared" si="21"/>
        <v/>
      </c>
      <c r="AL56" s="30"/>
      <c r="AM56" s="32"/>
      <c r="AN56" s="32"/>
      <c r="AO56" s="33"/>
      <c r="AP56" s="73" t="str">
        <f t="shared" si="22"/>
        <v/>
      </c>
      <c r="AQ56" s="30"/>
      <c r="AR56" s="32"/>
      <c r="AS56" s="32"/>
      <c r="AT56" s="33"/>
      <c r="AU56" s="114" t="str">
        <f t="shared" si="3"/>
        <v/>
      </c>
      <c r="AV56" s="115">
        <f t="shared" si="23"/>
        <v>0</v>
      </c>
      <c r="AW56" s="116" t="str">
        <f t="shared" si="4"/>
        <v>--</v>
      </c>
      <c r="BJ56" s="129">
        <v>55</v>
      </c>
      <c r="BK56" s="130" t="s">
        <v>212</v>
      </c>
      <c r="BL56" s="147" t="s">
        <v>234</v>
      </c>
    </row>
    <row r="57" spans="1:64" x14ac:dyDescent="0.2">
      <c r="A57" s="80" t="s">
        <v>140</v>
      </c>
      <c r="B57" s="177" t="s">
        <v>35</v>
      </c>
      <c r="C57" s="168">
        <v>161710121</v>
      </c>
      <c r="D57" s="169" t="s">
        <v>303</v>
      </c>
      <c r="E57" s="27"/>
      <c r="F57" s="28"/>
      <c r="G57" s="28"/>
      <c r="H57" s="28"/>
      <c r="I57" s="33" t="str">
        <f t="shared" si="16"/>
        <v/>
      </c>
      <c r="J57" s="65" t="str">
        <f t="shared" si="0"/>
        <v/>
      </c>
      <c r="K57" s="77"/>
      <c r="L57" s="32"/>
      <c r="M57" s="32"/>
      <c r="N57" s="32"/>
      <c r="O57" s="33" t="str">
        <f t="shared" si="17"/>
        <v/>
      </c>
      <c r="P57" s="65" t="str">
        <f t="shared" si="1"/>
        <v/>
      </c>
      <c r="Q57" s="74"/>
      <c r="R57" s="67"/>
      <c r="S57" s="67"/>
      <c r="T57" s="67"/>
      <c r="U57" s="68"/>
      <c r="V57" s="69" t="str">
        <f t="shared" si="18"/>
        <v/>
      </c>
      <c r="W57" s="29"/>
      <c r="X57" s="31"/>
      <c r="Y57" s="70" t="str">
        <f t="shared" si="2"/>
        <v/>
      </c>
      <c r="Z57" s="71" t="str">
        <f t="shared" si="19"/>
        <v/>
      </c>
      <c r="AA57" s="72" t="str">
        <f t="shared" si="9"/>
        <v/>
      </c>
      <c r="AB57" s="30"/>
      <c r="AC57" s="32"/>
      <c r="AD57" s="32"/>
      <c r="AE57" s="33"/>
      <c r="AF57" s="73" t="str">
        <f t="shared" si="20"/>
        <v/>
      </c>
      <c r="AG57" s="30"/>
      <c r="AH57" s="32"/>
      <c r="AI57" s="32"/>
      <c r="AJ57" s="33"/>
      <c r="AK57" s="73" t="str">
        <f t="shared" si="21"/>
        <v/>
      </c>
      <c r="AL57" s="30"/>
      <c r="AM57" s="32"/>
      <c r="AN57" s="32"/>
      <c r="AO57" s="33"/>
      <c r="AP57" s="73" t="str">
        <f t="shared" si="22"/>
        <v/>
      </c>
      <c r="AQ57" s="30"/>
      <c r="AR57" s="32"/>
      <c r="AS57" s="32"/>
      <c r="AT57" s="33"/>
      <c r="AU57" s="114" t="str">
        <f t="shared" si="3"/>
        <v/>
      </c>
      <c r="AV57" s="115">
        <f t="shared" si="23"/>
        <v>0</v>
      </c>
      <c r="AW57" s="116" t="str">
        <f t="shared" si="4"/>
        <v>--</v>
      </c>
      <c r="BJ57" s="129">
        <v>56</v>
      </c>
      <c r="BK57" s="130" t="s">
        <v>213</v>
      </c>
      <c r="BL57" s="147" t="s">
        <v>224</v>
      </c>
    </row>
    <row r="58" spans="1:64" x14ac:dyDescent="0.2">
      <c r="A58" s="80" t="s">
        <v>141</v>
      </c>
      <c r="B58" s="177" t="s">
        <v>35</v>
      </c>
      <c r="C58" s="168">
        <v>161710124</v>
      </c>
      <c r="D58" s="169" t="s">
        <v>304</v>
      </c>
      <c r="E58" s="27"/>
      <c r="F58" s="28"/>
      <c r="G58" s="28"/>
      <c r="H58" s="28"/>
      <c r="I58" s="33" t="str">
        <f t="shared" si="16"/>
        <v/>
      </c>
      <c r="J58" s="65" t="str">
        <f t="shared" si="0"/>
        <v/>
      </c>
      <c r="K58" s="77"/>
      <c r="L58" s="32"/>
      <c r="M58" s="32"/>
      <c r="N58" s="32"/>
      <c r="O58" s="33" t="str">
        <f t="shared" si="17"/>
        <v/>
      </c>
      <c r="P58" s="65" t="str">
        <f t="shared" si="1"/>
        <v/>
      </c>
      <c r="Q58" s="74"/>
      <c r="R58" s="67"/>
      <c r="S58" s="67"/>
      <c r="T58" s="67"/>
      <c r="U58" s="68"/>
      <c r="V58" s="69" t="str">
        <f t="shared" si="18"/>
        <v/>
      </c>
      <c r="W58" s="29"/>
      <c r="X58" s="31"/>
      <c r="Y58" s="70" t="str">
        <f t="shared" si="2"/>
        <v/>
      </c>
      <c r="Z58" s="71" t="str">
        <f t="shared" si="19"/>
        <v/>
      </c>
      <c r="AA58" s="72" t="str">
        <f t="shared" si="9"/>
        <v/>
      </c>
      <c r="AB58" s="30"/>
      <c r="AC58" s="32"/>
      <c r="AD58" s="32"/>
      <c r="AE58" s="33"/>
      <c r="AF58" s="73" t="str">
        <f t="shared" si="20"/>
        <v/>
      </c>
      <c r="AG58" s="30"/>
      <c r="AH58" s="32"/>
      <c r="AI58" s="32"/>
      <c r="AJ58" s="33"/>
      <c r="AK58" s="73" t="str">
        <f t="shared" si="21"/>
        <v/>
      </c>
      <c r="AL58" s="30"/>
      <c r="AM58" s="32"/>
      <c r="AN58" s="32"/>
      <c r="AO58" s="33"/>
      <c r="AP58" s="73" t="str">
        <f t="shared" si="22"/>
        <v/>
      </c>
      <c r="AQ58" s="30"/>
      <c r="AR58" s="32"/>
      <c r="AS58" s="32"/>
      <c r="AT58" s="33"/>
      <c r="AU58" s="114" t="str">
        <f t="shared" si="3"/>
        <v/>
      </c>
      <c r="AV58" s="115">
        <f t="shared" si="23"/>
        <v>0</v>
      </c>
      <c r="AW58" s="116" t="str">
        <f t="shared" si="4"/>
        <v>--</v>
      </c>
      <c r="BJ58" s="129">
        <v>57</v>
      </c>
      <c r="BK58" s="130" t="s">
        <v>214</v>
      </c>
      <c r="BL58" s="147" t="s">
        <v>247</v>
      </c>
    </row>
    <row r="59" spans="1:64" x14ac:dyDescent="0.2">
      <c r="A59" s="80" t="s">
        <v>142</v>
      </c>
      <c r="B59" s="177" t="s">
        <v>35</v>
      </c>
      <c r="C59" s="168">
        <v>161710129</v>
      </c>
      <c r="D59" s="169" t="s">
        <v>305</v>
      </c>
      <c r="E59" s="27"/>
      <c r="F59" s="28"/>
      <c r="G59" s="28"/>
      <c r="H59" s="28"/>
      <c r="I59" s="33" t="str">
        <f t="shared" si="16"/>
        <v/>
      </c>
      <c r="J59" s="65" t="str">
        <f t="shared" si="0"/>
        <v/>
      </c>
      <c r="K59" s="77"/>
      <c r="L59" s="32"/>
      <c r="M59" s="32"/>
      <c r="N59" s="32"/>
      <c r="O59" s="33" t="str">
        <f t="shared" si="17"/>
        <v/>
      </c>
      <c r="P59" s="65" t="str">
        <f t="shared" si="1"/>
        <v/>
      </c>
      <c r="Q59" s="74"/>
      <c r="R59" s="67"/>
      <c r="S59" s="67"/>
      <c r="T59" s="67"/>
      <c r="U59" s="68"/>
      <c r="V59" s="69" t="str">
        <f t="shared" si="18"/>
        <v/>
      </c>
      <c r="W59" s="29"/>
      <c r="X59" s="31"/>
      <c r="Y59" s="70" t="str">
        <f t="shared" si="2"/>
        <v/>
      </c>
      <c r="Z59" s="71" t="str">
        <f t="shared" si="19"/>
        <v/>
      </c>
      <c r="AA59" s="72" t="str">
        <f t="shared" si="9"/>
        <v/>
      </c>
      <c r="AB59" s="30"/>
      <c r="AC59" s="32"/>
      <c r="AD59" s="32"/>
      <c r="AE59" s="33"/>
      <c r="AF59" s="73" t="str">
        <f t="shared" si="20"/>
        <v/>
      </c>
      <c r="AG59" s="30"/>
      <c r="AH59" s="32"/>
      <c r="AI59" s="32"/>
      <c r="AJ59" s="33"/>
      <c r="AK59" s="73" t="str">
        <f t="shared" si="21"/>
        <v/>
      </c>
      <c r="AL59" s="30"/>
      <c r="AM59" s="32"/>
      <c r="AN59" s="32"/>
      <c r="AO59" s="33"/>
      <c r="AP59" s="73" t="str">
        <f t="shared" si="22"/>
        <v/>
      </c>
      <c r="AQ59" s="30"/>
      <c r="AR59" s="32"/>
      <c r="AS59" s="32"/>
      <c r="AT59" s="33"/>
      <c r="AU59" s="114" t="str">
        <f t="shared" si="3"/>
        <v/>
      </c>
      <c r="AV59" s="115">
        <f t="shared" si="23"/>
        <v>0</v>
      </c>
      <c r="AW59" s="116" t="str">
        <f t="shared" si="4"/>
        <v>--</v>
      </c>
      <c r="BJ59" s="129">
        <v>58</v>
      </c>
      <c r="BK59" s="130" t="s">
        <v>113</v>
      </c>
      <c r="BL59" s="147" t="s">
        <v>240</v>
      </c>
    </row>
    <row r="60" spans="1:64" x14ac:dyDescent="0.2">
      <c r="A60" s="80" t="s">
        <v>143</v>
      </c>
      <c r="B60" s="177" t="s">
        <v>35</v>
      </c>
      <c r="C60" s="168">
        <v>161710135</v>
      </c>
      <c r="D60" s="169" t="s">
        <v>306</v>
      </c>
      <c r="E60" s="27"/>
      <c r="F60" s="28"/>
      <c r="G60" s="28"/>
      <c r="H60" s="28"/>
      <c r="I60" s="33" t="str">
        <f t="shared" si="16"/>
        <v/>
      </c>
      <c r="J60" s="65" t="str">
        <f t="shared" si="0"/>
        <v/>
      </c>
      <c r="K60" s="77"/>
      <c r="L60" s="32"/>
      <c r="M60" s="32"/>
      <c r="N60" s="32"/>
      <c r="O60" s="33" t="str">
        <f t="shared" si="17"/>
        <v/>
      </c>
      <c r="P60" s="65" t="str">
        <f t="shared" si="1"/>
        <v/>
      </c>
      <c r="Q60" s="74"/>
      <c r="R60" s="67"/>
      <c r="S60" s="67"/>
      <c r="T60" s="67"/>
      <c r="U60" s="68"/>
      <c r="V60" s="69" t="str">
        <f t="shared" si="18"/>
        <v/>
      </c>
      <c r="W60" s="29"/>
      <c r="X60" s="31"/>
      <c r="Y60" s="70" t="str">
        <f t="shared" si="2"/>
        <v/>
      </c>
      <c r="Z60" s="71" t="str">
        <f t="shared" si="19"/>
        <v/>
      </c>
      <c r="AA60" s="72" t="str">
        <f t="shared" si="9"/>
        <v/>
      </c>
      <c r="AB60" s="30"/>
      <c r="AC60" s="32"/>
      <c r="AD60" s="32"/>
      <c r="AE60" s="33"/>
      <c r="AF60" s="73" t="str">
        <f t="shared" si="20"/>
        <v/>
      </c>
      <c r="AG60" s="30"/>
      <c r="AH60" s="32"/>
      <c r="AI60" s="32"/>
      <c r="AJ60" s="33"/>
      <c r="AK60" s="73" t="str">
        <f t="shared" si="21"/>
        <v/>
      </c>
      <c r="AL60" s="30"/>
      <c r="AM60" s="32"/>
      <c r="AN60" s="32"/>
      <c r="AO60" s="33"/>
      <c r="AP60" s="73" t="str">
        <f t="shared" si="22"/>
        <v/>
      </c>
      <c r="AQ60" s="30"/>
      <c r="AR60" s="32"/>
      <c r="AS60" s="32"/>
      <c r="AT60" s="33"/>
      <c r="AU60" s="114" t="str">
        <f t="shared" si="3"/>
        <v/>
      </c>
      <c r="AV60" s="115">
        <f t="shared" si="23"/>
        <v>0</v>
      </c>
      <c r="AW60" s="116" t="str">
        <f t="shared" si="4"/>
        <v>--</v>
      </c>
    </row>
    <row r="61" spans="1:64" x14ac:dyDescent="0.2">
      <c r="A61" s="80" t="s">
        <v>144</v>
      </c>
      <c r="B61" s="177" t="s">
        <v>35</v>
      </c>
      <c r="C61" s="168">
        <v>161710150</v>
      </c>
      <c r="D61" s="169" t="s">
        <v>307</v>
      </c>
      <c r="E61" s="27"/>
      <c r="F61" s="28"/>
      <c r="G61" s="28"/>
      <c r="H61" s="28"/>
      <c r="I61" s="33" t="str">
        <f t="shared" si="16"/>
        <v/>
      </c>
      <c r="J61" s="65" t="str">
        <f t="shared" si="0"/>
        <v/>
      </c>
      <c r="K61" s="77"/>
      <c r="L61" s="32"/>
      <c r="M61" s="32"/>
      <c r="N61" s="32"/>
      <c r="O61" s="33" t="str">
        <f t="shared" si="17"/>
        <v/>
      </c>
      <c r="P61" s="65" t="str">
        <f t="shared" si="1"/>
        <v/>
      </c>
      <c r="Q61" s="74"/>
      <c r="R61" s="67"/>
      <c r="S61" s="67"/>
      <c r="T61" s="67"/>
      <c r="U61" s="68"/>
      <c r="V61" s="69" t="str">
        <f t="shared" si="18"/>
        <v/>
      </c>
      <c r="W61" s="29"/>
      <c r="X61" s="31"/>
      <c r="Y61" s="70" t="str">
        <f t="shared" si="2"/>
        <v/>
      </c>
      <c r="Z61" s="71" t="str">
        <f t="shared" si="19"/>
        <v/>
      </c>
      <c r="AA61" s="72" t="str">
        <f t="shared" si="9"/>
        <v/>
      </c>
      <c r="AB61" s="30"/>
      <c r="AC61" s="32"/>
      <c r="AD61" s="32"/>
      <c r="AE61" s="33"/>
      <c r="AF61" s="73" t="str">
        <f t="shared" si="20"/>
        <v/>
      </c>
      <c r="AG61" s="30"/>
      <c r="AH61" s="32"/>
      <c r="AI61" s="32"/>
      <c r="AJ61" s="33"/>
      <c r="AK61" s="73" t="str">
        <f t="shared" si="21"/>
        <v/>
      </c>
      <c r="AL61" s="30"/>
      <c r="AM61" s="32"/>
      <c r="AN61" s="32"/>
      <c r="AO61" s="33"/>
      <c r="AP61" s="73" t="str">
        <f t="shared" si="22"/>
        <v/>
      </c>
      <c r="AQ61" s="30"/>
      <c r="AR61" s="32"/>
      <c r="AS61" s="32"/>
      <c r="AT61" s="33"/>
      <c r="AU61" s="114" t="str">
        <f t="shared" si="3"/>
        <v/>
      </c>
      <c r="AV61" s="115">
        <f t="shared" si="23"/>
        <v>0</v>
      </c>
      <c r="AW61" s="116" t="str">
        <f t="shared" si="4"/>
        <v>--</v>
      </c>
    </row>
    <row r="62" spans="1:64" x14ac:dyDescent="0.2">
      <c r="A62" s="80" t="s">
        <v>145</v>
      </c>
      <c r="B62" s="177" t="s">
        <v>35</v>
      </c>
      <c r="C62" s="171">
        <v>161710378</v>
      </c>
      <c r="D62" s="169" t="s">
        <v>308</v>
      </c>
      <c r="E62" s="27"/>
      <c r="F62" s="28"/>
      <c r="G62" s="28"/>
      <c r="H62" s="28"/>
      <c r="I62" s="33" t="str">
        <f t="shared" si="16"/>
        <v/>
      </c>
      <c r="J62" s="65" t="str">
        <f t="shared" si="0"/>
        <v/>
      </c>
      <c r="K62" s="77"/>
      <c r="L62" s="32"/>
      <c r="M62" s="32"/>
      <c r="N62" s="32"/>
      <c r="O62" s="33" t="str">
        <f t="shared" si="17"/>
        <v/>
      </c>
      <c r="P62" s="65" t="str">
        <f t="shared" si="1"/>
        <v/>
      </c>
      <c r="Q62" s="74"/>
      <c r="R62" s="67"/>
      <c r="S62" s="67"/>
      <c r="T62" s="67"/>
      <c r="U62" s="68"/>
      <c r="V62" s="69" t="str">
        <f t="shared" si="18"/>
        <v/>
      </c>
      <c r="W62" s="29"/>
      <c r="X62" s="31"/>
      <c r="Y62" s="70" t="str">
        <f t="shared" si="2"/>
        <v/>
      </c>
      <c r="Z62" s="71" t="str">
        <f t="shared" si="19"/>
        <v/>
      </c>
      <c r="AA62" s="72" t="str">
        <f t="shared" si="9"/>
        <v/>
      </c>
      <c r="AB62" s="30"/>
      <c r="AC62" s="32"/>
      <c r="AD62" s="32"/>
      <c r="AE62" s="33"/>
      <c r="AF62" s="73" t="str">
        <f t="shared" si="20"/>
        <v/>
      </c>
      <c r="AG62" s="30"/>
      <c r="AH62" s="32"/>
      <c r="AI62" s="32"/>
      <c r="AJ62" s="33"/>
      <c r="AK62" s="73" t="str">
        <f t="shared" si="21"/>
        <v/>
      </c>
      <c r="AL62" s="30"/>
      <c r="AM62" s="32"/>
      <c r="AN62" s="32"/>
      <c r="AO62" s="33"/>
      <c r="AP62" s="73" t="str">
        <f t="shared" si="22"/>
        <v/>
      </c>
      <c r="AQ62" s="30"/>
      <c r="AR62" s="32"/>
      <c r="AS62" s="32"/>
      <c r="AT62" s="33"/>
      <c r="AU62" s="114" t="str">
        <f t="shared" si="3"/>
        <v/>
      </c>
      <c r="AV62" s="115">
        <f t="shared" si="23"/>
        <v>0</v>
      </c>
      <c r="AW62" s="116" t="str">
        <f t="shared" si="4"/>
        <v>--</v>
      </c>
    </row>
    <row r="63" spans="1:64" x14ac:dyDescent="0.2">
      <c r="A63" s="80" t="s">
        <v>146</v>
      </c>
      <c r="B63" s="177" t="s">
        <v>35</v>
      </c>
      <c r="C63" s="168">
        <v>161710162</v>
      </c>
      <c r="D63" s="169" t="s">
        <v>309</v>
      </c>
      <c r="E63" s="27"/>
      <c r="F63" s="28"/>
      <c r="G63" s="28"/>
      <c r="H63" s="28"/>
      <c r="I63" s="33" t="str">
        <f t="shared" si="16"/>
        <v/>
      </c>
      <c r="J63" s="65" t="str">
        <f t="shared" si="0"/>
        <v/>
      </c>
      <c r="K63" s="77"/>
      <c r="L63" s="32"/>
      <c r="M63" s="32"/>
      <c r="N63" s="32"/>
      <c r="O63" s="33" t="str">
        <f t="shared" si="17"/>
        <v/>
      </c>
      <c r="P63" s="65" t="str">
        <f t="shared" si="1"/>
        <v/>
      </c>
      <c r="Q63" s="74"/>
      <c r="R63" s="67"/>
      <c r="S63" s="67"/>
      <c r="T63" s="67"/>
      <c r="U63" s="68"/>
      <c r="V63" s="69" t="str">
        <f t="shared" si="18"/>
        <v/>
      </c>
      <c r="W63" s="29"/>
      <c r="X63" s="31"/>
      <c r="Y63" s="70" t="str">
        <f t="shared" si="2"/>
        <v/>
      </c>
      <c r="Z63" s="71" t="str">
        <f t="shared" si="19"/>
        <v/>
      </c>
      <c r="AA63" s="72" t="str">
        <f t="shared" si="9"/>
        <v/>
      </c>
      <c r="AB63" s="30"/>
      <c r="AC63" s="32"/>
      <c r="AD63" s="32"/>
      <c r="AE63" s="33"/>
      <c r="AF63" s="73" t="str">
        <f t="shared" si="20"/>
        <v/>
      </c>
      <c r="AG63" s="30"/>
      <c r="AH63" s="32"/>
      <c r="AI63" s="32"/>
      <c r="AJ63" s="33"/>
      <c r="AK63" s="73" t="str">
        <f t="shared" si="21"/>
        <v/>
      </c>
      <c r="AL63" s="30"/>
      <c r="AM63" s="32"/>
      <c r="AN63" s="32"/>
      <c r="AO63" s="33"/>
      <c r="AP63" s="73" t="str">
        <f t="shared" si="22"/>
        <v/>
      </c>
      <c r="AQ63" s="30"/>
      <c r="AR63" s="32"/>
      <c r="AS63" s="32"/>
      <c r="AT63" s="33"/>
      <c r="AU63" s="114" t="str">
        <f t="shared" si="3"/>
        <v/>
      </c>
      <c r="AV63" s="115">
        <f t="shared" si="23"/>
        <v>0</v>
      </c>
      <c r="AW63" s="116" t="str">
        <f t="shared" si="4"/>
        <v>--</v>
      </c>
    </row>
    <row r="64" spans="1:64" x14ac:dyDescent="0.2">
      <c r="A64" s="80" t="s">
        <v>147</v>
      </c>
      <c r="B64" s="177" t="s">
        <v>35</v>
      </c>
      <c r="C64" s="168">
        <v>161710171</v>
      </c>
      <c r="D64" s="169" t="s">
        <v>310</v>
      </c>
      <c r="E64" s="27"/>
      <c r="F64" s="28"/>
      <c r="G64" s="28"/>
      <c r="H64" s="28"/>
      <c r="I64" s="33" t="str">
        <f t="shared" si="16"/>
        <v/>
      </c>
      <c r="J64" s="65" t="str">
        <f t="shared" si="0"/>
        <v/>
      </c>
      <c r="K64" s="77"/>
      <c r="L64" s="32"/>
      <c r="M64" s="32"/>
      <c r="N64" s="32"/>
      <c r="O64" s="33" t="str">
        <f t="shared" si="17"/>
        <v/>
      </c>
      <c r="P64" s="65" t="str">
        <f t="shared" si="1"/>
        <v/>
      </c>
      <c r="Q64" s="74"/>
      <c r="R64" s="67"/>
      <c r="S64" s="67"/>
      <c r="T64" s="67"/>
      <c r="U64" s="68"/>
      <c r="V64" s="69" t="str">
        <f t="shared" si="18"/>
        <v/>
      </c>
      <c r="W64" s="29"/>
      <c r="X64" s="31"/>
      <c r="Y64" s="70" t="str">
        <f t="shared" si="2"/>
        <v/>
      </c>
      <c r="Z64" s="71" t="str">
        <f t="shared" si="19"/>
        <v/>
      </c>
      <c r="AA64" s="72" t="str">
        <f t="shared" si="9"/>
        <v/>
      </c>
      <c r="AB64" s="30"/>
      <c r="AC64" s="32"/>
      <c r="AD64" s="32"/>
      <c r="AE64" s="33"/>
      <c r="AF64" s="73" t="str">
        <f t="shared" si="20"/>
        <v/>
      </c>
      <c r="AG64" s="30"/>
      <c r="AH64" s="32"/>
      <c r="AI64" s="32"/>
      <c r="AJ64" s="33"/>
      <c r="AK64" s="73" t="str">
        <f t="shared" si="21"/>
        <v/>
      </c>
      <c r="AL64" s="30"/>
      <c r="AM64" s="32"/>
      <c r="AN64" s="32"/>
      <c r="AO64" s="33"/>
      <c r="AP64" s="73" t="str">
        <f t="shared" si="22"/>
        <v/>
      </c>
      <c r="AQ64" s="30"/>
      <c r="AR64" s="32"/>
      <c r="AS64" s="32"/>
      <c r="AT64" s="33"/>
      <c r="AU64" s="114" t="str">
        <f t="shared" si="3"/>
        <v/>
      </c>
      <c r="AV64" s="115">
        <f t="shared" si="23"/>
        <v>0</v>
      </c>
      <c r="AW64" s="116" t="str">
        <f t="shared" si="4"/>
        <v>--</v>
      </c>
    </row>
    <row r="65" spans="1:49" x14ac:dyDescent="0.2">
      <c r="A65" s="80" t="s">
        <v>148</v>
      </c>
      <c r="B65" s="177" t="s">
        <v>35</v>
      </c>
      <c r="C65" s="168">
        <v>161710187</v>
      </c>
      <c r="D65" s="169" t="s">
        <v>311</v>
      </c>
      <c r="E65" s="27"/>
      <c r="F65" s="28"/>
      <c r="G65" s="28"/>
      <c r="H65" s="28"/>
      <c r="I65" s="33" t="str">
        <f t="shared" si="16"/>
        <v/>
      </c>
      <c r="J65" s="65" t="str">
        <f t="shared" si="0"/>
        <v/>
      </c>
      <c r="K65" s="77"/>
      <c r="L65" s="32"/>
      <c r="M65" s="32"/>
      <c r="N65" s="32"/>
      <c r="O65" s="33" t="str">
        <f t="shared" si="17"/>
        <v/>
      </c>
      <c r="P65" s="65" t="str">
        <f t="shared" si="1"/>
        <v/>
      </c>
      <c r="Q65" s="74"/>
      <c r="R65" s="67"/>
      <c r="S65" s="67"/>
      <c r="T65" s="67"/>
      <c r="U65" s="68"/>
      <c r="V65" s="69" t="str">
        <f t="shared" si="18"/>
        <v/>
      </c>
      <c r="W65" s="29"/>
      <c r="X65" s="31"/>
      <c r="Y65" s="70" t="str">
        <f t="shared" si="2"/>
        <v/>
      </c>
      <c r="Z65" s="71" t="str">
        <f t="shared" si="19"/>
        <v/>
      </c>
      <c r="AA65" s="72" t="str">
        <f t="shared" si="9"/>
        <v/>
      </c>
      <c r="AB65" s="30"/>
      <c r="AC65" s="32"/>
      <c r="AD65" s="32"/>
      <c r="AE65" s="33"/>
      <c r="AF65" s="73" t="str">
        <f t="shared" si="20"/>
        <v/>
      </c>
      <c r="AG65" s="30"/>
      <c r="AH65" s="32"/>
      <c r="AI65" s="32"/>
      <c r="AJ65" s="33"/>
      <c r="AK65" s="73" t="str">
        <f t="shared" si="21"/>
        <v/>
      </c>
      <c r="AL65" s="30"/>
      <c r="AM65" s="32"/>
      <c r="AN65" s="32"/>
      <c r="AO65" s="33"/>
      <c r="AP65" s="73" t="str">
        <f t="shared" si="22"/>
        <v/>
      </c>
      <c r="AQ65" s="30"/>
      <c r="AR65" s="32"/>
      <c r="AS65" s="32"/>
      <c r="AT65" s="33"/>
      <c r="AU65" s="114" t="str">
        <f t="shared" si="3"/>
        <v/>
      </c>
      <c r="AV65" s="115">
        <f t="shared" si="23"/>
        <v>0</v>
      </c>
      <c r="AW65" s="116" t="str">
        <f t="shared" si="4"/>
        <v>--</v>
      </c>
    </row>
    <row r="66" spans="1:49" x14ac:dyDescent="0.2">
      <c r="A66" s="80" t="s">
        <v>149</v>
      </c>
      <c r="B66" s="177" t="s">
        <v>35</v>
      </c>
      <c r="C66" s="168">
        <v>161710189</v>
      </c>
      <c r="D66" s="169" t="s">
        <v>312</v>
      </c>
      <c r="E66" s="27"/>
      <c r="F66" s="28"/>
      <c r="G66" s="28"/>
      <c r="H66" s="28"/>
      <c r="I66" s="33" t="str">
        <f t="shared" si="16"/>
        <v/>
      </c>
      <c r="J66" s="65" t="str">
        <f t="shared" si="0"/>
        <v/>
      </c>
      <c r="K66" s="77"/>
      <c r="L66" s="32"/>
      <c r="M66" s="32"/>
      <c r="N66" s="32"/>
      <c r="O66" s="33" t="str">
        <f t="shared" si="17"/>
        <v/>
      </c>
      <c r="P66" s="65" t="str">
        <f t="shared" si="1"/>
        <v/>
      </c>
      <c r="Q66" s="74"/>
      <c r="R66" s="67"/>
      <c r="S66" s="67"/>
      <c r="T66" s="67"/>
      <c r="U66" s="68"/>
      <c r="V66" s="69" t="str">
        <f t="shared" si="18"/>
        <v/>
      </c>
      <c r="W66" s="29"/>
      <c r="X66" s="31"/>
      <c r="Y66" s="70" t="str">
        <f t="shared" si="2"/>
        <v/>
      </c>
      <c r="Z66" s="71" t="str">
        <f t="shared" si="19"/>
        <v/>
      </c>
      <c r="AA66" s="72" t="str">
        <f t="shared" si="9"/>
        <v/>
      </c>
      <c r="AB66" s="30"/>
      <c r="AC66" s="32"/>
      <c r="AD66" s="32"/>
      <c r="AE66" s="33"/>
      <c r="AF66" s="73" t="str">
        <f t="shared" si="20"/>
        <v/>
      </c>
      <c r="AG66" s="30"/>
      <c r="AH66" s="32"/>
      <c r="AI66" s="32"/>
      <c r="AJ66" s="33"/>
      <c r="AK66" s="73" t="str">
        <f t="shared" si="21"/>
        <v/>
      </c>
      <c r="AL66" s="30"/>
      <c r="AM66" s="32"/>
      <c r="AN66" s="32"/>
      <c r="AO66" s="33"/>
      <c r="AP66" s="73" t="str">
        <f t="shared" si="22"/>
        <v/>
      </c>
      <c r="AQ66" s="30"/>
      <c r="AR66" s="32"/>
      <c r="AS66" s="32"/>
      <c r="AT66" s="33"/>
      <c r="AU66" s="114" t="str">
        <f t="shared" si="3"/>
        <v/>
      </c>
      <c r="AV66" s="115">
        <f t="shared" si="23"/>
        <v>0</v>
      </c>
      <c r="AW66" s="116" t="str">
        <f t="shared" si="4"/>
        <v>--</v>
      </c>
    </row>
    <row r="67" spans="1:49" x14ac:dyDescent="0.2">
      <c r="A67" s="80" t="s">
        <v>150</v>
      </c>
      <c r="B67" s="177" t="s">
        <v>35</v>
      </c>
      <c r="C67" s="168">
        <v>161710202</v>
      </c>
      <c r="D67" s="169" t="s">
        <v>313</v>
      </c>
      <c r="E67" s="27"/>
      <c r="F67" s="28"/>
      <c r="G67" s="28"/>
      <c r="H67" s="28"/>
      <c r="I67" s="33" t="str">
        <f t="shared" si="16"/>
        <v/>
      </c>
      <c r="J67" s="65" t="str">
        <f t="shared" si="0"/>
        <v/>
      </c>
      <c r="K67" s="77"/>
      <c r="L67" s="32"/>
      <c r="M67" s="32"/>
      <c r="N67" s="32"/>
      <c r="O67" s="33" t="str">
        <f t="shared" si="17"/>
        <v/>
      </c>
      <c r="P67" s="65" t="str">
        <f t="shared" si="1"/>
        <v/>
      </c>
      <c r="Q67" s="74"/>
      <c r="R67" s="67"/>
      <c r="S67" s="67"/>
      <c r="T67" s="67"/>
      <c r="U67" s="68"/>
      <c r="V67" s="69" t="str">
        <f t="shared" si="18"/>
        <v/>
      </c>
      <c r="W67" s="29"/>
      <c r="X67" s="31"/>
      <c r="Y67" s="70" t="str">
        <f t="shared" si="2"/>
        <v/>
      </c>
      <c r="Z67" s="71" t="str">
        <f t="shared" si="19"/>
        <v/>
      </c>
      <c r="AA67" s="72" t="str">
        <f t="shared" si="9"/>
        <v/>
      </c>
      <c r="AB67" s="30"/>
      <c r="AC67" s="32"/>
      <c r="AD67" s="32"/>
      <c r="AE67" s="33"/>
      <c r="AF67" s="73" t="str">
        <f t="shared" si="20"/>
        <v/>
      </c>
      <c r="AG67" s="30"/>
      <c r="AH67" s="32"/>
      <c r="AI67" s="32"/>
      <c r="AJ67" s="33"/>
      <c r="AK67" s="73" t="str">
        <f t="shared" si="21"/>
        <v/>
      </c>
      <c r="AL67" s="30"/>
      <c r="AM67" s="32"/>
      <c r="AN67" s="32"/>
      <c r="AO67" s="33"/>
      <c r="AP67" s="73" t="str">
        <f t="shared" si="22"/>
        <v/>
      </c>
      <c r="AQ67" s="30"/>
      <c r="AR67" s="32"/>
      <c r="AS67" s="32"/>
      <c r="AT67" s="33"/>
      <c r="AU67" s="114" t="str">
        <f t="shared" si="3"/>
        <v/>
      </c>
      <c r="AV67" s="115">
        <f t="shared" si="23"/>
        <v>0</v>
      </c>
      <c r="AW67" s="116" t="str">
        <f t="shared" si="4"/>
        <v>--</v>
      </c>
    </row>
    <row r="68" spans="1:49" x14ac:dyDescent="0.2">
      <c r="A68" s="80" t="s">
        <v>151</v>
      </c>
      <c r="B68" s="177" t="s">
        <v>35</v>
      </c>
      <c r="C68" s="168">
        <v>161710204</v>
      </c>
      <c r="D68" s="169" t="s">
        <v>314</v>
      </c>
      <c r="E68" s="27"/>
      <c r="F68" s="28"/>
      <c r="G68" s="28"/>
      <c r="H68" s="28"/>
      <c r="I68" s="33" t="str">
        <f t="shared" si="16"/>
        <v/>
      </c>
      <c r="J68" s="65" t="str">
        <f t="shared" si="0"/>
        <v/>
      </c>
      <c r="K68" s="77"/>
      <c r="L68" s="32"/>
      <c r="M68" s="32"/>
      <c r="N68" s="32"/>
      <c r="O68" s="33" t="str">
        <f t="shared" si="17"/>
        <v/>
      </c>
      <c r="P68" s="65" t="str">
        <f t="shared" si="1"/>
        <v/>
      </c>
      <c r="Q68" s="74"/>
      <c r="R68" s="67"/>
      <c r="S68" s="67"/>
      <c r="T68" s="67"/>
      <c r="U68" s="68"/>
      <c r="V68" s="69" t="str">
        <f t="shared" si="18"/>
        <v/>
      </c>
      <c r="W68" s="29"/>
      <c r="X68" s="31"/>
      <c r="Y68" s="70" t="str">
        <f t="shared" si="2"/>
        <v/>
      </c>
      <c r="Z68" s="71" t="str">
        <f t="shared" si="19"/>
        <v/>
      </c>
      <c r="AA68" s="72" t="str">
        <f t="shared" si="9"/>
        <v/>
      </c>
      <c r="AB68" s="30"/>
      <c r="AC68" s="32"/>
      <c r="AD68" s="32"/>
      <c r="AE68" s="33"/>
      <c r="AF68" s="73" t="str">
        <f t="shared" si="20"/>
        <v/>
      </c>
      <c r="AG68" s="30"/>
      <c r="AH68" s="32"/>
      <c r="AI68" s="32"/>
      <c r="AJ68" s="33"/>
      <c r="AK68" s="73" t="str">
        <f t="shared" si="21"/>
        <v/>
      </c>
      <c r="AL68" s="30"/>
      <c r="AM68" s="32"/>
      <c r="AN68" s="32"/>
      <c r="AO68" s="33"/>
      <c r="AP68" s="73" t="str">
        <f t="shared" si="22"/>
        <v/>
      </c>
      <c r="AQ68" s="30"/>
      <c r="AR68" s="32"/>
      <c r="AS68" s="32"/>
      <c r="AT68" s="33"/>
      <c r="AU68" s="114" t="str">
        <f t="shared" si="3"/>
        <v/>
      </c>
      <c r="AV68" s="115">
        <f t="shared" si="23"/>
        <v>0</v>
      </c>
      <c r="AW68" s="116" t="str">
        <f t="shared" si="4"/>
        <v>--</v>
      </c>
    </row>
    <row r="69" spans="1:49" x14ac:dyDescent="0.2">
      <c r="A69" s="80" t="s">
        <v>152</v>
      </c>
      <c r="B69" s="177" t="s">
        <v>35</v>
      </c>
      <c r="C69" s="168">
        <v>161710218</v>
      </c>
      <c r="D69" s="170" t="s">
        <v>315</v>
      </c>
      <c r="E69" s="27"/>
      <c r="F69" s="28"/>
      <c r="G69" s="28"/>
      <c r="H69" s="28"/>
      <c r="I69" s="33" t="str">
        <f t="shared" si="16"/>
        <v/>
      </c>
      <c r="J69" s="65" t="str">
        <f t="shared" si="0"/>
        <v/>
      </c>
      <c r="K69" s="77"/>
      <c r="L69" s="32"/>
      <c r="M69" s="32"/>
      <c r="N69" s="32"/>
      <c r="O69" s="33" t="str">
        <f t="shared" si="17"/>
        <v/>
      </c>
      <c r="P69" s="65" t="str">
        <f t="shared" si="1"/>
        <v/>
      </c>
      <c r="Q69" s="74"/>
      <c r="R69" s="67"/>
      <c r="S69" s="67"/>
      <c r="T69" s="67"/>
      <c r="U69" s="68"/>
      <c r="V69" s="69" t="str">
        <f t="shared" si="18"/>
        <v/>
      </c>
      <c r="W69" s="29"/>
      <c r="X69" s="31"/>
      <c r="Y69" s="70" t="str">
        <f t="shared" si="2"/>
        <v/>
      </c>
      <c r="Z69" s="71" t="str">
        <f t="shared" si="19"/>
        <v/>
      </c>
      <c r="AA69" s="72" t="str">
        <f t="shared" si="9"/>
        <v/>
      </c>
      <c r="AB69" s="30"/>
      <c r="AC69" s="32"/>
      <c r="AD69" s="32"/>
      <c r="AE69" s="33"/>
      <c r="AF69" s="73" t="str">
        <f t="shared" si="20"/>
        <v/>
      </c>
      <c r="AG69" s="30"/>
      <c r="AH69" s="32"/>
      <c r="AI69" s="32"/>
      <c r="AJ69" s="33"/>
      <c r="AK69" s="73" t="str">
        <f t="shared" si="21"/>
        <v/>
      </c>
      <c r="AL69" s="30"/>
      <c r="AM69" s="32"/>
      <c r="AN69" s="32"/>
      <c r="AO69" s="33"/>
      <c r="AP69" s="73" t="str">
        <f t="shared" si="22"/>
        <v/>
      </c>
      <c r="AQ69" s="30"/>
      <c r="AR69" s="32"/>
      <c r="AS69" s="32"/>
      <c r="AT69" s="33"/>
      <c r="AU69" s="114" t="str">
        <f t="shared" si="3"/>
        <v/>
      </c>
      <c r="AV69" s="115">
        <f t="shared" si="23"/>
        <v>0</v>
      </c>
      <c r="AW69" s="116" t="str">
        <f t="shared" si="4"/>
        <v>--</v>
      </c>
    </row>
    <row r="70" spans="1:49" x14ac:dyDescent="0.2">
      <c r="A70" s="80" t="s">
        <v>153</v>
      </c>
      <c r="B70" s="177" t="s">
        <v>35</v>
      </c>
      <c r="C70" s="168">
        <v>161710219</v>
      </c>
      <c r="D70" s="169" t="s">
        <v>316</v>
      </c>
      <c r="E70" s="27"/>
      <c r="F70" s="28"/>
      <c r="G70" s="28"/>
      <c r="H70" s="28"/>
      <c r="I70" s="33" t="str">
        <f t="shared" si="16"/>
        <v/>
      </c>
      <c r="J70" s="65" t="str">
        <f t="shared" si="0"/>
        <v/>
      </c>
      <c r="K70" s="77"/>
      <c r="L70" s="32"/>
      <c r="M70" s="32"/>
      <c r="N70" s="32"/>
      <c r="O70" s="33" t="str">
        <f t="shared" si="17"/>
        <v/>
      </c>
      <c r="P70" s="65" t="str">
        <f t="shared" si="1"/>
        <v/>
      </c>
      <c r="Q70" s="74"/>
      <c r="R70" s="67"/>
      <c r="S70" s="67"/>
      <c r="T70" s="67"/>
      <c r="U70" s="68"/>
      <c r="V70" s="69" t="str">
        <f t="shared" si="18"/>
        <v/>
      </c>
      <c r="W70" s="29"/>
      <c r="X70" s="31"/>
      <c r="Y70" s="70" t="str">
        <f t="shared" si="2"/>
        <v/>
      </c>
      <c r="Z70" s="71" t="str">
        <f t="shared" si="19"/>
        <v/>
      </c>
      <c r="AA70" s="72" t="str">
        <f t="shared" si="9"/>
        <v/>
      </c>
      <c r="AB70" s="30"/>
      <c r="AC70" s="32"/>
      <c r="AD70" s="32"/>
      <c r="AE70" s="33"/>
      <c r="AF70" s="73" t="str">
        <f t="shared" si="20"/>
        <v/>
      </c>
      <c r="AG70" s="30"/>
      <c r="AH70" s="32"/>
      <c r="AI70" s="32"/>
      <c r="AJ70" s="33"/>
      <c r="AK70" s="73" t="str">
        <f t="shared" si="21"/>
        <v/>
      </c>
      <c r="AL70" s="30"/>
      <c r="AM70" s="32"/>
      <c r="AN70" s="32"/>
      <c r="AO70" s="33"/>
      <c r="AP70" s="73" t="str">
        <f t="shared" si="22"/>
        <v/>
      </c>
      <c r="AQ70" s="30"/>
      <c r="AR70" s="32"/>
      <c r="AS70" s="32"/>
      <c r="AT70" s="33"/>
      <c r="AU70" s="114" t="str">
        <f t="shared" si="3"/>
        <v/>
      </c>
      <c r="AV70" s="115">
        <f t="shared" si="23"/>
        <v>0</v>
      </c>
      <c r="AW70" s="116" t="str">
        <f t="shared" si="4"/>
        <v>--</v>
      </c>
    </row>
    <row r="71" spans="1:49" x14ac:dyDescent="0.2">
      <c r="A71" s="80" t="s">
        <v>154</v>
      </c>
      <c r="B71" s="177" t="s">
        <v>35</v>
      </c>
      <c r="C71" s="168">
        <v>161710221</v>
      </c>
      <c r="D71" s="169" t="s">
        <v>317</v>
      </c>
      <c r="E71" s="27"/>
      <c r="F71" s="28"/>
      <c r="G71" s="28"/>
      <c r="H71" s="28"/>
      <c r="I71" s="33" t="str">
        <f t="shared" si="16"/>
        <v/>
      </c>
      <c r="J71" s="65" t="str">
        <f t="shared" ref="J71:J134" si="24">IFERROR(VLOOKUP(I71,$BE$1:$BF$4,2),"")</f>
        <v/>
      </c>
      <c r="K71" s="77"/>
      <c r="L71" s="32"/>
      <c r="M71" s="32"/>
      <c r="N71" s="32"/>
      <c r="O71" s="33" t="str">
        <f t="shared" si="17"/>
        <v/>
      </c>
      <c r="P71" s="65" t="str">
        <f t="shared" ref="P71:P134" si="25">IFERROR(VLOOKUP(O71,$BE$1:$BF$4,2),"")</f>
        <v/>
      </c>
      <c r="Q71" s="74"/>
      <c r="R71" s="67"/>
      <c r="S71" s="67"/>
      <c r="T71" s="67"/>
      <c r="U71" s="68"/>
      <c r="V71" s="69" t="str">
        <f t="shared" si="18"/>
        <v/>
      </c>
      <c r="W71" s="29"/>
      <c r="X71" s="31"/>
      <c r="Y71" s="70" t="str">
        <f t="shared" ref="Y71:Y134" si="26">IFERROR((V71*$V$4+(AVERAGE(W71:X71)*$W$4))/100,"")</f>
        <v/>
      </c>
      <c r="Z71" s="71" t="str">
        <f t="shared" si="19"/>
        <v/>
      </c>
      <c r="AA71" s="72" t="str">
        <f t="shared" ref="AA71:AA134" si="27">IFERROR(VLOOKUP(Z71,$BA$2:$BB$8,2),"")</f>
        <v/>
      </c>
      <c r="AB71" s="30"/>
      <c r="AC71" s="32"/>
      <c r="AD71" s="32"/>
      <c r="AE71" s="33"/>
      <c r="AF71" s="73" t="str">
        <f t="shared" si="20"/>
        <v/>
      </c>
      <c r="AG71" s="30"/>
      <c r="AH71" s="32"/>
      <c r="AI71" s="32"/>
      <c r="AJ71" s="33"/>
      <c r="AK71" s="73" t="str">
        <f t="shared" si="21"/>
        <v/>
      </c>
      <c r="AL71" s="30"/>
      <c r="AM71" s="32"/>
      <c r="AN71" s="32"/>
      <c r="AO71" s="33"/>
      <c r="AP71" s="73" t="str">
        <f t="shared" si="22"/>
        <v/>
      </c>
      <c r="AQ71" s="30"/>
      <c r="AR71" s="32"/>
      <c r="AS71" s="32"/>
      <c r="AT71" s="33"/>
      <c r="AU71" s="114" t="str">
        <f t="shared" ref="AU71:AU134" si="28">IFERROR(AVERAGE(AQ71:AT71),"")</f>
        <v/>
      </c>
      <c r="AV71" s="115">
        <f t="shared" si="23"/>
        <v>0</v>
      </c>
      <c r="AW71" s="116" t="str">
        <f t="shared" ref="AW71:AW134" si="29">IFERROR(VLOOKUP(AV71,$BA$2:$BB$8,2),"")</f>
        <v>--</v>
      </c>
    </row>
    <row r="72" spans="1:49" x14ac:dyDescent="0.2">
      <c r="A72" s="80" t="s">
        <v>155</v>
      </c>
      <c r="B72" s="177" t="s">
        <v>35</v>
      </c>
      <c r="C72" s="168">
        <v>161710224</v>
      </c>
      <c r="D72" s="169" t="s">
        <v>318</v>
      </c>
      <c r="E72" s="27"/>
      <c r="F72" s="28"/>
      <c r="G72" s="28"/>
      <c r="H72" s="28"/>
      <c r="I72" s="33" t="str">
        <f t="shared" si="16"/>
        <v/>
      </c>
      <c r="J72" s="65" t="str">
        <f t="shared" si="24"/>
        <v/>
      </c>
      <c r="K72" s="77"/>
      <c r="L72" s="32"/>
      <c r="M72" s="32"/>
      <c r="N72" s="32"/>
      <c r="O72" s="33" t="str">
        <f t="shared" si="17"/>
        <v/>
      </c>
      <c r="P72" s="65" t="str">
        <f t="shared" si="25"/>
        <v/>
      </c>
      <c r="Q72" s="74"/>
      <c r="R72" s="67"/>
      <c r="S72" s="67"/>
      <c r="T72" s="67"/>
      <c r="U72" s="68"/>
      <c r="V72" s="69" t="str">
        <f t="shared" si="18"/>
        <v/>
      </c>
      <c r="W72" s="29"/>
      <c r="X72" s="31"/>
      <c r="Y72" s="70" t="str">
        <f t="shared" si="26"/>
        <v/>
      </c>
      <c r="Z72" s="71" t="str">
        <f t="shared" si="19"/>
        <v/>
      </c>
      <c r="AA72" s="72" t="str">
        <f t="shared" si="27"/>
        <v/>
      </c>
      <c r="AB72" s="30"/>
      <c r="AC72" s="32"/>
      <c r="AD72" s="32"/>
      <c r="AE72" s="33"/>
      <c r="AF72" s="73" t="str">
        <f t="shared" si="20"/>
        <v/>
      </c>
      <c r="AG72" s="30"/>
      <c r="AH72" s="32"/>
      <c r="AI72" s="32"/>
      <c r="AJ72" s="33"/>
      <c r="AK72" s="73" t="str">
        <f t="shared" si="21"/>
        <v/>
      </c>
      <c r="AL72" s="30"/>
      <c r="AM72" s="32"/>
      <c r="AN72" s="32"/>
      <c r="AO72" s="33"/>
      <c r="AP72" s="73" t="str">
        <f t="shared" si="22"/>
        <v/>
      </c>
      <c r="AQ72" s="30"/>
      <c r="AR72" s="32"/>
      <c r="AS72" s="32"/>
      <c r="AT72" s="33"/>
      <c r="AU72" s="114" t="str">
        <f t="shared" si="28"/>
        <v/>
      </c>
      <c r="AV72" s="115">
        <f t="shared" si="23"/>
        <v>0</v>
      </c>
      <c r="AW72" s="116" t="str">
        <f t="shared" si="29"/>
        <v>--</v>
      </c>
    </row>
    <row r="73" spans="1:49" x14ac:dyDescent="0.2">
      <c r="A73" s="80" t="s">
        <v>156</v>
      </c>
      <c r="B73" s="177" t="s">
        <v>35</v>
      </c>
      <c r="C73" s="168">
        <v>161710230</v>
      </c>
      <c r="D73" s="169" t="s">
        <v>319</v>
      </c>
      <c r="E73" s="27"/>
      <c r="F73" s="28"/>
      <c r="G73" s="28"/>
      <c r="H73" s="28"/>
      <c r="I73" s="33" t="str">
        <f t="shared" si="16"/>
        <v/>
      </c>
      <c r="J73" s="65" t="str">
        <f t="shared" si="24"/>
        <v/>
      </c>
      <c r="K73" s="77"/>
      <c r="L73" s="32"/>
      <c r="M73" s="32"/>
      <c r="N73" s="32"/>
      <c r="O73" s="33" t="str">
        <f t="shared" si="17"/>
        <v/>
      </c>
      <c r="P73" s="65" t="str">
        <f t="shared" si="25"/>
        <v/>
      </c>
      <c r="Q73" s="74"/>
      <c r="R73" s="67"/>
      <c r="S73" s="67"/>
      <c r="T73" s="67"/>
      <c r="U73" s="68"/>
      <c r="V73" s="69" t="str">
        <f t="shared" si="18"/>
        <v/>
      </c>
      <c r="W73" s="29"/>
      <c r="X73" s="31"/>
      <c r="Y73" s="70" t="str">
        <f t="shared" si="26"/>
        <v/>
      </c>
      <c r="Z73" s="71" t="str">
        <f t="shared" si="19"/>
        <v/>
      </c>
      <c r="AA73" s="72" t="str">
        <f t="shared" si="27"/>
        <v/>
      </c>
      <c r="AB73" s="30"/>
      <c r="AC73" s="32"/>
      <c r="AD73" s="32"/>
      <c r="AE73" s="33"/>
      <c r="AF73" s="73" t="str">
        <f t="shared" si="20"/>
        <v/>
      </c>
      <c r="AG73" s="30"/>
      <c r="AH73" s="32"/>
      <c r="AI73" s="32"/>
      <c r="AJ73" s="33"/>
      <c r="AK73" s="73" t="str">
        <f t="shared" si="21"/>
        <v/>
      </c>
      <c r="AL73" s="30"/>
      <c r="AM73" s="32"/>
      <c r="AN73" s="32"/>
      <c r="AO73" s="33"/>
      <c r="AP73" s="73" t="str">
        <f t="shared" si="22"/>
        <v/>
      </c>
      <c r="AQ73" s="30"/>
      <c r="AR73" s="32"/>
      <c r="AS73" s="32"/>
      <c r="AT73" s="33"/>
      <c r="AU73" s="114" t="str">
        <f t="shared" si="28"/>
        <v/>
      </c>
      <c r="AV73" s="115">
        <f t="shared" si="23"/>
        <v>0</v>
      </c>
      <c r="AW73" s="116" t="str">
        <f t="shared" si="29"/>
        <v>--</v>
      </c>
    </row>
    <row r="74" spans="1:49" x14ac:dyDescent="0.2">
      <c r="A74" s="80" t="s">
        <v>157</v>
      </c>
      <c r="B74" s="177" t="s">
        <v>35</v>
      </c>
      <c r="C74" s="168">
        <v>161710238</v>
      </c>
      <c r="D74" s="169" t="s">
        <v>320</v>
      </c>
      <c r="E74" s="27"/>
      <c r="F74" s="28"/>
      <c r="G74" s="28"/>
      <c r="H74" s="28"/>
      <c r="I74" s="33" t="str">
        <f t="shared" si="16"/>
        <v/>
      </c>
      <c r="J74" s="65" t="str">
        <f t="shared" si="24"/>
        <v/>
      </c>
      <c r="K74" s="77"/>
      <c r="L74" s="32"/>
      <c r="M74" s="32"/>
      <c r="N74" s="32"/>
      <c r="O74" s="33" t="str">
        <f t="shared" si="17"/>
        <v/>
      </c>
      <c r="P74" s="65" t="str">
        <f t="shared" si="25"/>
        <v/>
      </c>
      <c r="Q74" s="74"/>
      <c r="R74" s="67"/>
      <c r="S74" s="67"/>
      <c r="T74" s="67"/>
      <c r="U74" s="68"/>
      <c r="V74" s="69" t="str">
        <f t="shared" si="18"/>
        <v/>
      </c>
      <c r="W74" s="29"/>
      <c r="X74" s="31"/>
      <c r="Y74" s="70" t="str">
        <f t="shared" si="26"/>
        <v/>
      </c>
      <c r="Z74" s="71" t="str">
        <f t="shared" si="19"/>
        <v/>
      </c>
      <c r="AA74" s="72" t="str">
        <f t="shared" si="27"/>
        <v/>
      </c>
      <c r="AB74" s="30"/>
      <c r="AC74" s="32"/>
      <c r="AD74" s="32"/>
      <c r="AE74" s="33"/>
      <c r="AF74" s="73" t="str">
        <f t="shared" si="20"/>
        <v/>
      </c>
      <c r="AG74" s="30"/>
      <c r="AH74" s="32"/>
      <c r="AI74" s="32"/>
      <c r="AJ74" s="33"/>
      <c r="AK74" s="73" t="str">
        <f t="shared" si="21"/>
        <v/>
      </c>
      <c r="AL74" s="30"/>
      <c r="AM74" s="32"/>
      <c r="AN74" s="32"/>
      <c r="AO74" s="33"/>
      <c r="AP74" s="73" t="str">
        <f t="shared" si="22"/>
        <v/>
      </c>
      <c r="AQ74" s="30"/>
      <c r="AR74" s="32"/>
      <c r="AS74" s="32"/>
      <c r="AT74" s="33"/>
      <c r="AU74" s="114" t="str">
        <f t="shared" si="28"/>
        <v/>
      </c>
      <c r="AV74" s="115">
        <f t="shared" si="23"/>
        <v>0</v>
      </c>
      <c r="AW74" s="116" t="str">
        <f t="shared" si="29"/>
        <v>--</v>
      </c>
    </row>
    <row r="75" spans="1:49" x14ac:dyDescent="0.2">
      <c r="A75" s="80" t="s">
        <v>158</v>
      </c>
      <c r="B75" s="177" t="s">
        <v>35</v>
      </c>
      <c r="C75" s="168">
        <v>161710245</v>
      </c>
      <c r="D75" s="169" t="s">
        <v>321</v>
      </c>
      <c r="E75" s="27"/>
      <c r="F75" s="28"/>
      <c r="G75" s="28"/>
      <c r="H75" s="28"/>
      <c r="I75" s="33" t="str">
        <f t="shared" si="16"/>
        <v/>
      </c>
      <c r="J75" s="65" t="str">
        <f t="shared" si="24"/>
        <v/>
      </c>
      <c r="K75" s="77"/>
      <c r="L75" s="32"/>
      <c r="M75" s="32"/>
      <c r="N75" s="32"/>
      <c r="O75" s="33" t="str">
        <f t="shared" si="17"/>
        <v/>
      </c>
      <c r="P75" s="65" t="str">
        <f t="shared" si="25"/>
        <v/>
      </c>
      <c r="Q75" s="74"/>
      <c r="R75" s="67"/>
      <c r="S75" s="67"/>
      <c r="T75" s="67"/>
      <c r="U75" s="68"/>
      <c r="V75" s="69" t="str">
        <f t="shared" si="18"/>
        <v/>
      </c>
      <c r="W75" s="29"/>
      <c r="X75" s="31"/>
      <c r="Y75" s="70" t="str">
        <f t="shared" si="26"/>
        <v/>
      </c>
      <c r="Z75" s="71" t="str">
        <f t="shared" si="19"/>
        <v/>
      </c>
      <c r="AA75" s="72" t="str">
        <f t="shared" si="27"/>
        <v/>
      </c>
      <c r="AB75" s="30"/>
      <c r="AC75" s="32"/>
      <c r="AD75" s="32"/>
      <c r="AE75" s="33"/>
      <c r="AF75" s="73" t="str">
        <f t="shared" si="20"/>
        <v/>
      </c>
      <c r="AG75" s="30"/>
      <c r="AH75" s="32"/>
      <c r="AI75" s="32"/>
      <c r="AJ75" s="33"/>
      <c r="AK75" s="73" t="str">
        <f t="shared" si="21"/>
        <v/>
      </c>
      <c r="AL75" s="30"/>
      <c r="AM75" s="32"/>
      <c r="AN75" s="32"/>
      <c r="AO75" s="33"/>
      <c r="AP75" s="73" t="str">
        <f t="shared" si="22"/>
        <v/>
      </c>
      <c r="AQ75" s="30"/>
      <c r="AR75" s="32"/>
      <c r="AS75" s="32"/>
      <c r="AT75" s="33"/>
      <c r="AU75" s="114" t="str">
        <f t="shared" si="28"/>
        <v/>
      </c>
      <c r="AV75" s="115">
        <f t="shared" si="23"/>
        <v>0</v>
      </c>
      <c r="AW75" s="116" t="str">
        <f t="shared" si="29"/>
        <v>--</v>
      </c>
    </row>
    <row r="76" spans="1:49" x14ac:dyDescent="0.2">
      <c r="A76" s="80" t="s">
        <v>159</v>
      </c>
      <c r="B76" s="177" t="s">
        <v>35</v>
      </c>
      <c r="C76" s="168">
        <v>161710289</v>
      </c>
      <c r="D76" s="169" t="s">
        <v>322</v>
      </c>
      <c r="E76" s="27"/>
      <c r="F76" s="28"/>
      <c r="G76" s="28"/>
      <c r="H76" s="28"/>
      <c r="I76" s="33" t="str">
        <f t="shared" si="16"/>
        <v/>
      </c>
      <c r="J76" s="65" t="str">
        <f t="shared" si="24"/>
        <v/>
      </c>
      <c r="K76" s="77"/>
      <c r="L76" s="32"/>
      <c r="M76" s="32"/>
      <c r="N76" s="32"/>
      <c r="O76" s="33" t="str">
        <f t="shared" si="17"/>
        <v/>
      </c>
      <c r="P76" s="65" t="str">
        <f t="shared" si="25"/>
        <v/>
      </c>
      <c r="Q76" s="74"/>
      <c r="R76" s="67"/>
      <c r="S76" s="67"/>
      <c r="T76" s="67"/>
      <c r="U76" s="68"/>
      <c r="V76" s="69" t="str">
        <f t="shared" si="18"/>
        <v/>
      </c>
      <c r="W76" s="29"/>
      <c r="X76" s="31"/>
      <c r="Y76" s="70" t="str">
        <f t="shared" si="26"/>
        <v/>
      </c>
      <c r="Z76" s="71" t="str">
        <f t="shared" si="19"/>
        <v/>
      </c>
      <c r="AA76" s="72" t="str">
        <f t="shared" si="27"/>
        <v/>
      </c>
      <c r="AB76" s="30"/>
      <c r="AC76" s="32"/>
      <c r="AD76" s="32"/>
      <c r="AE76" s="33"/>
      <c r="AF76" s="73" t="str">
        <f t="shared" si="20"/>
        <v/>
      </c>
      <c r="AG76" s="30"/>
      <c r="AH76" s="32"/>
      <c r="AI76" s="32"/>
      <c r="AJ76" s="33"/>
      <c r="AK76" s="73" t="str">
        <f t="shared" si="21"/>
        <v/>
      </c>
      <c r="AL76" s="30"/>
      <c r="AM76" s="32"/>
      <c r="AN76" s="32"/>
      <c r="AO76" s="33"/>
      <c r="AP76" s="73" t="str">
        <f t="shared" si="22"/>
        <v/>
      </c>
      <c r="AQ76" s="30"/>
      <c r="AR76" s="32"/>
      <c r="AS76" s="32"/>
      <c r="AT76" s="33"/>
      <c r="AU76" s="114" t="str">
        <f t="shared" si="28"/>
        <v/>
      </c>
      <c r="AV76" s="115">
        <f t="shared" si="23"/>
        <v>0</v>
      </c>
      <c r="AW76" s="116" t="str">
        <f t="shared" si="29"/>
        <v>--</v>
      </c>
    </row>
    <row r="77" spans="1:49" x14ac:dyDescent="0.2">
      <c r="A77" s="80" t="s">
        <v>160</v>
      </c>
      <c r="B77" s="177" t="s">
        <v>35</v>
      </c>
      <c r="C77" s="168">
        <v>161710297</v>
      </c>
      <c r="D77" s="169" t="s">
        <v>323</v>
      </c>
      <c r="E77" s="27"/>
      <c r="F77" s="28"/>
      <c r="G77" s="28"/>
      <c r="H77" s="28"/>
      <c r="I77" s="33" t="str">
        <f t="shared" si="16"/>
        <v/>
      </c>
      <c r="J77" s="65" t="str">
        <f t="shared" si="24"/>
        <v/>
      </c>
      <c r="K77" s="77"/>
      <c r="L77" s="32"/>
      <c r="M77" s="32"/>
      <c r="N77" s="32"/>
      <c r="O77" s="33" t="str">
        <f t="shared" si="17"/>
        <v/>
      </c>
      <c r="P77" s="65" t="str">
        <f t="shared" si="25"/>
        <v/>
      </c>
      <c r="Q77" s="74"/>
      <c r="R77" s="67"/>
      <c r="S77" s="67"/>
      <c r="T77" s="67"/>
      <c r="U77" s="68"/>
      <c r="V77" s="69" t="str">
        <f t="shared" si="18"/>
        <v/>
      </c>
      <c r="W77" s="29"/>
      <c r="X77" s="31"/>
      <c r="Y77" s="70" t="str">
        <f t="shared" si="26"/>
        <v/>
      </c>
      <c r="Z77" s="71" t="str">
        <f t="shared" si="19"/>
        <v/>
      </c>
      <c r="AA77" s="72" t="str">
        <f t="shared" si="27"/>
        <v/>
      </c>
      <c r="AB77" s="30"/>
      <c r="AC77" s="32"/>
      <c r="AD77" s="32"/>
      <c r="AE77" s="33"/>
      <c r="AF77" s="73" t="str">
        <f t="shared" si="20"/>
        <v/>
      </c>
      <c r="AG77" s="30"/>
      <c r="AH77" s="32"/>
      <c r="AI77" s="32"/>
      <c r="AJ77" s="33"/>
      <c r="AK77" s="73" t="str">
        <f t="shared" si="21"/>
        <v/>
      </c>
      <c r="AL77" s="30"/>
      <c r="AM77" s="32"/>
      <c r="AN77" s="32"/>
      <c r="AO77" s="33"/>
      <c r="AP77" s="73" t="str">
        <f t="shared" si="22"/>
        <v/>
      </c>
      <c r="AQ77" s="30"/>
      <c r="AR77" s="32"/>
      <c r="AS77" s="32"/>
      <c r="AT77" s="33"/>
      <c r="AU77" s="114" t="str">
        <f t="shared" si="28"/>
        <v/>
      </c>
      <c r="AV77" s="115">
        <f t="shared" si="23"/>
        <v>0</v>
      </c>
      <c r="AW77" s="116" t="str">
        <f t="shared" si="29"/>
        <v>--</v>
      </c>
    </row>
    <row r="78" spans="1:49" x14ac:dyDescent="0.2">
      <c r="A78" s="80" t="s">
        <v>161</v>
      </c>
      <c r="B78" s="177" t="s">
        <v>35</v>
      </c>
      <c r="C78" s="168">
        <v>161710301</v>
      </c>
      <c r="D78" s="169" t="s">
        <v>324</v>
      </c>
      <c r="E78" s="27"/>
      <c r="F78" s="28"/>
      <c r="G78" s="28"/>
      <c r="H78" s="28"/>
      <c r="I78" s="33" t="str">
        <f t="shared" si="16"/>
        <v/>
      </c>
      <c r="J78" s="65" t="str">
        <f t="shared" si="24"/>
        <v/>
      </c>
      <c r="K78" s="77"/>
      <c r="L78" s="32"/>
      <c r="M78" s="32"/>
      <c r="N78" s="32"/>
      <c r="O78" s="33" t="str">
        <f t="shared" si="17"/>
        <v/>
      </c>
      <c r="P78" s="65" t="str">
        <f t="shared" si="25"/>
        <v/>
      </c>
      <c r="Q78" s="74"/>
      <c r="R78" s="67"/>
      <c r="S78" s="67"/>
      <c r="T78" s="67"/>
      <c r="U78" s="68"/>
      <c r="V78" s="69" t="str">
        <f t="shared" si="18"/>
        <v/>
      </c>
      <c r="W78" s="29"/>
      <c r="X78" s="31"/>
      <c r="Y78" s="70" t="str">
        <f t="shared" si="26"/>
        <v/>
      </c>
      <c r="Z78" s="71" t="str">
        <f t="shared" si="19"/>
        <v/>
      </c>
      <c r="AA78" s="72" t="str">
        <f t="shared" si="27"/>
        <v/>
      </c>
      <c r="AB78" s="30"/>
      <c r="AC78" s="32"/>
      <c r="AD78" s="32"/>
      <c r="AE78" s="33"/>
      <c r="AF78" s="73" t="str">
        <f t="shared" si="20"/>
        <v/>
      </c>
      <c r="AG78" s="30"/>
      <c r="AH78" s="32"/>
      <c r="AI78" s="32"/>
      <c r="AJ78" s="33"/>
      <c r="AK78" s="73" t="str">
        <f t="shared" si="21"/>
        <v/>
      </c>
      <c r="AL78" s="30"/>
      <c r="AM78" s="32"/>
      <c r="AN78" s="32"/>
      <c r="AO78" s="33"/>
      <c r="AP78" s="73" t="str">
        <f t="shared" si="22"/>
        <v/>
      </c>
      <c r="AQ78" s="30"/>
      <c r="AR78" s="32"/>
      <c r="AS78" s="32"/>
      <c r="AT78" s="33"/>
      <c r="AU78" s="114" t="str">
        <f t="shared" si="28"/>
        <v/>
      </c>
      <c r="AV78" s="115">
        <f t="shared" si="23"/>
        <v>0</v>
      </c>
      <c r="AW78" s="116" t="str">
        <f t="shared" si="29"/>
        <v>--</v>
      </c>
    </row>
    <row r="79" spans="1:49" x14ac:dyDescent="0.2">
      <c r="A79" s="80" t="s">
        <v>162</v>
      </c>
      <c r="B79" s="177" t="s">
        <v>35</v>
      </c>
      <c r="C79" s="168">
        <v>161710309</v>
      </c>
      <c r="D79" s="169" t="s">
        <v>325</v>
      </c>
      <c r="E79" s="27"/>
      <c r="F79" s="28"/>
      <c r="G79" s="28"/>
      <c r="H79" s="28"/>
      <c r="I79" s="33" t="str">
        <f t="shared" si="16"/>
        <v/>
      </c>
      <c r="J79" s="65" t="str">
        <f t="shared" si="24"/>
        <v/>
      </c>
      <c r="K79" s="77"/>
      <c r="L79" s="32"/>
      <c r="M79" s="32"/>
      <c r="N79" s="32"/>
      <c r="O79" s="33" t="str">
        <f t="shared" si="17"/>
        <v/>
      </c>
      <c r="P79" s="65" t="str">
        <f t="shared" si="25"/>
        <v/>
      </c>
      <c r="Q79" s="74"/>
      <c r="R79" s="67"/>
      <c r="S79" s="67"/>
      <c r="T79" s="67"/>
      <c r="U79" s="68"/>
      <c r="V79" s="69" t="str">
        <f t="shared" si="18"/>
        <v/>
      </c>
      <c r="W79" s="29"/>
      <c r="X79" s="31"/>
      <c r="Y79" s="70" t="str">
        <f t="shared" si="26"/>
        <v/>
      </c>
      <c r="Z79" s="71" t="str">
        <f t="shared" si="19"/>
        <v/>
      </c>
      <c r="AA79" s="72" t="str">
        <f t="shared" si="27"/>
        <v/>
      </c>
      <c r="AB79" s="30"/>
      <c r="AC79" s="32"/>
      <c r="AD79" s="32"/>
      <c r="AE79" s="33"/>
      <c r="AF79" s="73" t="str">
        <f t="shared" si="20"/>
        <v/>
      </c>
      <c r="AG79" s="30"/>
      <c r="AH79" s="32"/>
      <c r="AI79" s="32"/>
      <c r="AJ79" s="33"/>
      <c r="AK79" s="73" t="str">
        <f t="shared" si="21"/>
        <v/>
      </c>
      <c r="AL79" s="30"/>
      <c r="AM79" s="32"/>
      <c r="AN79" s="32"/>
      <c r="AO79" s="33"/>
      <c r="AP79" s="73" t="str">
        <f t="shared" si="22"/>
        <v/>
      </c>
      <c r="AQ79" s="30"/>
      <c r="AR79" s="32"/>
      <c r="AS79" s="32"/>
      <c r="AT79" s="33"/>
      <c r="AU79" s="114" t="str">
        <f t="shared" si="28"/>
        <v/>
      </c>
      <c r="AV79" s="115">
        <f t="shared" si="23"/>
        <v>0</v>
      </c>
      <c r="AW79" s="116" t="str">
        <f t="shared" si="29"/>
        <v>--</v>
      </c>
    </row>
    <row r="80" spans="1:49" x14ac:dyDescent="0.2">
      <c r="A80" s="80" t="s">
        <v>163</v>
      </c>
      <c r="B80" s="177" t="s">
        <v>35</v>
      </c>
      <c r="C80" s="168">
        <v>161710323</v>
      </c>
      <c r="D80" s="169" t="s">
        <v>326</v>
      </c>
      <c r="E80" s="27"/>
      <c r="F80" s="28"/>
      <c r="G80" s="28"/>
      <c r="H80" s="28"/>
      <c r="I80" s="33" t="str">
        <f t="shared" si="16"/>
        <v/>
      </c>
      <c r="J80" s="65" t="str">
        <f t="shared" si="24"/>
        <v/>
      </c>
      <c r="K80" s="77"/>
      <c r="L80" s="32"/>
      <c r="M80" s="32"/>
      <c r="N80" s="32"/>
      <c r="O80" s="33" t="str">
        <f t="shared" si="17"/>
        <v/>
      </c>
      <c r="P80" s="65" t="str">
        <f t="shared" si="25"/>
        <v/>
      </c>
      <c r="Q80" s="74"/>
      <c r="R80" s="67"/>
      <c r="S80" s="67"/>
      <c r="T80" s="67"/>
      <c r="U80" s="68"/>
      <c r="V80" s="69" t="str">
        <f t="shared" si="18"/>
        <v/>
      </c>
      <c r="W80" s="29"/>
      <c r="X80" s="31"/>
      <c r="Y80" s="70" t="str">
        <f t="shared" si="26"/>
        <v/>
      </c>
      <c r="Z80" s="71" t="str">
        <f t="shared" si="19"/>
        <v/>
      </c>
      <c r="AA80" s="72" t="str">
        <f t="shared" si="27"/>
        <v/>
      </c>
      <c r="AB80" s="30"/>
      <c r="AC80" s="32"/>
      <c r="AD80" s="32"/>
      <c r="AE80" s="33"/>
      <c r="AF80" s="73" t="str">
        <f t="shared" si="20"/>
        <v/>
      </c>
      <c r="AG80" s="30"/>
      <c r="AH80" s="32"/>
      <c r="AI80" s="32"/>
      <c r="AJ80" s="33"/>
      <c r="AK80" s="73" t="str">
        <f t="shared" si="21"/>
        <v/>
      </c>
      <c r="AL80" s="30"/>
      <c r="AM80" s="32"/>
      <c r="AN80" s="32"/>
      <c r="AO80" s="33"/>
      <c r="AP80" s="73" t="str">
        <f t="shared" si="22"/>
        <v/>
      </c>
      <c r="AQ80" s="30"/>
      <c r="AR80" s="32"/>
      <c r="AS80" s="32"/>
      <c r="AT80" s="33"/>
      <c r="AU80" s="114" t="str">
        <f t="shared" si="28"/>
        <v/>
      </c>
      <c r="AV80" s="115">
        <f t="shared" si="23"/>
        <v>0</v>
      </c>
      <c r="AW80" s="116" t="str">
        <f t="shared" si="29"/>
        <v>--</v>
      </c>
    </row>
    <row r="81" spans="1:49" x14ac:dyDescent="0.2">
      <c r="A81" s="80" t="s">
        <v>164</v>
      </c>
      <c r="B81" s="177" t="s">
        <v>35</v>
      </c>
      <c r="C81" s="168">
        <v>161710335</v>
      </c>
      <c r="D81" s="170" t="s">
        <v>327</v>
      </c>
      <c r="E81" s="27"/>
      <c r="F81" s="28"/>
      <c r="G81" s="28"/>
      <c r="H81" s="28"/>
      <c r="I81" s="33" t="str">
        <f t="shared" si="16"/>
        <v/>
      </c>
      <c r="J81" s="65" t="str">
        <f t="shared" si="24"/>
        <v/>
      </c>
      <c r="K81" s="77"/>
      <c r="L81" s="32"/>
      <c r="M81" s="32"/>
      <c r="N81" s="32"/>
      <c r="O81" s="33" t="str">
        <f t="shared" si="17"/>
        <v/>
      </c>
      <c r="P81" s="65" t="str">
        <f t="shared" si="25"/>
        <v/>
      </c>
      <c r="Q81" s="74"/>
      <c r="R81" s="67"/>
      <c r="S81" s="67"/>
      <c r="T81" s="67"/>
      <c r="U81" s="68"/>
      <c r="V81" s="69" t="str">
        <f t="shared" si="18"/>
        <v/>
      </c>
      <c r="W81" s="29"/>
      <c r="X81" s="31"/>
      <c r="Y81" s="70" t="str">
        <f t="shared" si="26"/>
        <v/>
      </c>
      <c r="Z81" s="71" t="str">
        <f t="shared" si="19"/>
        <v/>
      </c>
      <c r="AA81" s="72" t="str">
        <f t="shared" si="27"/>
        <v/>
      </c>
      <c r="AB81" s="30"/>
      <c r="AC81" s="32"/>
      <c r="AD81" s="32"/>
      <c r="AE81" s="33"/>
      <c r="AF81" s="73" t="str">
        <f t="shared" si="20"/>
        <v/>
      </c>
      <c r="AG81" s="30"/>
      <c r="AH81" s="32"/>
      <c r="AI81" s="32"/>
      <c r="AJ81" s="33"/>
      <c r="AK81" s="73" t="str">
        <f t="shared" si="21"/>
        <v/>
      </c>
      <c r="AL81" s="30"/>
      <c r="AM81" s="32"/>
      <c r="AN81" s="32"/>
      <c r="AO81" s="33"/>
      <c r="AP81" s="73" t="str">
        <f t="shared" si="22"/>
        <v/>
      </c>
      <c r="AQ81" s="30"/>
      <c r="AR81" s="32"/>
      <c r="AS81" s="32"/>
      <c r="AT81" s="33"/>
      <c r="AU81" s="114" t="str">
        <f t="shared" si="28"/>
        <v/>
      </c>
      <c r="AV81" s="115">
        <f t="shared" si="23"/>
        <v>0</v>
      </c>
      <c r="AW81" s="116" t="str">
        <f t="shared" si="29"/>
        <v>--</v>
      </c>
    </row>
    <row r="82" spans="1:49" x14ac:dyDescent="0.2">
      <c r="A82" s="80" t="s">
        <v>289</v>
      </c>
      <c r="B82" s="177" t="s">
        <v>35</v>
      </c>
      <c r="C82" s="168">
        <v>161710339</v>
      </c>
      <c r="D82" s="169" t="s">
        <v>328</v>
      </c>
      <c r="E82" s="27"/>
      <c r="F82" s="28"/>
      <c r="G82" s="28"/>
      <c r="H82" s="28"/>
      <c r="I82" s="33" t="str">
        <f t="shared" si="16"/>
        <v/>
      </c>
      <c r="J82" s="65" t="str">
        <f t="shared" si="24"/>
        <v/>
      </c>
      <c r="K82" s="77"/>
      <c r="L82" s="32"/>
      <c r="M82" s="32"/>
      <c r="N82" s="32"/>
      <c r="O82" s="33" t="str">
        <f t="shared" si="17"/>
        <v/>
      </c>
      <c r="P82" s="65" t="str">
        <f t="shared" si="25"/>
        <v/>
      </c>
      <c r="Q82" s="74"/>
      <c r="R82" s="67"/>
      <c r="S82" s="67"/>
      <c r="T82" s="67"/>
      <c r="U82" s="68"/>
      <c r="V82" s="69" t="str">
        <f t="shared" si="18"/>
        <v/>
      </c>
      <c r="W82" s="29"/>
      <c r="X82" s="31"/>
      <c r="Y82" s="70" t="str">
        <f t="shared" si="26"/>
        <v/>
      </c>
      <c r="Z82" s="71" t="str">
        <f t="shared" si="19"/>
        <v/>
      </c>
      <c r="AA82" s="72" t="str">
        <f t="shared" si="27"/>
        <v/>
      </c>
      <c r="AB82" s="30"/>
      <c r="AC82" s="32"/>
      <c r="AD82" s="32"/>
      <c r="AE82" s="33"/>
      <c r="AF82" s="73" t="str">
        <f t="shared" si="20"/>
        <v/>
      </c>
      <c r="AG82" s="30"/>
      <c r="AH82" s="32"/>
      <c r="AI82" s="32"/>
      <c r="AJ82" s="33"/>
      <c r="AK82" s="73" t="str">
        <f t="shared" si="21"/>
        <v/>
      </c>
      <c r="AL82" s="30"/>
      <c r="AM82" s="32"/>
      <c r="AN82" s="32"/>
      <c r="AO82" s="33"/>
      <c r="AP82" s="73" t="str">
        <f t="shared" si="22"/>
        <v/>
      </c>
      <c r="AQ82" s="30"/>
      <c r="AR82" s="32"/>
      <c r="AS82" s="32"/>
      <c r="AT82" s="33"/>
      <c r="AU82" s="114" t="str">
        <f t="shared" si="28"/>
        <v/>
      </c>
      <c r="AV82" s="115">
        <f t="shared" si="23"/>
        <v>0</v>
      </c>
      <c r="AW82" s="116" t="str">
        <f t="shared" si="29"/>
        <v>--</v>
      </c>
    </row>
    <row r="83" spans="1:49" x14ac:dyDescent="0.2">
      <c r="A83" s="80" t="s">
        <v>290</v>
      </c>
      <c r="B83" s="177" t="s">
        <v>35</v>
      </c>
      <c r="C83" s="168">
        <v>161710344</v>
      </c>
      <c r="D83" s="169" t="s">
        <v>329</v>
      </c>
      <c r="E83" s="27"/>
      <c r="F83" s="28"/>
      <c r="G83" s="28"/>
      <c r="H83" s="28"/>
      <c r="I83" s="33" t="str">
        <f t="shared" si="16"/>
        <v/>
      </c>
      <c r="J83" s="65" t="str">
        <f t="shared" si="24"/>
        <v/>
      </c>
      <c r="K83" s="77"/>
      <c r="L83" s="32"/>
      <c r="M83" s="32"/>
      <c r="N83" s="32"/>
      <c r="O83" s="33" t="str">
        <f t="shared" si="17"/>
        <v/>
      </c>
      <c r="P83" s="65" t="str">
        <f t="shared" si="25"/>
        <v/>
      </c>
      <c r="Q83" s="74"/>
      <c r="R83" s="67"/>
      <c r="S83" s="67"/>
      <c r="T83" s="67"/>
      <c r="U83" s="68"/>
      <c r="V83" s="69" t="str">
        <f t="shared" si="18"/>
        <v/>
      </c>
      <c r="W83" s="29"/>
      <c r="X83" s="31"/>
      <c r="Y83" s="70" t="str">
        <f t="shared" si="26"/>
        <v/>
      </c>
      <c r="Z83" s="71" t="str">
        <f t="shared" si="19"/>
        <v/>
      </c>
      <c r="AA83" s="72" t="str">
        <f t="shared" si="27"/>
        <v/>
      </c>
      <c r="AB83" s="30"/>
      <c r="AC83" s="32"/>
      <c r="AD83" s="32"/>
      <c r="AE83" s="33"/>
      <c r="AF83" s="73" t="str">
        <f t="shared" si="20"/>
        <v/>
      </c>
      <c r="AG83" s="30"/>
      <c r="AH83" s="32"/>
      <c r="AI83" s="32"/>
      <c r="AJ83" s="33"/>
      <c r="AK83" s="73" t="str">
        <f t="shared" si="21"/>
        <v/>
      </c>
      <c r="AL83" s="30"/>
      <c r="AM83" s="32"/>
      <c r="AN83" s="32"/>
      <c r="AO83" s="33"/>
      <c r="AP83" s="73" t="str">
        <f t="shared" si="22"/>
        <v/>
      </c>
      <c r="AQ83" s="30"/>
      <c r="AR83" s="32"/>
      <c r="AS83" s="32"/>
      <c r="AT83" s="33"/>
      <c r="AU83" s="114" t="str">
        <f t="shared" si="28"/>
        <v/>
      </c>
      <c r="AV83" s="115">
        <f t="shared" si="23"/>
        <v>0</v>
      </c>
      <c r="AW83" s="116" t="str">
        <f t="shared" si="29"/>
        <v>--</v>
      </c>
    </row>
    <row r="84" spans="1:49" x14ac:dyDescent="0.2">
      <c r="A84" s="80" t="s">
        <v>291</v>
      </c>
      <c r="B84" s="177" t="s">
        <v>35</v>
      </c>
      <c r="C84" s="168">
        <v>161710349</v>
      </c>
      <c r="D84" s="170" t="s">
        <v>330</v>
      </c>
      <c r="E84" s="27"/>
      <c r="F84" s="28"/>
      <c r="G84" s="28"/>
      <c r="H84" s="28"/>
      <c r="I84" s="33" t="str">
        <f t="shared" si="16"/>
        <v/>
      </c>
      <c r="J84" s="65" t="str">
        <f t="shared" si="24"/>
        <v/>
      </c>
      <c r="K84" s="77"/>
      <c r="L84" s="32"/>
      <c r="M84" s="32"/>
      <c r="N84" s="32"/>
      <c r="O84" s="33" t="str">
        <f t="shared" si="17"/>
        <v/>
      </c>
      <c r="P84" s="65" t="str">
        <f t="shared" si="25"/>
        <v/>
      </c>
      <c r="Q84" s="74"/>
      <c r="R84" s="67"/>
      <c r="S84" s="67"/>
      <c r="T84" s="67"/>
      <c r="U84" s="68"/>
      <c r="V84" s="69" t="str">
        <f t="shared" si="18"/>
        <v/>
      </c>
      <c r="W84" s="29"/>
      <c r="X84" s="31"/>
      <c r="Y84" s="70" t="str">
        <f t="shared" si="26"/>
        <v/>
      </c>
      <c r="Z84" s="71" t="str">
        <f t="shared" si="19"/>
        <v/>
      </c>
      <c r="AA84" s="72" t="str">
        <f t="shared" si="27"/>
        <v/>
      </c>
      <c r="AB84" s="30"/>
      <c r="AC84" s="32"/>
      <c r="AD84" s="32"/>
      <c r="AE84" s="33"/>
      <c r="AF84" s="73" t="str">
        <f t="shared" si="20"/>
        <v/>
      </c>
      <c r="AG84" s="30"/>
      <c r="AH84" s="32"/>
      <c r="AI84" s="32"/>
      <c r="AJ84" s="33"/>
      <c r="AK84" s="73" t="str">
        <f t="shared" si="21"/>
        <v/>
      </c>
      <c r="AL84" s="30"/>
      <c r="AM84" s="32"/>
      <c r="AN84" s="32"/>
      <c r="AO84" s="33"/>
      <c r="AP84" s="73" t="str">
        <f t="shared" si="22"/>
        <v/>
      </c>
      <c r="AQ84" s="30"/>
      <c r="AR84" s="32"/>
      <c r="AS84" s="32"/>
      <c r="AT84" s="33"/>
      <c r="AU84" s="114" t="str">
        <f t="shared" si="28"/>
        <v/>
      </c>
      <c r="AV84" s="115">
        <f t="shared" si="23"/>
        <v>0</v>
      </c>
      <c r="AW84" s="116" t="str">
        <f t="shared" si="29"/>
        <v>--</v>
      </c>
    </row>
    <row r="85" spans="1:49" x14ac:dyDescent="0.2">
      <c r="A85" s="80" t="s">
        <v>334</v>
      </c>
      <c r="B85" s="177" t="s">
        <v>35</v>
      </c>
      <c r="C85" s="168">
        <v>161710351</v>
      </c>
      <c r="D85" s="170" t="s">
        <v>331</v>
      </c>
      <c r="E85" s="27"/>
      <c r="F85" s="28"/>
      <c r="G85" s="28"/>
      <c r="H85" s="28"/>
      <c r="I85" s="33" t="str">
        <f t="shared" si="16"/>
        <v/>
      </c>
      <c r="J85" s="65" t="str">
        <f t="shared" si="24"/>
        <v/>
      </c>
      <c r="K85" s="77"/>
      <c r="L85" s="32"/>
      <c r="M85" s="32"/>
      <c r="N85" s="32"/>
      <c r="O85" s="33" t="str">
        <f t="shared" si="17"/>
        <v/>
      </c>
      <c r="P85" s="65" t="str">
        <f t="shared" si="25"/>
        <v/>
      </c>
      <c r="Q85" s="74"/>
      <c r="R85" s="67"/>
      <c r="S85" s="67"/>
      <c r="T85" s="67"/>
      <c r="U85" s="68"/>
      <c r="V85" s="69" t="str">
        <f t="shared" si="18"/>
        <v/>
      </c>
      <c r="W85" s="29"/>
      <c r="X85" s="31"/>
      <c r="Y85" s="70" t="str">
        <f t="shared" si="26"/>
        <v/>
      </c>
      <c r="Z85" s="71" t="str">
        <f t="shared" si="19"/>
        <v/>
      </c>
      <c r="AA85" s="72" t="str">
        <f t="shared" si="27"/>
        <v/>
      </c>
      <c r="AB85" s="30"/>
      <c r="AC85" s="32"/>
      <c r="AD85" s="32"/>
      <c r="AE85" s="33"/>
      <c r="AF85" s="73" t="str">
        <f t="shared" si="20"/>
        <v/>
      </c>
      <c r="AG85" s="30"/>
      <c r="AH85" s="32"/>
      <c r="AI85" s="32"/>
      <c r="AJ85" s="33"/>
      <c r="AK85" s="73" t="str">
        <f t="shared" si="21"/>
        <v/>
      </c>
      <c r="AL85" s="30"/>
      <c r="AM85" s="32"/>
      <c r="AN85" s="32"/>
      <c r="AO85" s="33"/>
      <c r="AP85" s="73" t="str">
        <f t="shared" si="22"/>
        <v/>
      </c>
      <c r="AQ85" s="30"/>
      <c r="AR85" s="32"/>
      <c r="AS85" s="32"/>
      <c r="AT85" s="33"/>
      <c r="AU85" s="114" t="str">
        <f t="shared" si="28"/>
        <v/>
      </c>
      <c r="AV85" s="115">
        <f t="shared" si="23"/>
        <v>0</v>
      </c>
      <c r="AW85" s="116" t="str">
        <f t="shared" si="29"/>
        <v>--</v>
      </c>
    </row>
    <row r="86" spans="1:49" x14ac:dyDescent="0.2">
      <c r="A86" s="80" t="s">
        <v>335</v>
      </c>
      <c r="B86" s="177" t="s">
        <v>35</v>
      </c>
      <c r="C86" s="168">
        <v>161710366</v>
      </c>
      <c r="D86" s="169" t="s">
        <v>332</v>
      </c>
      <c r="E86" s="27"/>
      <c r="F86" s="28"/>
      <c r="G86" s="28"/>
      <c r="H86" s="28"/>
      <c r="I86" s="33" t="str">
        <f t="shared" si="16"/>
        <v/>
      </c>
      <c r="J86" s="65" t="str">
        <f t="shared" si="24"/>
        <v/>
      </c>
      <c r="K86" s="77"/>
      <c r="L86" s="32"/>
      <c r="M86" s="32"/>
      <c r="N86" s="32"/>
      <c r="O86" s="33" t="str">
        <f t="shared" si="17"/>
        <v/>
      </c>
      <c r="P86" s="65" t="str">
        <f t="shared" si="25"/>
        <v/>
      </c>
      <c r="Q86" s="74"/>
      <c r="R86" s="67"/>
      <c r="S86" s="67"/>
      <c r="T86" s="67"/>
      <c r="U86" s="68"/>
      <c r="V86" s="69" t="str">
        <f t="shared" si="18"/>
        <v/>
      </c>
      <c r="W86" s="29"/>
      <c r="X86" s="31"/>
      <c r="Y86" s="70" t="str">
        <f t="shared" si="26"/>
        <v/>
      </c>
      <c r="Z86" s="71" t="str">
        <f t="shared" si="19"/>
        <v/>
      </c>
      <c r="AA86" s="72" t="str">
        <f t="shared" si="27"/>
        <v/>
      </c>
      <c r="AB86" s="30"/>
      <c r="AC86" s="32"/>
      <c r="AD86" s="32"/>
      <c r="AE86" s="33"/>
      <c r="AF86" s="73" t="str">
        <f t="shared" si="20"/>
        <v/>
      </c>
      <c r="AG86" s="30"/>
      <c r="AH86" s="32"/>
      <c r="AI86" s="32"/>
      <c r="AJ86" s="33"/>
      <c r="AK86" s="73" t="str">
        <f t="shared" si="21"/>
        <v/>
      </c>
      <c r="AL86" s="30"/>
      <c r="AM86" s="32"/>
      <c r="AN86" s="32"/>
      <c r="AO86" s="33"/>
      <c r="AP86" s="73" t="str">
        <f t="shared" si="22"/>
        <v/>
      </c>
      <c r="AQ86" s="30"/>
      <c r="AR86" s="32"/>
      <c r="AS86" s="32"/>
      <c r="AT86" s="33"/>
      <c r="AU86" s="114" t="str">
        <f t="shared" si="28"/>
        <v/>
      </c>
      <c r="AV86" s="115">
        <f t="shared" si="23"/>
        <v>0</v>
      </c>
      <c r="AW86" s="116" t="str">
        <f t="shared" si="29"/>
        <v>--</v>
      </c>
    </row>
    <row r="87" spans="1:49" x14ac:dyDescent="0.2">
      <c r="A87" s="80" t="s">
        <v>336</v>
      </c>
      <c r="B87" s="177" t="s">
        <v>35</v>
      </c>
      <c r="C87" s="168">
        <v>161710367</v>
      </c>
      <c r="D87" s="169" t="s">
        <v>333</v>
      </c>
      <c r="E87" s="27"/>
      <c r="F87" s="28"/>
      <c r="G87" s="28"/>
      <c r="H87" s="28"/>
      <c r="I87" s="33" t="str">
        <f t="shared" si="16"/>
        <v/>
      </c>
      <c r="J87" s="65" t="str">
        <f t="shared" si="24"/>
        <v/>
      </c>
      <c r="K87" s="77"/>
      <c r="L87" s="32"/>
      <c r="M87" s="32"/>
      <c r="N87" s="32"/>
      <c r="O87" s="33" t="str">
        <f t="shared" si="17"/>
        <v/>
      </c>
      <c r="P87" s="65" t="str">
        <f t="shared" si="25"/>
        <v/>
      </c>
      <c r="Q87" s="74"/>
      <c r="R87" s="67"/>
      <c r="S87" s="67"/>
      <c r="T87" s="67"/>
      <c r="U87" s="68"/>
      <c r="V87" s="69" t="str">
        <f t="shared" si="18"/>
        <v/>
      </c>
      <c r="W87" s="29"/>
      <c r="X87" s="31"/>
      <c r="Y87" s="70" t="str">
        <f t="shared" si="26"/>
        <v/>
      </c>
      <c r="Z87" s="71" t="str">
        <f t="shared" si="19"/>
        <v/>
      </c>
      <c r="AA87" s="72" t="str">
        <f t="shared" si="27"/>
        <v/>
      </c>
      <c r="AB87" s="30"/>
      <c r="AC87" s="32"/>
      <c r="AD87" s="32"/>
      <c r="AE87" s="33"/>
      <c r="AF87" s="73" t="str">
        <f t="shared" si="20"/>
        <v/>
      </c>
      <c r="AG87" s="30"/>
      <c r="AH87" s="32"/>
      <c r="AI87" s="32"/>
      <c r="AJ87" s="33"/>
      <c r="AK87" s="73" t="str">
        <f t="shared" si="21"/>
        <v/>
      </c>
      <c r="AL87" s="30"/>
      <c r="AM87" s="32"/>
      <c r="AN87" s="32"/>
      <c r="AO87" s="33"/>
      <c r="AP87" s="73" t="str">
        <f t="shared" si="22"/>
        <v/>
      </c>
      <c r="AQ87" s="30"/>
      <c r="AR87" s="32"/>
      <c r="AS87" s="32"/>
      <c r="AT87" s="33"/>
      <c r="AU87" s="114" t="str">
        <f t="shared" si="28"/>
        <v/>
      </c>
      <c r="AV87" s="115">
        <f t="shared" si="23"/>
        <v>0</v>
      </c>
      <c r="AW87" s="116" t="str">
        <f t="shared" si="29"/>
        <v>--</v>
      </c>
    </row>
    <row r="88" spans="1:49" x14ac:dyDescent="0.2">
      <c r="A88" s="79" t="s">
        <v>129</v>
      </c>
      <c r="B88" s="177" t="s">
        <v>36</v>
      </c>
      <c r="C88" s="166">
        <v>161710021</v>
      </c>
      <c r="D88" s="167" t="s">
        <v>337</v>
      </c>
      <c r="E88" s="27"/>
      <c r="F88" s="28"/>
      <c r="G88" s="28"/>
      <c r="H88" s="28"/>
      <c r="I88" s="33" t="str">
        <f t="shared" si="16"/>
        <v/>
      </c>
      <c r="J88" s="65" t="str">
        <f t="shared" si="24"/>
        <v/>
      </c>
      <c r="K88" s="77"/>
      <c r="L88" s="32"/>
      <c r="M88" s="32"/>
      <c r="N88" s="32"/>
      <c r="O88" s="33" t="str">
        <f t="shared" si="17"/>
        <v/>
      </c>
      <c r="P88" s="65" t="str">
        <f t="shared" si="25"/>
        <v/>
      </c>
      <c r="Q88" s="74"/>
      <c r="R88" s="67"/>
      <c r="S88" s="67"/>
      <c r="T88" s="67"/>
      <c r="U88" s="68"/>
      <c r="V88" s="69" t="str">
        <f t="shared" si="18"/>
        <v/>
      </c>
      <c r="W88" s="29"/>
      <c r="X88" s="31"/>
      <c r="Y88" s="70" t="str">
        <f t="shared" si="26"/>
        <v/>
      </c>
      <c r="Z88" s="71" t="str">
        <f t="shared" si="19"/>
        <v/>
      </c>
      <c r="AA88" s="72" t="str">
        <f t="shared" si="27"/>
        <v/>
      </c>
      <c r="AB88" s="30"/>
      <c r="AC88" s="32"/>
      <c r="AD88" s="32"/>
      <c r="AE88" s="33"/>
      <c r="AF88" s="73" t="str">
        <f t="shared" si="20"/>
        <v/>
      </c>
      <c r="AG88" s="30"/>
      <c r="AH88" s="32"/>
      <c r="AI88" s="32"/>
      <c r="AJ88" s="33"/>
      <c r="AK88" s="73" t="str">
        <f t="shared" si="21"/>
        <v/>
      </c>
      <c r="AL88" s="30"/>
      <c r="AM88" s="32"/>
      <c r="AN88" s="32"/>
      <c r="AO88" s="33"/>
      <c r="AP88" s="73" t="str">
        <f t="shared" si="22"/>
        <v/>
      </c>
      <c r="AQ88" s="30"/>
      <c r="AR88" s="32"/>
      <c r="AS88" s="32"/>
      <c r="AT88" s="33"/>
      <c r="AU88" s="114" t="str">
        <f t="shared" si="28"/>
        <v/>
      </c>
      <c r="AV88" s="115">
        <f t="shared" si="23"/>
        <v>0</v>
      </c>
      <c r="AW88" s="116" t="str">
        <f t="shared" si="29"/>
        <v>--</v>
      </c>
    </row>
    <row r="89" spans="1:49" x14ac:dyDescent="0.2">
      <c r="A89" s="79" t="s">
        <v>130</v>
      </c>
      <c r="B89" s="177" t="s">
        <v>36</v>
      </c>
      <c r="C89" s="168">
        <v>161710032</v>
      </c>
      <c r="D89" s="169" t="s">
        <v>338</v>
      </c>
      <c r="E89" s="27"/>
      <c r="F89" s="28"/>
      <c r="G89" s="28"/>
      <c r="H89" s="28"/>
      <c r="I89" s="33" t="str">
        <f t="shared" si="16"/>
        <v/>
      </c>
      <c r="J89" s="65" t="str">
        <f t="shared" si="24"/>
        <v/>
      </c>
      <c r="K89" s="77"/>
      <c r="L89" s="32"/>
      <c r="M89" s="32"/>
      <c r="N89" s="32"/>
      <c r="O89" s="33" t="str">
        <f t="shared" si="17"/>
        <v/>
      </c>
      <c r="P89" s="65" t="str">
        <f t="shared" si="25"/>
        <v/>
      </c>
      <c r="Q89" s="74"/>
      <c r="R89" s="67"/>
      <c r="S89" s="67"/>
      <c r="T89" s="67"/>
      <c r="U89" s="68"/>
      <c r="V89" s="69" t="str">
        <f t="shared" si="18"/>
        <v/>
      </c>
      <c r="W89" s="29"/>
      <c r="X89" s="31"/>
      <c r="Y89" s="70" t="str">
        <f t="shared" si="26"/>
        <v/>
      </c>
      <c r="Z89" s="71" t="str">
        <f t="shared" si="19"/>
        <v/>
      </c>
      <c r="AA89" s="72" t="str">
        <f t="shared" si="27"/>
        <v/>
      </c>
      <c r="AB89" s="30"/>
      <c r="AC89" s="32"/>
      <c r="AD89" s="32"/>
      <c r="AE89" s="33"/>
      <c r="AF89" s="73" t="str">
        <f t="shared" si="20"/>
        <v/>
      </c>
      <c r="AG89" s="30"/>
      <c r="AH89" s="32"/>
      <c r="AI89" s="32"/>
      <c r="AJ89" s="33"/>
      <c r="AK89" s="73" t="str">
        <f t="shared" si="21"/>
        <v/>
      </c>
      <c r="AL89" s="30"/>
      <c r="AM89" s="32"/>
      <c r="AN89" s="32"/>
      <c r="AO89" s="33"/>
      <c r="AP89" s="73" t="str">
        <f t="shared" si="22"/>
        <v/>
      </c>
      <c r="AQ89" s="30"/>
      <c r="AR89" s="32"/>
      <c r="AS89" s="32"/>
      <c r="AT89" s="33"/>
      <c r="AU89" s="114" t="str">
        <f t="shared" si="28"/>
        <v/>
      </c>
      <c r="AV89" s="115">
        <f t="shared" si="23"/>
        <v>0</v>
      </c>
      <c r="AW89" s="116" t="str">
        <f t="shared" si="29"/>
        <v>--</v>
      </c>
    </row>
    <row r="90" spans="1:49" x14ac:dyDescent="0.2">
      <c r="A90" s="79" t="s">
        <v>131</v>
      </c>
      <c r="B90" s="177" t="s">
        <v>36</v>
      </c>
      <c r="C90" s="168">
        <v>161710052</v>
      </c>
      <c r="D90" s="169" t="s">
        <v>339</v>
      </c>
      <c r="E90" s="27"/>
      <c r="F90" s="28"/>
      <c r="G90" s="28"/>
      <c r="H90" s="28"/>
      <c r="I90" s="33" t="str">
        <f t="shared" si="16"/>
        <v/>
      </c>
      <c r="J90" s="65" t="str">
        <f t="shared" si="24"/>
        <v/>
      </c>
      <c r="K90" s="77"/>
      <c r="L90" s="32"/>
      <c r="M90" s="32"/>
      <c r="N90" s="32"/>
      <c r="O90" s="33" t="str">
        <f t="shared" si="17"/>
        <v/>
      </c>
      <c r="P90" s="65" t="str">
        <f t="shared" si="25"/>
        <v/>
      </c>
      <c r="Q90" s="74"/>
      <c r="R90" s="67"/>
      <c r="S90" s="67"/>
      <c r="T90" s="67"/>
      <c r="U90" s="68"/>
      <c r="V90" s="69" t="str">
        <f t="shared" si="18"/>
        <v/>
      </c>
      <c r="W90" s="29"/>
      <c r="X90" s="31"/>
      <c r="Y90" s="70" t="str">
        <f t="shared" si="26"/>
        <v/>
      </c>
      <c r="Z90" s="71" t="str">
        <f t="shared" si="19"/>
        <v/>
      </c>
      <c r="AA90" s="72" t="str">
        <f t="shared" si="27"/>
        <v/>
      </c>
      <c r="AB90" s="30"/>
      <c r="AC90" s="32"/>
      <c r="AD90" s="32"/>
      <c r="AE90" s="33"/>
      <c r="AF90" s="73" t="str">
        <f t="shared" si="20"/>
        <v/>
      </c>
      <c r="AG90" s="30"/>
      <c r="AH90" s="32"/>
      <c r="AI90" s="32"/>
      <c r="AJ90" s="33"/>
      <c r="AK90" s="73" t="str">
        <f t="shared" si="21"/>
        <v/>
      </c>
      <c r="AL90" s="30"/>
      <c r="AM90" s="32"/>
      <c r="AN90" s="32"/>
      <c r="AO90" s="33"/>
      <c r="AP90" s="73" t="str">
        <f t="shared" si="22"/>
        <v/>
      </c>
      <c r="AQ90" s="30"/>
      <c r="AR90" s="32"/>
      <c r="AS90" s="32"/>
      <c r="AT90" s="33"/>
      <c r="AU90" s="114" t="str">
        <f t="shared" si="28"/>
        <v/>
      </c>
      <c r="AV90" s="115">
        <f t="shared" si="23"/>
        <v>0</v>
      </c>
      <c r="AW90" s="116" t="str">
        <f t="shared" si="29"/>
        <v>--</v>
      </c>
    </row>
    <row r="91" spans="1:49" x14ac:dyDescent="0.2">
      <c r="A91" s="79" t="s">
        <v>132</v>
      </c>
      <c r="B91" s="177" t="s">
        <v>36</v>
      </c>
      <c r="C91" s="168">
        <v>161710058</v>
      </c>
      <c r="D91" s="169" t="s">
        <v>340</v>
      </c>
      <c r="E91" s="27"/>
      <c r="F91" s="28"/>
      <c r="G91" s="28"/>
      <c r="H91" s="28"/>
      <c r="I91" s="33" t="str">
        <f t="shared" si="16"/>
        <v/>
      </c>
      <c r="J91" s="65" t="str">
        <f t="shared" si="24"/>
        <v/>
      </c>
      <c r="K91" s="77"/>
      <c r="L91" s="32"/>
      <c r="M91" s="32"/>
      <c r="N91" s="32"/>
      <c r="O91" s="33" t="str">
        <f t="shared" si="17"/>
        <v/>
      </c>
      <c r="P91" s="65" t="str">
        <f t="shared" si="25"/>
        <v/>
      </c>
      <c r="Q91" s="74"/>
      <c r="R91" s="67"/>
      <c r="S91" s="67"/>
      <c r="T91" s="67"/>
      <c r="U91" s="68"/>
      <c r="V91" s="69" t="str">
        <f t="shared" si="18"/>
        <v/>
      </c>
      <c r="W91" s="29"/>
      <c r="X91" s="31"/>
      <c r="Y91" s="70" t="str">
        <f t="shared" si="26"/>
        <v/>
      </c>
      <c r="Z91" s="71" t="str">
        <f t="shared" si="19"/>
        <v/>
      </c>
      <c r="AA91" s="72" t="str">
        <f t="shared" si="27"/>
        <v/>
      </c>
      <c r="AB91" s="30"/>
      <c r="AC91" s="32"/>
      <c r="AD91" s="32"/>
      <c r="AE91" s="33"/>
      <c r="AF91" s="73" t="str">
        <f t="shared" si="20"/>
        <v/>
      </c>
      <c r="AG91" s="30"/>
      <c r="AH91" s="32"/>
      <c r="AI91" s="32"/>
      <c r="AJ91" s="33"/>
      <c r="AK91" s="73" t="str">
        <f t="shared" si="21"/>
        <v/>
      </c>
      <c r="AL91" s="30"/>
      <c r="AM91" s="32"/>
      <c r="AN91" s="32"/>
      <c r="AO91" s="33"/>
      <c r="AP91" s="73" t="str">
        <f t="shared" si="22"/>
        <v/>
      </c>
      <c r="AQ91" s="30"/>
      <c r="AR91" s="32"/>
      <c r="AS91" s="32"/>
      <c r="AT91" s="33"/>
      <c r="AU91" s="114" t="str">
        <f t="shared" si="28"/>
        <v/>
      </c>
      <c r="AV91" s="115">
        <f t="shared" si="23"/>
        <v>0</v>
      </c>
      <c r="AW91" s="116" t="str">
        <f t="shared" si="29"/>
        <v>--</v>
      </c>
    </row>
    <row r="92" spans="1:49" x14ac:dyDescent="0.2">
      <c r="A92" s="79" t="s">
        <v>133</v>
      </c>
      <c r="B92" s="177" t="s">
        <v>36</v>
      </c>
      <c r="C92" s="168">
        <v>161710078</v>
      </c>
      <c r="D92" s="169" t="s">
        <v>341</v>
      </c>
      <c r="E92" s="27"/>
      <c r="F92" s="28"/>
      <c r="G92" s="28"/>
      <c r="H92" s="28"/>
      <c r="I92" s="33" t="str">
        <f t="shared" ref="I92:I155" si="30">IFERROR(AVERAGE(E92:H92),"")</f>
        <v/>
      </c>
      <c r="J92" s="65" t="str">
        <f t="shared" si="24"/>
        <v/>
      </c>
      <c r="K92" s="77"/>
      <c r="L92" s="32"/>
      <c r="M92" s="32"/>
      <c r="N92" s="32"/>
      <c r="O92" s="33" t="str">
        <f t="shared" ref="O92:O155" si="31">IFERROR(AVERAGE(K92:N92),"")</f>
        <v/>
      </c>
      <c r="P92" s="65" t="str">
        <f t="shared" si="25"/>
        <v/>
      </c>
      <c r="Q92" s="74"/>
      <c r="R92" s="67"/>
      <c r="S92" s="67"/>
      <c r="T92" s="67"/>
      <c r="U92" s="68"/>
      <c r="V92" s="69" t="str">
        <f t="shared" ref="V92:V155" si="32">IFERROR(SUM(Q92:U92)/COUNT(Q92:U92),"")</f>
        <v/>
      </c>
      <c r="W92" s="29"/>
      <c r="X92" s="31"/>
      <c r="Y92" s="70" t="str">
        <f t="shared" si="26"/>
        <v/>
      </c>
      <c r="Z92" s="71" t="str">
        <f t="shared" ref="Z92:Z155" si="33">IFERROR(ROUND(Y92,0),"")</f>
        <v/>
      </c>
      <c r="AA92" s="72" t="str">
        <f t="shared" si="27"/>
        <v/>
      </c>
      <c r="AB92" s="30"/>
      <c r="AC92" s="32"/>
      <c r="AD92" s="32"/>
      <c r="AE92" s="33"/>
      <c r="AF92" s="73" t="str">
        <f t="shared" ref="AF92:AF155" si="34">IFERROR(AVERAGE(AB92:AE92),"")</f>
        <v/>
      </c>
      <c r="AG92" s="30"/>
      <c r="AH92" s="32"/>
      <c r="AI92" s="32"/>
      <c r="AJ92" s="33"/>
      <c r="AK92" s="73" t="str">
        <f t="shared" ref="AK92:AK155" si="35">IFERROR(AVERAGE(AG92:AJ92),"")</f>
        <v/>
      </c>
      <c r="AL92" s="30"/>
      <c r="AM92" s="32"/>
      <c r="AN92" s="32"/>
      <c r="AO92" s="33"/>
      <c r="AP92" s="73" t="str">
        <f t="shared" ref="AP92:AP155" si="36">IFERROR(AVERAGE(AL92:AO92),"")</f>
        <v/>
      </c>
      <c r="AQ92" s="30"/>
      <c r="AR92" s="32"/>
      <c r="AS92" s="32"/>
      <c r="AT92" s="33"/>
      <c r="AU92" s="114" t="str">
        <f t="shared" si="28"/>
        <v/>
      </c>
      <c r="AV92" s="115">
        <f t="shared" ref="AV92:AV155" si="37">IFERROR(MAX(AF92,AK92,AP92,AU92),"")</f>
        <v>0</v>
      </c>
      <c r="AW92" s="116" t="str">
        <f t="shared" si="29"/>
        <v>--</v>
      </c>
    </row>
    <row r="93" spans="1:49" x14ac:dyDescent="0.2">
      <c r="A93" s="79" t="s">
        <v>134</v>
      </c>
      <c r="B93" s="177" t="s">
        <v>36</v>
      </c>
      <c r="C93" s="168">
        <v>161710112</v>
      </c>
      <c r="D93" s="169" t="s">
        <v>342</v>
      </c>
      <c r="E93" s="27"/>
      <c r="F93" s="28"/>
      <c r="G93" s="28"/>
      <c r="H93" s="28"/>
      <c r="I93" s="33" t="str">
        <f t="shared" si="30"/>
        <v/>
      </c>
      <c r="J93" s="65" t="str">
        <f t="shared" si="24"/>
        <v/>
      </c>
      <c r="K93" s="77"/>
      <c r="L93" s="32"/>
      <c r="M93" s="32"/>
      <c r="N93" s="32"/>
      <c r="O93" s="33" t="str">
        <f t="shared" si="31"/>
        <v/>
      </c>
      <c r="P93" s="65" t="str">
        <f t="shared" si="25"/>
        <v/>
      </c>
      <c r="Q93" s="74"/>
      <c r="R93" s="67"/>
      <c r="S93" s="67"/>
      <c r="T93" s="67"/>
      <c r="U93" s="68"/>
      <c r="V93" s="69" t="str">
        <f t="shared" si="32"/>
        <v/>
      </c>
      <c r="W93" s="29"/>
      <c r="X93" s="31"/>
      <c r="Y93" s="70" t="str">
        <f t="shared" si="26"/>
        <v/>
      </c>
      <c r="Z93" s="71" t="str">
        <f t="shared" si="33"/>
        <v/>
      </c>
      <c r="AA93" s="72" t="str">
        <f t="shared" si="27"/>
        <v/>
      </c>
      <c r="AB93" s="30"/>
      <c r="AC93" s="32"/>
      <c r="AD93" s="32"/>
      <c r="AE93" s="33"/>
      <c r="AF93" s="73" t="str">
        <f t="shared" si="34"/>
        <v/>
      </c>
      <c r="AG93" s="30"/>
      <c r="AH93" s="32"/>
      <c r="AI93" s="32"/>
      <c r="AJ93" s="33"/>
      <c r="AK93" s="73" t="str">
        <f t="shared" si="35"/>
        <v/>
      </c>
      <c r="AL93" s="30"/>
      <c r="AM93" s="32"/>
      <c r="AN93" s="32"/>
      <c r="AO93" s="33"/>
      <c r="AP93" s="73" t="str">
        <f t="shared" si="36"/>
        <v/>
      </c>
      <c r="AQ93" s="30"/>
      <c r="AR93" s="32"/>
      <c r="AS93" s="32"/>
      <c r="AT93" s="33"/>
      <c r="AU93" s="114" t="str">
        <f t="shared" si="28"/>
        <v/>
      </c>
      <c r="AV93" s="115">
        <f t="shared" si="37"/>
        <v>0</v>
      </c>
      <c r="AW93" s="116" t="str">
        <f t="shared" si="29"/>
        <v>--</v>
      </c>
    </row>
    <row r="94" spans="1:49" x14ac:dyDescent="0.2">
      <c r="A94" s="79" t="s">
        <v>135</v>
      </c>
      <c r="B94" s="177" t="s">
        <v>36</v>
      </c>
      <c r="C94" s="168">
        <v>161710119</v>
      </c>
      <c r="D94" s="169" t="s">
        <v>343</v>
      </c>
      <c r="E94" s="27"/>
      <c r="F94" s="28"/>
      <c r="G94" s="28"/>
      <c r="H94" s="28"/>
      <c r="I94" s="33" t="str">
        <f t="shared" si="30"/>
        <v/>
      </c>
      <c r="J94" s="65" t="str">
        <f t="shared" si="24"/>
        <v/>
      </c>
      <c r="K94" s="77"/>
      <c r="L94" s="32"/>
      <c r="M94" s="32"/>
      <c r="N94" s="32"/>
      <c r="O94" s="33" t="str">
        <f t="shared" si="31"/>
        <v/>
      </c>
      <c r="P94" s="65" t="str">
        <f t="shared" si="25"/>
        <v/>
      </c>
      <c r="Q94" s="74"/>
      <c r="R94" s="67"/>
      <c r="S94" s="67"/>
      <c r="T94" s="67"/>
      <c r="U94" s="68"/>
      <c r="V94" s="69" t="str">
        <f t="shared" si="32"/>
        <v/>
      </c>
      <c r="W94" s="29"/>
      <c r="X94" s="31"/>
      <c r="Y94" s="70" t="str">
        <f t="shared" si="26"/>
        <v/>
      </c>
      <c r="Z94" s="71" t="str">
        <f t="shared" si="33"/>
        <v/>
      </c>
      <c r="AA94" s="72" t="str">
        <f t="shared" si="27"/>
        <v/>
      </c>
      <c r="AB94" s="30"/>
      <c r="AC94" s="32"/>
      <c r="AD94" s="32"/>
      <c r="AE94" s="33"/>
      <c r="AF94" s="73" t="str">
        <f t="shared" si="34"/>
        <v/>
      </c>
      <c r="AG94" s="30"/>
      <c r="AH94" s="32"/>
      <c r="AI94" s="32"/>
      <c r="AJ94" s="33"/>
      <c r="AK94" s="73" t="str">
        <f t="shared" si="35"/>
        <v/>
      </c>
      <c r="AL94" s="30"/>
      <c r="AM94" s="32"/>
      <c r="AN94" s="32"/>
      <c r="AO94" s="33"/>
      <c r="AP94" s="73" t="str">
        <f t="shared" si="36"/>
        <v/>
      </c>
      <c r="AQ94" s="30"/>
      <c r="AR94" s="32"/>
      <c r="AS94" s="32"/>
      <c r="AT94" s="33"/>
      <c r="AU94" s="114" t="str">
        <f t="shared" si="28"/>
        <v/>
      </c>
      <c r="AV94" s="115">
        <f t="shared" si="37"/>
        <v>0</v>
      </c>
      <c r="AW94" s="116" t="str">
        <f t="shared" si="29"/>
        <v>--</v>
      </c>
    </row>
    <row r="95" spans="1:49" x14ac:dyDescent="0.2">
      <c r="A95" s="79" t="s">
        <v>136</v>
      </c>
      <c r="B95" s="177" t="s">
        <v>36</v>
      </c>
      <c r="C95" s="168">
        <v>161710136</v>
      </c>
      <c r="D95" s="169" t="s">
        <v>344</v>
      </c>
      <c r="E95" s="27"/>
      <c r="F95" s="28"/>
      <c r="G95" s="28"/>
      <c r="H95" s="28"/>
      <c r="I95" s="33" t="str">
        <f t="shared" si="30"/>
        <v/>
      </c>
      <c r="J95" s="65" t="str">
        <f t="shared" si="24"/>
        <v/>
      </c>
      <c r="K95" s="77"/>
      <c r="L95" s="32"/>
      <c r="M95" s="32"/>
      <c r="N95" s="32"/>
      <c r="O95" s="33" t="str">
        <f t="shared" si="31"/>
        <v/>
      </c>
      <c r="P95" s="65" t="str">
        <f t="shared" si="25"/>
        <v/>
      </c>
      <c r="Q95" s="74"/>
      <c r="R95" s="67"/>
      <c r="S95" s="67"/>
      <c r="T95" s="67"/>
      <c r="U95" s="68"/>
      <c r="V95" s="69" t="str">
        <f t="shared" si="32"/>
        <v/>
      </c>
      <c r="W95" s="29"/>
      <c r="X95" s="31"/>
      <c r="Y95" s="70" t="str">
        <f t="shared" si="26"/>
        <v/>
      </c>
      <c r="Z95" s="71" t="str">
        <f t="shared" si="33"/>
        <v/>
      </c>
      <c r="AA95" s="72" t="str">
        <f t="shared" si="27"/>
        <v/>
      </c>
      <c r="AB95" s="30"/>
      <c r="AC95" s="32"/>
      <c r="AD95" s="32"/>
      <c r="AE95" s="33"/>
      <c r="AF95" s="73" t="str">
        <f t="shared" si="34"/>
        <v/>
      </c>
      <c r="AG95" s="30"/>
      <c r="AH95" s="32"/>
      <c r="AI95" s="32"/>
      <c r="AJ95" s="33"/>
      <c r="AK95" s="73" t="str">
        <f t="shared" si="35"/>
        <v/>
      </c>
      <c r="AL95" s="30"/>
      <c r="AM95" s="32"/>
      <c r="AN95" s="32"/>
      <c r="AO95" s="33"/>
      <c r="AP95" s="73" t="str">
        <f t="shared" si="36"/>
        <v/>
      </c>
      <c r="AQ95" s="30"/>
      <c r="AR95" s="32"/>
      <c r="AS95" s="32"/>
      <c r="AT95" s="33"/>
      <c r="AU95" s="114" t="str">
        <f t="shared" si="28"/>
        <v/>
      </c>
      <c r="AV95" s="115">
        <f t="shared" si="37"/>
        <v>0</v>
      </c>
      <c r="AW95" s="116" t="str">
        <f t="shared" si="29"/>
        <v>--</v>
      </c>
    </row>
    <row r="96" spans="1:49" x14ac:dyDescent="0.2">
      <c r="A96" s="79" t="s">
        <v>137</v>
      </c>
      <c r="B96" s="177" t="s">
        <v>36</v>
      </c>
      <c r="C96" s="168">
        <v>161710163</v>
      </c>
      <c r="D96" s="169" t="s">
        <v>345</v>
      </c>
      <c r="E96" s="27"/>
      <c r="F96" s="28"/>
      <c r="G96" s="28"/>
      <c r="H96" s="28"/>
      <c r="I96" s="33" t="str">
        <f t="shared" si="30"/>
        <v/>
      </c>
      <c r="J96" s="65" t="str">
        <f t="shared" si="24"/>
        <v/>
      </c>
      <c r="K96" s="77"/>
      <c r="L96" s="32"/>
      <c r="M96" s="32"/>
      <c r="N96" s="32"/>
      <c r="O96" s="33" t="str">
        <f t="shared" si="31"/>
        <v/>
      </c>
      <c r="P96" s="65" t="str">
        <f t="shared" si="25"/>
        <v/>
      </c>
      <c r="Q96" s="74"/>
      <c r="R96" s="67"/>
      <c r="S96" s="67"/>
      <c r="T96" s="67"/>
      <c r="U96" s="68"/>
      <c r="V96" s="69" t="str">
        <f t="shared" si="32"/>
        <v/>
      </c>
      <c r="W96" s="29"/>
      <c r="X96" s="31"/>
      <c r="Y96" s="70" t="str">
        <f t="shared" si="26"/>
        <v/>
      </c>
      <c r="Z96" s="71" t="str">
        <f t="shared" si="33"/>
        <v/>
      </c>
      <c r="AA96" s="72" t="str">
        <f t="shared" si="27"/>
        <v/>
      </c>
      <c r="AB96" s="30"/>
      <c r="AC96" s="32"/>
      <c r="AD96" s="32"/>
      <c r="AE96" s="33"/>
      <c r="AF96" s="73" t="str">
        <f t="shared" si="34"/>
        <v/>
      </c>
      <c r="AG96" s="30"/>
      <c r="AH96" s="32"/>
      <c r="AI96" s="32"/>
      <c r="AJ96" s="33"/>
      <c r="AK96" s="73" t="str">
        <f t="shared" si="35"/>
        <v/>
      </c>
      <c r="AL96" s="30"/>
      <c r="AM96" s="32"/>
      <c r="AN96" s="32"/>
      <c r="AO96" s="33"/>
      <c r="AP96" s="73" t="str">
        <f t="shared" si="36"/>
        <v/>
      </c>
      <c r="AQ96" s="30"/>
      <c r="AR96" s="32"/>
      <c r="AS96" s="32"/>
      <c r="AT96" s="33"/>
      <c r="AU96" s="114" t="str">
        <f t="shared" si="28"/>
        <v/>
      </c>
      <c r="AV96" s="115">
        <f t="shared" si="37"/>
        <v>0</v>
      </c>
      <c r="AW96" s="116" t="str">
        <f t="shared" si="29"/>
        <v>--</v>
      </c>
    </row>
    <row r="97" spans="1:49" x14ac:dyDescent="0.2">
      <c r="A97" s="79" t="s">
        <v>138</v>
      </c>
      <c r="B97" s="177" t="s">
        <v>36</v>
      </c>
      <c r="C97" s="168">
        <v>161710165</v>
      </c>
      <c r="D97" s="169" t="s">
        <v>346</v>
      </c>
      <c r="E97" s="27"/>
      <c r="F97" s="28"/>
      <c r="G97" s="28"/>
      <c r="H97" s="28"/>
      <c r="I97" s="33" t="str">
        <f t="shared" si="30"/>
        <v/>
      </c>
      <c r="J97" s="65" t="str">
        <f t="shared" si="24"/>
        <v/>
      </c>
      <c r="K97" s="77"/>
      <c r="L97" s="32"/>
      <c r="M97" s="32"/>
      <c r="N97" s="32"/>
      <c r="O97" s="33" t="str">
        <f t="shared" si="31"/>
        <v/>
      </c>
      <c r="P97" s="65" t="str">
        <f t="shared" si="25"/>
        <v/>
      </c>
      <c r="Q97" s="74"/>
      <c r="R97" s="67"/>
      <c r="S97" s="67"/>
      <c r="T97" s="67"/>
      <c r="U97" s="68"/>
      <c r="V97" s="69" t="str">
        <f t="shared" si="32"/>
        <v/>
      </c>
      <c r="W97" s="29"/>
      <c r="X97" s="31"/>
      <c r="Y97" s="70" t="str">
        <f t="shared" si="26"/>
        <v/>
      </c>
      <c r="Z97" s="71" t="str">
        <f t="shared" si="33"/>
        <v/>
      </c>
      <c r="AA97" s="72" t="str">
        <f t="shared" si="27"/>
        <v/>
      </c>
      <c r="AB97" s="30"/>
      <c r="AC97" s="32"/>
      <c r="AD97" s="32"/>
      <c r="AE97" s="33"/>
      <c r="AF97" s="73" t="str">
        <f t="shared" si="34"/>
        <v/>
      </c>
      <c r="AG97" s="30"/>
      <c r="AH97" s="32"/>
      <c r="AI97" s="32"/>
      <c r="AJ97" s="33"/>
      <c r="AK97" s="73" t="str">
        <f t="shared" si="35"/>
        <v/>
      </c>
      <c r="AL97" s="30"/>
      <c r="AM97" s="32"/>
      <c r="AN97" s="32"/>
      <c r="AO97" s="33"/>
      <c r="AP97" s="73" t="str">
        <f t="shared" si="36"/>
        <v/>
      </c>
      <c r="AQ97" s="30"/>
      <c r="AR97" s="32"/>
      <c r="AS97" s="32"/>
      <c r="AT97" s="33"/>
      <c r="AU97" s="114" t="str">
        <f t="shared" si="28"/>
        <v/>
      </c>
      <c r="AV97" s="115">
        <f t="shared" si="37"/>
        <v>0</v>
      </c>
      <c r="AW97" s="116" t="str">
        <f t="shared" si="29"/>
        <v>--</v>
      </c>
    </row>
    <row r="98" spans="1:49" x14ac:dyDescent="0.2">
      <c r="A98" s="79" t="s">
        <v>139</v>
      </c>
      <c r="B98" s="177" t="s">
        <v>36</v>
      </c>
      <c r="C98" s="168">
        <v>161710166</v>
      </c>
      <c r="D98" s="169" t="s">
        <v>347</v>
      </c>
      <c r="E98" s="27"/>
      <c r="F98" s="28"/>
      <c r="G98" s="28"/>
      <c r="H98" s="28"/>
      <c r="I98" s="33" t="str">
        <f t="shared" si="30"/>
        <v/>
      </c>
      <c r="J98" s="65" t="str">
        <f t="shared" si="24"/>
        <v/>
      </c>
      <c r="K98" s="77"/>
      <c r="L98" s="32"/>
      <c r="M98" s="32"/>
      <c r="N98" s="32"/>
      <c r="O98" s="33" t="str">
        <f t="shared" si="31"/>
        <v/>
      </c>
      <c r="P98" s="65" t="str">
        <f t="shared" si="25"/>
        <v/>
      </c>
      <c r="Q98" s="74"/>
      <c r="R98" s="67"/>
      <c r="S98" s="67"/>
      <c r="T98" s="67"/>
      <c r="U98" s="68"/>
      <c r="V98" s="69" t="str">
        <f t="shared" si="32"/>
        <v/>
      </c>
      <c r="W98" s="29"/>
      <c r="X98" s="31"/>
      <c r="Y98" s="70" t="str">
        <f t="shared" si="26"/>
        <v/>
      </c>
      <c r="Z98" s="71" t="str">
        <f t="shared" si="33"/>
        <v/>
      </c>
      <c r="AA98" s="72" t="str">
        <f t="shared" si="27"/>
        <v/>
      </c>
      <c r="AB98" s="30"/>
      <c r="AC98" s="32"/>
      <c r="AD98" s="32"/>
      <c r="AE98" s="33"/>
      <c r="AF98" s="73" t="str">
        <f t="shared" si="34"/>
        <v/>
      </c>
      <c r="AG98" s="30"/>
      <c r="AH98" s="32"/>
      <c r="AI98" s="32"/>
      <c r="AJ98" s="33"/>
      <c r="AK98" s="73" t="str">
        <f t="shared" si="35"/>
        <v/>
      </c>
      <c r="AL98" s="30"/>
      <c r="AM98" s="32"/>
      <c r="AN98" s="32"/>
      <c r="AO98" s="33"/>
      <c r="AP98" s="73" t="str">
        <f t="shared" si="36"/>
        <v/>
      </c>
      <c r="AQ98" s="30"/>
      <c r="AR98" s="32"/>
      <c r="AS98" s="32"/>
      <c r="AT98" s="33"/>
      <c r="AU98" s="114" t="str">
        <f t="shared" si="28"/>
        <v/>
      </c>
      <c r="AV98" s="115">
        <f t="shared" si="37"/>
        <v>0</v>
      </c>
      <c r="AW98" s="116" t="str">
        <f t="shared" si="29"/>
        <v>--</v>
      </c>
    </row>
    <row r="99" spans="1:49" x14ac:dyDescent="0.2">
      <c r="A99" s="79" t="s">
        <v>140</v>
      </c>
      <c r="B99" s="177" t="s">
        <v>36</v>
      </c>
      <c r="C99" s="168">
        <v>161710170</v>
      </c>
      <c r="D99" s="169" t="s">
        <v>348</v>
      </c>
      <c r="E99" s="27"/>
      <c r="F99" s="28"/>
      <c r="G99" s="28"/>
      <c r="H99" s="28"/>
      <c r="I99" s="33" t="str">
        <f t="shared" si="30"/>
        <v/>
      </c>
      <c r="J99" s="65" t="str">
        <f t="shared" si="24"/>
        <v/>
      </c>
      <c r="K99" s="77"/>
      <c r="L99" s="32"/>
      <c r="M99" s="32"/>
      <c r="N99" s="32"/>
      <c r="O99" s="33" t="str">
        <f t="shared" si="31"/>
        <v/>
      </c>
      <c r="P99" s="65" t="str">
        <f t="shared" si="25"/>
        <v/>
      </c>
      <c r="Q99" s="74"/>
      <c r="R99" s="67"/>
      <c r="S99" s="67"/>
      <c r="T99" s="67"/>
      <c r="U99" s="68"/>
      <c r="V99" s="69" t="str">
        <f t="shared" si="32"/>
        <v/>
      </c>
      <c r="W99" s="29"/>
      <c r="X99" s="31"/>
      <c r="Y99" s="70" t="str">
        <f t="shared" si="26"/>
        <v/>
      </c>
      <c r="Z99" s="71" t="str">
        <f t="shared" si="33"/>
        <v/>
      </c>
      <c r="AA99" s="72" t="str">
        <f t="shared" si="27"/>
        <v/>
      </c>
      <c r="AB99" s="30"/>
      <c r="AC99" s="32"/>
      <c r="AD99" s="32"/>
      <c r="AE99" s="33"/>
      <c r="AF99" s="73" t="str">
        <f t="shared" si="34"/>
        <v/>
      </c>
      <c r="AG99" s="30"/>
      <c r="AH99" s="32"/>
      <c r="AI99" s="32"/>
      <c r="AJ99" s="33"/>
      <c r="AK99" s="73" t="str">
        <f t="shared" si="35"/>
        <v/>
      </c>
      <c r="AL99" s="30"/>
      <c r="AM99" s="32"/>
      <c r="AN99" s="32"/>
      <c r="AO99" s="33"/>
      <c r="AP99" s="73" t="str">
        <f t="shared" si="36"/>
        <v/>
      </c>
      <c r="AQ99" s="30"/>
      <c r="AR99" s="32"/>
      <c r="AS99" s="32"/>
      <c r="AT99" s="33"/>
      <c r="AU99" s="114" t="str">
        <f t="shared" si="28"/>
        <v/>
      </c>
      <c r="AV99" s="115">
        <f t="shared" si="37"/>
        <v>0</v>
      </c>
      <c r="AW99" s="116" t="str">
        <f t="shared" si="29"/>
        <v>--</v>
      </c>
    </row>
    <row r="100" spans="1:49" x14ac:dyDescent="0.2">
      <c r="A100" s="79" t="s">
        <v>141</v>
      </c>
      <c r="B100" s="177" t="s">
        <v>36</v>
      </c>
      <c r="C100" s="168">
        <v>161710179</v>
      </c>
      <c r="D100" s="169" t="s">
        <v>349</v>
      </c>
      <c r="E100" s="27"/>
      <c r="F100" s="28"/>
      <c r="G100" s="28"/>
      <c r="H100" s="28"/>
      <c r="I100" s="33" t="str">
        <f t="shared" si="30"/>
        <v/>
      </c>
      <c r="J100" s="65" t="str">
        <f t="shared" si="24"/>
        <v/>
      </c>
      <c r="K100" s="77"/>
      <c r="L100" s="32"/>
      <c r="M100" s="32"/>
      <c r="N100" s="32"/>
      <c r="O100" s="33" t="str">
        <f t="shared" si="31"/>
        <v/>
      </c>
      <c r="P100" s="65" t="str">
        <f t="shared" si="25"/>
        <v/>
      </c>
      <c r="Q100" s="74"/>
      <c r="R100" s="67"/>
      <c r="S100" s="67"/>
      <c r="T100" s="67"/>
      <c r="U100" s="68"/>
      <c r="V100" s="69" t="str">
        <f t="shared" si="32"/>
        <v/>
      </c>
      <c r="W100" s="29"/>
      <c r="X100" s="31"/>
      <c r="Y100" s="70" t="str">
        <f t="shared" si="26"/>
        <v/>
      </c>
      <c r="Z100" s="71" t="str">
        <f t="shared" si="33"/>
        <v/>
      </c>
      <c r="AA100" s="72" t="str">
        <f t="shared" si="27"/>
        <v/>
      </c>
      <c r="AB100" s="30"/>
      <c r="AC100" s="32"/>
      <c r="AD100" s="32"/>
      <c r="AE100" s="33"/>
      <c r="AF100" s="73" t="str">
        <f t="shared" si="34"/>
        <v/>
      </c>
      <c r="AG100" s="30"/>
      <c r="AH100" s="32"/>
      <c r="AI100" s="32"/>
      <c r="AJ100" s="33"/>
      <c r="AK100" s="73" t="str">
        <f t="shared" si="35"/>
        <v/>
      </c>
      <c r="AL100" s="30"/>
      <c r="AM100" s="32"/>
      <c r="AN100" s="32"/>
      <c r="AO100" s="33"/>
      <c r="AP100" s="73" t="str">
        <f t="shared" si="36"/>
        <v/>
      </c>
      <c r="AQ100" s="30"/>
      <c r="AR100" s="32"/>
      <c r="AS100" s="32"/>
      <c r="AT100" s="33"/>
      <c r="AU100" s="114" t="str">
        <f t="shared" si="28"/>
        <v/>
      </c>
      <c r="AV100" s="115">
        <f t="shared" si="37"/>
        <v>0</v>
      </c>
      <c r="AW100" s="116" t="str">
        <f t="shared" si="29"/>
        <v>--</v>
      </c>
    </row>
    <row r="101" spans="1:49" x14ac:dyDescent="0.2">
      <c r="A101" s="79" t="s">
        <v>142</v>
      </c>
      <c r="B101" s="177" t="s">
        <v>36</v>
      </c>
      <c r="C101" s="172">
        <v>161710371</v>
      </c>
      <c r="D101" s="170" t="s">
        <v>350</v>
      </c>
      <c r="E101" s="27"/>
      <c r="F101" s="28"/>
      <c r="G101" s="28"/>
      <c r="H101" s="28"/>
      <c r="I101" s="33" t="str">
        <f t="shared" si="30"/>
        <v/>
      </c>
      <c r="J101" s="65" t="str">
        <f t="shared" si="24"/>
        <v/>
      </c>
      <c r="K101" s="77"/>
      <c r="L101" s="32"/>
      <c r="M101" s="32"/>
      <c r="N101" s="32"/>
      <c r="O101" s="33" t="str">
        <f t="shared" si="31"/>
        <v/>
      </c>
      <c r="P101" s="65" t="str">
        <f t="shared" si="25"/>
        <v/>
      </c>
      <c r="Q101" s="74"/>
      <c r="R101" s="67"/>
      <c r="S101" s="67"/>
      <c r="T101" s="67"/>
      <c r="U101" s="68"/>
      <c r="V101" s="69" t="str">
        <f t="shared" si="32"/>
        <v/>
      </c>
      <c r="W101" s="29"/>
      <c r="X101" s="31"/>
      <c r="Y101" s="70" t="str">
        <f t="shared" si="26"/>
        <v/>
      </c>
      <c r="Z101" s="71" t="str">
        <f t="shared" si="33"/>
        <v/>
      </c>
      <c r="AA101" s="72" t="str">
        <f t="shared" si="27"/>
        <v/>
      </c>
      <c r="AB101" s="30"/>
      <c r="AC101" s="32"/>
      <c r="AD101" s="32"/>
      <c r="AE101" s="33"/>
      <c r="AF101" s="73" t="str">
        <f t="shared" si="34"/>
        <v/>
      </c>
      <c r="AG101" s="30"/>
      <c r="AH101" s="32"/>
      <c r="AI101" s="32"/>
      <c r="AJ101" s="33"/>
      <c r="AK101" s="73" t="str">
        <f t="shared" si="35"/>
        <v/>
      </c>
      <c r="AL101" s="30"/>
      <c r="AM101" s="32"/>
      <c r="AN101" s="32"/>
      <c r="AO101" s="33"/>
      <c r="AP101" s="73" t="str">
        <f t="shared" si="36"/>
        <v/>
      </c>
      <c r="AQ101" s="30"/>
      <c r="AR101" s="32"/>
      <c r="AS101" s="32"/>
      <c r="AT101" s="33"/>
      <c r="AU101" s="114" t="str">
        <f t="shared" si="28"/>
        <v/>
      </c>
      <c r="AV101" s="115">
        <f t="shared" si="37"/>
        <v>0</v>
      </c>
      <c r="AW101" s="116" t="str">
        <f t="shared" si="29"/>
        <v>--</v>
      </c>
    </row>
    <row r="102" spans="1:49" x14ac:dyDescent="0.2">
      <c r="A102" s="79" t="s">
        <v>143</v>
      </c>
      <c r="B102" s="177" t="s">
        <v>36</v>
      </c>
      <c r="C102" s="168">
        <v>161710196</v>
      </c>
      <c r="D102" s="169" t="s">
        <v>351</v>
      </c>
      <c r="E102" s="27"/>
      <c r="F102" s="28"/>
      <c r="G102" s="28"/>
      <c r="H102" s="28"/>
      <c r="I102" s="33" t="str">
        <f t="shared" si="30"/>
        <v/>
      </c>
      <c r="J102" s="65" t="str">
        <f t="shared" si="24"/>
        <v/>
      </c>
      <c r="K102" s="77"/>
      <c r="L102" s="32"/>
      <c r="M102" s="32"/>
      <c r="N102" s="32"/>
      <c r="O102" s="33" t="str">
        <f t="shared" si="31"/>
        <v/>
      </c>
      <c r="P102" s="65" t="str">
        <f t="shared" si="25"/>
        <v/>
      </c>
      <c r="Q102" s="74"/>
      <c r="R102" s="67"/>
      <c r="S102" s="67"/>
      <c r="T102" s="67"/>
      <c r="U102" s="68"/>
      <c r="V102" s="69" t="str">
        <f t="shared" si="32"/>
        <v/>
      </c>
      <c r="W102" s="29"/>
      <c r="X102" s="31"/>
      <c r="Y102" s="70" t="str">
        <f t="shared" si="26"/>
        <v/>
      </c>
      <c r="Z102" s="71" t="str">
        <f t="shared" si="33"/>
        <v/>
      </c>
      <c r="AA102" s="72" t="str">
        <f t="shared" si="27"/>
        <v/>
      </c>
      <c r="AB102" s="30"/>
      <c r="AC102" s="32"/>
      <c r="AD102" s="32"/>
      <c r="AE102" s="33"/>
      <c r="AF102" s="73" t="str">
        <f t="shared" si="34"/>
        <v/>
      </c>
      <c r="AG102" s="30"/>
      <c r="AH102" s="32"/>
      <c r="AI102" s="32"/>
      <c r="AJ102" s="33"/>
      <c r="AK102" s="73" t="str">
        <f t="shared" si="35"/>
        <v/>
      </c>
      <c r="AL102" s="30"/>
      <c r="AM102" s="32"/>
      <c r="AN102" s="32"/>
      <c r="AO102" s="33"/>
      <c r="AP102" s="73" t="str">
        <f t="shared" si="36"/>
        <v/>
      </c>
      <c r="AQ102" s="30"/>
      <c r="AR102" s="32"/>
      <c r="AS102" s="32"/>
      <c r="AT102" s="33"/>
      <c r="AU102" s="114" t="str">
        <f t="shared" si="28"/>
        <v/>
      </c>
      <c r="AV102" s="115">
        <f t="shared" si="37"/>
        <v>0</v>
      </c>
      <c r="AW102" s="116" t="str">
        <f t="shared" si="29"/>
        <v>--</v>
      </c>
    </row>
    <row r="103" spans="1:49" x14ac:dyDescent="0.2">
      <c r="A103" s="79" t="s">
        <v>144</v>
      </c>
      <c r="B103" s="177" t="s">
        <v>36</v>
      </c>
      <c r="C103" s="168">
        <v>161710197</v>
      </c>
      <c r="D103" s="169" t="s">
        <v>352</v>
      </c>
      <c r="E103" s="27"/>
      <c r="F103" s="28"/>
      <c r="G103" s="28"/>
      <c r="H103" s="28"/>
      <c r="I103" s="33" t="str">
        <f t="shared" si="30"/>
        <v/>
      </c>
      <c r="J103" s="65" t="str">
        <f t="shared" si="24"/>
        <v/>
      </c>
      <c r="K103" s="77"/>
      <c r="L103" s="32"/>
      <c r="M103" s="32"/>
      <c r="N103" s="32"/>
      <c r="O103" s="33" t="str">
        <f t="shared" si="31"/>
        <v/>
      </c>
      <c r="P103" s="65" t="str">
        <f t="shared" si="25"/>
        <v/>
      </c>
      <c r="Q103" s="74"/>
      <c r="R103" s="67"/>
      <c r="S103" s="67"/>
      <c r="T103" s="67"/>
      <c r="U103" s="68"/>
      <c r="V103" s="69" t="str">
        <f t="shared" si="32"/>
        <v/>
      </c>
      <c r="W103" s="29"/>
      <c r="X103" s="31"/>
      <c r="Y103" s="70" t="str">
        <f t="shared" si="26"/>
        <v/>
      </c>
      <c r="Z103" s="71" t="str">
        <f t="shared" si="33"/>
        <v/>
      </c>
      <c r="AA103" s="72" t="str">
        <f t="shared" si="27"/>
        <v/>
      </c>
      <c r="AB103" s="30"/>
      <c r="AC103" s="32"/>
      <c r="AD103" s="32"/>
      <c r="AE103" s="33"/>
      <c r="AF103" s="73" t="str">
        <f t="shared" si="34"/>
        <v/>
      </c>
      <c r="AG103" s="30"/>
      <c r="AH103" s="32"/>
      <c r="AI103" s="32"/>
      <c r="AJ103" s="33"/>
      <c r="AK103" s="73" t="str">
        <f t="shared" si="35"/>
        <v/>
      </c>
      <c r="AL103" s="30"/>
      <c r="AM103" s="32"/>
      <c r="AN103" s="32"/>
      <c r="AO103" s="33"/>
      <c r="AP103" s="73" t="str">
        <f t="shared" si="36"/>
        <v/>
      </c>
      <c r="AQ103" s="30"/>
      <c r="AR103" s="32"/>
      <c r="AS103" s="32"/>
      <c r="AT103" s="33"/>
      <c r="AU103" s="114" t="str">
        <f t="shared" si="28"/>
        <v/>
      </c>
      <c r="AV103" s="115">
        <f t="shared" si="37"/>
        <v>0</v>
      </c>
      <c r="AW103" s="116" t="str">
        <f t="shared" si="29"/>
        <v>--</v>
      </c>
    </row>
    <row r="104" spans="1:49" x14ac:dyDescent="0.2">
      <c r="A104" s="79" t="s">
        <v>145</v>
      </c>
      <c r="B104" s="177" t="s">
        <v>36</v>
      </c>
      <c r="C104" s="168">
        <v>161710205</v>
      </c>
      <c r="D104" s="169" t="s">
        <v>353</v>
      </c>
      <c r="E104" s="27"/>
      <c r="F104" s="28"/>
      <c r="G104" s="28"/>
      <c r="H104" s="28"/>
      <c r="I104" s="33" t="str">
        <f t="shared" si="30"/>
        <v/>
      </c>
      <c r="J104" s="65" t="str">
        <f t="shared" si="24"/>
        <v/>
      </c>
      <c r="K104" s="77"/>
      <c r="L104" s="32"/>
      <c r="M104" s="32"/>
      <c r="N104" s="32"/>
      <c r="O104" s="33" t="str">
        <f t="shared" si="31"/>
        <v/>
      </c>
      <c r="P104" s="65" t="str">
        <f t="shared" si="25"/>
        <v/>
      </c>
      <c r="Q104" s="74"/>
      <c r="R104" s="67"/>
      <c r="S104" s="67"/>
      <c r="T104" s="67"/>
      <c r="U104" s="68"/>
      <c r="V104" s="69" t="str">
        <f t="shared" si="32"/>
        <v/>
      </c>
      <c r="W104" s="29"/>
      <c r="X104" s="31"/>
      <c r="Y104" s="70" t="str">
        <f t="shared" si="26"/>
        <v/>
      </c>
      <c r="Z104" s="71" t="str">
        <f t="shared" si="33"/>
        <v/>
      </c>
      <c r="AA104" s="72" t="str">
        <f t="shared" si="27"/>
        <v/>
      </c>
      <c r="AB104" s="30"/>
      <c r="AC104" s="32"/>
      <c r="AD104" s="32"/>
      <c r="AE104" s="33"/>
      <c r="AF104" s="73" t="str">
        <f t="shared" si="34"/>
        <v/>
      </c>
      <c r="AG104" s="30"/>
      <c r="AH104" s="32"/>
      <c r="AI104" s="32"/>
      <c r="AJ104" s="33"/>
      <c r="AK104" s="73" t="str">
        <f t="shared" si="35"/>
        <v/>
      </c>
      <c r="AL104" s="30"/>
      <c r="AM104" s="32"/>
      <c r="AN104" s="32"/>
      <c r="AO104" s="33"/>
      <c r="AP104" s="73" t="str">
        <f t="shared" si="36"/>
        <v/>
      </c>
      <c r="AQ104" s="30"/>
      <c r="AR104" s="32"/>
      <c r="AS104" s="32"/>
      <c r="AT104" s="33"/>
      <c r="AU104" s="114" t="str">
        <f t="shared" si="28"/>
        <v/>
      </c>
      <c r="AV104" s="115">
        <f t="shared" si="37"/>
        <v>0</v>
      </c>
      <c r="AW104" s="116" t="str">
        <f t="shared" si="29"/>
        <v>--</v>
      </c>
    </row>
    <row r="105" spans="1:49" x14ac:dyDescent="0.2">
      <c r="A105" s="79" t="s">
        <v>146</v>
      </c>
      <c r="B105" s="177" t="s">
        <v>36</v>
      </c>
      <c r="C105" s="168">
        <v>161710231</v>
      </c>
      <c r="D105" s="169" t="s">
        <v>354</v>
      </c>
      <c r="E105" s="27"/>
      <c r="F105" s="28"/>
      <c r="G105" s="28"/>
      <c r="H105" s="28"/>
      <c r="I105" s="33" t="str">
        <f t="shared" si="30"/>
        <v/>
      </c>
      <c r="J105" s="65" t="str">
        <f t="shared" si="24"/>
        <v/>
      </c>
      <c r="K105" s="77"/>
      <c r="L105" s="32"/>
      <c r="M105" s="32"/>
      <c r="N105" s="32"/>
      <c r="O105" s="33" t="str">
        <f t="shared" si="31"/>
        <v/>
      </c>
      <c r="P105" s="65" t="str">
        <f t="shared" si="25"/>
        <v/>
      </c>
      <c r="Q105" s="74"/>
      <c r="R105" s="67"/>
      <c r="S105" s="67"/>
      <c r="T105" s="67"/>
      <c r="U105" s="68"/>
      <c r="V105" s="69" t="str">
        <f t="shared" si="32"/>
        <v/>
      </c>
      <c r="W105" s="29"/>
      <c r="X105" s="31"/>
      <c r="Y105" s="70" t="str">
        <f t="shared" si="26"/>
        <v/>
      </c>
      <c r="Z105" s="71" t="str">
        <f t="shared" si="33"/>
        <v/>
      </c>
      <c r="AA105" s="72" t="str">
        <f t="shared" si="27"/>
        <v/>
      </c>
      <c r="AB105" s="30"/>
      <c r="AC105" s="32"/>
      <c r="AD105" s="32"/>
      <c r="AE105" s="33"/>
      <c r="AF105" s="73" t="str">
        <f t="shared" si="34"/>
        <v/>
      </c>
      <c r="AG105" s="30"/>
      <c r="AH105" s="32"/>
      <c r="AI105" s="32"/>
      <c r="AJ105" s="33"/>
      <c r="AK105" s="73" t="str">
        <f t="shared" si="35"/>
        <v/>
      </c>
      <c r="AL105" s="30"/>
      <c r="AM105" s="32"/>
      <c r="AN105" s="32"/>
      <c r="AO105" s="33"/>
      <c r="AP105" s="73" t="str">
        <f t="shared" si="36"/>
        <v/>
      </c>
      <c r="AQ105" s="30"/>
      <c r="AR105" s="32"/>
      <c r="AS105" s="32"/>
      <c r="AT105" s="33"/>
      <c r="AU105" s="114" t="str">
        <f t="shared" si="28"/>
        <v/>
      </c>
      <c r="AV105" s="115">
        <f t="shared" si="37"/>
        <v>0</v>
      </c>
      <c r="AW105" s="116" t="str">
        <f t="shared" si="29"/>
        <v>--</v>
      </c>
    </row>
    <row r="106" spans="1:49" x14ac:dyDescent="0.2">
      <c r="A106" s="79" t="s">
        <v>147</v>
      </c>
      <c r="B106" s="177" t="s">
        <v>36</v>
      </c>
      <c r="C106" s="168">
        <v>171811441</v>
      </c>
      <c r="D106" s="169" t="s">
        <v>355</v>
      </c>
      <c r="E106" s="27"/>
      <c r="F106" s="28"/>
      <c r="G106" s="28"/>
      <c r="H106" s="28"/>
      <c r="I106" s="33" t="str">
        <f t="shared" si="30"/>
        <v/>
      </c>
      <c r="J106" s="65" t="str">
        <f t="shared" si="24"/>
        <v/>
      </c>
      <c r="K106" s="77"/>
      <c r="L106" s="32"/>
      <c r="M106" s="32"/>
      <c r="N106" s="32"/>
      <c r="O106" s="33" t="str">
        <f t="shared" si="31"/>
        <v/>
      </c>
      <c r="P106" s="65" t="str">
        <f t="shared" si="25"/>
        <v/>
      </c>
      <c r="Q106" s="74"/>
      <c r="R106" s="67"/>
      <c r="S106" s="67"/>
      <c r="T106" s="67"/>
      <c r="U106" s="68"/>
      <c r="V106" s="69" t="str">
        <f t="shared" si="32"/>
        <v/>
      </c>
      <c r="W106" s="29"/>
      <c r="X106" s="31"/>
      <c r="Y106" s="70" t="str">
        <f t="shared" si="26"/>
        <v/>
      </c>
      <c r="Z106" s="71" t="str">
        <f t="shared" si="33"/>
        <v/>
      </c>
      <c r="AA106" s="72" t="str">
        <f t="shared" si="27"/>
        <v/>
      </c>
      <c r="AB106" s="30"/>
      <c r="AC106" s="32"/>
      <c r="AD106" s="32"/>
      <c r="AE106" s="33"/>
      <c r="AF106" s="73" t="str">
        <f t="shared" si="34"/>
        <v/>
      </c>
      <c r="AG106" s="30"/>
      <c r="AH106" s="32"/>
      <c r="AI106" s="32"/>
      <c r="AJ106" s="33"/>
      <c r="AK106" s="73" t="str">
        <f t="shared" si="35"/>
        <v/>
      </c>
      <c r="AL106" s="30"/>
      <c r="AM106" s="32"/>
      <c r="AN106" s="32"/>
      <c r="AO106" s="33"/>
      <c r="AP106" s="73" t="str">
        <f t="shared" si="36"/>
        <v/>
      </c>
      <c r="AQ106" s="30"/>
      <c r="AR106" s="32"/>
      <c r="AS106" s="32"/>
      <c r="AT106" s="33"/>
      <c r="AU106" s="114" t="str">
        <f t="shared" si="28"/>
        <v/>
      </c>
      <c r="AV106" s="115">
        <f t="shared" si="37"/>
        <v>0</v>
      </c>
      <c r="AW106" s="116" t="str">
        <f t="shared" si="29"/>
        <v>--</v>
      </c>
    </row>
    <row r="107" spans="1:49" x14ac:dyDescent="0.2">
      <c r="A107" s="79" t="s">
        <v>148</v>
      </c>
      <c r="B107" s="177" t="s">
        <v>36</v>
      </c>
      <c r="C107" s="168">
        <v>161710242</v>
      </c>
      <c r="D107" s="169" t="s">
        <v>356</v>
      </c>
      <c r="E107" s="27"/>
      <c r="F107" s="28"/>
      <c r="G107" s="28"/>
      <c r="H107" s="28"/>
      <c r="I107" s="33" t="str">
        <f t="shared" si="30"/>
        <v/>
      </c>
      <c r="J107" s="65" t="str">
        <f t="shared" si="24"/>
        <v/>
      </c>
      <c r="K107" s="77"/>
      <c r="L107" s="32"/>
      <c r="M107" s="32"/>
      <c r="N107" s="32"/>
      <c r="O107" s="33" t="str">
        <f t="shared" si="31"/>
        <v/>
      </c>
      <c r="P107" s="65" t="str">
        <f t="shared" si="25"/>
        <v/>
      </c>
      <c r="Q107" s="74"/>
      <c r="R107" s="67"/>
      <c r="S107" s="67"/>
      <c r="T107" s="67"/>
      <c r="U107" s="68"/>
      <c r="V107" s="69" t="str">
        <f t="shared" si="32"/>
        <v/>
      </c>
      <c r="W107" s="29"/>
      <c r="X107" s="31"/>
      <c r="Y107" s="70" t="str">
        <f t="shared" si="26"/>
        <v/>
      </c>
      <c r="Z107" s="71" t="str">
        <f t="shared" si="33"/>
        <v/>
      </c>
      <c r="AA107" s="72" t="str">
        <f t="shared" si="27"/>
        <v/>
      </c>
      <c r="AB107" s="30"/>
      <c r="AC107" s="32"/>
      <c r="AD107" s="32"/>
      <c r="AE107" s="33"/>
      <c r="AF107" s="73" t="str">
        <f t="shared" si="34"/>
        <v/>
      </c>
      <c r="AG107" s="30"/>
      <c r="AH107" s="32"/>
      <c r="AI107" s="32"/>
      <c r="AJ107" s="33"/>
      <c r="AK107" s="73" t="str">
        <f t="shared" si="35"/>
        <v/>
      </c>
      <c r="AL107" s="30"/>
      <c r="AM107" s="32"/>
      <c r="AN107" s="32"/>
      <c r="AO107" s="33"/>
      <c r="AP107" s="73" t="str">
        <f t="shared" si="36"/>
        <v/>
      </c>
      <c r="AQ107" s="30"/>
      <c r="AR107" s="32"/>
      <c r="AS107" s="32"/>
      <c r="AT107" s="33"/>
      <c r="AU107" s="114" t="str">
        <f t="shared" si="28"/>
        <v/>
      </c>
      <c r="AV107" s="115">
        <f t="shared" si="37"/>
        <v>0</v>
      </c>
      <c r="AW107" s="116" t="str">
        <f t="shared" si="29"/>
        <v>--</v>
      </c>
    </row>
    <row r="108" spans="1:49" x14ac:dyDescent="0.2">
      <c r="A108" s="79" t="s">
        <v>149</v>
      </c>
      <c r="B108" s="177" t="s">
        <v>36</v>
      </c>
      <c r="C108" s="168">
        <v>161710267</v>
      </c>
      <c r="D108" s="169" t="s">
        <v>357</v>
      </c>
      <c r="E108" s="27"/>
      <c r="F108" s="28"/>
      <c r="G108" s="28"/>
      <c r="H108" s="28"/>
      <c r="I108" s="33" t="str">
        <f t="shared" si="30"/>
        <v/>
      </c>
      <c r="J108" s="65" t="str">
        <f t="shared" si="24"/>
        <v/>
      </c>
      <c r="K108" s="77"/>
      <c r="L108" s="32"/>
      <c r="M108" s="32"/>
      <c r="N108" s="32"/>
      <c r="O108" s="33" t="str">
        <f t="shared" si="31"/>
        <v/>
      </c>
      <c r="P108" s="65" t="str">
        <f t="shared" si="25"/>
        <v/>
      </c>
      <c r="Q108" s="74"/>
      <c r="R108" s="67"/>
      <c r="S108" s="67"/>
      <c r="T108" s="67"/>
      <c r="U108" s="68"/>
      <c r="V108" s="69" t="str">
        <f t="shared" si="32"/>
        <v/>
      </c>
      <c r="W108" s="29"/>
      <c r="X108" s="31"/>
      <c r="Y108" s="70" t="str">
        <f t="shared" si="26"/>
        <v/>
      </c>
      <c r="Z108" s="71" t="str">
        <f t="shared" si="33"/>
        <v/>
      </c>
      <c r="AA108" s="72" t="str">
        <f t="shared" si="27"/>
        <v/>
      </c>
      <c r="AB108" s="30"/>
      <c r="AC108" s="32"/>
      <c r="AD108" s="32"/>
      <c r="AE108" s="33"/>
      <c r="AF108" s="73" t="str">
        <f t="shared" si="34"/>
        <v/>
      </c>
      <c r="AG108" s="30"/>
      <c r="AH108" s="32"/>
      <c r="AI108" s="32"/>
      <c r="AJ108" s="33"/>
      <c r="AK108" s="73" t="str">
        <f t="shared" si="35"/>
        <v/>
      </c>
      <c r="AL108" s="30"/>
      <c r="AM108" s="32"/>
      <c r="AN108" s="32"/>
      <c r="AO108" s="33"/>
      <c r="AP108" s="73" t="str">
        <f t="shared" si="36"/>
        <v/>
      </c>
      <c r="AQ108" s="30"/>
      <c r="AR108" s="32"/>
      <c r="AS108" s="32"/>
      <c r="AT108" s="33"/>
      <c r="AU108" s="114" t="str">
        <f t="shared" si="28"/>
        <v/>
      </c>
      <c r="AV108" s="115">
        <f t="shared" si="37"/>
        <v>0</v>
      </c>
      <c r="AW108" s="116" t="str">
        <f t="shared" si="29"/>
        <v>--</v>
      </c>
    </row>
    <row r="109" spans="1:49" x14ac:dyDescent="0.2">
      <c r="A109" s="79" t="s">
        <v>150</v>
      </c>
      <c r="B109" s="177" t="s">
        <v>36</v>
      </c>
      <c r="C109" s="168">
        <v>161710268</v>
      </c>
      <c r="D109" s="169" t="s">
        <v>358</v>
      </c>
      <c r="E109" s="27"/>
      <c r="F109" s="28"/>
      <c r="G109" s="28"/>
      <c r="H109" s="28"/>
      <c r="I109" s="33" t="str">
        <f t="shared" si="30"/>
        <v/>
      </c>
      <c r="J109" s="65" t="str">
        <f t="shared" si="24"/>
        <v/>
      </c>
      <c r="K109" s="77"/>
      <c r="L109" s="32"/>
      <c r="M109" s="32"/>
      <c r="N109" s="32"/>
      <c r="O109" s="33" t="str">
        <f t="shared" si="31"/>
        <v/>
      </c>
      <c r="P109" s="65" t="str">
        <f t="shared" si="25"/>
        <v/>
      </c>
      <c r="Q109" s="74"/>
      <c r="R109" s="67"/>
      <c r="S109" s="67"/>
      <c r="T109" s="67"/>
      <c r="U109" s="68"/>
      <c r="V109" s="69" t="str">
        <f t="shared" si="32"/>
        <v/>
      </c>
      <c r="W109" s="29"/>
      <c r="X109" s="31"/>
      <c r="Y109" s="70" t="str">
        <f t="shared" si="26"/>
        <v/>
      </c>
      <c r="Z109" s="71" t="str">
        <f t="shared" si="33"/>
        <v/>
      </c>
      <c r="AA109" s="72" t="str">
        <f t="shared" si="27"/>
        <v/>
      </c>
      <c r="AB109" s="30"/>
      <c r="AC109" s="32"/>
      <c r="AD109" s="32"/>
      <c r="AE109" s="33"/>
      <c r="AF109" s="73" t="str">
        <f t="shared" si="34"/>
        <v/>
      </c>
      <c r="AG109" s="30"/>
      <c r="AH109" s="32"/>
      <c r="AI109" s="32"/>
      <c r="AJ109" s="33"/>
      <c r="AK109" s="73" t="str">
        <f t="shared" si="35"/>
        <v/>
      </c>
      <c r="AL109" s="30"/>
      <c r="AM109" s="32"/>
      <c r="AN109" s="32"/>
      <c r="AO109" s="33"/>
      <c r="AP109" s="73" t="str">
        <f t="shared" si="36"/>
        <v/>
      </c>
      <c r="AQ109" s="30"/>
      <c r="AR109" s="32"/>
      <c r="AS109" s="32"/>
      <c r="AT109" s="33"/>
      <c r="AU109" s="114" t="str">
        <f t="shared" si="28"/>
        <v/>
      </c>
      <c r="AV109" s="115">
        <f t="shared" si="37"/>
        <v>0</v>
      </c>
      <c r="AW109" s="116" t="str">
        <f t="shared" si="29"/>
        <v>--</v>
      </c>
    </row>
    <row r="110" spans="1:49" x14ac:dyDescent="0.2">
      <c r="A110" s="79" t="s">
        <v>151</v>
      </c>
      <c r="B110" s="177" t="s">
        <v>36</v>
      </c>
      <c r="C110" s="168">
        <v>161710272</v>
      </c>
      <c r="D110" s="169" t="s">
        <v>359</v>
      </c>
      <c r="E110" s="27"/>
      <c r="F110" s="28"/>
      <c r="G110" s="28"/>
      <c r="H110" s="28"/>
      <c r="I110" s="33" t="str">
        <f t="shared" si="30"/>
        <v/>
      </c>
      <c r="J110" s="65" t="str">
        <f t="shared" si="24"/>
        <v/>
      </c>
      <c r="K110" s="77"/>
      <c r="L110" s="32"/>
      <c r="M110" s="32"/>
      <c r="N110" s="32"/>
      <c r="O110" s="33" t="str">
        <f t="shared" si="31"/>
        <v/>
      </c>
      <c r="P110" s="65" t="str">
        <f t="shared" si="25"/>
        <v/>
      </c>
      <c r="Q110" s="74"/>
      <c r="R110" s="67"/>
      <c r="S110" s="67"/>
      <c r="T110" s="67"/>
      <c r="U110" s="68"/>
      <c r="V110" s="69" t="str">
        <f t="shared" si="32"/>
        <v/>
      </c>
      <c r="W110" s="29"/>
      <c r="X110" s="31"/>
      <c r="Y110" s="70" t="str">
        <f t="shared" si="26"/>
        <v/>
      </c>
      <c r="Z110" s="71" t="str">
        <f t="shared" si="33"/>
        <v/>
      </c>
      <c r="AA110" s="72" t="str">
        <f t="shared" si="27"/>
        <v/>
      </c>
      <c r="AB110" s="30"/>
      <c r="AC110" s="32"/>
      <c r="AD110" s="32"/>
      <c r="AE110" s="33"/>
      <c r="AF110" s="73" t="str">
        <f t="shared" si="34"/>
        <v/>
      </c>
      <c r="AG110" s="30"/>
      <c r="AH110" s="32"/>
      <c r="AI110" s="32"/>
      <c r="AJ110" s="33"/>
      <c r="AK110" s="73" t="str">
        <f t="shared" si="35"/>
        <v/>
      </c>
      <c r="AL110" s="30"/>
      <c r="AM110" s="32"/>
      <c r="AN110" s="32"/>
      <c r="AO110" s="33"/>
      <c r="AP110" s="73" t="str">
        <f t="shared" si="36"/>
        <v/>
      </c>
      <c r="AQ110" s="30"/>
      <c r="AR110" s="32"/>
      <c r="AS110" s="32"/>
      <c r="AT110" s="33"/>
      <c r="AU110" s="114" t="str">
        <f t="shared" si="28"/>
        <v/>
      </c>
      <c r="AV110" s="115">
        <f t="shared" si="37"/>
        <v>0</v>
      </c>
      <c r="AW110" s="116" t="str">
        <f t="shared" si="29"/>
        <v>--</v>
      </c>
    </row>
    <row r="111" spans="1:49" x14ac:dyDescent="0.2">
      <c r="A111" s="79" t="s">
        <v>152</v>
      </c>
      <c r="B111" s="177" t="s">
        <v>36</v>
      </c>
      <c r="C111" s="168">
        <v>171811456</v>
      </c>
      <c r="D111" s="169" t="s">
        <v>360</v>
      </c>
      <c r="E111" s="27"/>
      <c r="F111" s="28"/>
      <c r="G111" s="28"/>
      <c r="H111" s="28"/>
      <c r="I111" s="33" t="str">
        <f t="shared" si="30"/>
        <v/>
      </c>
      <c r="J111" s="65" t="str">
        <f t="shared" si="24"/>
        <v/>
      </c>
      <c r="K111" s="77"/>
      <c r="L111" s="32"/>
      <c r="M111" s="32"/>
      <c r="N111" s="32"/>
      <c r="O111" s="33" t="str">
        <f t="shared" si="31"/>
        <v/>
      </c>
      <c r="P111" s="65" t="str">
        <f t="shared" si="25"/>
        <v/>
      </c>
      <c r="Q111" s="74"/>
      <c r="R111" s="67"/>
      <c r="S111" s="67"/>
      <c r="T111" s="67"/>
      <c r="U111" s="68"/>
      <c r="V111" s="69" t="str">
        <f t="shared" si="32"/>
        <v/>
      </c>
      <c r="W111" s="29"/>
      <c r="X111" s="31"/>
      <c r="Y111" s="70" t="str">
        <f t="shared" si="26"/>
        <v/>
      </c>
      <c r="Z111" s="71" t="str">
        <f t="shared" si="33"/>
        <v/>
      </c>
      <c r="AA111" s="72" t="str">
        <f t="shared" si="27"/>
        <v/>
      </c>
      <c r="AB111" s="30"/>
      <c r="AC111" s="32"/>
      <c r="AD111" s="32"/>
      <c r="AE111" s="33"/>
      <c r="AF111" s="73" t="str">
        <f t="shared" si="34"/>
        <v/>
      </c>
      <c r="AG111" s="30"/>
      <c r="AH111" s="32"/>
      <c r="AI111" s="32"/>
      <c r="AJ111" s="33"/>
      <c r="AK111" s="73" t="str">
        <f t="shared" si="35"/>
        <v/>
      </c>
      <c r="AL111" s="30"/>
      <c r="AM111" s="32"/>
      <c r="AN111" s="32"/>
      <c r="AO111" s="33"/>
      <c r="AP111" s="73" t="str">
        <f t="shared" si="36"/>
        <v/>
      </c>
      <c r="AQ111" s="30"/>
      <c r="AR111" s="32"/>
      <c r="AS111" s="32"/>
      <c r="AT111" s="33"/>
      <c r="AU111" s="114" t="str">
        <f t="shared" si="28"/>
        <v/>
      </c>
      <c r="AV111" s="115">
        <f t="shared" si="37"/>
        <v>0</v>
      </c>
      <c r="AW111" s="116" t="str">
        <f t="shared" si="29"/>
        <v>--</v>
      </c>
    </row>
    <row r="112" spans="1:49" x14ac:dyDescent="0.2">
      <c r="A112" s="79" t="s">
        <v>153</v>
      </c>
      <c r="B112" s="177" t="s">
        <v>36</v>
      </c>
      <c r="C112" s="168">
        <v>161710288</v>
      </c>
      <c r="D112" s="169" t="s">
        <v>361</v>
      </c>
      <c r="E112" s="27"/>
      <c r="F112" s="28"/>
      <c r="G112" s="28"/>
      <c r="H112" s="28"/>
      <c r="I112" s="33" t="str">
        <f t="shared" si="30"/>
        <v/>
      </c>
      <c r="J112" s="65" t="str">
        <f t="shared" si="24"/>
        <v/>
      </c>
      <c r="K112" s="77"/>
      <c r="L112" s="32"/>
      <c r="M112" s="32"/>
      <c r="N112" s="32"/>
      <c r="O112" s="33" t="str">
        <f t="shared" si="31"/>
        <v/>
      </c>
      <c r="P112" s="65" t="str">
        <f t="shared" si="25"/>
        <v/>
      </c>
      <c r="Q112" s="74"/>
      <c r="R112" s="67"/>
      <c r="S112" s="67"/>
      <c r="T112" s="67"/>
      <c r="U112" s="68"/>
      <c r="V112" s="69" t="str">
        <f t="shared" si="32"/>
        <v/>
      </c>
      <c r="W112" s="29"/>
      <c r="X112" s="31"/>
      <c r="Y112" s="70" t="str">
        <f t="shared" si="26"/>
        <v/>
      </c>
      <c r="Z112" s="71" t="str">
        <f t="shared" si="33"/>
        <v/>
      </c>
      <c r="AA112" s="72" t="str">
        <f t="shared" si="27"/>
        <v/>
      </c>
      <c r="AB112" s="30"/>
      <c r="AC112" s="32"/>
      <c r="AD112" s="32"/>
      <c r="AE112" s="33"/>
      <c r="AF112" s="73" t="str">
        <f t="shared" si="34"/>
        <v/>
      </c>
      <c r="AG112" s="30"/>
      <c r="AH112" s="32"/>
      <c r="AI112" s="32"/>
      <c r="AJ112" s="33"/>
      <c r="AK112" s="73" t="str">
        <f t="shared" si="35"/>
        <v/>
      </c>
      <c r="AL112" s="30"/>
      <c r="AM112" s="32"/>
      <c r="AN112" s="32"/>
      <c r="AO112" s="33"/>
      <c r="AP112" s="73" t="str">
        <f t="shared" si="36"/>
        <v/>
      </c>
      <c r="AQ112" s="30"/>
      <c r="AR112" s="32"/>
      <c r="AS112" s="32"/>
      <c r="AT112" s="33"/>
      <c r="AU112" s="114" t="str">
        <f t="shared" si="28"/>
        <v/>
      </c>
      <c r="AV112" s="115">
        <f t="shared" si="37"/>
        <v>0</v>
      </c>
      <c r="AW112" s="116" t="str">
        <f t="shared" si="29"/>
        <v>--</v>
      </c>
    </row>
    <row r="113" spans="1:49" x14ac:dyDescent="0.2">
      <c r="A113" s="79" t="s">
        <v>154</v>
      </c>
      <c r="B113" s="177" t="s">
        <v>36</v>
      </c>
      <c r="C113" s="168">
        <v>161710290</v>
      </c>
      <c r="D113" s="169" t="s">
        <v>362</v>
      </c>
      <c r="E113" s="27"/>
      <c r="F113" s="28"/>
      <c r="G113" s="28"/>
      <c r="H113" s="28"/>
      <c r="I113" s="33" t="str">
        <f t="shared" si="30"/>
        <v/>
      </c>
      <c r="J113" s="65" t="str">
        <f t="shared" si="24"/>
        <v/>
      </c>
      <c r="K113" s="77"/>
      <c r="L113" s="32"/>
      <c r="M113" s="32"/>
      <c r="N113" s="32"/>
      <c r="O113" s="33" t="str">
        <f t="shared" si="31"/>
        <v/>
      </c>
      <c r="P113" s="65" t="str">
        <f t="shared" si="25"/>
        <v/>
      </c>
      <c r="Q113" s="74"/>
      <c r="R113" s="67"/>
      <c r="S113" s="67"/>
      <c r="T113" s="67"/>
      <c r="U113" s="68"/>
      <c r="V113" s="69" t="str">
        <f t="shared" si="32"/>
        <v/>
      </c>
      <c r="W113" s="29"/>
      <c r="X113" s="31"/>
      <c r="Y113" s="70" t="str">
        <f t="shared" si="26"/>
        <v/>
      </c>
      <c r="Z113" s="71" t="str">
        <f t="shared" si="33"/>
        <v/>
      </c>
      <c r="AA113" s="72" t="str">
        <f t="shared" si="27"/>
        <v/>
      </c>
      <c r="AB113" s="30"/>
      <c r="AC113" s="32"/>
      <c r="AD113" s="32"/>
      <c r="AE113" s="33"/>
      <c r="AF113" s="73" t="str">
        <f t="shared" si="34"/>
        <v/>
      </c>
      <c r="AG113" s="30"/>
      <c r="AH113" s="32"/>
      <c r="AI113" s="32"/>
      <c r="AJ113" s="33"/>
      <c r="AK113" s="73" t="str">
        <f t="shared" si="35"/>
        <v/>
      </c>
      <c r="AL113" s="30"/>
      <c r="AM113" s="32"/>
      <c r="AN113" s="32"/>
      <c r="AO113" s="33"/>
      <c r="AP113" s="73" t="str">
        <f t="shared" si="36"/>
        <v/>
      </c>
      <c r="AQ113" s="30"/>
      <c r="AR113" s="32"/>
      <c r="AS113" s="32"/>
      <c r="AT113" s="33"/>
      <c r="AU113" s="114" t="str">
        <f t="shared" si="28"/>
        <v/>
      </c>
      <c r="AV113" s="115">
        <f t="shared" si="37"/>
        <v>0</v>
      </c>
      <c r="AW113" s="116" t="str">
        <f t="shared" si="29"/>
        <v>--</v>
      </c>
    </row>
    <row r="114" spans="1:49" x14ac:dyDescent="0.2">
      <c r="A114" s="79" t="s">
        <v>155</v>
      </c>
      <c r="B114" s="177" t="s">
        <v>36</v>
      </c>
      <c r="C114" s="168">
        <v>161710292</v>
      </c>
      <c r="D114" s="169" t="s">
        <v>363</v>
      </c>
      <c r="E114" s="27"/>
      <c r="F114" s="28"/>
      <c r="G114" s="28"/>
      <c r="H114" s="28"/>
      <c r="I114" s="33" t="str">
        <f t="shared" si="30"/>
        <v/>
      </c>
      <c r="J114" s="65" t="str">
        <f t="shared" si="24"/>
        <v/>
      </c>
      <c r="K114" s="77"/>
      <c r="L114" s="32"/>
      <c r="M114" s="32"/>
      <c r="N114" s="32"/>
      <c r="O114" s="33" t="str">
        <f t="shared" si="31"/>
        <v/>
      </c>
      <c r="P114" s="65" t="str">
        <f t="shared" si="25"/>
        <v/>
      </c>
      <c r="Q114" s="74"/>
      <c r="R114" s="67"/>
      <c r="S114" s="67"/>
      <c r="T114" s="67"/>
      <c r="U114" s="68"/>
      <c r="V114" s="69" t="str">
        <f t="shared" si="32"/>
        <v/>
      </c>
      <c r="W114" s="29"/>
      <c r="X114" s="31"/>
      <c r="Y114" s="70" t="str">
        <f t="shared" si="26"/>
        <v/>
      </c>
      <c r="Z114" s="71" t="str">
        <f t="shared" si="33"/>
        <v/>
      </c>
      <c r="AA114" s="72" t="str">
        <f t="shared" si="27"/>
        <v/>
      </c>
      <c r="AB114" s="30"/>
      <c r="AC114" s="32"/>
      <c r="AD114" s="32"/>
      <c r="AE114" s="33"/>
      <c r="AF114" s="73" t="str">
        <f t="shared" si="34"/>
        <v/>
      </c>
      <c r="AG114" s="30"/>
      <c r="AH114" s="32"/>
      <c r="AI114" s="32"/>
      <c r="AJ114" s="33"/>
      <c r="AK114" s="73" t="str">
        <f t="shared" si="35"/>
        <v/>
      </c>
      <c r="AL114" s="30"/>
      <c r="AM114" s="32"/>
      <c r="AN114" s="32"/>
      <c r="AO114" s="33"/>
      <c r="AP114" s="73" t="str">
        <f t="shared" si="36"/>
        <v/>
      </c>
      <c r="AQ114" s="30"/>
      <c r="AR114" s="32"/>
      <c r="AS114" s="32"/>
      <c r="AT114" s="33"/>
      <c r="AU114" s="114" t="str">
        <f t="shared" si="28"/>
        <v/>
      </c>
      <c r="AV114" s="115">
        <f t="shared" si="37"/>
        <v>0</v>
      </c>
      <c r="AW114" s="116" t="str">
        <f t="shared" si="29"/>
        <v>--</v>
      </c>
    </row>
    <row r="115" spans="1:49" x14ac:dyDescent="0.2">
      <c r="A115" s="79" t="s">
        <v>156</v>
      </c>
      <c r="B115" s="177" t="s">
        <v>36</v>
      </c>
      <c r="C115" s="168">
        <v>161710302</v>
      </c>
      <c r="D115" s="169" t="s">
        <v>364</v>
      </c>
      <c r="E115" s="27"/>
      <c r="F115" s="28"/>
      <c r="G115" s="28"/>
      <c r="H115" s="28"/>
      <c r="I115" s="33" t="str">
        <f t="shared" si="30"/>
        <v/>
      </c>
      <c r="J115" s="65" t="str">
        <f t="shared" si="24"/>
        <v/>
      </c>
      <c r="K115" s="77"/>
      <c r="L115" s="32"/>
      <c r="M115" s="32"/>
      <c r="N115" s="32"/>
      <c r="O115" s="33" t="str">
        <f t="shared" si="31"/>
        <v/>
      </c>
      <c r="P115" s="65" t="str">
        <f t="shared" si="25"/>
        <v/>
      </c>
      <c r="Q115" s="74"/>
      <c r="R115" s="67"/>
      <c r="S115" s="67"/>
      <c r="T115" s="67"/>
      <c r="U115" s="68"/>
      <c r="V115" s="69" t="str">
        <f t="shared" si="32"/>
        <v/>
      </c>
      <c r="W115" s="29"/>
      <c r="X115" s="31"/>
      <c r="Y115" s="70" t="str">
        <f t="shared" si="26"/>
        <v/>
      </c>
      <c r="Z115" s="71" t="str">
        <f t="shared" si="33"/>
        <v/>
      </c>
      <c r="AA115" s="72" t="str">
        <f t="shared" si="27"/>
        <v/>
      </c>
      <c r="AB115" s="30"/>
      <c r="AC115" s="32"/>
      <c r="AD115" s="32"/>
      <c r="AE115" s="33"/>
      <c r="AF115" s="73" t="str">
        <f t="shared" si="34"/>
        <v/>
      </c>
      <c r="AG115" s="30"/>
      <c r="AH115" s="32"/>
      <c r="AI115" s="32"/>
      <c r="AJ115" s="33"/>
      <c r="AK115" s="73" t="str">
        <f t="shared" si="35"/>
        <v/>
      </c>
      <c r="AL115" s="30"/>
      <c r="AM115" s="32"/>
      <c r="AN115" s="32"/>
      <c r="AO115" s="33"/>
      <c r="AP115" s="73" t="str">
        <f t="shared" si="36"/>
        <v/>
      </c>
      <c r="AQ115" s="30"/>
      <c r="AR115" s="32"/>
      <c r="AS115" s="32"/>
      <c r="AT115" s="33"/>
      <c r="AU115" s="114" t="str">
        <f t="shared" si="28"/>
        <v/>
      </c>
      <c r="AV115" s="115">
        <f t="shared" si="37"/>
        <v>0</v>
      </c>
      <c r="AW115" s="116" t="str">
        <f t="shared" si="29"/>
        <v>--</v>
      </c>
    </row>
    <row r="116" spans="1:49" x14ac:dyDescent="0.2">
      <c r="A116" s="79" t="s">
        <v>157</v>
      </c>
      <c r="B116" s="177" t="s">
        <v>36</v>
      </c>
      <c r="C116" s="168">
        <v>161710303</v>
      </c>
      <c r="D116" s="169" t="s">
        <v>365</v>
      </c>
      <c r="E116" s="27"/>
      <c r="F116" s="28"/>
      <c r="G116" s="28"/>
      <c r="H116" s="28"/>
      <c r="I116" s="33" t="str">
        <f t="shared" si="30"/>
        <v/>
      </c>
      <c r="J116" s="65" t="str">
        <f t="shared" si="24"/>
        <v/>
      </c>
      <c r="K116" s="77"/>
      <c r="L116" s="32"/>
      <c r="M116" s="32"/>
      <c r="N116" s="32"/>
      <c r="O116" s="33" t="str">
        <f t="shared" si="31"/>
        <v/>
      </c>
      <c r="P116" s="65" t="str">
        <f t="shared" si="25"/>
        <v/>
      </c>
      <c r="Q116" s="74"/>
      <c r="R116" s="67"/>
      <c r="S116" s="67"/>
      <c r="T116" s="67"/>
      <c r="U116" s="68"/>
      <c r="V116" s="69" t="str">
        <f t="shared" si="32"/>
        <v/>
      </c>
      <c r="W116" s="29"/>
      <c r="X116" s="31"/>
      <c r="Y116" s="70" t="str">
        <f t="shared" si="26"/>
        <v/>
      </c>
      <c r="Z116" s="71" t="str">
        <f t="shared" si="33"/>
        <v/>
      </c>
      <c r="AA116" s="72" t="str">
        <f t="shared" si="27"/>
        <v/>
      </c>
      <c r="AB116" s="30"/>
      <c r="AC116" s="32"/>
      <c r="AD116" s="32"/>
      <c r="AE116" s="33"/>
      <c r="AF116" s="73" t="str">
        <f t="shared" si="34"/>
        <v/>
      </c>
      <c r="AG116" s="30"/>
      <c r="AH116" s="32"/>
      <c r="AI116" s="32"/>
      <c r="AJ116" s="33"/>
      <c r="AK116" s="73" t="str">
        <f t="shared" si="35"/>
        <v/>
      </c>
      <c r="AL116" s="30"/>
      <c r="AM116" s="32"/>
      <c r="AN116" s="32"/>
      <c r="AO116" s="33"/>
      <c r="AP116" s="73" t="str">
        <f t="shared" si="36"/>
        <v/>
      </c>
      <c r="AQ116" s="30"/>
      <c r="AR116" s="32"/>
      <c r="AS116" s="32"/>
      <c r="AT116" s="33"/>
      <c r="AU116" s="114" t="str">
        <f t="shared" si="28"/>
        <v/>
      </c>
      <c r="AV116" s="115">
        <f t="shared" si="37"/>
        <v>0</v>
      </c>
      <c r="AW116" s="116" t="str">
        <f t="shared" si="29"/>
        <v>--</v>
      </c>
    </row>
    <row r="117" spans="1:49" x14ac:dyDescent="0.2">
      <c r="A117" s="79" t="s">
        <v>158</v>
      </c>
      <c r="B117" s="177" t="s">
        <v>36</v>
      </c>
      <c r="C117" s="168">
        <v>161710321</v>
      </c>
      <c r="D117" s="169" t="s">
        <v>366</v>
      </c>
      <c r="E117" s="27"/>
      <c r="F117" s="28"/>
      <c r="G117" s="28"/>
      <c r="H117" s="28"/>
      <c r="I117" s="33" t="str">
        <f t="shared" si="30"/>
        <v/>
      </c>
      <c r="J117" s="65" t="str">
        <f t="shared" si="24"/>
        <v/>
      </c>
      <c r="K117" s="77"/>
      <c r="L117" s="32"/>
      <c r="M117" s="32"/>
      <c r="N117" s="32"/>
      <c r="O117" s="33" t="str">
        <f t="shared" si="31"/>
        <v/>
      </c>
      <c r="P117" s="65" t="str">
        <f t="shared" si="25"/>
        <v/>
      </c>
      <c r="Q117" s="74"/>
      <c r="R117" s="67"/>
      <c r="S117" s="67"/>
      <c r="T117" s="67"/>
      <c r="U117" s="68"/>
      <c r="V117" s="69" t="str">
        <f t="shared" si="32"/>
        <v/>
      </c>
      <c r="W117" s="29"/>
      <c r="X117" s="31"/>
      <c r="Y117" s="70" t="str">
        <f t="shared" si="26"/>
        <v/>
      </c>
      <c r="Z117" s="71" t="str">
        <f t="shared" si="33"/>
        <v/>
      </c>
      <c r="AA117" s="72" t="str">
        <f t="shared" si="27"/>
        <v/>
      </c>
      <c r="AB117" s="30"/>
      <c r="AC117" s="32"/>
      <c r="AD117" s="32"/>
      <c r="AE117" s="33"/>
      <c r="AF117" s="73" t="str">
        <f t="shared" si="34"/>
        <v/>
      </c>
      <c r="AG117" s="30"/>
      <c r="AH117" s="32"/>
      <c r="AI117" s="32"/>
      <c r="AJ117" s="33"/>
      <c r="AK117" s="73" t="str">
        <f t="shared" si="35"/>
        <v/>
      </c>
      <c r="AL117" s="30"/>
      <c r="AM117" s="32"/>
      <c r="AN117" s="32"/>
      <c r="AO117" s="33"/>
      <c r="AP117" s="73" t="str">
        <f t="shared" si="36"/>
        <v/>
      </c>
      <c r="AQ117" s="30"/>
      <c r="AR117" s="32"/>
      <c r="AS117" s="32"/>
      <c r="AT117" s="33"/>
      <c r="AU117" s="114" t="str">
        <f t="shared" si="28"/>
        <v/>
      </c>
      <c r="AV117" s="115">
        <f t="shared" si="37"/>
        <v>0</v>
      </c>
      <c r="AW117" s="116" t="str">
        <f t="shared" si="29"/>
        <v>--</v>
      </c>
    </row>
    <row r="118" spans="1:49" x14ac:dyDescent="0.2">
      <c r="A118" s="79" t="s">
        <v>159</v>
      </c>
      <c r="B118" s="177" t="s">
        <v>36</v>
      </c>
      <c r="C118" s="168">
        <v>161710340</v>
      </c>
      <c r="D118" s="169" t="s">
        <v>367</v>
      </c>
      <c r="E118" s="27"/>
      <c r="F118" s="28"/>
      <c r="G118" s="28"/>
      <c r="H118" s="28"/>
      <c r="I118" s="33" t="str">
        <f t="shared" si="30"/>
        <v/>
      </c>
      <c r="J118" s="65" t="str">
        <f t="shared" si="24"/>
        <v/>
      </c>
      <c r="K118" s="77"/>
      <c r="L118" s="32"/>
      <c r="M118" s="32"/>
      <c r="N118" s="32"/>
      <c r="O118" s="33" t="str">
        <f t="shared" si="31"/>
        <v/>
      </c>
      <c r="P118" s="65" t="str">
        <f t="shared" si="25"/>
        <v/>
      </c>
      <c r="Q118" s="74"/>
      <c r="R118" s="67"/>
      <c r="S118" s="67"/>
      <c r="T118" s="67"/>
      <c r="U118" s="68"/>
      <c r="V118" s="69" t="str">
        <f t="shared" si="32"/>
        <v/>
      </c>
      <c r="W118" s="29"/>
      <c r="X118" s="31"/>
      <c r="Y118" s="70" t="str">
        <f t="shared" si="26"/>
        <v/>
      </c>
      <c r="Z118" s="71" t="str">
        <f t="shared" si="33"/>
        <v/>
      </c>
      <c r="AA118" s="72" t="str">
        <f t="shared" si="27"/>
        <v/>
      </c>
      <c r="AB118" s="30"/>
      <c r="AC118" s="32"/>
      <c r="AD118" s="32"/>
      <c r="AE118" s="33"/>
      <c r="AF118" s="73" t="str">
        <f t="shared" si="34"/>
        <v/>
      </c>
      <c r="AG118" s="30"/>
      <c r="AH118" s="32"/>
      <c r="AI118" s="32"/>
      <c r="AJ118" s="33"/>
      <c r="AK118" s="73" t="str">
        <f t="shared" si="35"/>
        <v/>
      </c>
      <c r="AL118" s="30"/>
      <c r="AM118" s="32"/>
      <c r="AN118" s="32"/>
      <c r="AO118" s="33"/>
      <c r="AP118" s="73" t="str">
        <f t="shared" si="36"/>
        <v/>
      </c>
      <c r="AQ118" s="30"/>
      <c r="AR118" s="32"/>
      <c r="AS118" s="32"/>
      <c r="AT118" s="33"/>
      <c r="AU118" s="114" t="str">
        <f t="shared" si="28"/>
        <v/>
      </c>
      <c r="AV118" s="115">
        <f t="shared" si="37"/>
        <v>0</v>
      </c>
      <c r="AW118" s="116" t="str">
        <f t="shared" si="29"/>
        <v>--</v>
      </c>
    </row>
    <row r="119" spans="1:49" x14ac:dyDescent="0.2">
      <c r="A119" s="79" t="s">
        <v>160</v>
      </c>
      <c r="B119" s="177" t="s">
        <v>36</v>
      </c>
      <c r="C119" s="168">
        <v>161710350</v>
      </c>
      <c r="D119" s="169" t="s">
        <v>368</v>
      </c>
      <c r="E119" s="27"/>
      <c r="F119" s="28"/>
      <c r="G119" s="28"/>
      <c r="H119" s="28"/>
      <c r="I119" s="33" t="str">
        <f t="shared" si="30"/>
        <v/>
      </c>
      <c r="J119" s="65" t="str">
        <f t="shared" si="24"/>
        <v/>
      </c>
      <c r="K119" s="77"/>
      <c r="L119" s="32"/>
      <c r="M119" s="32"/>
      <c r="N119" s="32"/>
      <c r="O119" s="33" t="str">
        <f t="shared" si="31"/>
        <v/>
      </c>
      <c r="P119" s="65" t="str">
        <f t="shared" si="25"/>
        <v/>
      </c>
      <c r="Q119" s="74"/>
      <c r="R119" s="67"/>
      <c r="S119" s="67"/>
      <c r="T119" s="67"/>
      <c r="U119" s="68"/>
      <c r="V119" s="69" t="str">
        <f t="shared" si="32"/>
        <v/>
      </c>
      <c r="W119" s="29"/>
      <c r="X119" s="31"/>
      <c r="Y119" s="70" t="str">
        <f t="shared" si="26"/>
        <v/>
      </c>
      <c r="Z119" s="71" t="str">
        <f t="shared" si="33"/>
        <v/>
      </c>
      <c r="AA119" s="72" t="str">
        <f t="shared" si="27"/>
        <v/>
      </c>
      <c r="AB119" s="30"/>
      <c r="AC119" s="32"/>
      <c r="AD119" s="32"/>
      <c r="AE119" s="33"/>
      <c r="AF119" s="73" t="str">
        <f t="shared" si="34"/>
        <v/>
      </c>
      <c r="AG119" s="30"/>
      <c r="AH119" s="32"/>
      <c r="AI119" s="32"/>
      <c r="AJ119" s="33"/>
      <c r="AK119" s="73" t="str">
        <f t="shared" si="35"/>
        <v/>
      </c>
      <c r="AL119" s="30"/>
      <c r="AM119" s="32"/>
      <c r="AN119" s="32"/>
      <c r="AO119" s="33"/>
      <c r="AP119" s="73" t="str">
        <f t="shared" si="36"/>
        <v/>
      </c>
      <c r="AQ119" s="30"/>
      <c r="AR119" s="32"/>
      <c r="AS119" s="32"/>
      <c r="AT119" s="33"/>
      <c r="AU119" s="114" t="str">
        <f t="shared" si="28"/>
        <v/>
      </c>
      <c r="AV119" s="115">
        <f t="shared" si="37"/>
        <v>0</v>
      </c>
      <c r="AW119" s="116" t="str">
        <f t="shared" si="29"/>
        <v>--</v>
      </c>
    </row>
    <row r="120" spans="1:49" x14ac:dyDescent="0.2">
      <c r="A120" s="79" t="s">
        <v>161</v>
      </c>
      <c r="B120" s="177" t="s">
        <v>36</v>
      </c>
      <c r="C120" s="168">
        <v>161710353</v>
      </c>
      <c r="D120" s="170" t="s">
        <v>369</v>
      </c>
      <c r="E120" s="27"/>
      <c r="F120" s="28"/>
      <c r="G120" s="28"/>
      <c r="H120" s="28"/>
      <c r="I120" s="33" t="str">
        <f t="shared" si="30"/>
        <v/>
      </c>
      <c r="J120" s="65" t="str">
        <f t="shared" si="24"/>
        <v/>
      </c>
      <c r="K120" s="77"/>
      <c r="L120" s="32"/>
      <c r="M120" s="32"/>
      <c r="N120" s="32"/>
      <c r="O120" s="33" t="str">
        <f t="shared" si="31"/>
        <v/>
      </c>
      <c r="P120" s="65" t="str">
        <f t="shared" si="25"/>
        <v/>
      </c>
      <c r="Q120" s="74"/>
      <c r="R120" s="67"/>
      <c r="S120" s="67"/>
      <c r="T120" s="67"/>
      <c r="U120" s="68"/>
      <c r="V120" s="69" t="str">
        <f t="shared" si="32"/>
        <v/>
      </c>
      <c r="W120" s="29"/>
      <c r="X120" s="31"/>
      <c r="Y120" s="70" t="str">
        <f t="shared" si="26"/>
        <v/>
      </c>
      <c r="Z120" s="71" t="str">
        <f t="shared" si="33"/>
        <v/>
      </c>
      <c r="AA120" s="72" t="str">
        <f t="shared" si="27"/>
        <v/>
      </c>
      <c r="AB120" s="30"/>
      <c r="AC120" s="32"/>
      <c r="AD120" s="32"/>
      <c r="AE120" s="33"/>
      <c r="AF120" s="73" t="str">
        <f t="shared" si="34"/>
        <v/>
      </c>
      <c r="AG120" s="30"/>
      <c r="AH120" s="32"/>
      <c r="AI120" s="32"/>
      <c r="AJ120" s="33"/>
      <c r="AK120" s="73" t="str">
        <f t="shared" si="35"/>
        <v/>
      </c>
      <c r="AL120" s="30"/>
      <c r="AM120" s="32"/>
      <c r="AN120" s="32"/>
      <c r="AO120" s="33"/>
      <c r="AP120" s="73" t="str">
        <f t="shared" si="36"/>
        <v/>
      </c>
      <c r="AQ120" s="30"/>
      <c r="AR120" s="32"/>
      <c r="AS120" s="32"/>
      <c r="AT120" s="33"/>
      <c r="AU120" s="114" t="str">
        <f t="shared" si="28"/>
        <v/>
      </c>
      <c r="AV120" s="115">
        <f t="shared" si="37"/>
        <v>0</v>
      </c>
      <c r="AW120" s="116" t="str">
        <f t="shared" si="29"/>
        <v>--</v>
      </c>
    </row>
    <row r="121" spans="1:49" x14ac:dyDescent="0.2">
      <c r="A121" s="79" t="s">
        <v>162</v>
      </c>
      <c r="B121" s="177" t="s">
        <v>36</v>
      </c>
      <c r="C121" s="168">
        <v>161710358</v>
      </c>
      <c r="D121" s="169" t="s">
        <v>370</v>
      </c>
      <c r="E121" s="27"/>
      <c r="F121" s="28"/>
      <c r="G121" s="28"/>
      <c r="H121" s="28"/>
      <c r="I121" s="33" t="str">
        <f t="shared" si="30"/>
        <v/>
      </c>
      <c r="J121" s="65" t="str">
        <f t="shared" si="24"/>
        <v/>
      </c>
      <c r="K121" s="77"/>
      <c r="L121" s="32"/>
      <c r="M121" s="32"/>
      <c r="N121" s="32"/>
      <c r="O121" s="33" t="str">
        <f t="shared" si="31"/>
        <v/>
      </c>
      <c r="P121" s="65" t="str">
        <f t="shared" si="25"/>
        <v/>
      </c>
      <c r="Q121" s="74"/>
      <c r="R121" s="67"/>
      <c r="S121" s="67"/>
      <c r="T121" s="67"/>
      <c r="U121" s="68"/>
      <c r="V121" s="69" t="str">
        <f t="shared" si="32"/>
        <v/>
      </c>
      <c r="W121" s="29"/>
      <c r="X121" s="31"/>
      <c r="Y121" s="70" t="str">
        <f t="shared" si="26"/>
        <v/>
      </c>
      <c r="Z121" s="71" t="str">
        <f t="shared" si="33"/>
        <v/>
      </c>
      <c r="AA121" s="72" t="str">
        <f t="shared" si="27"/>
        <v/>
      </c>
      <c r="AB121" s="30"/>
      <c r="AC121" s="32"/>
      <c r="AD121" s="32"/>
      <c r="AE121" s="33"/>
      <c r="AF121" s="73" t="str">
        <f t="shared" si="34"/>
        <v/>
      </c>
      <c r="AG121" s="30"/>
      <c r="AH121" s="32"/>
      <c r="AI121" s="32"/>
      <c r="AJ121" s="33"/>
      <c r="AK121" s="73" t="str">
        <f t="shared" si="35"/>
        <v/>
      </c>
      <c r="AL121" s="30"/>
      <c r="AM121" s="32"/>
      <c r="AN121" s="32"/>
      <c r="AO121" s="33"/>
      <c r="AP121" s="73" t="str">
        <f t="shared" si="36"/>
        <v/>
      </c>
      <c r="AQ121" s="30"/>
      <c r="AR121" s="32"/>
      <c r="AS121" s="32"/>
      <c r="AT121" s="33"/>
      <c r="AU121" s="114" t="str">
        <f t="shared" si="28"/>
        <v/>
      </c>
      <c r="AV121" s="115">
        <f t="shared" si="37"/>
        <v>0</v>
      </c>
      <c r="AW121" s="116" t="str">
        <f t="shared" si="29"/>
        <v>--</v>
      </c>
    </row>
    <row r="122" spans="1:49" x14ac:dyDescent="0.2">
      <c r="A122" s="79" t="s">
        <v>163</v>
      </c>
      <c r="B122" s="177" t="s">
        <v>36</v>
      </c>
      <c r="C122" s="168">
        <v>161710362</v>
      </c>
      <c r="D122" s="169" t="s">
        <v>371</v>
      </c>
      <c r="E122" s="27"/>
      <c r="F122" s="28"/>
      <c r="G122" s="28"/>
      <c r="H122" s="28"/>
      <c r="I122" s="33" t="str">
        <f t="shared" si="30"/>
        <v/>
      </c>
      <c r="J122" s="65" t="str">
        <f t="shared" si="24"/>
        <v/>
      </c>
      <c r="K122" s="77"/>
      <c r="L122" s="32"/>
      <c r="M122" s="32"/>
      <c r="N122" s="32"/>
      <c r="O122" s="33" t="str">
        <f t="shared" si="31"/>
        <v/>
      </c>
      <c r="P122" s="65" t="str">
        <f t="shared" si="25"/>
        <v/>
      </c>
      <c r="Q122" s="74"/>
      <c r="R122" s="67"/>
      <c r="S122" s="67"/>
      <c r="T122" s="67"/>
      <c r="U122" s="68"/>
      <c r="V122" s="69" t="str">
        <f t="shared" si="32"/>
        <v/>
      </c>
      <c r="W122" s="29"/>
      <c r="X122" s="31"/>
      <c r="Y122" s="70" t="str">
        <f t="shared" si="26"/>
        <v/>
      </c>
      <c r="Z122" s="71" t="str">
        <f t="shared" si="33"/>
        <v/>
      </c>
      <c r="AA122" s="72" t="str">
        <f t="shared" si="27"/>
        <v/>
      </c>
      <c r="AB122" s="30"/>
      <c r="AC122" s="32"/>
      <c r="AD122" s="32"/>
      <c r="AE122" s="33"/>
      <c r="AF122" s="73" t="str">
        <f t="shared" si="34"/>
        <v/>
      </c>
      <c r="AG122" s="30"/>
      <c r="AH122" s="32"/>
      <c r="AI122" s="32"/>
      <c r="AJ122" s="33"/>
      <c r="AK122" s="73" t="str">
        <f t="shared" si="35"/>
        <v/>
      </c>
      <c r="AL122" s="30"/>
      <c r="AM122" s="32"/>
      <c r="AN122" s="32"/>
      <c r="AO122" s="33"/>
      <c r="AP122" s="73" t="str">
        <f t="shared" si="36"/>
        <v/>
      </c>
      <c r="AQ122" s="30"/>
      <c r="AR122" s="32"/>
      <c r="AS122" s="32"/>
      <c r="AT122" s="33"/>
      <c r="AU122" s="114" t="str">
        <f t="shared" si="28"/>
        <v/>
      </c>
      <c r="AV122" s="115">
        <f t="shared" si="37"/>
        <v>0</v>
      </c>
      <c r="AW122" s="116" t="str">
        <f t="shared" si="29"/>
        <v>--</v>
      </c>
    </row>
    <row r="123" spans="1:49" x14ac:dyDescent="0.2">
      <c r="A123" s="79" t="s">
        <v>129</v>
      </c>
      <c r="B123" s="177" t="s">
        <v>37</v>
      </c>
      <c r="C123" s="178" t="s">
        <v>372</v>
      </c>
      <c r="D123" s="179" t="s">
        <v>373</v>
      </c>
      <c r="E123" s="27"/>
      <c r="F123" s="28"/>
      <c r="G123" s="28"/>
      <c r="H123" s="28"/>
      <c r="I123" s="33" t="str">
        <f t="shared" si="30"/>
        <v/>
      </c>
      <c r="J123" s="65" t="str">
        <f t="shared" si="24"/>
        <v/>
      </c>
      <c r="K123" s="77"/>
      <c r="L123" s="32"/>
      <c r="M123" s="32"/>
      <c r="N123" s="32"/>
      <c r="O123" s="33" t="str">
        <f t="shared" si="31"/>
        <v/>
      </c>
      <c r="P123" s="65" t="str">
        <f t="shared" si="25"/>
        <v/>
      </c>
      <c r="Q123" s="74"/>
      <c r="R123" s="67"/>
      <c r="S123" s="67"/>
      <c r="T123" s="67"/>
      <c r="U123" s="68"/>
      <c r="V123" s="69" t="str">
        <f t="shared" si="32"/>
        <v/>
      </c>
      <c r="W123" s="29"/>
      <c r="X123" s="31"/>
      <c r="Y123" s="70" t="str">
        <f t="shared" si="26"/>
        <v/>
      </c>
      <c r="Z123" s="71" t="str">
        <f t="shared" si="33"/>
        <v/>
      </c>
      <c r="AA123" s="72" t="str">
        <f t="shared" si="27"/>
        <v/>
      </c>
      <c r="AB123" s="30"/>
      <c r="AC123" s="32"/>
      <c r="AD123" s="32"/>
      <c r="AE123" s="33"/>
      <c r="AF123" s="73" t="str">
        <f t="shared" si="34"/>
        <v/>
      </c>
      <c r="AG123" s="30"/>
      <c r="AH123" s="32"/>
      <c r="AI123" s="32"/>
      <c r="AJ123" s="33"/>
      <c r="AK123" s="73" t="str">
        <f t="shared" si="35"/>
        <v/>
      </c>
      <c r="AL123" s="30"/>
      <c r="AM123" s="32"/>
      <c r="AN123" s="32"/>
      <c r="AO123" s="33"/>
      <c r="AP123" s="73" t="str">
        <f t="shared" si="36"/>
        <v/>
      </c>
      <c r="AQ123" s="30"/>
      <c r="AR123" s="32"/>
      <c r="AS123" s="32"/>
      <c r="AT123" s="33"/>
      <c r="AU123" s="114" t="str">
        <f t="shared" si="28"/>
        <v/>
      </c>
      <c r="AV123" s="115">
        <f t="shared" si="37"/>
        <v>0</v>
      </c>
      <c r="AW123" s="116" t="str">
        <f t="shared" si="29"/>
        <v>--</v>
      </c>
    </row>
    <row r="124" spans="1:49" x14ac:dyDescent="0.2">
      <c r="A124" s="79" t="s">
        <v>130</v>
      </c>
      <c r="B124" s="177" t="s">
        <v>37</v>
      </c>
      <c r="C124" s="180">
        <v>161710023</v>
      </c>
      <c r="D124" s="169" t="s">
        <v>374</v>
      </c>
      <c r="E124" s="27"/>
      <c r="F124" s="28"/>
      <c r="G124" s="28"/>
      <c r="H124" s="28"/>
      <c r="I124" s="33" t="str">
        <f t="shared" si="30"/>
        <v/>
      </c>
      <c r="J124" s="65" t="str">
        <f t="shared" si="24"/>
        <v/>
      </c>
      <c r="K124" s="77"/>
      <c r="L124" s="32"/>
      <c r="M124" s="32"/>
      <c r="N124" s="32"/>
      <c r="O124" s="33" t="str">
        <f t="shared" si="31"/>
        <v/>
      </c>
      <c r="P124" s="65" t="str">
        <f t="shared" si="25"/>
        <v/>
      </c>
      <c r="Q124" s="74"/>
      <c r="R124" s="67"/>
      <c r="S124" s="67"/>
      <c r="T124" s="67"/>
      <c r="U124" s="68"/>
      <c r="V124" s="69" t="str">
        <f t="shared" si="32"/>
        <v/>
      </c>
      <c r="W124" s="29"/>
      <c r="X124" s="31"/>
      <c r="Y124" s="70" t="str">
        <f t="shared" si="26"/>
        <v/>
      </c>
      <c r="Z124" s="71" t="str">
        <f t="shared" si="33"/>
        <v/>
      </c>
      <c r="AA124" s="72" t="str">
        <f t="shared" si="27"/>
        <v/>
      </c>
      <c r="AB124" s="30"/>
      <c r="AC124" s="32"/>
      <c r="AD124" s="32"/>
      <c r="AE124" s="33"/>
      <c r="AF124" s="73" t="str">
        <f t="shared" si="34"/>
        <v/>
      </c>
      <c r="AG124" s="30"/>
      <c r="AH124" s="32"/>
      <c r="AI124" s="32"/>
      <c r="AJ124" s="33"/>
      <c r="AK124" s="73" t="str">
        <f t="shared" si="35"/>
        <v/>
      </c>
      <c r="AL124" s="30"/>
      <c r="AM124" s="32"/>
      <c r="AN124" s="32"/>
      <c r="AO124" s="33"/>
      <c r="AP124" s="73" t="str">
        <f t="shared" si="36"/>
        <v/>
      </c>
      <c r="AQ124" s="30"/>
      <c r="AR124" s="32"/>
      <c r="AS124" s="32"/>
      <c r="AT124" s="33"/>
      <c r="AU124" s="114" t="str">
        <f t="shared" si="28"/>
        <v/>
      </c>
      <c r="AV124" s="115">
        <f t="shared" si="37"/>
        <v>0</v>
      </c>
      <c r="AW124" s="116" t="str">
        <f t="shared" si="29"/>
        <v>--</v>
      </c>
    </row>
    <row r="125" spans="1:49" x14ac:dyDescent="0.2">
      <c r="A125" s="79" t="s">
        <v>131</v>
      </c>
      <c r="B125" s="177" t="s">
        <v>37</v>
      </c>
      <c r="C125" s="180">
        <v>161710029</v>
      </c>
      <c r="D125" s="170" t="s">
        <v>375</v>
      </c>
      <c r="E125" s="27"/>
      <c r="F125" s="28"/>
      <c r="G125" s="28"/>
      <c r="H125" s="28"/>
      <c r="I125" s="33" t="str">
        <f t="shared" si="30"/>
        <v/>
      </c>
      <c r="J125" s="65" t="str">
        <f t="shared" si="24"/>
        <v/>
      </c>
      <c r="K125" s="77"/>
      <c r="L125" s="32"/>
      <c r="M125" s="32"/>
      <c r="N125" s="32"/>
      <c r="O125" s="33" t="str">
        <f t="shared" si="31"/>
        <v/>
      </c>
      <c r="P125" s="65" t="str">
        <f t="shared" si="25"/>
        <v/>
      </c>
      <c r="Q125" s="74"/>
      <c r="R125" s="67"/>
      <c r="S125" s="67"/>
      <c r="T125" s="67"/>
      <c r="U125" s="68"/>
      <c r="V125" s="69" t="str">
        <f t="shared" si="32"/>
        <v/>
      </c>
      <c r="W125" s="29"/>
      <c r="X125" s="31"/>
      <c r="Y125" s="70" t="str">
        <f t="shared" si="26"/>
        <v/>
      </c>
      <c r="Z125" s="71" t="str">
        <f t="shared" si="33"/>
        <v/>
      </c>
      <c r="AA125" s="72" t="str">
        <f t="shared" si="27"/>
        <v/>
      </c>
      <c r="AB125" s="30"/>
      <c r="AC125" s="32"/>
      <c r="AD125" s="32"/>
      <c r="AE125" s="33"/>
      <c r="AF125" s="73" t="str">
        <f t="shared" si="34"/>
        <v/>
      </c>
      <c r="AG125" s="30"/>
      <c r="AH125" s="32"/>
      <c r="AI125" s="32"/>
      <c r="AJ125" s="33"/>
      <c r="AK125" s="73" t="str">
        <f t="shared" si="35"/>
        <v/>
      </c>
      <c r="AL125" s="30"/>
      <c r="AM125" s="32"/>
      <c r="AN125" s="32"/>
      <c r="AO125" s="33"/>
      <c r="AP125" s="73" t="str">
        <f t="shared" si="36"/>
        <v/>
      </c>
      <c r="AQ125" s="30"/>
      <c r="AR125" s="32"/>
      <c r="AS125" s="32"/>
      <c r="AT125" s="33"/>
      <c r="AU125" s="114" t="str">
        <f t="shared" si="28"/>
        <v/>
      </c>
      <c r="AV125" s="115">
        <f t="shared" si="37"/>
        <v>0</v>
      </c>
      <c r="AW125" s="116" t="str">
        <f t="shared" si="29"/>
        <v>--</v>
      </c>
    </row>
    <row r="126" spans="1:49" x14ac:dyDescent="0.2">
      <c r="A126" s="79" t="s">
        <v>132</v>
      </c>
      <c r="B126" s="177" t="s">
        <v>37</v>
      </c>
      <c r="C126" s="180">
        <v>161710047</v>
      </c>
      <c r="D126" s="169" t="s">
        <v>376</v>
      </c>
      <c r="E126" s="27"/>
      <c r="F126" s="28"/>
      <c r="G126" s="28"/>
      <c r="H126" s="28"/>
      <c r="I126" s="33" t="str">
        <f t="shared" si="30"/>
        <v/>
      </c>
      <c r="J126" s="65" t="str">
        <f t="shared" si="24"/>
        <v/>
      </c>
      <c r="K126" s="77"/>
      <c r="L126" s="32"/>
      <c r="M126" s="32"/>
      <c r="N126" s="32"/>
      <c r="O126" s="33" t="str">
        <f t="shared" si="31"/>
        <v/>
      </c>
      <c r="P126" s="65" t="str">
        <f t="shared" si="25"/>
        <v/>
      </c>
      <c r="Q126" s="74"/>
      <c r="R126" s="67"/>
      <c r="S126" s="67"/>
      <c r="T126" s="67"/>
      <c r="U126" s="68"/>
      <c r="V126" s="69" t="str">
        <f t="shared" si="32"/>
        <v/>
      </c>
      <c r="W126" s="29"/>
      <c r="X126" s="31"/>
      <c r="Y126" s="70" t="str">
        <f t="shared" si="26"/>
        <v/>
      </c>
      <c r="Z126" s="71" t="str">
        <f t="shared" si="33"/>
        <v/>
      </c>
      <c r="AA126" s="72" t="str">
        <f t="shared" si="27"/>
        <v/>
      </c>
      <c r="AB126" s="30"/>
      <c r="AC126" s="32"/>
      <c r="AD126" s="32"/>
      <c r="AE126" s="33"/>
      <c r="AF126" s="73" t="str">
        <f t="shared" si="34"/>
        <v/>
      </c>
      <c r="AG126" s="30"/>
      <c r="AH126" s="32"/>
      <c r="AI126" s="32"/>
      <c r="AJ126" s="33"/>
      <c r="AK126" s="73" t="str">
        <f t="shared" si="35"/>
        <v/>
      </c>
      <c r="AL126" s="30"/>
      <c r="AM126" s="32"/>
      <c r="AN126" s="32"/>
      <c r="AO126" s="33"/>
      <c r="AP126" s="73" t="str">
        <f t="shared" si="36"/>
        <v/>
      </c>
      <c r="AQ126" s="30"/>
      <c r="AR126" s="32"/>
      <c r="AS126" s="32"/>
      <c r="AT126" s="33"/>
      <c r="AU126" s="114" t="str">
        <f t="shared" si="28"/>
        <v/>
      </c>
      <c r="AV126" s="115">
        <f t="shared" si="37"/>
        <v>0</v>
      </c>
      <c r="AW126" s="116" t="str">
        <f t="shared" si="29"/>
        <v>--</v>
      </c>
    </row>
    <row r="127" spans="1:49" x14ac:dyDescent="0.2">
      <c r="A127" s="79" t="s">
        <v>133</v>
      </c>
      <c r="B127" s="177" t="s">
        <v>37</v>
      </c>
      <c r="C127" s="180">
        <v>161710090</v>
      </c>
      <c r="D127" s="169" t="s">
        <v>377</v>
      </c>
      <c r="E127" s="27"/>
      <c r="F127" s="28"/>
      <c r="G127" s="28"/>
      <c r="H127" s="28"/>
      <c r="I127" s="33" t="str">
        <f t="shared" si="30"/>
        <v/>
      </c>
      <c r="J127" s="65" t="str">
        <f t="shared" si="24"/>
        <v/>
      </c>
      <c r="K127" s="77"/>
      <c r="L127" s="32"/>
      <c r="M127" s="32"/>
      <c r="N127" s="32"/>
      <c r="O127" s="33" t="str">
        <f t="shared" si="31"/>
        <v/>
      </c>
      <c r="P127" s="65" t="str">
        <f t="shared" si="25"/>
        <v/>
      </c>
      <c r="Q127" s="74"/>
      <c r="R127" s="67"/>
      <c r="S127" s="67"/>
      <c r="T127" s="67"/>
      <c r="U127" s="68"/>
      <c r="V127" s="69" t="str">
        <f t="shared" si="32"/>
        <v/>
      </c>
      <c r="W127" s="29"/>
      <c r="X127" s="31"/>
      <c r="Y127" s="70" t="str">
        <f t="shared" si="26"/>
        <v/>
      </c>
      <c r="Z127" s="71" t="str">
        <f t="shared" si="33"/>
        <v/>
      </c>
      <c r="AA127" s="72" t="str">
        <f t="shared" si="27"/>
        <v/>
      </c>
      <c r="AB127" s="30"/>
      <c r="AC127" s="32"/>
      <c r="AD127" s="32"/>
      <c r="AE127" s="33"/>
      <c r="AF127" s="73" t="str">
        <f t="shared" si="34"/>
        <v/>
      </c>
      <c r="AG127" s="30"/>
      <c r="AH127" s="32"/>
      <c r="AI127" s="32"/>
      <c r="AJ127" s="33"/>
      <c r="AK127" s="73" t="str">
        <f t="shared" si="35"/>
        <v/>
      </c>
      <c r="AL127" s="30"/>
      <c r="AM127" s="32"/>
      <c r="AN127" s="32"/>
      <c r="AO127" s="33"/>
      <c r="AP127" s="73" t="str">
        <f t="shared" si="36"/>
        <v/>
      </c>
      <c r="AQ127" s="30"/>
      <c r="AR127" s="32"/>
      <c r="AS127" s="32"/>
      <c r="AT127" s="33"/>
      <c r="AU127" s="114" t="str">
        <f t="shared" si="28"/>
        <v/>
      </c>
      <c r="AV127" s="115">
        <f t="shared" si="37"/>
        <v>0</v>
      </c>
      <c r="AW127" s="116" t="str">
        <f t="shared" si="29"/>
        <v>--</v>
      </c>
    </row>
    <row r="128" spans="1:49" x14ac:dyDescent="0.2">
      <c r="A128" s="79" t="s">
        <v>134</v>
      </c>
      <c r="B128" s="177" t="s">
        <v>37</v>
      </c>
      <c r="C128" s="180">
        <v>161710092</v>
      </c>
      <c r="D128" s="169" t="s">
        <v>378</v>
      </c>
      <c r="E128" s="27"/>
      <c r="F128" s="28"/>
      <c r="G128" s="28"/>
      <c r="H128" s="28"/>
      <c r="I128" s="33" t="str">
        <f t="shared" si="30"/>
        <v/>
      </c>
      <c r="J128" s="65" t="str">
        <f t="shared" si="24"/>
        <v/>
      </c>
      <c r="K128" s="77"/>
      <c r="L128" s="32"/>
      <c r="M128" s="32"/>
      <c r="N128" s="32"/>
      <c r="O128" s="33" t="str">
        <f t="shared" si="31"/>
        <v/>
      </c>
      <c r="P128" s="65" t="str">
        <f t="shared" si="25"/>
        <v/>
      </c>
      <c r="Q128" s="74"/>
      <c r="R128" s="67"/>
      <c r="S128" s="67"/>
      <c r="T128" s="67"/>
      <c r="U128" s="68"/>
      <c r="V128" s="69" t="str">
        <f t="shared" si="32"/>
        <v/>
      </c>
      <c r="W128" s="29"/>
      <c r="X128" s="31"/>
      <c r="Y128" s="70" t="str">
        <f t="shared" si="26"/>
        <v/>
      </c>
      <c r="Z128" s="71" t="str">
        <f t="shared" si="33"/>
        <v/>
      </c>
      <c r="AA128" s="72" t="str">
        <f t="shared" si="27"/>
        <v/>
      </c>
      <c r="AB128" s="30"/>
      <c r="AC128" s="32"/>
      <c r="AD128" s="32"/>
      <c r="AE128" s="33"/>
      <c r="AF128" s="73" t="str">
        <f t="shared" si="34"/>
        <v/>
      </c>
      <c r="AG128" s="30"/>
      <c r="AH128" s="32"/>
      <c r="AI128" s="32"/>
      <c r="AJ128" s="33"/>
      <c r="AK128" s="73" t="str">
        <f t="shared" si="35"/>
        <v/>
      </c>
      <c r="AL128" s="30"/>
      <c r="AM128" s="32"/>
      <c r="AN128" s="32"/>
      <c r="AO128" s="33"/>
      <c r="AP128" s="73" t="str">
        <f t="shared" si="36"/>
        <v/>
      </c>
      <c r="AQ128" s="30"/>
      <c r="AR128" s="32"/>
      <c r="AS128" s="32"/>
      <c r="AT128" s="33"/>
      <c r="AU128" s="114" t="str">
        <f t="shared" si="28"/>
        <v/>
      </c>
      <c r="AV128" s="115">
        <f t="shared" si="37"/>
        <v>0</v>
      </c>
      <c r="AW128" s="116" t="str">
        <f t="shared" si="29"/>
        <v>--</v>
      </c>
    </row>
    <row r="129" spans="1:49" x14ac:dyDescent="0.2">
      <c r="A129" s="79" t="s">
        <v>135</v>
      </c>
      <c r="B129" s="177" t="s">
        <v>37</v>
      </c>
      <c r="C129" s="180">
        <v>161710100</v>
      </c>
      <c r="D129" s="169" t="s">
        <v>379</v>
      </c>
      <c r="E129" s="27"/>
      <c r="F129" s="28"/>
      <c r="G129" s="28"/>
      <c r="H129" s="28"/>
      <c r="I129" s="33" t="str">
        <f t="shared" si="30"/>
        <v/>
      </c>
      <c r="J129" s="65" t="str">
        <f t="shared" si="24"/>
        <v/>
      </c>
      <c r="K129" s="77"/>
      <c r="L129" s="32"/>
      <c r="M129" s="32"/>
      <c r="N129" s="32"/>
      <c r="O129" s="33" t="str">
        <f t="shared" si="31"/>
        <v/>
      </c>
      <c r="P129" s="65" t="str">
        <f t="shared" si="25"/>
        <v/>
      </c>
      <c r="Q129" s="74"/>
      <c r="R129" s="67"/>
      <c r="S129" s="67"/>
      <c r="T129" s="67"/>
      <c r="U129" s="68"/>
      <c r="V129" s="69" t="str">
        <f t="shared" si="32"/>
        <v/>
      </c>
      <c r="W129" s="29"/>
      <c r="X129" s="31"/>
      <c r="Y129" s="70" t="str">
        <f t="shared" si="26"/>
        <v/>
      </c>
      <c r="Z129" s="71" t="str">
        <f t="shared" si="33"/>
        <v/>
      </c>
      <c r="AA129" s="72" t="str">
        <f t="shared" si="27"/>
        <v/>
      </c>
      <c r="AB129" s="30"/>
      <c r="AC129" s="32"/>
      <c r="AD129" s="32"/>
      <c r="AE129" s="33"/>
      <c r="AF129" s="73" t="str">
        <f t="shared" si="34"/>
        <v/>
      </c>
      <c r="AG129" s="30"/>
      <c r="AH129" s="32"/>
      <c r="AI129" s="32"/>
      <c r="AJ129" s="33"/>
      <c r="AK129" s="73" t="str">
        <f t="shared" si="35"/>
        <v/>
      </c>
      <c r="AL129" s="30"/>
      <c r="AM129" s="32"/>
      <c r="AN129" s="32"/>
      <c r="AO129" s="33"/>
      <c r="AP129" s="73" t="str">
        <f t="shared" si="36"/>
        <v/>
      </c>
      <c r="AQ129" s="30"/>
      <c r="AR129" s="32"/>
      <c r="AS129" s="32"/>
      <c r="AT129" s="33"/>
      <c r="AU129" s="114" t="str">
        <f t="shared" si="28"/>
        <v/>
      </c>
      <c r="AV129" s="115">
        <f t="shared" si="37"/>
        <v>0</v>
      </c>
      <c r="AW129" s="116" t="str">
        <f t="shared" si="29"/>
        <v>--</v>
      </c>
    </row>
    <row r="130" spans="1:49" x14ac:dyDescent="0.2">
      <c r="A130" s="79" t="s">
        <v>136</v>
      </c>
      <c r="B130" s="177" t="s">
        <v>37</v>
      </c>
      <c r="C130" s="180">
        <v>161710102</v>
      </c>
      <c r="D130" s="169" t="s">
        <v>380</v>
      </c>
      <c r="E130" s="27"/>
      <c r="F130" s="28"/>
      <c r="G130" s="28"/>
      <c r="H130" s="28"/>
      <c r="I130" s="33" t="str">
        <f t="shared" si="30"/>
        <v/>
      </c>
      <c r="J130" s="65" t="str">
        <f t="shared" si="24"/>
        <v/>
      </c>
      <c r="K130" s="77"/>
      <c r="L130" s="32"/>
      <c r="M130" s="32"/>
      <c r="N130" s="32"/>
      <c r="O130" s="33" t="str">
        <f t="shared" si="31"/>
        <v/>
      </c>
      <c r="P130" s="65" t="str">
        <f t="shared" si="25"/>
        <v/>
      </c>
      <c r="Q130" s="74"/>
      <c r="R130" s="67"/>
      <c r="S130" s="67"/>
      <c r="T130" s="67"/>
      <c r="U130" s="68"/>
      <c r="V130" s="69" t="str">
        <f t="shared" si="32"/>
        <v/>
      </c>
      <c r="W130" s="29"/>
      <c r="X130" s="31"/>
      <c r="Y130" s="70" t="str">
        <f t="shared" si="26"/>
        <v/>
      </c>
      <c r="Z130" s="71" t="str">
        <f t="shared" si="33"/>
        <v/>
      </c>
      <c r="AA130" s="72" t="str">
        <f t="shared" si="27"/>
        <v/>
      </c>
      <c r="AB130" s="30"/>
      <c r="AC130" s="32"/>
      <c r="AD130" s="32"/>
      <c r="AE130" s="33"/>
      <c r="AF130" s="73" t="str">
        <f t="shared" si="34"/>
        <v/>
      </c>
      <c r="AG130" s="30"/>
      <c r="AH130" s="32"/>
      <c r="AI130" s="32"/>
      <c r="AJ130" s="33"/>
      <c r="AK130" s="73" t="str">
        <f t="shared" si="35"/>
        <v/>
      </c>
      <c r="AL130" s="30"/>
      <c r="AM130" s="32"/>
      <c r="AN130" s="32"/>
      <c r="AO130" s="33"/>
      <c r="AP130" s="73" t="str">
        <f t="shared" si="36"/>
        <v/>
      </c>
      <c r="AQ130" s="30"/>
      <c r="AR130" s="32"/>
      <c r="AS130" s="32"/>
      <c r="AT130" s="33"/>
      <c r="AU130" s="114" t="str">
        <f t="shared" si="28"/>
        <v/>
      </c>
      <c r="AV130" s="115">
        <f t="shared" si="37"/>
        <v>0</v>
      </c>
      <c r="AW130" s="116" t="str">
        <f t="shared" si="29"/>
        <v>--</v>
      </c>
    </row>
    <row r="131" spans="1:49" x14ac:dyDescent="0.2">
      <c r="A131" s="79" t="s">
        <v>137</v>
      </c>
      <c r="B131" s="177" t="s">
        <v>37</v>
      </c>
      <c r="C131" s="180">
        <v>161710123</v>
      </c>
      <c r="D131" s="169" t="s">
        <v>381</v>
      </c>
      <c r="E131" s="27"/>
      <c r="F131" s="28"/>
      <c r="G131" s="28"/>
      <c r="H131" s="28"/>
      <c r="I131" s="33" t="str">
        <f t="shared" si="30"/>
        <v/>
      </c>
      <c r="J131" s="65" t="str">
        <f t="shared" si="24"/>
        <v/>
      </c>
      <c r="K131" s="77"/>
      <c r="L131" s="32"/>
      <c r="M131" s="32"/>
      <c r="N131" s="32"/>
      <c r="O131" s="33" t="str">
        <f t="shared" si="31"/>
        <v/>
      </c>
      <c r="P131" s="65" t="str">
        <f t="shared" si="25"/>
        <v/>
      </c>
      <c r="Q131" s="74"/>
      <c r="R131" s="67"/>
      <c r="S131" s="67"/>
      <c r="T131" s="67"/>
      <c r="U131" s="68"/>
      <c r="V131" s="69" t="str">
        <f t="shared" si="32"/>
        <v/>
      </c>
      <c r="W131" s="29"/>
      <c r="X131" s="31"/>
      <c r="Y131" s="70" t="str">
        <f t="shared" si="26"/>
        <v/>
      </c>
      <c r="Z131" s="71" t="str">
        <f t="shared" si="33"/>
        <v/>
      </c>
      <c r="AA131" s="72" t="str">
        <f t="shared" si="27"/>
        <v/>
      </c>
      <c r="AB131" s="30"/>
      <c r="AC131" s="32"/>
      <c r="AD131" s="32"/>
      <c r="AE131" s="33"/>
      <c r="AF131" s="73" t="str">
        <f t="shared" si="34"/>
        <v/>
      </c>
      <c r="AG131" s="30"/>
      <c r="AH131" s="32"/>
      <c r="AI131" s="32"/>
      <c r="AJ131" s="33"/>
      <c r="AK131" s="73" t="str">
        <f t="shared" si="35"/>
        <v/>
      </c>
      <c r="AL131" s="30"/>
      <c r="AM131" s="32"/>
      <c r="AN131" s="32"/>
      <c r="AO131" s="33"/>
      <c r="AP131" s="73" t="str">
        <f t="shared" si="36"/>
        <v/>
      </c>
      <c r="AQ131" s="30"/>
      <c r="AR131" s="32"/>
      <c r="AS131" s="32"/>
      <c r="AT131" s="33"/>
      <c r="AU131" s="114" t="str">
        <f t="shared" si="28"/>
        <v/>
      </c>
      <c r="AV131" s="115">
        <f t="shared" si="37"/>
        <v>0</v>
      </c>
      <c r="AW131" s="116" t="str">
        <f t="shared" si="29"/>
        <v>--</v>
      </c>
    </row>
    <row r="132" spans="1:49" x14ac:dyDescent="0.2">
      <c r="A132" s="79" t="s">
        <v>138</v>
      </c>
      <c r="B132" s="177" t="s">
        <v>37</v>
      </c>
      <c r="C132" s="180">
        <v>161710125</v>
      </c>
      <c r="D132" s="169" t="s">
        <v>382</v>
      </c>
      <c r="E132" s="27"/>
      <c r="F132" s="28"/>
      <c r="G132" s="28"/>
      <c r="H132" s="28"/>
      <c r="I132" s="33" t="str">
        <f t="shared" si="30"/>
        <v/>
      </c>
      <c r="J132" s="65" t="str">
        <f t="shared" si="24"/>
        <v/>
      </c>
      <c r="K132" s="77"/>
      <c r="L132" s="32"/>
      <c r="M132" s="32"/>
      <c r="N132" s="32"/>
      <c r="O132" s="33" t="str">
        <f t="shared" si="31"/>
        <v/>
      </c>
      <c r="P132" s="65" t="str">
        <f t="shared" si="25"/>
        <v/>
      </c>
      <c r="Q132" s="74"/>
      <c r="R132" s="67"/>
      <c r="S132" s="67"/>
      <c r="T132" s="67"/>
      <c r="U132" s="68"/>
      <c r="V132" s="69" t="str">
        <f t="shared" si="32"/>
        <v/>
      </c>
      <c r="W132" s="29"/>
      <c r="X132" s="31"/>
      <c r="Y132" s="70" t="str">
        <f t="shared" si="26"/>
        <v/>
      </c>
      <c r="Z132" s="71" t="str">
        <f t="shared" si="33"/>
        <v/>
      </c>
      <c r="AA132" s="72" t="str">
        <f t="shared" si="27"/>
        <v/>
      </c>
      <c r="AB132" s="30"/>
      <c r="AC132" s="32"/>
      <c r="AD132" s="32"/>
      <c r="AE132" s="33"/>
      <c r="AF132" s="73" t="str">
        <f t="shared" si="34"/>
        <v/>
      </c>
      <c r="AG132" s="30"/>
      <c r="AH132" s="32"/>
      <c r="AI132" s="32"/>
      <c r="AJ132" s="33"/>
      <c r="AK132" s="73" t="str">
        <f t="shared" si="35"/>
        <v/>
      </c>
      <c r="AL132" s="30"/>
      <c r="AM132" s="32"/>
      <c r="AN132" s="32"/>
      <c r="AO132" s="33"/>
      <c r="AP132" s="73" t="str">
        <f t="shared" si="36"/>
        <v/>
      </c>
      <c r="AQ132" s="30"/>
      <c r="AR132" s="32"/>
      <c r="AS132" s="32"/>
      <c r="AT132" s="33"/>
      <c r="AU132" s="114" t="str">
        <f t="shared" si="28"/>
        <v/>
      </c>
      <c r="AV132" s="115">
        <f t="shared" si="37"/>
        <v>0</v>
      </c>
      <c r="AW132" s="116" t="str">
        <f t="shared" si="29"/>
        <v>--</v>
      </c>
    </row>
    <row r="133" spans="1:49" x14ac:dyDescent="0.2">
      <c r="A133" s="79" t="s">
        <v>139</v>
      </c>
      <c r="B133" s="177" t="s">
        <v>37</v>
      </c>
      <c r="C133" s="180">
        <v>161710130</v>
      </c>
      <c r="D133" s="169" t="s">
        <v>383</v>
      </c>
      <c r="E133" s="27"/>
      <c r="F133" s="28"/>
      <c r="G133" s="28"/>
      <c r="H133" s="28"/>
      <c r="I133" s="33" t="str">
        <f t="shared" si="30"/>
        <v/>
      </c>
      <c r="J133" s="65" t="str">
        <f t="shared" si="24"/>
        <v/>
      </c>
      <c r="K133" s="77"/>
      <c r="L133" s="32"/>
      <c r="M133" s="32"/>
      <c r="N133" s="32"/>
      <c r="O133" s="33" t="str">
        <f t="shared" si="31"/>
        <v/>
      </c>
      <c r="P133" s="65" t="str">
        <f t="shared" si="25"/>
        <v/>
      </c>
      <c r="Q133" s="74"/>
      <c r="R133" s="67"/>
      <c r="S133" s="67"/>
      <c r="T133" s="67"/>
      <c r="U133" s="68"/>
      <c r="V133" s="69" t="str">
        <f t="shared" si="32"/>
        <v/>
      </c>
      <c r="W133" s="29"/>
      <c r="X133" s="31"/>
      <c r="Y133" s="70" t="str">
        <f t="shared" si="26"/>
        <v/>
      </c>
      <c r="Z133" s="71" t="str">
        <f t="shared" si="33"/>
        <v/>
      </c>
      <c r="AA133" s="72" t="str">
        <f t="shared" si="27"/>
        <v/>
      </c>
      <c r="AB133" s="30"/>
      <c r="AC133" s="32"/>
      <c r="AD133" s="32"/>
      <c r="AE133" s="33"/>
      <c r="AF133" s="73" t="str">
        <f t="shared" si="34"/>
        <v/>
      </c>
      <c r="AG133" s="30"/>
      <c r="AH133" s="32"/>
      <c r="AI133" s="32"/>
      <c r="AJ133" s="33"/>
      <c r="AK133" s="73" t="str">
        <f t="shared" si="35"/>
        <v/>
      </c>
      <c r="AL133" s="30"/>
      <c r="AM133" s="32"/>
      <c r="AN133" s="32"/>
      <c r="AO133" s="33"/>
      <c r="AP133" s="73" t="str">
        <f t="shared" si="36"/>
        <v/>
      </c>
      <c r="AQ133" s="30"/>
      <c r="AR133" s="32"/>
      <c r="AS133" s="32"/>
      <c r="AT133" s="33"/>
      <c r="AU133" s="114" t="str">
        <f t="shared" si="28"/>
        <v/>
      </c>
      <c r="AV133" s="115">
        <f t="shared" si="37"/>
        <v>0</v>
      </c>
      <c r="AW133" s="116" t="str">
        <f t="shared" si="29"/>
        <v>--</v>
      </c>
    </row>
    <row r="134" spans="1:49" x14ac:dyDescent="0.2">
      <c r="A134" s="79" t="s">
        <v>140</v>
      </c>
      <c r="B134" s="177" t="s">
        <v>37</v>
      </c>
      <c r="C134" s="180">
        <v>161710148</v>
      </c>
      <c r="D134" s="169" t="s">
        <v>384</v>
      </c>
      <c r="E134" s="27"/>
      <c r="F134" s="28"/>
      <c r="G134" s="28"/>
      <c r="H134" s="28"/>
      <c r="I134" s="33" t="str">
        <f t="shared" si="30"/>
        <v/>
      </c>
      <c r="J134" s="65" t="str">
        <f t="shared" si="24"/>
        <v/>
      </c>
      <c r="K134" s="77"/>
      <c r="L134" s="32"/>
      <c r="M134" s="32"/>
      <c r="N134" s="32"/>
      <c r="O134" s="33" t="str">
        <f t="shared" si="31"/>
        <v/>
      </c>
      <c r="P134" s="65" t="str">
        <f t="shared" si="25"/>
        <v/>
      </c>
      <c r="Q134" s="74"/>
      <c r="R134" s="67"/>
      <c r="S134" s="67"/>
      <c r="T134" s="67"/>
      <c r="U134" s="68"/>
      <c r="V134" s="69" t="str">
        <f t="shared" si="32"/>
        <v/>
      </c>
      <c r="W134" s="29"/>
      <c r="X134" s="31"/>
      <c r="Y134" s="70" t="str">
        <f t="shared" si="26"/>
        <v/>
      </c>
      <c r="Z134" s="71" t="str">
        <f t="shared" si="33"/>
        <v/>
      </c>
      <c r="AA134" s="72" t="str">
        <f t="shared" si="27"/>
        <v/>
      </c>
      <c r="AB134" s="30"/>
      <c r="AC134" s="32"/>
      <c r="AD134" s="32"/>
      <c r="AE134" s="33"/>
      <c r="AF134" s="73" t="str">
        <f t="shared" si="34"/>
        <v/>
      </c>
      <c r="AG134" s="30"/>
      <c r="AH134" s="32"/>
      <c r="AI134" s="32"/>
      <c r="AJ134" s="33"/>
      <c r="AK134" s="73" t="str">
        <f t="shared" si="35"/>
        <v/>
      </c>
      <c r="AL134" s="30"/>
      <c r="AM134" s="32"/>
      <c r="AN134" s="32"/>
      <c r="AO134" s="33"/>
      <c r="AP134" s="73" t="str">
        <f t="shared" si="36"/>
        <v/>
      </c>
      <c r="AQ134" s="30"/>
      <c r="AR134" s="32"/>
      <c r="AS134" s="32"/>
      <c r="AT134" s="33"/>
      <c r="AU134" s="114" t="str">
        <f t="shared" si="28"/>
        <v/>
      </c>
      <c r="AV134" s="115">
        <f t="shared" si="37"/>
        <v>0</v>
      </c>
      <c r="AW134" s="116" t="str">
        <f t="shared" si="29"/>
        <v>--</v>
      </c>
    </row>
    <row r="135" spans="1:49" x14ac:dyDescent="0.2">
      <c r="A135" s="79" t="s">
        <v>141</v>
      </c>
      <c r="B135" s="177" t="s">
        <v>37</v>
      </c>
      <c r="C135" s="180">
        <v>161710173</v>
      </c>
      <c r="D135" s="169" t="s">
        <v>385</v>
      </c>
      <c r="E135" s="27"/>
      <c r="F135" s="28"/>
      <c r="G135" s="28"/>
      <c r="H135" s="28"/>
      <c r="I135" s="33" t="str">
        <f t="shared" si="30"/>
        <v/>
      </c>
      <c r="J135" s="65" t="str">
        <f t="shared" ref="J135:J189" si="38">IFERROR(VLOOKUP(I135,$BE$1:$BF$4,2),"")</f>
        <v/>
      </c>
      <c r="K135" s="77"/>
      <c r="L135" s="32"/>
      <c r="M135" s="32"/>
      <c r="N135" s="32"/>
      <c r="O135" s="33" t="str">
        <f t="shared" si="31"/>
        <v/>
      </c>
      <c r="P135" s="65" t="str">
        <f t="shared" ref="P135:P189" si="39">IFERROR(VLOOKUP(O135,$BE$1:$BF$4,2),"")</f>
        <v/>
      </c>
      <c r="Q135" s="74"/>
      <c r="R135" s="67"/>
      <c r="S135" s="67"/>
      <c r="T135" s="67"/>
      <c r="U135" s="68"/>
      <c r="V135" s="69" t="str">
        <f t="shared" si="32"/>
        <v/>
      </c>
      <c r="W135" s="29"/>
      <c r="X135" s="31"/>
      <c r="Y135" s="70" t="str">
        <f t="shared" ref="Y135:Y189" si="40">IFERROR((V135*$V$4+(AVERAGE(W135:X135)*$W$4))/100,"")</f>
        <v/>
      </c>
      <c r="Z135" s="71" t="str">
        <f t="shared" si="33"/>
        <v/>
      </c>
      <c r="AA135" s="72" t="str">
        <f t="shared" ref="AA135:AA189" si="41">IFERROR(VLOOKUP(Z135,$BA$2:$BB$8,2),"")</f>
        <v/>
      </c>
      <c r="AB135" s="30"/>
      <c r="AC135" s="32"/>
      <c r="AD135" s="32"/>
      <c r="AE135" s="33"/>
      <c r="AF135" s="73" t="str">
        <f t="shared" si="34"/>
        <v/>
      </c>
      <c r="AG135" s="30"/>
      <c r="AH135" s="32"/>
      <c r="AI135" s="32"/>
      <c r="AJ135" s="33"/>
      <c r="AK135" s="73" t="str">
        <f t="shared" si="35"/>
        <v/>
      </c>
      <c r="AL135" s="30"/>
      <c r="AM135" s="32"/>
      <c r="AN135" s="32"/>
      <c r="AO135" s="33"/>
      <c r="AP135" s="73" t="str">
        <f t="shared" si="36"/>
        <v/>
      </c>
      <c r="AQ135" s="30"/>
      <c r="AR135" s="32"/>
      <c r="AS135" s="32"/>
      <c r="AT135" s="33"/>
      <c r="AU135" s="114" t="str">
        <f t="shared" ref="AU135:AU189" si="42">IFERROR(AVERAGE(AQ135:AT135),"")</f>
        <v/>
      </c>
      <c r="AV135" s="115">
        <f t="shared" si="37"/>
        <v>0</v>
      </c>
      <c r="AW135" s="116" t="str">
        <f t="shared" ref="AW135:AW189" si="43">IFERROR(VLOOKUP(AV135,$BA$2:$BB$8,2),"")</f>
        <v>--</v>
      </c>
    </row>
    <row r="136" spans="1:49" x14ac:dyDescent="0.2">
      <c r="A136" s="79" t="s">
        <v>142</v>
      </c>
      <c r="B136" s="177" t="s">
        <v>37</v>
      </c>
      <c r="C136" s="180">
        <v>161710181</v>
      </c>
      <c r="D136" s="169" t="s">
        <v>386</v>
      </c>
      <c r="E136" s="27"/>
      <c r="F136" s="28"/>
      <c r="G136" s="28"/>
      <c r="H136" s="28"/>
      <c r="I136" s="33" t="str">
        <f t="shared" si="30"/>
        <v/>
      </c>
      <c r="J136" s="65" t="str">
        <f t="shared" si="38"/>
        <v/>
      </c>
      <c r="K136" s="77"/>
      <c r="L136" s="32"/>
      <c r="M136" s="32"/>
      <c r="N136" s="32"/>
      <c r="O136" s="33" t="str">
        <f t="shared" si="31"/>
        <v/>
      </c>
      <c r="P136" s="65" t="str">
        <f t="shared" si="39"/>
        <v/>
      </c>
      <c r="Q136" s="74"/>
      <c r="R136" s="67"/>
      <c r="S136" s="67"/>
      <c r="T136" s="67"/>
      <c r="U136" s="68"/>
      <c r="V136" s="69" t="str">
        <f t="shared" si="32"/>
        <v/>
      </c>
      <c r="W136" s="29"/>
      <c r="X136" s="31"/>
      <c r="Y136" s="70" t="str">
        <f t="shared" si="40"/>
        <v/>
      </c>
      <c r="Z136" s="71" t="str">
        <f t="shared" si="33"/>
        <v/>
      </c>
      <c r="AA136" s="72" t="str">
        <f t="shared" si="41"/>
        <v/>
      </c>
      <c r="AB136" s="30"/>
      <c r="AC136" s="32"/>
      <c r="AD136" s="32"/>
      <c r="AE136" s="33"/>
      <c r="AF136" s="73" t="str">
        <f t="shared" si="34"/>
        <v/>
      </c>
      <c r="AG136" s="30"/>
      <c r="AH136" s="32"/>
      <c r="AI136" s="32"/>
      <c r="AJ136" s="33"/>
      <c r="AK136" s="73" t="str">
        <f t="shared" si="35"/>
        <v/>
      </c>
      <c r="AL136" s="30"/>
      <c r="AM136" s="32"/>
      <c r="AN136" s="32"/>
      <c r="AO136" s="33"/>
      <c r="AP136" s="73" t="str">
        <f t="shared" si="36"/>
        <v/>
      </c>
      <c r="AQ136" s="30"/>
      <c r="AR136" s="32"/>
      <c r="AS136" s="32"/>
      <c r="AT136" s="33"/>
      <c r="AU136" s="114" t="str">
        <f t="shared" si="42"/>
        <v/>
      </c>
      <c r="AV136" s="115">
        <f t="shared" si="37"/>
        <v>0</v>
      </c>
      <c r="AW136" s="116" t="str">
        <f t="shared" si="43"/>
        <v>--</v>
      </c>
    </row>
    <row r="137" spans="1:49" x14ac:dyDescent="0.2">
      <c r="A137" s="79" t="s">
        <v>143</v>
      </c>
      <c r="B137" s="177" t="s">
        <v>37</v>
      </c>
      <c r="C137" s="180">
        <v>161710188</v>
      </c>
      <c r="D137" s="169" t="s">
        <v>387</v>
      </c>
      <c r="E137" s="27"/>
      <c r="F137" s="28"/>
      <c r="G137" s="28"/>
      <c r="H137" s="28"/>
      <c r="I137" s="33" t="str">
        <f t="shared" si="30"/>
        <v/>
      </c>
      <c r="J137" s="65" t="str">
        <f t="shared" si="38"/>
        <v/>
      </c>
      <c r="K137" s="77"/>
      <c r="L137" s="32"/>
      <c r="M137" s="32"/>
      <c r="N137" s="32"/>
      <c r="O137" s="33" t="str">
        <f t="shared" si="31"/>
        <v/>
      </c>
      <c r="P137" s="65" t="str">
        <f t="shared" si="39"/>
        <v/>
      </c>
      <c r="Q137" s="74"/>
      <c r="R137" s="67"/>
      <c r="S137" s="67"/>
      <c r="T137" s="67"/>
      <c r="U137" s="68"/>
      <c r="V137" s="69" t="str">
        <f t="shared" si="32"/>
        <v/>
      </c>
      <c r="W137" s="29"/>
      <c r="X137" s="31"/>
      <c r="Y137" s="70" t="str">
        <f t="shared" si="40"/>
        <v/>
      </c>
      <c r="Z137" s="71" t="str">
        <f t="shared" si="33"/>
        <v/>
      </c>
      <c r="AA137" s="72" t="str">
        <f t="shared" si="41"/>
        <v/>
      </c>
      <c r="AB137" s="30"/>
      <c r="AC137" s="32"/>
      <c r="AD137" s="32"/>
      <c r="AE137" s="33"/>
      <c r="AF137" s="73" t="str">
        <f t="shared" si="34"/>
        <v/>
      </c>
      <c r="AG137" s="30"/>
      <c r="AH137" s="32"/>
      <c r="AI137" s="32"/>
      <c r="AJ137" s="33"/>
      <c r="AK137" s="73" t="str">
        <f t="shared" si="35"/>
        <v/>
      </c>
      <c r="AL137" s="30"/>
      <c r="AM137" s="32"/>
      <c r="AN137" s="32"/>
      <c r="AO137" s="33"/>
      <c r="AP137" s="73" t="str">
        <f t="shared" si="36"/>
        <v/>
      </c>
      <c r="AQ137" s="30"/>
      <c r="AR137" s="32"/>
      <c r="AS137" s="32"/>
      <c r="AT137" s="33"/>
      <c r="AU137" s="114" t="str">
        <f t="shared" si="42"/>
        <v/>
      </c>
      <c r="AV137" s="115">
        <f t="shared" si="37"/>
        <v>0</v>
      </c>
      <c r="AW137" s="116" t="str">
        <f t="shared" si="43"/>
        <v>--</v>
      </c>
    </row>
    <row r="138" spans="1:49" x14ac:dyDescent="0.2">
      <c r="A138" s="79" t="s">
        <v>144</v>
      </c>
      <c r="B138" s="177" t="s">
        <v>37</v>
      </c>
      <c r="C138" s="180">
        <v>161710193</v>
      </c>
      <c r="D138" s="169" t="s">
        <v>388</v>
      </c>
      <c r="E138" s="27"/>
      <c r="F138" s="28"/>
      <c r="G138" s="28"/>
      <c r="H138" s="28"/>
      <c r="I138" s="33" t="str">
        <f t="shared" si="30"/>
        <v/>
      </c>
      <c r="J138" s="65" t="str">
        <f t="shared" si="38"/>
        <v/>
      </c>
      <c r="K138" s="77"/>
      <c r="L138" s="32"/>
      <c r="M138" s="32"/>
      <c r="N138" s="32"/>
      <c r="O138" s="33" t="str">
        <f t="shared" si="31"/>
        <v/>
      </c>
      <c r="P138" s="65" t="str">
        <f t="shared" si="39"/>
        <v/>
      </c>
      <c r="Q138" s="74"/>
      <c r="R138" s="67"/>
      <c r="S138" s="67"/>
      <c r="T138" s="67"/>
      <c r="U138" s="68"/>
      <c r="V138" s="69" t="str">
        <f t="shared" si="32"/>
        <v/>
      </c>
      <c r="W138" s="29"/>
      <c r="X138" s="31"/>
      <c r="Y138" s="70" t="str">
        <f t="shared" si="40"/>
        <v/>
      </c>
      <c r="Z138" s="71" t="str">
        <f t="shared" si="33"/>
        <v/>
      </c>
      <c r="AA138" s="72" t="str">
        <f t="shared" si="41"/>
        <v/>
      </c>
      <c r="AB138" s="30"/>
      <c r="AC138" s="32"/>
      <c r="AD138" s="32"/>
      <c r="AE138" s="33"/>
      <c r="AF138" s="73" t="str">
        <f t="shared" si="34"/>
        <v/>
      </c>
      <c r="AG138" s="30"/>
      <c r="AH138" s="32"/>
      <c r="AI138" s="32"/>
      <c r="AJ138" s="33"/>
      <c r="AK138" s="73" t="str">
        <f t="shared" si="35"/>
        <v/>
      </c>
      <c r="AL138" s="30"/>
      <c r="AM138" s="32"/>
      <c r="AN138" s="32"/>
      <c r="AO138" s="33"/>
      <c r="AP138" s="73" t="str">
        <f t="shared" si="36"/>
        <v/>
      </c>
      <c r="AQ138" s="30"/>
      <c r="AR138" s="32"/>
      <c r="AS138" s="32"/>
      <c r="AT138" s="33"/>
      <c r="AU138" s="114" t="str">
        <f t="shared" si="42"/>
        <v/>
      </c>
      <c r="AV138" s="115">
        <f t="shared" si="37"/>
        <v>0</v>
      </c>
      <c r="AW138" s="116" t="str">
        <f t="shared" si="43"/>
        <v>--</v>
      </c>
    </row>
    <row r="139" spans="1:49" x14ac:dyDescent="0.2">
      <c r="A139" s="79" t="s">
        <v>145</v>
      </c>
      <c r="B139" s="177" t="s">
        <v>37</v>
      </c>
      <c r="C139" s="180">
        <v>161710201</v>
      </c>
      <c r="D139" s="169" t="s">
        <v>389</v>
      </c>
      <c r="E139" s="27"/>
      <c r="F139" s="28"/>
      <c r="G139" s="28"/>
      <c r="H139" s="28"/>
      <c r="I139" s="33" t="str">
        <f t="shared" si="30"/>
        <v/>
      </c>
      <c r="J139" s="65" t="str">
        <f t="shared" si="38"/>
        <v/>
      </c>
      <c r="K139" s="77"/>
      <c r="L139" s="32"/>
      <c r="M139" s="32"/>
      <c r="N139" s="32"/>
      <c r="O139" s="33" t="str">
        <f t="shared" si="31"/>
        <v/>
      </c>
      <c r="P139" s="65" t="str">
        <f t="shared" si="39"/>
        <v/>
      </c>
      <c r="Q139" s="74"/>
      <c r="R139" s="67"/>
      <c r="S139" s="67"/>
      <c r="T139" s="67"/>
      <c r="U139" s="68"/>
      <c r="V139" s="69" t="str">
        <f t="shared" si="32"/>
        <v/>
      </c>
      <c r="W139" s="29"/>
      <c r="X139" s="31"/>
      <c r="Y139" s="70" t="str">
        <f t="shared" si="40"/>
        <v/>
      </c>
      <c r="Z139" s="71" t="str">
        <f t="shared" si="33"/>
        <v/>
      </c>
      <c r="AA139" s="72" t="str">
        <f t="shared" si="41"/>
        <v/>
      </c>
      <c r="AB139" s="30"/>
      <c r="AC139" s="32"/>
      <c r="AD139" s="32"/>
      <c r="AE139" s="33"/>
      <c r="AF139" s="73" t="str">
        <f t="shared" si="34"/>
        <v/>
      </c>
      <c r="AG139" s="30"/>
      <c r="AH139" s="32"/>
      <c r="AI139" s="32"/>
      <c r="AJ139" s="33"/>
      <c r="AK139" s="73" t="str">
        <f t="shared" si="35"/>
        <v/>
      </c>
      <c r="AL139" s="30"/>
      <c r="AM139" s="32"/>
      <c r="AN139" s="32"/>
      <c r="AO139" s="33"/>
      <c r="AP139" s="73" t="str">
        <f t="shared" si="36"/>
        <v/>
      </c>
      <c r="AQ139" s="30"/>
      <c r="AR139" s="32"/>
      <c r="AS139" s="32"/>
      <c r="AT139" s="33"/>
      <c r="AU139" s="114" t="str">
        <f t="shared" si="42"/>
        <v/>
      </c>
      <c r="AV139" s="115">
        <f t="shared" si="37"/>
        <v>0</v>
      </c>
      <c r="AW139" s="116" t="str">
        <f t="shared" si="43"/>
        <v>--</v>
      </c>
    </row>
    <row r="140" spans="1:49" x14ac:dyDescent="0.2">
      <c r="A140" s="79" t="s">
        <v>146</v>
      </c>
      <c r="B140" s="177" t="s">
        <v>37</v>
      </c>
      <c r="C140" s="180">
        <v>161710203</v>
      </c>
      <c r="D140" s="169" t="s">
        <v>390</v>
      </c>
      <c r="E140" s="27"/>
      <c r="F140" s="28"/>
      <c r="G140" s="28"/>
      <c r="H140" s="28"/>
      <c r="I140" s="33" t="str">
        <f t="shared" si="30"/>
        <v/>
      </c>
      <c r="J140" s="65" t="str">
        <f t="shared" si="38"/>
        <v/>
      </c>
      <c r="K140" s="77"/>
      <c r="L140" s="32"/>
      <c r="M140" s="32"/>
      <c r="N140" s="32"/>
      <c r="O140" s="33" t="str">
        <f t="shared" si="31"/>
        <v/>
      </c>
      <c r="P140" s="65" t="str">
        <f t="shared" si="39"/>
        <v/>
      </c>
      <c r="Q140" s="74"/>
      <c r="R140" s="67"/>
      <c r="S140" s="67"/>
      <c r="T140" s="67"/>
      <c r="U140" s="68"/>
      <c r="V140" s="69" t="str">
        <f t="shared" si="32"/>
        <v/>
      </c>
      <c r="W140" s="29"/>
      <c r="X140" s="31"/>
      <c r="Y140" s="70" t="str">
        <f t="shared" si="40"/>
        <v/>
      </c>
      <c r="Z140" s="71" t="str">
        <f t="shared" si="33"/>
        <v/>
      </c>
      <c r="AA140" s="72" t="str">
        <f t="shared" si="41"/>
        <v/>
      </c>
      <c r="AB140" s="30"/>
      <c r="AC140" s="32"/>
      <c r="AD140" s="32"/>
      <c r="AE140" s="33"/>
      <c r="AF140" s="73" t="str">
        <f t="shared" si="34"/>
        <v/>
      </c>
      <c r="AG140" s="30"/>
      <c r="AH140" s="32"/>
      <c r="AI140" s="32"/>
      <c r="AJ140" s="33"/>
      <c r="AK140" s="73" t="str">
        <f t="shared" si="35"/>
        <v/>
      </c>
      <c r="AL140" s="30"/>
      <c r="AM140" s="32"/>
      <c r="AN140" s="32"/>
      <c r="AO140" s="33"/>
      <c r="AP140" s="73" t="str">
        <f t="shared" si="36"/>
        <v/>
      </c>
      <c r="AQ140" s="30"/>
      <c r="AR140" s="32"/>
      <c r="AS140" s="32"/>
      <c r="AT140" s="33"/>
      <c r="AU140" s="114" t="str">
        <f t="shared" si="42"/>
        <v/>
      </c>
      <c r="AV140" s="115">
        <f t="shared" si="37"/>
        <v>0</v>
      </c>
      <c r="AW140" s="116" t="str">
        <f t="shared" si="43"/>
        <v>--</v>
      </c>
    </row>
    <row r="141" spans="1:49" x14ac:dyDescent="0.2">
      <c r="A141" s="79" t="s">
        <v>147</v>
      </c>
      <c r="B141" s="177" t="s">
        <v>37</v>
      </c>
      <c r="C141" s="180">
        <v>161710255</v>
      </c>
      <c r="D141" s="169" t="s">
        <v>391</v>
      </c>
      <c r="E141" s="27"/>
      <c r="F141" s="28"/>
      <c r="G141" s="28"/>
      <c r="H141" s="28"/>
      <c r="I141" s="33" t="str">
        <f t="shared" si="30"/>
        <v/>
      </c>
      <c r="J141" s="65" t="str">
        <f t="shared" si="38"/>
        <v/>
      </c>
      <c r="K141" s="77"/>
      <c r="L141" s="32"/>
      <c r="M141" s="32"/>
      <c r="N141" s="32"/>
      <c r="O141" s="33" t="str">
        <f t="shared" si="31"/>
        <v/>
      </c>
      <c r="P141" s="65" t="str">
        <f t="shared" si="39"/>
        <v/>
      </c>
      <c r="Q141" s="74"/>
      <c r="R141" s="67"/>
      <c r="S141" s="67"/>
      <c r="T141" s="67"/>
      <c r="U141" s="68"/>
      <c r="V141" s="69" t="str">
        <f t="shared" si="32"/>
        <v/>
      </c>
      <c r="W141" s="29"/>
      <c r="X141" s="31"/>
      <c r="Y141" s="70" t="str">
        <f t="shared" si="40"/>
        <v/>
      </c>
      <c r="Z141" s="71" t="str">
        <f t="shared" si="33"/>
        <v/>
      </c>
      <c r="AA141" s="72" t="str">
        <f t="shared" si="41"/>
        <v/>
      </c>
      <c r="AB141" s="30"/>
      <c r="AC141" s="32"/>
      <c r="AD141" s="32"/>
      <c r="AE141" s="33"/>
      <c r="AF141" s="73" t="str">
        <f t="shared" si="34"/>
        <v/>
      </c>
      <c r="AG141" s="30"/>
      <c r="AH141" s="32"/>
      <c r="AI141" s="32"/>
      <c r="AJ141" s="33"/>
      <c r="AK141" s="73" t="str">
        <f t="shared" si="35"/>
        <v/>
      </c>
      <c r="AL141" s="30"/>
      <c r="AM141" s="32"/>
      <c r="AN141" s="32"/>
      <c r="AO141" s="33"/>
      <c r="AP141" s="73" t="str">
        <f t="shared" si="36"/>
        <v/>
      </c>
      <c r="AQ141" s="30"/>
      <c r="AR141" s="32"/>
      <c r="AS141" s="32"/>
      <c r="AT141" s="33"/>
      <c r="AU141" s="114" t="str">
        <f t="shared" si="42"/>
        <v/>
      </c>
      <c r="AV141" s="115">
        <f t="shared" si="37"/>
        <v>0</v>
      </c>
      <c r="AW141" s="116" t="str">
        <f t="shared" si="43"/>
        <v>--</v>
      </c>
    </row>
    <row r="142" spans="1:49" x14ac:dyDescent="0.2">
      <c r="A142" s="79" t="s">
        <v>148</v>
      </c>
      <c r="B142" s="177" t="s">
        <v>37</v>
      </c>
      <c r="C142" s="180">
        <v>161710299</v>
      </c>
      <c r="D142" s="169" t="s">
        <v>392</v>
      </c>
      <c r="E142" s="27"/>
      <c r="F142" s="28"/>
      <c r="G142" s="28"/>
      <c r="H142" s="28"/>
      <c r="I142" s="33" t="str">
        <f t="shared" si="30"/>
        <v/>
      </c>
      <c r="J142" s="65" t="str">
        <f t="shared" si="38"/>
        <v/>
      </c>
      <c r="K142" s="77"/>
      <c r="L142" s="32"/>
      <c r="M142" s="32"/>
      <c r="N142" s="32"/>
      <c r="O142" s="33" t="str">
        <f t="shared" si="31"/>
        <v/>
      </c>
      <c r="P142" s="65" t="str">
        <f t="shared" si="39"/>
        <v/>
      </c>
      <c r="Q142" s="74"/>
      <c r="R142" s="67"/>
      <c r="S142" s="67"/>
      <c r="T142" s="67"/>
      <c r="U142" s="68"/>
      <c r="V142" s="69" t="str">
        <f t="shared" si="32"/>
        <v/>
      </c>
      <c r="W142" s="29"/>
      <c r="X142" s="31"/>
      <c r="Y142" s="70" t="str">
        <f t="shared" si="40"/>
        <v/>
      </c>
      <c r="Z142" s="71" t="str">
        <f t="shared" si="33"/>
        <v/>
      </c>
      <c r="AA142" s="72" t="str">
        <f t="shared" si="41"/>
        <v/>
      </c>
      <c r="AB142" s="30"/>
      <c r="AC142" s="32"/>
      <c r="AD142" s="32"/>
      <c r="AE142" s="33"/>
      <c r="AF142" s="73" t="str">
        <f t="shared" si="34"/>
        <v/>
      </c>
      <c r="AG142" s="30"/>
      <c r="AH142" s="32"/>
      <c r="AI142" s="32"/>
      <c r="AJ142" s="33"/>
      <c r="AK142" s="73" t="str">
        <f t="shared" si="35"/>
        <v/>
      </c>
      <c r="AL142" s="30"/>
      <c r="AM142" s="32"/>
      <c r="AN142" s="32"/>
      <c r="AO142" s="33"/>
      <c r="AP142" s="73" t="str">
        <f t="shared" si="36"/>
        <v/>
      </c>
      <c r="AQ142" s="30"/>
      <c r="AR142" s="32"/>
      <c r="AS142" s="32"/>
      <c r="AT142" s="33"/>
      <c r="AU142" s="114" t="str">
        <f t="shared" si="42"/>
        <v/>
      </c>
      <c r="AV142" s="115">
        <f t="shared" si="37"/>
        <v>0</v>
      </c>
      <c r="AW142" s="116" t="str">
        <f t="shared" si="43"/>
        <v>--</v>
      </c>
    </row>
    <row r="143" spans="1:49" x14ac:dyDescent="0.2">
      <c r="A143" s="79" t="s">
        <v>149</v>
      </c>
      <c r="B143" s="177" t="s">
        <v>37</v>
      </c>
      <c r="C143" s="180">
        <v>161710308</v>
      </c>
      <c r="D143" s="169" t="s">
        <v>393</v>
      </c>
      <c r="E143" s="27"/>
      <c r="F143" s="28"/>
      <c r="G143" s="28"/>
      <c r="H143" s="28"/>
      <c r="I143" s="33" t="str">
        <f t="shared" si="30"/>
        <v/>
      </c>
      <c r="J143" s="65" t="str">
        <f t="shared" si="38"/>
        <v/>
      </c>
      <c r="K143" s="77"/>
      <c r="L143" s="32"/>
      <c r="M143" s="32"/>
      <c r="N143" s="32"/>
      <c r="O143" s="33" t="str">
        <f t="shared" si="31"/>
        <v/>
      </c>
      <c r="P143" s="65" t="str">
        <f t="shared" si="39"/>
        <v/>
      </c>
      <c r="Q143" s="74"/>
      <c r="R143" s="67"/>
      <c r="S143" s="67"/>
      <c r="T143" s="67"/>
      <c r="U143" s="68"/>
      <c r="V143" s="69" t="str">
        <f t="shared" si="32"/>
        <v/>
      </c>
      <c r="W143" s="29"/>
      <c r="X143" s="31"/>
      <c r="Y143" s="70" t="str">
        <f t="shared" si="40"/>
        <v/>
      </c>
      <c r="Z143" s="71" t="str">
        <f t="shared" si="33"/>
        <v/>
      </c>
      <c r="AA143" s="72" t="str">
        <f t="shared" si="41"/>
        <v/>
      </c>
      <c r="AB143" s="30"/>
      <c r="AC143" s="32"/>
      <c r="AD143" s="32"/>
      <c r="AE143" s="33"/>
      <c r="AF143" s="73" t="str">
        <f t="shared" si="34"/>
        <v/>
      </c>
      <c r="AG143" s="30"/>
      <c r="AH143" s="32"/>
      <c r="AI143" s="32"/>
      <c r="AJ143" s="33"/>
      <c r="AK143" s="73" t="str">
        <f t="shared" si="35"/>
        <v/>
      </c>
      <c r="AL143" s="30"/>
      <c r="AM143" s="32"/>
      <c r="AN143" s="32"/>
      <c r="AO143" s="33"/>
      <c r="AP143" s="73" t="str">
        <f t="shared" si="36"/>
        <v/>
      </c>
      <c r="AQ143" s="30"/>
      <c r="AR143" s="32"/>
      <c r="AS143" s="32"/>
      <c r="AT143" s="33"/>
      <c r="AU143" s="114" t="str">
        <f t="shared" si="42"/>
        <v/>
      </c>
      <c r="AV143" s="115">
        <f t="shared" si="37"/>
        <v>0</v>
      </c>
      <c r="AW143" s="116" t="str">
        <f t="shared" si="43"/>
        <v>--</v>
      </c>
    </row>
    <row r="144" spans="1:49" x14ac:dyDescent="0.2">
      <c r="A144" s="79" t="s">
        <v>150</v>
      </c>
      <c r="B144" s="177" t="s">
        <v>37</v>
      </c>
      <c r="C144" s="180">
        <v>161710310</v>
      </c>
      <c r="D144" s="169" t="s">
        <v>394</v>
      </c>
      <c r="E144" s="27"/>
      <c r="F144" s="28"/>
      <c r="G144" s="28"/>
      <c r="H144" s="28"/>
      <c r="I144" s="33" t="str">
        <f t="shared" si="30"/>
        <v/>
      </c>
      <c r="J144" s="65" t="str">
        <f t="shared" si="38"/>
        <v/>
      </c>
      <c r="K144" s="77"/>
      <c r="L144" s="32"/>
      <c r="M144" s="32"/>
      <c r="N144" s="32"/>
      <c r="O144" s="33" t="str">
        <f t="shared" si="31"/>
        <v/>
      </c>
      <c r="P144" s="65" t="str">
        <f t="shared" si="39"/>
        <v/>
      </c>
      <c r="Q144" s="74"/>
      <c r="R144" s="67"/>
      <c r="S144" s="67"/>
      <c r="T144" s="67"/>
      <c r="U144" s="68"/>
      <c r="V144" s="69" t="str">
        <f t="shared" si="32"/>
        <v/>
      </c>
      <c r="W144" s="29"/>
      <c r="X144" s="31"/>
      <c r="Y144" s="70" t="str">
        <f t="shared" si="40"/>
        <v/>
      </c>
      <c r="Z144" s="71" t="str">
        <f t="shared" si="33"/>
        <v/>
      </c>
      <c r="AA144" s="72" t="str">
        <f t="shared" si="41"/>
        <v/>
      </c>
      <c r="AB144" s="30"/>
      <c r="AC144" s="32"/>
      <c r="AD144" s="32"/>
      <c r="AE144" s="33"/>
      <c r="AF144" s="73" t="str">
        <f t="shared" si="34"/>
        <v/>
      </c>
      <c r="AG144" s="30"/>
      <c r="AH144" s="32"/>
      <c r="AI144" s="32"/>
      <c r="AJ144" s="33"/>
      <c r="AK144" s="73" t="str">
        <f t="shared" si="35"/>
        <v/>
      </c>
      <c r="AL144" s="30"/>
      <c r="AM144" s="32"/>
      <c r="AN144" s="32"/>
      <c r="AO144" s="33"/>
      <c r="AP144" s="73" t="str">
        <f t="shared" si="36"/>
        <v/>
      </c>
      <c r="AQ144" s="30"/>
      <c r="AR144" s="32"/>
      <c r="AS144" s="32"/>
      <c r="AT144" s="33"/>
      <c r="AU144" s="114" t="str">
        <f t="shared" si="42"/>
        <v/>
      </c>
      <c r="AV144" s="115">
        <f t="shared" si="37"/>
        <v>0</v>
      </c>
      <c r="AW144" s="116" t="str">
        <f t="shared" si="43"/>
        <v>--</v>
      </c>
    </row>
    <row r="145" spans="1:49" x14ac:dyDescent="0.2">
      <c r="A145" s="79" t="s">
        <v>151</v>
      </c>
      <c r="B145" s="177" t="s">
        <v>37</v>
      </c>
      <c r="C145" s="180">
        <v>161710311</v>
      </c>
      <c r="D145" s="169" t="s">
        <v>395</v>
      </c>
      <c r="E145" s="27"/>
      <c r="F145" s="28"/>
      <c r="G145" s="28"/>
      <c r="H145" s="28"/>
      <c r="I145" s="33" t="str">
        <f t="shared" si="30"/>
        <v/>
      </c>
      <c r="J145" s="65" t="str">
        <f t="shared" si="38"/>
        <v/>
      </c>
      <c r="K145" s="77"/>
      <c r="L145" s="32"/>
      <c r="M145" s="32"/>
      <c r="N145" s="32"/>
      <c r="O145" s="33" t="str">
        <f t="shared" si="31"/>
        <v/>
      </c>
      <c r="P145" s="65" t="str">
        <f t="shared" si="39"/>
        <v/>
      </c>
      <c r="Q145" s="74"/>
      <c r="R145" s="67"/>
      <c r="S145" s="67"/>
      <c r="T145" s="67"/>
      <c r="U145" s="68"/>
      <c r="V145" s="69" t="str">
        <f t="shared" si="32"/>
        <v/>
      </c>
      <c r="W145" s="29"/>
      <c r="X145" s="31"/>
      <c r="Y145" s="70" t="str">
        <f t="shared" si="40"/>
        <v/>
      </c>
      <c r="Z145" s="71" t="str">
        <f t="shared" si="33"/>
        <v/>
      </c>
      <c r="AA145" s="72" t="str">
        <f t="shared" si="41"/>
        <v/>
      </c>
      <c r="AB145" s="30"/>
      <c r="AC145" s="32"/>
      <c r="AD145" s="32"/>
      <c r="AE145" s="33"/>
      <c r="AF145" s="73" t="str">
        <f t="shared" si="34"/>
        <v/>
      </c>
      <c r="AG145" s="30"/>
      <c r="AH145" s="32"/>
      <c r="AI145" s="32"/>
      <c r="AJ145" s="33"/>
      <c r="AK145" s="73" t="str">
        <f t="shared" si="35"/>
        <v/>
      </c>
      <c r="AL145" s="30"/>
      <c r="AM145" s="32"/>
      <c r="AN145" s="32"/>
      <c r="AO145" s="33"/>
      <c r="AP145" s="73" t="str">
        <f t="shared" si="36"/>
        <v/>
      </c>
      <c r="AQ145" s="30"/>
      <c r="AR145" s="32"/>
      <c r="AS145" s="32"/>
      <c r="AT145" s="33"/>
      <c r="AU145" s="114" t="str">
        <f t="shared" si="42"/>
        <v/>
      </c>
      <c r="AV145" s="115">
        <f t="shared" si="37"/>
        <v>0</v>
      </c>
      <c r="AW145" s="116" t="str">
        <f t="shared" si="43"/>
        <v>--</v>
      </c>
    </row>
    <row r="146" spans="1:49" x14ac:dyDescent="0.2">
      <c r="A146" s="79" t="s">
        <v>152</v>
      </c>
      <c r="B146" s="177" t="s">
        <v>37</v>
      </c>
      <c r="C146" s="180">
        <v>161710315</v>
      </c>
      <c r="D146" s="169" t="s">
        <v>396</v>
      </c>
      <c r="E146" s="27"/>
      <c r="F146" s="28"/>
      <c r="G146" s="28"/>
      <c r="H146" s="28"/>
      <c r="I146" s="33" t="str">
        <f t="shared" si="30"/>
        <v/>
      </c>
      <c r="J146" s="65" t="str">
        <f t="shared" si="38"/>
        <v/>
      </c>
      <c r="K146" s="77"/>
      <c r="L146" s="32"/>
      <c r="M146" s="32"/>
      <c r="N146" s="32"/>
      <c r="O146" s="33" t="str">
        <f t="shared" si="31"/>
        <v/>
      </c>
      <c r="P146" s="65" t="str">
        <f t="shared" si="39"/>
        <v/>
      </c>
      <c r="Q146" s="74"/>
      <c r="R146" s="67"/>
      <c r="S146" s="67"/>
      <c r="T146" s="67"/>
      <c r="U146" s="68"/>
      <c r="V146" s="69" t="str">
        <f t="shared" si="32"/>
        <v/>
      </c>
      <c r="W146" s="29"/>
      <c r="X146" s="31"/>
      <c r="Y146" s="70" t="str">
        <f t="shared" si="40"/>
        <v/>
      </c>
      <c r="Z146" s="71" t="str">
        <f t="shared" si="33"/>
        <v/>
      </c>
      <c r="AA146" s="72" t="str">
        <f t="shared" si="41"/>
        <v/>
      </c>
      <c r="AB146" s="30"/>
      <c r="AC146" s="32"/>
      <c r="AD146" s="32"/>
      <c r="AE146" s="33"/>
      <c r="AF146" s="73" t="str">
        <f t="shared" si="34"/>
        <v/>
      </c>
      <c r="AG146" s="30"/>
      <c r="AH146" s="32"/>
      <c r="AI146" s="32"/>
      <c r="AJ146" s="33"/>
      <c r="AK146" s="73" t="str">
        <f t="shared" si="35"/>
        <v/>
      </c>
      <c r="AL146" s="30"/>
      <c r="AM146" s="32"/>
      <c r="AN146" s="32"/>
      <c r="AO146" s="33"/>
      <c r="AP146" s="73" t="str">
        <f t="shared" si="36"/>
        <v/>
      </c>
      <c r="AQ146" s="30"/>
      <c r="AR146" s="32"/>
      <c r="AS146" s="32"/>
      <c r="AT146" s="33"/>
      <c r="AU146" s="114" t="str">
        <f t="shared" si="42"/>
        <v/>
      </c>
      <c r="AV146" s="115">
        <f t="shared" si="37"/>
        <v>0</v>
      </c>
      <c r="AW146" s="116" t="str">
        <f t="shared" si="43"/>
        <v>--</v>
      </c>
    </row>
    <row r="147" spans="1:49" x14ac:dyDescent="0.2">
      <c r="A147" s="79" t="s">
        <v>153</v>
      </c>
      <c r="B147" s="177" t="s">
        <v>37</v>
      </c>
      <c r="C147" s="180">
        <v>161710317</v>
      </c>
      <c r="D147" s="169" t="s">
        <v>397</v>
      </c>
      <c r="E147" s="27"/>
      <c r="F147" s="28"/>
      <c r="G147" s="28"/>
      <c r="H147" s="28"/>
      <c r="I147" s="33" t="str">
        <f t="shared" si="30"/>
        <v/>
      </c>
      <c r="J147" s="65" t="str">
        <f t="shared" si="38"/>
        <v/>
      </c>
      <c r="K147" s="77"/>
      <c r="L147" s="32"/>
      <c r="M147" s="32"/>
      <c r="N147" s="32"/>
      <c r="O147" s="33" t="str">
        <f t="shared" si="31"/>
        <v/>
      </c>
      <c r="P147" s="65" t="str">
        <f t="shared" si="39"/>
        <v/>
      </c>
      <c r="Q147" s="74"/>
      <c r="R147" s="67"/>
      <c r="S147" s="67"/>
      <c r="T147" s="67"/>
      <c r="U147" s="68"/>
      <c r="V147" s="69" t="str">
        <f t="shared" si="32"/>
        <v/>
      </c>
      <c r="W147" s="29"/>
      <c r="X147" s="31"/>
      <c r="Y147" s="70" t="str">
        <f t="shared" si="40"/>
        <v/>
      </c>
      <c r="Z147" s="71" t="str">
        <f t="shared" si="33"/>
        <v/>
      </c>
      <c r="AA147" s="72" t="str">
        <f t="shared" si="41"/>
        <v/>
      </c>
      <c r="AB147" s="30"/>
      <c r="AC147" s="32"/>
      <c r="AD147" s="32"/>
      <c r="AE147" s="33"/>
      <c r="AF147" s="73" t="str">
        <f t="shared" si="34"/>
        <v/>
      </c>
      <c r="AG147" s="30"/>
      <c r="AH147" s="32"/>
      <c r="AI147" s="32"/>
      <c r="AJ147" s="33"/>
      <c r="AK147" s="73" t="str">
        <f t="shared" si="35"/>
        <v/>
      </c>
      <c r="AL147" s="30"/>
      <c r="AM147" s="32"/>
      <c r="AN147" s="32"/>
      <c r="AO147" s="33"/>
      <c r="AP147" s="73" t="str">
        <f t="shared" si="36"/>
        <v/>
      </c>
      <c r="AQ147" s="30"/>
      <c r="AR147" s="32"/>
      <c r="AS147" s="32"/>
      <c r="AT147" s="33"/>
      <c r="AU147" s="114" t="str">
        <f t="shared" si="42"/>
        <v/>
      </c>
      <c r="AV147" s="115">
        <f t="shared" si="37"/>
        <v>0</v>
      </c>
      <c r="AW147" s="116" t="str">
        <f t="shared" si="43"/>
        <v>--</v>
      </c>
    </row>
    <row r="148" spans="1:49" x14ac:dyDescent="0.2">
      <c r="A148" s="79" t="s">
        <v>154</v>
      </c>
      <c r="B148" s="177" t="s">
        <v>37</v>
      </c>
      <c r="C148" s="180">
        <v>161710318</v>
      </c>
      <c r="D148" s="169" t="s">
        <v>398</v>
      </c>
      <c r="E148" s="27"/>
      <c r="F148" s="28"/>
      <c r="G148" s="28"/>
      <c r="H148" s="28"/>
      <c r="I148" s="33" t="str">
        <f t="shared" si="30"/>
        <v/>
      </c>
      <c r="J148" s="65" t="str">
        <f t="shared" si="38"/>
        <v/>
      </c>
      <c r="K148" s="77"/>
      <c r="L148" s="32"/>
      <c r="M148" s="32"/>
      <c r="N148" s="32"/>
      <c r="O148" s="33" t="str">
        <f t="shared" si="31"/>
        <v/>
      </c>
      <c r="P148" s="65" t="str">
        <f t="shared" si="39"/>
        <v/>
      </c>
      <c r="Q148" s="74"/>
      <c r="R148" s="67"/>
      <c r="S148" s="67"/>
      <c r="T148" s="67"/>
      <c r="U148" s="68"/>
      <c r="V148" s="69" t="str">
        <f t="shared" si="32"/>
        <v/>
      </c>
      <c r="W148" s="29"/>
      <c r="X148" s="31"/>
      <c r="Y148" s="70" t="str">
        <f t="shared" si="40"/>
        <v/>
      </c>
      <c r="Z148" s="71" t="str">
        <f t="shared" si="33"/>
        <v/>
      </c>
      <c r="AA148" s="72" t="str">
        <f t="shared" si="41"/>
        <v/>
      </c>
      <c r="AB148" s="30"/>
      <c r="AC148" s="32"/>
      <c r="AD148" s="32"/>
      <c r="AE148" s="33"/>
      <c r="AF148" s="73" t="str">
        <f t="shared" si="34"/>
        <v/>
      </c>
      <c r="AG148" s="30"/>
      <c r="AH148" s="32"/>
      <c r="AI148" s="32"/>
      <c r="AJ148" s="33"/>
      <c r="AK148" s="73" t="str">
        <f t="shared" si="35"/>
        <v/>
      </c>
      <c r="AL148" s="30"/>
      <c r="AM148" s="32"/>
      <c r="AN148" s="32"/>
      <c r="AO148" s="33"/>
      <c r="AP148" s="73" t="str">
        <f t="shared" si="36"/>
        <v/>
      </c>
      <c r="AQ148" s="30"/>
      <c r="AR148" s="32"/>
      <c r="AS148" s="32"/>
      <c r="AT148" s="33"/>
      <c r="AU148" s="114" t="str">
        <f t="shared" si="42"/>
        <v/>
      </c>
      <c r="AV148" s="115">
        <f t="shared" si="37"/>
        <v>0</v>
      </c>
      <c r="AW148" s="116" t="str">
        <f t="shared" si="43"/>
        <v>--</v>
      </c>
    </row>
    <row r="149" spans="1:49" x14ac:dyDescent="0.2">
      <c r="A149" s="79" t="s">
        <v>155</v>
      </c>
      <c r="B149" s="177" t="s">
        <v>37</v>
      </c>
      <c r="C149" s="180">
        <v>161710327</v>
      </c>
      <c r="D149" s="169" t="s">
        <v>399</v>
      </c>
      <c r="E149" s="27"/>
      <c r="F149" s="28"/>
      <c r="G149" s="28"/>
      <c r="H149" s="28"/>
      <c r="I149" s="33" t="str">
        <f t="shared" si="30"/>
        <v/>
      </c>
      <c r="J149" s="65" t="str">
        <f t="shared" si="38"/>
        <v/>
      </c>
      <c r="K149" s="77"/>
      <c r="L149" s="32"/>
      <c r="M149" s="32"/>
      <c r="N149" s="32"/>
      <c r="O149" s="33" t="str">
        <f t="shared" si="31"/>
        <v/>
      </c>
      <c r="P149" s="65" t="str">
        <f t="shared" si="39"/>
        <v/>
      </c>
      <c r="Q149" s="74"/>
      <c r="R149" s="67"/>
      <c r="S149" s="67"/>
      <c r="T149" s="67"/>
      <c r="U149" s="68"/>
      <c r="V149" s="69" t="str">
        <f t="shared" si="32"/>
        <v/>
      </c>
      <c r="W149" s="29"/>
      <c r="X149" s="31"/>
      <c r="Y149" s="70" t="str">
        <f t="shared" si="40"/>
        <v/>
      </c>
      <c r="Z149" s="71" t="str">
        <f t="shared" si="33"/>
        <v/>
      </c>
      <c r="AA149" s="72" t="str">
        <f t="shared" si="41"/>
        <v/>
      </c>
      <c r="AB149" s="30"/>
      <c r="AC149" s="32"/>
      <c r="AD149" s="32"/>
      <c r="AE149" s="33"/>
      <c r="AF149" s="73" t="str">
        <f t="shared" si="34"/>
        <v/>
      </c>
      <c r="AG149" s="30"/>
      <c r="AH149" s="32"/>
      <c r="AI149" s="32"/>
      <c r="AJ149" s="33"/>
      <c r="AK149" s="73" t="str">
        <f t="shared" si="35"/>
        <v/>
      </c>
      <c r="AL149" s="30"/>
      <c r="AM149" s="32"/>
      <c r="AN149" s="32"/>
      <c r="AO149" s="33"/>
      <c r="AP149" s="73" t="str">
        <f t="shared" si="36"/>
        <v/>
      </c>
      <c r="AQ149" s="30"/>
      <c r="AR149" s="32"/>
      <c r="AS149" s="32"/>
      <c r="AT149" s="33"/>
      <c r="AU149" s="114" t="str">
        <f t="shared" si="42"/>
        <v/>
      </c>
      <c r="AV149" s="115">
        <f t="shared" si="37"/>
        <v>0</v>
      </c>
      <c r="AW149" s="116" t="str">
        <f t="shared" si="43"/>
        <v>--</v>
      </c>
    </row>
    <row r="150" spans="1:49" x14ac:dyDescent="0.2">
      <c r="A150" s="79" t="s">
        <v>156</v>
      </c>
      <c r="B150" s="177" t="s">
        <v>37</v>
      </c>
      <c r="C150" s="180">
        <v>161710333</v>
      </c>
      <c r="D150" s="169" t="s">
        <v>400</v>
      </c>
      <c r="E150" s="27"/>
      <c r="F150" s="28"/>
      <c r="G150" s="28"/>
      <c r="H150" s="28"/>
      <c r="I150" s="33" t="str">
        <f t="shared" si="30"/>
        <v/>
      </c>
      <c r="J150" s="65" t="str">
        <f t="shared" si="38"/>
        <v/>
      </c>
      <c r="K150" s="77"/>
      <c r="L150" s="32"/>
      <c r="M150" s="32"/>
      <c r="N150" s="32"/>
      <c r="O150" s="33" t="str">
        <f t="shared" si="31"/>
        <v/>
      </c>
      <c r="P150" s="65" t="str">
        <f t="shared" si="39"/>
        <v/>
      </c>
      <c r="Q150" s="74"/>
      <c r="R150" s="67"/>
      <c r="S150" s="67"/>
      <c r="T150" s="67"/>
      <c r="U150" s="68"/>
      <c r="V150" s="69" t="str">
        <f t="shared" si="32"/>
        <v/>
      </c>
      <c r="W150" s="29"/>
      <c r="X150" s="31"/>
      <c r="Y150" s="70" t="str">
        <f t="shared" si="40"/>
        <v/>
      </c>
      <c r="Z150" s="71" t="str">
        <f t="shared" si="33"/>
        <v/>
      </c>
      <c r="AA150" s="72" t="str">
        <f t="shared" si="41"/>
        <v/>
      </c>
      <c r="AB150" s="30"/>
      <c r="AC150" s="32"/>
      <c r="AD150" s="32"/>
      <c r="AE150" s="33"/>
      <c r="AF150" s="73" t="str">
        <f t="shared" si="34"/>
        <v/>
      </c>
      <c r="AG150" s="30"/>
      <c r="AH150" s="32"/>
      <c r="AI150" s="32"/>
      <c r="AJ150" s="33"/>
      <c r="AK150" s="73" t="str">
        <f t="shared" si="35"/>
        <v/>
      </c>
      <c r="AL150" s="30"/>
      <c r="AM150" s="32"/>
      <c r="AN150" s="32"/>
      <c r="AO150" s="33"/>
      <c r="AP150" s="73" t="str">
        <f t="shared" si="36"/>
        <v/>
      </c>
      <c r="AQ150" s="30"/>
      <c r="AR150" s="32"/>
      <c r="AS150" s="32"/>
      <c r="AT150" s="33"/>
      <c r="AU150" s="114" t="str">
        <f t="shared" si="42"/>
        <v/>
      </c>
      <c r="AV150" s="115">
        <f t="shared" si="37"/>
        <v>0</v>
      </c>
      <c r="AW150" s="116" t="str">
        <f t="shared" si="43"/>
        <v>--</v>
      </c>
    </row>
    <row r="151" spans="1:49" x14ac:dyDescent="0.2">
      <c r="A151" s="79" t="s">
        <v>157</v>
      </c>
      <c r="B151" s="177" t="s">
        <v>37</v>
      </c>
      <c r="C151" s="180">
        <v>161710337</v>
      </c>
      <c r="D151" s="169" t="s">
        <v>401</v>
      </c>
      <c r="E151" s="27"/>
      <c r="F151" s="28"/>
      <c r="G151" s="28"/>
      <c r="H151" s="28"/>
      <c r="I151" s="33" t="str">
        <f t="shared" si="30"/>
        <v/>
      </c>
      <c r="J151" s="65" t="str">
        <f t="shared" si="38"/>
        <v/>
      </c>
      <c r="K151" s="77"/>
      <c r="L151" s="32"/>
      <c r="M151" s="32"/>
      <c r="N151" s="32"/>
      <c r="O151" s="33" t="str">
        <f t="shared" si="31"/>
        <v/>
      </c>
      <c r="P151" s="65" t="str">
        <f t="shared" si="39"/>
        <v/>
      </c>
      <c r="Q151" s="74"/>
      <c r="R151" s="67"/>
      <c r="S151" s="67"/>
      <c r="T151" s="67"/>
      <c r="U151" s="68"/>
      <c r="V151" s="69" t="str">
        <f t="shared" si="32"/>
        <v/>
      </c>
      <c r="W151" s="29"/>
      <c r="X151" s="31"/>
      <c r="Y151" s="70" t="str">
        <f t="shared" si="40"/>
        <v/>
      </c>
      <c r="Z151" s="71" t="str">
        <f t="shared" si="33"/>
        <v/>
      </c>
      <c r="AA151" s="72" t="str">
        <f t="shared" si="41"/>
        <v/>
      </c>
      <c r="AB151" s="30"/>
      <c r="AC151" s="32"/>
      <c r="AD151" s="32"/>
      <c r="AE151" s="33"/>
      <c r="AF151" s="73" t="str">
        <f t="shared" si="34"/>
        <v/>
      </c>
      <c r="AG151" s="30"/>
      <c r="AH151" s="32"/>
      <c r="AI151" s="32"/>
      <c r="AJ151" s="33"/>
      <c r="AK151" s="73" t="str">
        <f t="shared" si="35"/>
        <v/>
      </c>
      <c r="AL151" s="30"/>
      <c r="AM151" s="32"/>
      <c r="AN151" s="32"/>
      <c r="AO151" s="33"/>
      <c r="AP151" s="73" t="str">
        <f t="shared" si="36"/>
        <v/>
      </c>
      <c r="AQ151" s="30"/>
      <c r="AR151" s="32"/>
      <c r="AS151" s="32"/>
      <c r="AT151" s="33"/>
      <c r="AU151" s="114" t="str">
        <f t="shared" si="42"/>
        <v/>
      </c>
      <c r="AV151" s="115">
        <f t="shared" si="37"/>
        <v>0</v>
      </c>
      <c r="AW151" s="116" t="str">
        <f t="shared" si="43"/>
        <v>--</v>
      </c>
    </row>
    <row r="152" spans="1:49" x14ac:dyDescent="0.2">
      <c r="A152" s="79" t="s">
        <v>158</v>
      </c>
      <c r="B152" s="177" t="s">
        <v>37</v>
      </c>
      <c r="C152" s="180">
        <v>161710338</v>
      </c>
      <c r="D152" s="169" t="s">
        <v>402</v>
      </c>
      <c r="E152" s="27"/>
      <c r="F152" s="28"/>
      <c r="G152" s="28"/>
      <c r="H152" s="28"/>
      <c r="I152" s="33" t="str">
        <f t="shared" si="30"/>
        <v/>
      </c>
      <c r="J152" s="65" t="str">
        <f t="shared" si="38"/>
        <v/>
      </c>
      <c r="K152" s="77"/>
      <c r="L152" s="32"/>
      <c r="M152" s="32"/>
      <c r="N152" s="32"/>
      <c r="O152" s="33" t="str">
        <f t="shared" si="31"/>
        <v/>
      </c>
      <c r="P152" s="65" t="str">
        <f t="shared" si="39"/>
        <v/>
      </c>
      <c r="Q152" s="74"/>
      <c r="R152" s="67"/>
      <c r="S152" s="67"/>
      <c r="T152" s="67"/>
      <c r="U152" s="68"/>
      <c r="V152" s="69" t="str">
        <f t="shared" si="32"/>
        <v/>
      </c>
      <c r="W152" s="29"/>
      <c r="X152" s="31"/>
      <c r="Y152" s="70" t="str">
        <f t="shared" si="40"/>
        <v/>
      </c>
      <c r="Z152" s="71" t="str">
        <f t="shared" si="33"/>
        <v/>
      </c>
      <c r="AA152" s="72" t="str">
        <f t="shared" si="41"/>
        <v/>
      </c>
      <c r="AB152" s="30"/>
      <c r="AC152" s="32"/>
      <c r="AD152" s="32"/>
      <c r="AE152" s="33"/>
      <c r="AF152" s="73" t="str">
        <f t="shared" si="34"/>
        <v/>
      </c>
      <c r="AG152" s="30"/>
      <c r="AH152" s="32"/>
      <c r="AI152" s="32"/>
      <c r="AJ152" s="33"/>
      <c r="AK152" s="73" t="str">
        <f t="shared" si="35"/>
        <v/>
      </c>
      <c r="AL152" s="30"/>
      <c r="AM152" s="32"/>
      <c r="AN152" s="32"/>
      <c r="AO152" s="33"/>
      <c r="AP152" s="73" t="str">
        <f t="shared" si="36"/>
        <v/>
      </c>
      <c r="AQ152" s="30"/>
      <c r="AR152" s="32"/>
      <c r="AS152" s="32"/>
      <c r="AT152" s="33"/>
      <c r="AU152" s="114" t="str">
        <f t="shared" si="42"/>
        <v/>
      </c>
      <c r="AV152" s="115">
        <f t="shared" si="37"/>
        <v>0</v>
      </c>
      <c r="AW152" s="116" t="str">
        <f t="shared" si="43"/>
        <v>--</v>
      </c>
    </row>
    <row r="153" spans="1:49" x14ac:dyDescent="0.2">
      <c r="A153" s="79" t="s">
        <v>159</v>
      </c>
      <c r="B153" s="177" t="s">
        <v>37</v>
      </c>
      <c r="C153" s="180">
        <v>161710343</v>
      </c>
      <c r="D153" s="169" t="s">
        <v>403</v>
      </c>
      <c r="E153" s="27"/>
      <c r="F153" s="28"/>
      <c r="G153" s="28"/>
      <c r="H153" s="28"/>
      <c r="I153" s="33" t="str">
        <f t="shared" si="30"/>
        <v/>
      </c>
      <c r="J153" s="65" t="str">
        <f t="shared" si="38"/>
        <v/>
      </c>
      <c r="K153" s="77"/>
      <c r="L153" s="32"/>
      <c r="M153" s="32"/>
      <c r="N153" s="32"/>
      <c r="O153" s="33" t="str">
        <f t="shared" si="31"/>
        <v/>
      </c>
      <c r="P153" s="65" t="str">
        <f t="shared" si="39"/>
        <v/>
      </c>
      <c r="Q153" s="74"/>
      <c r="R153" s="67"/>
      <c r="S153" s="67"/>
      <c r="T153" s="67"/>
      <c r="U153" s="68"/>
      <c r="V153" s="69" t="str">
        <f t="shared" si="32"/>
        <v/>
      </c>
      <c r="W153" s="29"/>
      <c r="X153" s="31"/>
      <c r="Y153" s="70" t="str">
        <f t="shared" si="40"/>
        <v/>
      </c>
      <c r="Z153" s="71" t="str">
        <f t="shared" si="33"/>
        <v/>
      </c>
      <c r="AA153" s="72" t="str">
        <f t="shared" si="41"/>
        <v/>
      </c>
      <c r="AB153" s="30"/>
      <c r="AC153" s="32"/>
      <c r="AD153" s="32"/>
      <c r="AE153" s="33"/>
      <c r="AF153" s="73" t="str">
        <f t="shared" si="34"/>
        <v/>
      </c>
      <c r="AG153" s="30"/>
      <c r="AH153" s="32"/>
      <c r="AI153" s="32"/>
      <c r="AJ153" s="33"/>
      <c r="AK153" s="73" t="str">
        <f t="shared" si="35"/>
        <v/>
      </c>
      <c r="AL153" s="30"/>
      <c r="AM153" s="32"/>
      <c r="AN153" s="32"/>
      <c r="AO153" s="33"/>
      <c r="AP153" s="73" t="str">
        <f t="shared" si="36"/>
        <v/>
      </c>
      <c r="AQ153" s="30"/>
      <c r="AR153" s="32"/>
      <c r="AS153" s="32"/>
      <c r="AT153" s="33"/>
      <c r="AU153" s="114" t="str">
        <f t="shared" si="42"/>
        <v/>
      </c>
      <c r="AV153" s="115">
        <f t="shared" si="37"/>
        <v>0</v>
      </c>
      <c r="AW153" s="116" t="str">
        <f t="shared" si="43"/>
        <v>--</v>
      </c>
    </row>
    <row r="154" spans="1:49" x14ac:dyDescent="0.2">
      <c r="A154" s="79" t="s">
        <v>160</v>
      </c>
      <c r="B154" s="177" t="s">
        <v>37</v>
      </c>
      <c r="C154" s="180">
        <v>161710352</v>
      </c>
      <c r="D154" s="169" t="s">
        <v>404</v>
      </c>
      <c r="E154" s="27"/>
      <c r="F154" s="28"/>
      <c r="G154" s="28"/>
      <c r="H154" s="28"/>
      <c r="I154" s="33" t="str">
        <f t="shared" si="30"/>
        <v/>
      </c>
      <c r="J154" s="65" t="str">
        <f t="shared" si="38"/>
        <v/>
      </c>
      <c r="K154" s="77"/>
      <c r="L154" s="32"/>
      <c r="M154" s="32"/>
      <c r="N154" s="32"/>
      <c r="O154" s="33" t="str">
        <f t="shared" si="31"/>
        <v/>
      </c>
      <c r="P154" s="65" t="str">
        <f t="shared" si="39"/>
        <v/>
      </c>
      <c r="Q154" s="74"/>
      <c r="R154" s="67"/>
      <c r="S154" s="67"/>
      <c r="T154" s="67"/>
      <c r="U154" s="68"/>
      <c r="V154" s="69" t="str">
        <f t="shared" si="32"/>
        <v/>
      </c>
      <c r="W154" s="29"/>
      <c r="X154" s="31"/>
      <c r="Y154" s="70" t="str">
        <f t="shared" si="40"/>
        <v/>
      </c>
      <c r="Z154" s="71" t="str">
        <f t="shared" si="33"/>
        <v/>
      </c>
      <c r="AA154" s="72" t="str">
        <f t="shared" si="41"/>
        <v/>
      </c>
      <c r="AB154" s="30"/>
      <c r="AC154" s="32"/>
      <c r="AD154" s="32"/>
      <c r="AE154" s="33"/>
      <c r="AF154" s="73" t="str">
        <f t="shared" si="34"/>
        <v/>
      </c>
      <c r="AG154" s="30"/>
      <c r="AH154" s="32"/>
      <c r="AI154" s="32"/>
      <c r="AJ154" s="33"/>
      <c r="AK154" s="73" t="str">
        <f t="shared" si="35"/>
        <v/>
      </c>
      <c r="AL154" s="30"/>
      <c r="AM154" s="32"/>
      <c r="AN154" s="32"/>
      <c r="AO154" s="33"/>
      <c r="AP154" s="73" t="str">
        <f t="shared" si="36"/>
        <v/>
      </c>
      <c r="AQ154" s="30"/>
      <c r="AR154" s="32"/>
      <c r="AS154" s="32"/>
      <c r="AT154" s="33"/>
      <c r="AU154" s="114" t="str">
        <f t="shared" si="42"/>
        <v/>
      </c>
      <c r="AV154" s="115">
        <f t="shared" si="37"/>
        <v>0</v>
      </c>
      <c r="AW154" s="116" t="str">
        <f t="shared" si="43"/>
        <v>--</v>
      </c>
    </row>
    <row r="155" spans="1:49" x14ac:dyDescent="0.2">
      <c r="A155" s="79" t="s">
        <v>161</v>
      </c>
      <c r="B155" s="177" t="s">
        <v>37</v>
      </c>
      <c r="C155" s="180">
        <v>161710359</v>
      </c>
      <c r="D155" s="169" t="s">
        <v>405</v>
      </c>
      <c r="E155" s="27"/>
      <c r="F155" s="28"/>
      <c r="G155" s="28"/>
      <c r="H155" s="28"/>
      <c r="I155" s="33" t="str">
        <f t="shared" si="30"/>
        <v/>
      </c>
      <c r="J155" s="65" t="str">
        <f t="shared" si="38"/>
        <v/>
      </c>
      <c r="K155" s="77"/>
      <c r="L155" s="32"/>
      <c r="M155" s="32"/>
      <c r="N155" s="32"/>
      <c r="O155" s="33" t="str">
        <f t="shared" si="31"/>
        <v/>
      </c>
      <c r="P155" s="65" t="str">
        <f t="shared" si="39"/>
        <v/>
      </c>
      <c r="Q155" s="74"/>
      <c r="R155" s="67"/>
      <c r="S155" s="67"/>
      <c r="T155" s="67"/>
      <c r="U155" s="68"/>
      <c r="V155" s="69" t="str">
        <f t="shared" si="32"/>
        <v/>
      </c>
      <c r="W155" s="29"/>
      <c r="X155" s="31"/>
      <c r="Y155" s="70" t="str">
        <f t="shared" si="40"/>
        <v/>
      </c>
      <c r="Z155" s="71" t="str">
        <f t="shared" si="33"/>
        <v/>
      </c>
      <c r="AA155" s="72" t="str">
        <f t="shared" si="41"/>
        <v/>
      </c>
      <c r="AB155" s="30"/>
      <c r="AC155" s="32"/>
      <c r="AD155" s="32"/>
      <c r="AE155" s="33"/>
      <c r="AF155" s="73" t="str">
        <f t="shared" si="34"/>
        <v/>
      </c>
      <c r="AG155" s="30"/>
      <c r="AH155" s="32"/>
      <c r="AI155" s="32"/>
      <c r="AJ155" s="33"/>
      <c r="AK155" s="73" t="str">
        <f t="shared" si="35"/>
        <v/>
      </c>
      <c r="AL155" s="30"/>
      <c r="AM155" s="32"/>
      <c r="AN155" s="32"/>
      <c r="AO155" s="33"/>
      <c r="AP155" s="73" t="str">
        <f t="shared" si="36"/>
        <v/>
      </c>
      <c r="AQ155" s="30"/>
      <c r="AR155" s="32"/>
      <c r="AS155" s="32"/>
      <c r="AT155" s="33"/>
      <c r="AU155" s="114" t="str">
        <f t="shared" si="42"/>
        <v/>
      </c>
      <c r="AV155" s="115">
        <f t="shared" si="37"/>
        <v>0</v>
      </c>
      <c r="AW155" s="116" t="str">
        <f t="shared" si="43"/>
        <v>--</v>
      </c>
    </row>
    <row r="156" spans="1:49" x14ac:dyDescent="0.2">
      <c r="A156" s="79" t="s">
        <v>129</v>
      </c>
      <c r="B156" s="177" t="s">
        <v>38</v>
      </c>
      <c r="C156" s="166">
        <v>161710001</v>
      </c>
      <c r="D156" s="167" t="s">
        <v>406</v>
      </c>
      <c r="E156" s="27"/>
      <c r="F156" s="28"/>
      <c r="G156" s="28"/>
      <c r="H156" s="28"/>
      <c r="I156" s="33" t="str">
        <f t="shared" ref="I156:I189" si="44">IFERROR(AVERAGE(E156:H156),"")</f>
        <v/>
      </c>
      <c r="J156" s="65" t="str">
        <f t="shared" si="38"/>
        <v/>
      </c>
      <c r="K156" s="77"/>
      <c r="L156" s="32"/>
      <c r="M156" s="32"/>
      <c r="N156" s="32"/>
      <c r="O156" s="33" t="str">
        <f t="shared" ref="O156:O189" si="45">IFERROR(AVERAGE(K156:N156),"")</f>
        <v/>
      </c>
      <c r="P156" s="65" t="str">
        <f t="shared" si="39"/>
        <v/>
      </c>
      <c r="Q156" s="74"/>
      <c r="R156" s="67"/>
      <c r="S156" s="67"/>
      <c r="T156" s="67"/>
      <c r="U156" s="68"/>
      <c r="V156" s="69" t="str">
        <f t="shared" ref="V156:V189" si="46">IFERROR(SUM(Q156:U156)/COUNT(Q156:U156),"")</f>
        <v/>
      </c>
      <c r="W156" s="29"/>
      <c r="X156" s="31"/>
      <c r="Y156" s="70" t="str">
        <f t="shared" si="40"/>
        <v/>
      </c>
      <c r="Z156" s="71" t="str">
        <f t="shared" ref="Z156:Z189" si="47">IFERROR(ROUND(Y156,0),"")</f>
        <v/>
      </c>
      <c r="AA156" s="72" t="str">
        <f t="shared" si="41"/>
        <v/>
      </c>
      <c r="AB156" s="30"/>
      <c r="AC156" s="32"/>
      <c r="AD156" s="32"/>
      <c r="AE156" s="33"/>
      <c r="AF156" s="73" t="str">
        <f t="shared" ref="AF156:AF189" si="48">IFERROR(AVERAGE(AB156:AE156),"")</f>
        <v/>
      </c>
      <c r="AG156" s="30"/>
      <c r="AH156" s="32"/>
      <c r="AI156" s="32"/>
      <c r="AJ156" s="33"/>
      <c r="AK156" s="73" t="str">
        <f t="shared" ref="AK156:AK189" si="49">IFERROR(AVERAGE(AG156:AJ156),"")</f>
        <v/>
      </c>
      <c r="AL156" s="30"/>
      <c r="AM156" s="32"/>
      <c r="AN156" s="32"/>
      <c r="AO156" s="33"/>
      <c r="AP156" s="73" t="str">
        <f t="shared" ref="AP156:AP189" si="50">IFERROR(AVERAGE(AL156:AO156),"")</f>
        <v/>
      </c>
      <c r="AQ156" s="30"/>
      <c r="AR156" s="32"/>
      <c r="AS156" s="32"/>
      <c r="AT156" s="33"/>
      <c r="AU156" s="114" t="str">
        <f t="shared" si="42"/>
        <v/>
      </c>
      <c r="AV156" s="115">
        <f t="shared" ref="AV156:AV189" si="51">IFERROR(MAX(AF156,AK156,AP156,AU156),"")</f>
        <v>0</v>
      </c>
      <c r="AW156" s="116" t="str">
        <f t="shared" si="43"/>
        <v>--</v>
      </c>
    </row>
    <row r="157" spans="1:49" x14ac:dyDescent="0.2">
      <c r="A157" s="79" t="s">
        <v>130</v>
      </c>
      <c r="B157" s="177" t="s">
        <v>38</v>
      </c>
      <c r="C157" s="168">
        <v>161710026</v>
      </c>
      <c r="D157" s="169" t="s">
        <v>407</v>
      </c>
      <c r="E157" s="27"/>
      <c r="F157" s="28"/>
      <c r="G157" s="28"/>
      <c r="H157" s="28"/>
      <c r="I157" s="33" t="str">
        <f t="shared" si="44"/>
        <v/>
      </c>
      <c r="J157" s="65" t="str">
        <f t="shared" si="38"/>
        <v/>
      </c>
      <c r="K157" s="77"/>
      <c r="L157" s="32"/>
      <c r="M157" s="32"/>
      <c r="N157" s="32"/>
      <c r="O157" s="33" t="str">
        <f t="shared" si="45"/>
        <v/>
      </c>
      <c r="P157" s="65" t="str">
        <f t="shared" si="39"/>
        <v/>
      </c>
      <c r="Q157" s="74"/>
      <c r="R157" s="67"/>
      <c r="S157" s="67"/>
      <c r="T157" s="67"/>
      <c r="U157" s="68"/>
      <c r="V157" s="69" t="str">
        <f t="shared" si="46"/>
        <v/>
      </c>
      <c r="W157" s="29"/>
      <c r="X157" s="31"/>
      <c r="Y157" s="70" t="str">
        <f t="shared" si="40"/>
        <v/>
      </c>
      <c r="Z157" s="71" t="str">
        <f t="shared" si="47"/>
        <v/>
      </c>
      <c r="AA157" s="72" t="str">
        <f t="shared" si="41"/>
        <v/>
      </c>
      <c r="AB157" s="30"/>
      <c r="AC157" s="32"/>
      <c r="AD157" s="32"/>
      <c r="AE157" s="33"/>
      <c r="AF157" s="73" t="str">
        <f t="shared" si="48"/>
        <v/>
      </c>
      <c r="AG157" s="30"/>
      <c r="AH157" s="32"/>
      <c r="AI157" s="32"/>
      <c r="AJ157" s="33"/>
      <c r="AK157" s="73" t="str">
        <f t="shared" si="49"/>
        <v/>
      </c>
      <c r="AL157" s="30"/>
      <c r="AM157" s="32"/>
      <c r="AN157" s="32"/>
      <c r="AO157" s="33"/>
      <c r="AP157" s="73" t="str">
        <f t="shared" si="50"/>
        <v/>
      </c>
      <c r="AQ157" s="30"/>
      <c r="AR157" s="32"/>
      <c r="AS157" s="32"/>
      <c r="AT157" s="33"/>
      <c r="AU157" s="114" t="str">
        <f t="shared" si="42"/>
        <v/>
      </c>
      <c r="AV157" s="115">
        <f t="shared" si="51"/>
        <v>0</v>
      </c>
      <c r="AW157" s="116" t="str">
        <f t="shared" si="43"/>
        <v>--</v>
      </c>
    </row>
    <row r="158" spans="1:49" x14ac:dyDescent="0.2">
      <c r="A158" s="79" t="s">
        <v>131</v>
      </c>
      <c r="B158" s="177" t="s">
        <v>38</v>
      </c>
      <c r="C158" s="168">
        <v>161710031</v>
      </c>
      <c r="D158" s="169" t="s">
        <v>408</v>
      </c>
      <c r="E158" s="27"/>
      <c r="F158" s="28"/>
      <c r="G158" s="28"/>
      <c r="H158" s="28"/>
      <c r="I158" s="33" t="str">
        <f t="shared" si="44"/>
        <v/>
      </c>
      <c r="J158" s="65" t="str">
        <f t="shared" si="38"/>
        <v/>
      </c>
      <c r="K158" s="77"/>
      <c r="L158" s="32"/>
      <c r="M158" s="32"/>
      <c r="N158" s="32"/>
      <c r="O158" s="33" t="str">
        <f t="shared" si="45"/>
        <v/>
      </c>
      <c r="P158" s="65" t="str">
        <f t="shared" si="39"/>
        <v/>
      </c>
      <c r="Q158" s="74"/>
      <c r="R158" s="67"/>
      <c r="S158" s="67"/>
      <c r="T158" s="67"/>
      <c r="U158" s="68"/>
      <c r="V158" s="69" t="str">
        <f t="shared" si="46"/>
        <v/>
      </c>
      <c r="W158" s="29"/>
      <c r="X158" s="31"/>
      <c r="Y158" s="70" t="str">
        <f t="shared" si="40"/>
        <v/>
      </c>
      <c r="Z158" s="71" t="str">
        <f t="shared" si="47"/>
        <v/>
      </c>
      <c r="AA158" s="72" t="str">
        <f t="shared" si="41"/>
        <v/>
      </c>
      <c r="AB158" s="30"/>
      <c r="AC158" s="32"/>
      <c r="AD158" s="32"/>
      <c r="AE158" s="33"/>
      <c r="AF158" s="73" t="str">
        <f t="shared" si="48"/>
        <v/>
      </c>
      <c r="AG158" s="30"/>
      <c r="AH158" s="32"/>
      <c r="AI158" s="32"/>
      <c r="AJ158" s="33"/>
      <c r="AK158" s="73" t="str">
        <f t="shared" si="49"/>
        <v/>
      </c>
      <c r="AL158" s="30"/>
      <c r="AM158" s="32"/>
      <c r="AN158" s="32"/>
      <c r="AO158" s="33"/>
      <c r="AP158" s="73" t="str">
        <f t="shared" si="50"/>
        <v/>
      </c>
      <c r="AQ158" s="30"/>
      <c r="AR158" s="32"/>
      <c r="AS158" s="32"/>
      <c r="AT158" s="33"/>
      <c r="AU158" s="114" t="str">
        <f t="shared" si="42"/>
        <v/>
      </c>
      <c r="AV158" s="115">
        <f t="shared" si="51"/>
        <v>0</v>
      </c>
      <c r="AW158" s="116" t="str">
        <f t="shared" si="43"/>
        <v>--</v>
      </c>
    </row>
    <row r="159" spans="1:49" x14ac:dyDescent="0.2">
      <c r="A159" s="79" t="s">
        <v>132</v>
      </c>
      <c r="B159" s="177" t="s">
        <v>38</v>
      </c>
      <c r="C159" s="168">
        <v>161710033</v>
      </c>
      <c r="D159" s="169" t="s">
        <v>409</v>
      </c>
      <c r="E159" s="27"/>
      <c r="F159" s="28"/>
      <c r="G159" s="28"/>
      <c r="H159" s="28"/>
      <c r="I159" s="33" t="str">
        <f t="shared" si="44"/>
        <v/>
      </c>
      <c r="J159" s="65" t="str">
        <f t="shared" si="38"/>
        <v/>
      </c>
      <c r="K159" s="77"/>
      <c r="L159" s="32"/>
      <c r="M159" s="32"/>
      <c r="N159" s="32"/>
      <c r="O159" s="33" t="str">
        <f t="shared" si="45"/>
        <v/>
      </c>
      <c r="P159" s="65" t="str">
        <f t="shared" si="39"/>
        <v/>
      </c>
      <c r="Q159" s="74"/>
      <c r="R159" s="67"/>
      <c r="S159" s="67"/>
      <c r="T159" s="67"/>
      <c r="U159" s="68"/>
      <c r="V159" s="69" t="str">
        <f t="shared" si="46"/>
        <v/>
      </c>
      <c r="W159" s="29"/>
      <c r="X159" s="31"/>
      <c r="Y159" s="70" t="str">
        <f t="shared" si="40"/>
        <v/>
      </c>
      <c r="Z159" s="71" t="str">
        <f t="shared" si="47"/>
        <v/>
      </c>
      <c r="AA159" s="72" t="str">
        <f t="shared" si="41"/>
        <v/>
      </c>
      <c r="AB159" s="30"/>
      <c r="AC159" s="32"/>
      <c r="AD159" s="32"/>
      <c r="AE159" s="33"/>
      <c r="AF159" s="73" t="str">
        <f t="shared" si="48"/>
        <v/>
      </c>
      <c r="AG159" s="30"/>
      <c r="AH159" s="32"/>
      <c r="AI159" s="32"/>
      <c r="AJ159" s="33"/>
      <c r="AK159" s="73" t="str">
        <f t="shared" si="49"/>
        <v/>
      </c>
      <c r="AL159" s="30"/>
      <c r="AM159" s="32"/>
      <c r="AN159" s="32"/>
      <c r="AO159" s="33"/>
      <c r="AP159" s="73" t="str">
        <f t="shared" si="50"/>
        <v/>
      </c>
      <c r="AQ159" s="30"/>
      <c r="AR159" s="32"/>
      <c r="AS159" s="32"/>
      <c r="AT159" s="33"/>
      <c r="AU159" s="114" t="str">
        <f t="shared" si="42"/>
        <v/>
      </c>
      <c r="AV159" s="115">
        <f t="shared" si="51"/>
        <v>0</v>
      </c>
      <c r="AW159" s="116" t="str">
        <f t="shared" si="43"/>
        <v>--</v>
      </c>
    </row>
    <row r="160" spans="1:49" x14ac:dyDescent="0.2">
      <c r="A160" s="79" t="s">
        <v>133</v>
      </c>
      <c r="B160" s="177" t="s">
        <v>38</v>
      </c>
      <c r="C160" s="168">
        <v>161710037</v>
      </c>
      <c r="D160" s="169" t="s">
        <v>410</v>
      </c>
      <c r="E160" s="27"/>
      <c r="F160" s="28"/>
      <c r="G160" s="28"/>
      <c r="H160" s="28"/>
      <c r="I160" s="33" t="str">
        <f t="shared" si="44"/>
        <v/>
      </c>
      <c r="J160" s="65" t="str">
        <f t="shared" si="38"/>
        <v/>
      </c>
      <c r="K160" s="77"/>
      <c r="L160" s="32"/>
      <c r="M160" s="32"/>
      <c r="N160" s="32"/>
      <c r="O160" s="33" t="str">
        <f t="shared" si="45"/>
        <v/>
      </c>
      <c r="P160" s="65" t="str">
        <f t="shared" si="39"/>
        <v/>
      </c>
      <c r="Q160" s="74"/>
      <c r="R160" s="67"/>
      <c r="S160" s="67"/>
      <c r="T160" s="67"/>
      <c r="U160" s="68"/>
      <c r="V160" s="69" t="str">
        <f t="shared" si="46"/>
        <v/>
      </c>
      <c r="W160" s="29"/>
      <c r="X160" s="31"/>
      <c r="Y160" s="70" t="str">
        <f t="shared" si="40"/>
        <v/>
      </c>
      <c r="Z160" s="71" t="str">
        <f t="shared" si="47"/>
        <v/>
      </c>
      <c r="AA160" s="72" t="str">
        <f t="shared" si="41"/>
        <v/>
      </c>
      <c r="AB160" s="30"/>
      <c r="AC160" s="32"/>
      <c r="AD160" s="32"/>
      <c r="AE160" s="33"/>
      <c r="AF160" s="73" t="str">
        <f t="shared" si="48"/>
        <v/>
      </c>
      <c r="AG160" s="30"/>
      <c r="AH160" s="32"/>
      <c r="AI160" s="32"/>
      <c r="AJ160" s="33"/>
      <c r="AK160" s="73" t="str">
        <f t="shared" si="49"/>
        <v/>
      </c>
      <c r="AL160" s="30"/>
      <c r="AM160" s="32"/>
      <c r="AN160" s="32"/>
      <c r="AO160" s="33"/>
      <c r="AP160" s="73" t="str">
        <f t="shared" si="50"/>
        <v/>
      </c>
      <c r="AQ160" s="30"/>
      <c r="AR160" s="32"/>
      <c r="AS160" s="32"/>
      <c r="AT160" s="33"/>
      <c r="AU160" s="114" t="str">
        <f t="shared" si="42"/>
        <v/>
      </c>
      <c r="AV160" s="115">
        <f t="shared" si="51"/>
        <v>0</v>
      </c>
      <c r="AW160" s="116" t="str">
        <f t="shared" si="43"/>
        <v>--</v>
      </c>
    </row>
    <row r="161" spans="1:49" x14ac:dyDescent="0.2">
      <c r="A161" s="79" t="s">
        <v>134</v>
      </c>
      <c r="B161" s="177" t="s">
        <v>38</v>
      </c>
      <c r="C161" s="168">
        <v>161710088</v>
      </c>
      <c r="D161" s="169" t="s">
        <v>411</v>
      </c>
      <c r="E161" s="27"/>
      <c r="F161" s="28"/>
      <c r="G161" s="28"/>
      <c r="H161" s="28"/>
      <c r="I161" s="33" t="str">
        <f t="shared" si="44"/>
        <v/>
      </c>
      <c r="J161" s="65" t="str">
        <f t="shared" si="38"/>
        <v/>
      </c>
      <c r="K161" s="77"/>
      <c r="L161" s="32"/>
      <c r="M161" s="32"/>
      <c r="N161" s="32"/>
      <c r="O161" s="33" t="str">
        <f t="shared" si="45"/>
        <v/>
      </c>
      <c r="P161" s="65" t="str">
        <f t="shared" si="39"/>
        <v/>
      </c>
      <c r="Q161" s="74"/>
      <c r="R161" s="67"/>
      <c r="S161" s="67"/>
      <c r="T161" s="67"/>
      <c r="U161" s="68"/>
      <c r="V161" s="69" t="str">
        <f t="shared" si="46"/>
        <v/>
      </c>
      <c r="W161" s="29"/>
      <c r="X161" s="31"/>
      <c r="Y161" s="70" t="str">
        <f t="shared" si="40"/>
        <v/>
      </c>
      <c r="Z161" s="71" t="str">
        <f t="shared" si="47"/>
        <v/>
      </c>
      <c r="AA161" s="72" t="str">
        <f t="shared" si="41"/>
        <v/>
      </c>
      <c r="AB161" s="30"/>
      <c r="AC161" s="32"/>
      <c r="AD161" s="32"/>
      <c r="AE161" s="33"/>
      <c r="AF161" s="73" t="str">
        <f t="shared" si="48"/>
        <v/>
      </c>
      <c r="AG161" s="30"/>
      <c r="AH161" s="32"/>
      <c r="AI161" s="32"/>
      <c r="AJ161" s="33"/>
      <c r="AK161" s="73" t="str">
        <f t="shared" si="49"/>
        <v/>
      </c>
      <c r="AL161" s="30"/>
      <c r="AM161" s="32"/>
      <c r="AN161" s="32"/>
      <c r="AO161" s="33"/>
      <c r="AP161" s="73" t="str">
        <f t="shared" si="50"/>
        <v/>
      </c>
      <c r="AQ161" s="30"/>
      <c r="AR161" s="32"/>
      <c r="AS161" s="32"/>
      <c r="AT161" s="33"/>
      <c r="AU161" s="114" t="str">
        <f t="shared" si="42"/>
        <v/>
      </c>
      <c r="AV161" s="115">
        <f t="shared" si="51"/>
        <v>0</v>
      </c>
      <c r="AW161" s="116" t="str">
        <f t="shared" si="43"/>
        <v>--</v>
      </c>
    </row>
    <row r="162" spans="1:49" x14ac:dyDescent="0.2">
      <c r="A162" s="79" t="s">
        <v>135</v>
      </c>
      <c r="B162" s="177" t="s">
        <v>38</v>
      </c>
      <c r="C162" s="168">
        <v>161710107</v>
      </c>
      <c r="D162" s="169" t="s">
        <v>412</v>
      </c>
      <c r="E162" s="27"/>
      <c r="F162" s="28"/>
      <c r="G162" s="28"/>
      <c r="H162" s="28"/>
      <c r="I162" s="33" t="str">
        <f t="shared" si="44"/>
        <v/>
      </c>
      <c r="J162" s="65" t="str">
        <f t="shared" si="38"/>
        <v/>
      </c>
      <c r="K162" s="77"/>
      <c r="L162" s="32"/>
      <c r="M162" s="32"/>
      <c r="N162" s="32"/>
      <c r="O162" s="33" t="str">
        <f t="shared" si="45"/>
        <v/>
      </c>
      <c r="P162" s="65" t="str">
        <f t="shared" si="39"/>
        <v/>
      </c>
      <c r="Q162" s="74"/>
      <c r="R162" s="67"/>
      <c r="S162" s="67"/>
      <c r="T162" s="67"/>
      <c r="U162" s="68"/>
      <c r="V162" s="69" t="str">
        <f t="shared" si="46"/>
        <v/>
      </c>
      <c r="W162" s="29"/>
      <c r="X162" s="31"/>
      <c r="Y162" s="70" t="str">
        <f t="shared" si="40"/>
        <v/>
      </c>
      <c r="Z162" s="71" t="str">
        <f t="shared" si="47"/>
        <v/>
      </c>
      <c r="AA162" s="72" t="str">
        <f t="shared" si="41"/>
        <v/>
      </c>
      <c r="AB162" s="30"/>
      <c r="AC162" s="32"/>
      <c r="AD162" s="32"/>
      <c r="AE162" s="33"/>
      <c r="AF162" s="73" t="str">
        <f t="shared" si="48"/>
        <v/>
      </c>
      <c r="AG162" s="30"/>
      <c r="AH162" s="32"/>
      <c r="AI162" s="32"/>
      <c r="AJ162" s="33"/>
      <c r="AK162" s="73" t="str">
        <f t="shared" si="49"/>
        <v/>
      </c>
      <c r="AL162" s="30"/>
      <c r="AM162" s="32"/>
      <c r="AN162" s="32"/>
      <c r="AO162" s="33"/>
      <c r="AP162" s="73" t="str">
        <f t="shared" si="50"/>
        <v/>
      </c>
      <c r="AQ162" s="30"/>
      <c r="AR162" s="32"/>
      <c r="AS162" s="32"/>
      <c r="AT162" s="33"/>
      <c r="AU162" s="114" t="str">
        <f t="shared" si="42"/>
        <v/>
      </c>
      <c r="AV162" s="115">
        <f t="shared" si="51"/>
        <v>0</v>
      </c>
      <c r="AW162" s="116" t="str">
        <f t="shared" si="43"/>
        <v>--</v>
      </c>
    </row>
    <row r="163" spans="1:49" x14ac:dyDescent="0.2">
      <c r="A163" s="79" t="s">
        <v>136</v>
      </c>
      <c r="B163" s="177" t="s">
        <v>38</v>
      </c>
      <c r="C163" s="168">
        <v>161710116</v>
      </c>
      <c r="D163" s="169" t="s">
        <v>413</v>
      </c>
      <c r="E163" s="27"/>
      <c r="F163" s="28"/>
      <c r="G163" s="28"/>
      <c r="H163" s="28"/>
      <c r="I163" s="33" t="str">
        <f t="shared" si="44"/>
        <v/>
      </c>
      <c r="J163" s="65" t="str">
        <f t="shared" si="38"/>
        <v/>
      </c>
      <c r="K163" s="77"/>
      <c r="L163" s="32"/>
      <c r="M163" s="32"/>
      <c r="N163" s="32"/>
      <c r="O163" s="33" t="str">
        <f t="shared" si="45"/>
        <v/>
      </c>
      <c r="P163" s="65" t="str">
        <f t="shared" si="39"/>
        <v/>
      </c>
      <c r="Q163" s="74"/>
      <c r="R163" s="67"/>
      <c r="S163" s="67"/>
      <c r="T163" s="67"/>
      <c r="U163" s="68"/>
      <c r="V163" s="69" t="str">
        <f t="shared" si="46"/>
        <v/>
      </c>
      <c r="W163" s="29"/>
      <c r="X163" s="31"/>
      <c r="Y163" s="70" t="str">
        <f t="shared" si="40"/>
        <v/>
      </c>
      <c r="Z163" s="71" t="str">
        <f t="shared" si="47"/>
        <v/>
      </c>
      <c r="AA163" s="72" t="str">
        <f t="shared" si="41"/>
        <v/>
      </c>
      <c r="AB163" s="30"/>
      <c r="AC163" s="32"/>
      <c r="AD163" s="32"/>
      <c r="AE163" s="33"/>
      <c r="AF163" s="73" t="str">
        <f t="shared" si="48"/>
        <v/>
      </c>
      <c r="AG163" s="30"/>
      <c r="AH163" s="32"/>
      <c r="AI163" s="32"/>
      <c r="AJ163" s="33"/>
      <c r="AK163" s="73" t="str">
        <f t="shared" si="49"/>
        <v/>
      </c>
      <c r="AL163" s="30"/>
      <c r="AM163" s="32"/>
      <c r="AN163" s="32"/>
      <c r="AO163" s="33"/>
      <c r="AP163" s="73" t="str">
        <f t="shared" si="50"/>
        <v/>
      </c>
      <c r="AQ163" s="30"/>
      <c r="AR163" s="32"/>
      <c r="AS163" s="32"/>
      <c r="AT163" s="33"/>
      <c r="AU163" s="114" t="str">
        <f t="shared" si="42"/>
        <v/>
      </c>
      <c r="AV163" s="115">
        <f t="shared" si="51"/>
        <v>0</v>
      </c>
      <c r="AW163" s="116" t="str">
        <f t="shared" si="43"/>
        <v>--</v>
      </c>
    </row>
    <row r="164" spans="1:49" x14ac:dyDescent="0.2">
      <c r="A164" s="79" t="s">
        <v>137</v>
      </c>
      <c r="B164" s="177" t="s">
        <v>38</v>
      </c>
      <c r="C164" s="171">
        <v>161710389</v>
      </c>
      <c r="D164" s="169" t="s">
        <v>414</v>
      </c>
      <c r="E164" s="27"/>
      <c r="F164" s="28"/>
      <c r="G164" s="28"/>
      <c r="H164" s="28"/>
      <c r="I164" s="33" t="str">
        <f t="shared" si="44"/>
        <v/>
      </c>
      <c r="J164" s="65" t="str">
        <f t="shared" si="38"/>
        <v/>
      </c>
      <c r="K164" s="77"/>
      <c r="L164" s="32"/>
      <c r="M164" s="32"/>
      <c r="N164" s="32"/>
      <c r="O164" s="33" t="str">
        <f t="shared" si="45"/>
        <v/>
      </c>
      <c r="P164" s="65" t="str">
        <f t="shared" si="39"/>
        <v/>
      </c>
      <c r="Q164" s="74"/>
      <c r="R164" s="67"/>
      <c r="S164" s="67"/>
      <c r="T164" s="67"/>
      <c r="U164" s="68"/>
      <c r="V164" s="69" t="str">
        <f t="shared" si="46"/>
        <v/>
      </c>
      <c r="W164" s="29"/>
      <c r="X164" s="31"/>
      <c r="Y164" s="70" t="str">
        <f t="shared" si="40"/>
        <v/>
      </c>
      <c r="Z164" s="71" t="str">
        <f t="shared" si="47"/>
        <v/>
      </c>
      <c r="AA164" s="72" t="str">
        <f t="shared" si="41"/>
        <v/>
      </c>
      <c r="AB164" s="30"/>
      <c r="AC164" s="32"/>
      <c r="AD164" s="32"/>
      <c r="AE164" s="33"/>
      <c r="AF164" s="73" t="str">
        <f t="shared" si="48"/>
        <v/>
      </c>
      <c r="AG164" s="30"/>
      <c r="AH164" s="32"/>
      <c r="AI164" s="32"/>
      <c r="AJ164" s="33"/>
      <c r="AK164" s="73" t="str">
        <f t="shared" si="49"/>
        <v/>
      </c>
      <c r="AL164" s="30"/>
      <c r="AM164" s="32"/>
      <c r="AN164" s="32"/>
      <c r="AO164" s="33"/>
      <c r="AP164" s="73" t="str">
        <f t="shared" si="50"/>
        <v/>
      </c>
      <c r="AQ164" s="30"/>
      <c r="AR164" s="32"/>
      <c r="AS164" s="32"/>
      <c r="AT164" s="33"/>
      <c r="AU164" s="114" t="str">
        <f t="shared" si="42"/>
        <v/>
      </c>
      <c r="AV164" s="115">
        <f t="shared" si="51"/>
        <v>0</v>
      </c>
      <c r="AW164" s="116" t="str">
        <f t="shared" si="43"/>
        <v>--</v>
      </c>
    </row>
    <row r="165" spans="1:49" x14ac:dyDescent="0.2">
      <c r="A165" s="79" t="s">
        <v>138</v>
      </c>
      <c r="B165" s="177" t="s">
        <v>38</v>
      </c>
      <c r="C165" s="168">
        <v>161710120</v>
      </c>
      <c r="D165" s="169" t="s">
        <v>415</v>
      </c>
      <c r="E165" s="27"/>
      <c r="F165" s="28"/>
      <c r="G165" s="28"/>
      <c r="H165" s="28"/>
      <c r="I165" s="33" t="str">
        <f t="shared" si="44"/>
        <v/>
      </c>
      <c r="J165" s="65" t="str">
        <f t="shared" si="38"/>
        <v/>
      </c>
      <c r="K165" s="77"/>
      <c r="L165" s="32"/>
      <c r="M165" s="32"/>
      <c r="N165" s="32"/>
      <c r="O165" s="33" t="str">
        <f t="shared" si="45"/>
        <v/>
      </c>
      <c r="P165" s="65" t="str">
        <f t="shared" si="39"/>
        <v/>
      </c>
      <c r="Q165" s="74"/>
      <c r="R165" s="67"/>
      <c r="S165" s="67"/>
      <c r="T165" s="67"/>
      <c r="U165" s="68"/>
      <c r="V165" s="69" t="str">
        <f t="shared" si="46"/>
        <v/>
      </c>
      <c r="W165" s="29"/>
      <c r="X165" s="31"/>
      <c r="Y165" s="70" t="str">
        <f t="shared" si="40"/>
        <v/>
      </c>
      <c r="Z165" s="71" t="str">
        <f t="shared" si="47"/>
        <v/>
      </c>
      <c r="AA165" s="72" t="str">
        <f t="shared" si="41"/>
        <v/>
      </c>
      <c r="AB165" s="30"/>
      <c r="AC165" s="32"/>
      <c r="AD165" s="32"/>
      <c r="AE165" s="33"/>
      <c r="AF165" s="73" t="str">
        <f t="shared" si="48"/>
        <v/>
      </c>
      <c r="AG165" s="30"/>
      <c r="AH165" s="32"/>
      <c r="AI165" s="32"/>
      <c r="AJ165" s="33"/>
      <c r="AK165" s="73" t="str">
        <f t="shared" si="49"/>
        <v/>
      </c>
      <c r="AL165" s="30"/>
      <c r="AM165" s="32"/>
      <c r="AN165" s="32"/>
      <c r="AO165" s="33"/>
      <c r="AP165" s="73" t="str">
        <f t="shared" si="50"/>
        <v/>
      </c>
      <c r="AQ165" s="30"/>
      <c r="AR165" s="32"/>
      <c r="AS165" s="32"/>
      <c r="AT165" s="33"/>
      <c r="AU165" s="114" t="str">
        <f t="shared" si="42"/>
        <v/>
      </c>
      <c r="AV165" s="115">
        <f t="shared" si="51"/>
        <v>0</v>
      </c>
      <c r="AW165" s="116" t="str">
        <f t="shared" si="43"/>
        <v>--</v>
      </c>
    </row>
    <row r="166" spans="1:49" x14ac:dyDescent="0.2">
      <c r="A166" s="79" t="s">
        <v>139</v>
      </c>
      <c r="B166" s="177" t="s">
        <v>38</v>
      </c>
      <c r="C166" s="168">
        <v>161710134</v>
      </c>
      <c r="D166" s="169" t="s">
        <v>416</v>
      </c>
      <c r="E166" s="27"/>
      <c r="F166" s="28"/>
      <c r="G166" s="28"/>
      <c r="H166" s="28"/>
      <c r="I166" s="33" t="str">
        <f t="shared" si="44"/>
        <v/>
      </c>
      <c r="J166" s="65" t="str">
        <f t="shared" si="38"/>
        <v/>
      </c>
      <c r="K166" s="77"/>
      <c r="L166" s="32"/>
      <c r="M166" s="32"/>
      <c r="N166" s="32"/>
      <c r="O166" s="33" t="str">
        <f t="shared" si="45"/>
        <v/>
      </c>
      <c r="P166" s="65" t="str">
        <f t="shared" si="39"/>
        <v/>
      </c>
      <c r="Q166" s="74"/>
      <c r="R166" s="67"/>
      <c r="S166" s="67"/>
      <c r="T166" s="67"/>
      <c r="U166" s="68"/>
      <c r="V166" s="69" t="str">
        <f t="shared" si="46"/>
        <v/>
      </c>
      <c r="W166" s="29"/>
      <c r="X166" s="31"/>
      <c r="Y166" s="70" t="str">
        <f t="shared" si="40"/>
        <v/>
      </c>
      <c r="Z166" s="71" t="str">
        <f t="shared" si="47"/>
        <v/>
      </c>
      <c r="AA166" s="72" t="str">
        <f t="shared" si="41"/>
        <v/>
      </c>
      <c r="AB166" s="30"/>
      <c r="AC166" s="32"/>
      <c r="AD166" s="32"/>
      <c r="AE166" s="33"/>
      <c r="AF166" s="73" t="str">
        <f t="shared" si="48"/>
        <v/>
      </c>
      <c r="AG166" s="30"/>
      <c r="AH166" s="32"/>
      <c r="AI166" s="32"/>
      <c r="AJ166" s="33"/>
      <c r="AK166" s="73" t="str">
        <f t="shared" si="49"/>
        <v/>
      </c>
      <c r="AL166" s="30"/>
      <c r="AM166" s="32"/>
      <c r="AN166" s="32"/>
      <c r="AO166" s="33"/>
      <c r="AP166" s="73" t="str">
        <f t="shared" si="50"/>
        <v/>
      </c>
      <c r="AQ166" s="30"/>
      <c r="AR166" s="32"/>
      <c r="AS166" s="32"/>
      <c r="AT166" s="33"/>
      <c r="AU166" s="114" t="str">
        <f t="shared" si="42"/>
        <v/>
      </c>
      <c r="AV166" s="115">
        <f t="shared" si="51"/>
        <v>0</v>
      </c>
      <c r="AW166" s="116" t="str">
        <f t="shared" si="43"/>
        <v>--</v>
      </c>
    </row>
    <row r="167" spans="1:49" x14ac:dyDescent="0.2">
      <c r="A167" s="79" t="s">
        <v>140</v>
      </c>
      <c r="B167" s="177" t="s">
        <v>38</v>
      </c>
      <c r="C167" s="168">
        <v>161710161</v>
      </c>
      <c r="D167" s="169" t="s">
        <v>417</v>
      </c>
      <c r="E167" s="27"/>
      <c r="F167" s="28"/>
      <c r="G167" s="28"/>
      <c r="H167" s="28"/>
      <c r="I167" s="33" t="str">
        <f t="shared" si="44"/>
        <v/>
      </c>
      <c r="J167" s="65" t="str">
        <f t="shared" si="38"/>
        <v/>
      </c>
      <c r="K167" s="77"/>
      <c r="L167" s="32"/>
      <c r="M167" s="32"/>
      <c r="N167" s="32"/>
      <c r="O167" s="33" t="str">
        <f t="shared" si="45"/>
        <v/>
      </c>
      <c r="P167" s="65" t="str">
        <f t="shared" si="39"/>
        <v/>
      </c>
      <c r="Q167" s="74"/>
      <c r="R167" s="67"/>
      <c r="S167" s="67"/>
      <c r="T167" s="67"/>
      <c r="U167" s="68"/>
      <c r="V167" s="69" t="str">
        <f t="shared" si="46"/>
        <v/>
      </c>
      <c r="W167" s="29"/>
      <c r="X167" s="31"/>
      <c r="Y167" s="70" t="str">
        <f t="shared" si="40"/>
        <v/>
      </c>
      <c r="Z167" s="71" t="str">
        <f t="shared" si="47"/>
        <v/>
      </c>
      <c r="AA167" s="72" t="str">
        <f t="shared" si="41"/>
        <v/>
      </c>
      <c r="AB167" s="30"/>
      <c r="AC167" s="32"/>
      <c r="AD167" s="32"/>
      <c r="AE167" s="33"/>
      <c r="AF167" s="73" t="str">
        <f t="shared" si="48"/>
        <v/>
      </c>
      <c r="AG167" s="30"/>
      <c r="AH167" s="32"/>
      <c r="AI167" s="32"/>
      <c r="AJ167" s="33"/>
      <c r="AK167" s="73" t="str">
        <f t="shared" si="49"/>
        <v/>
      </c>
      <c r="AL167" s="30"/>
      <c r="AM167" s="32"/>
      <c r="AN167" s="32"/>
      <c r="AO167" s="33"/>
      <c r="AP167" s="73" t="str">
        <f t="shared" si="50"/>
        <v/>
      </c>
      <c r="AQ167" s="30"/>
      <c r="AR167" s="32"/>
      <c r="AS167" s="32"/>
      <c r="AT167" s="33"/>
      <c r="AU167" s="114" t="str">
        <f t="shared" si="42"/>
        <v/>
      </c>
      <c r="AV167" s="115">
        <f t="shared" si="51"/>
        <v>0</v>
      </c>
      <c r="AW167" s="116" t="str">
        <f t="shared" si="43"/>
        <v>--</v>
      </c>
    </row>
    <row r="168" spans="1:49" x14ac:dyDescent="0.2">
      <c r="A168" s="79" t="s">
        <v>141</v>
      </c>
      <c r="B168" s="177" t="s">
        <v>38</v>
      </c>
      <c r="C168" s="168">
        <v>161710153</v>
      </c>
      <c r="D168" s="169" t="s">
        <v>418</v>
      </c>
      <c r="E168" s="27"/>
      <c r="F168" s="28"/>
      <c r="G168" s="28"/>
      <c r="H168" s="28"/>
      <c r="I168" s="33" t="str">
        <f t="shared" si="44"/>
        <v/>
      </c>
      <c r="J168" s="65" t="str">
        <f t="shared" si="38"/>
        <v/>
      </c>
      <c r="K168" s="77"/>
      <c r="L168" s="32"/>
      <c r="M168" s="32"/>
      <c r="N168" s="32"/>
      <c r="O168" s="33" t="str">
        <f t="shared" si="45"/>
        <v/>
      </c>
      <c r="P168" s="65" t="str">
        <f t="shared" si="39"/>
        <v/>
      </c>
      <c r="Q168" s="74"/>
      <c r="R168" s="67"/>
      <c r="S168" s="67"/>
      <c r="T168" s="67"/>
      <c r="U168" s="68"/>
      <c r="V168" s="69" t="str">
        <f t="shared" si="46"/>
        <v/>
      </c>
      <c r="W168" s="29"/>
      <c r="X168" s="31"/>
      <c r="Y168" s="70" t="str">
        <f t="shared" si="40"/>
        <v/>
      </c>
      <c r="Z168" s="71" t="str">
        <f t="shared" si="47"/>
        <v/>
      </c>
      <c r="AA168" s="72" t="str">
        <f t="shared" si="41"/>
        <v/>
      </c>
      <c r="AB168" s="30"/>
      <c r="AC168" s="32"/>
      <c r="AD168" s="32"/>
      <c r="AE168" s="33"/>
      <c r="AF168" s="73" t="str">
        <f t="shared" si="48"/>
        <v/>
      </c>
      <c r="AG168" s="30"/>
      <c r="AH168" s="32"/>
      <c r="AI168" s="32"/>
      <c r="AJ168" s="33"/>
      <c r="AK168" s="73" t="str">
        <f t="shared" si="49"/>
        <v/>
      </c>
      <c r="AL168" s="30"/>
      <c r="AM168" s="32"/>
      <c r="AN168" s="32"/>
      <c r="AO168" s="33"/>
      <c r="AP168" s="73" t="str">
        <f t="shared" si="50"/>
        <v/>
      </c>
      <c r="AQ168" s="30"/>
      <c r="AR168" s="32"/>
      <c r="AS168" s="32"/>
      <c r="AT168" s="33"/>
      <c r="AU168" s="114" t="str">
        <f t="shared" si="42"/>
        <v/>
      </c>
      <c r="AV168" s="115">
        <f t="shared" si="51"/>
        <v>0</v>
      </c>
      <c r="AW168" s="116" t="str">
        <f t="shared" si="43"/>
        <v>--</v>
      </c>
    </row>
    <row r="169" spans="1:49" x14ac:dyDescent="0.2">
      <c r="A169" s="79" t="s">
        <v>142</v>
      </c>
      <c r="B169" s="177" t="s">
        <v>38</v>
      </c>
      <c r="C169" s="171">
        <v>161710390</v>
      </c>
      <c r="D169" s="169" t="s">
        <v>419</v>
      </c>
      <c r="E169" s="27"/>
      <c r="F169" s="28"/>
      <c r="G169" s="28"/>
      <c r="H169" s="28"/>
      <c r="I169" s="33" t="str">
        <f t="shared" si="44"/>
        <v/>
      </c>
      <c r="J169" s="65" t="str">
        <f t="shared" si="38"/>
        <v/>
      </c>
      <c r="K169" s="77"/>
      <c r="L169" s="32"/>
      <c r="M169" s="32"/>
      <c r="N169" s="32"/>
      <c r="O169" s="33" t="str">
        <f t="shared" si="45"/>
        <v/>
      </c>
      <c r="P169" s="65" t="str">
        <f t="shared" si="39"/>
        <v/>
      </c>
      <c r="Q169" s="74"/>
      <c r="R169" s="67"/>
      <c r="S169" s="67"/>
      <c r="T169" s="67"/>
      <c r="U169" s="68"/>
      <c r="V169" s="69" t="str">
        <f t="shared" si="46"/>
        <v/>
      </c>
      <c r="W169" s="29"/>
      <c r="X169" s="31"/>
      <c r="Y169" s="70" t="str">
        <f t="shared" si="40"/>
        <v/>
      </c>
      <c r="Z169" s="71" t="str">
        <f t="shared" si="47"/>
        <v/>
      </c>
      <c r="AA169" s="72" t="str">
        <f t="shared" si="41"/>
        <v/>
      </c>
      <c r="AB169" s="30"/>
      <c r="AC169" s="32"/>
      <c r="AD169" s="32"/>
      <c r="AE169" s="33"/>
      <c r="AF169" s="73" t="str">
        <f t="shared" si="48"/>
        <v/>
      </c>
      <c r="AG169" s="30"/>
      <c r="AH169" s="32"/>
      <c r="AI169" s="32"/>
      <c r="AJ169" s="33"/>
      <c r="AK169" s="73" t="str">
        <f t="shared" si="49"/>
        <v/>
      </c>
      <c r="AL169" s="30"/>
      <c r="AM169" s="32"/>
      <c r="AN169" s="32"/>
      <c r="AO169" s="33"/>
      <c r="AP169" s="73" t="str">
        <f t="shared" si="50"/>
        <v/>
      </c>
      <c r="AQ169" s="30"/>
      <c r="AR169" s="32"/>
      <c r="AS169" s="32"/>
      <c r="AT169" s="33"/>
      <c r="AU169" s="114" t="str">
        <f t="shared" si="42"/>
        <v/>
      </c>
      <c r="AV169" s="115">
        <f t="shared" si="51"/>
        <v>0</v>
      </c>
      <c r="AW169" s="116" t="str">
        <f t="shared" si="43"/>
        <v>--</v>
      </c>
    </row>
    <row r="170" spans="1:49" x14ac:dyDescent="0.2">
      <c r="A170" s="79" t="s">
        <v>143</v>
      </c>
      <c r="B170" s="177" t="s">
        <v>38</v>
      </c>
      <c r="C170" s="168">
        <v>161710397</v>
      </c>
      <c r="D170" s="169" t="s">
        <v>420</v>
      </c>
      <c r="E170" s="27"/>
      <c r="F170" s="28"/>
      <c r="G170" s="28"/>
      <c r="H170" s="28"/>
      <c r="I170" s="33" t="str">
        <f t="shared" si="44"/>
        <v/>
      </c>
      <c r="J170" s="65" t="str">
        <f t="shared" si="38"/>
        <v/>
      </c>
      <c r="K170" s="77"/>
      <c r="L170" s="32"/>
      <c r="M170" s="32"/>
      <c r="N170" s="32"/>
      <c r="O170" s="33" t="str">
        <f t="shared" si="45"/>
        <v/>
      </c>
      <c r="P170" s="65" t="str">
        <f t="shared" si="39"/>
        <v/>
      </c>
      <c r="Q170" s="74"/>
      <c r="R170" s="67"/>
      <c r="S170" s="67"/>
      <c r="T170" s="67"/>
      <c r="U170" s="68"/>
      <c r="V170" s="69" t="str">
        <f t="shared" si="46"/>
        <v/>
      </c>
      <c r="W170" s="29"/>
      <c r="X170" s="31"/>
      <c r="Y170" s="70" t="str">
        <f t="shared" si="40"/>
        <v/>
      </c>
      <c r="Z170" s="71" t="str">
        <f t="shared" si="47"/>
        <v/>
      </c>
      <c r="AA170" s="72" t="str">
        <f t="shared" si="41"/>
        <v/>
      </c>
      <c r="AB170" s="30"/>
      <c r="AC170" s="32"/>
      <c r="AD170" s="32"/>
      <c r="AE170" s="33"/>
      <c r="AF170" s="73" t="str">
        <f t="shared" si="48"/>
        <v/>
      </c>
      <c r="AG170" s="30"/>
      <c r="AH170" s="32"/>
      <c r="AI170" s="32"/>
      <c r="AJ170" s="33"/>
      <c r="AK170" s="73" t="str">
        <f t="shared" si="49"/>
        <v/>
      </c>
      <c r="AL170" s="30"/>
      <c r="AM170" s="32"/>
      <c r="AN170" s="32"/>
      <c r="AO170" s="33"/>
      <c r="AP170" s="73" t="str">
        <f t="shared" si="50"/>
        <v/>
      </c>
      <c r="AQ170" s="30"/>
      <c r="AR170" s="32"/>
      <c r="AS170" s="32"/>
      <c r="AT170" s="33"/>
      <c r="AU170" s="114" t="str">
        <f t="shared" si="42"/>
        <v/>
      </c>
      <c r="AV170" s="115">
        <f t="shared" si="51"/>
        <v>0</v>
      </c>
      <c r="AW170" s="116" t="str">
        <f t="shared" si="43"/>
        <v>--</v>
      </c>
    </row>
    <row r="171" spans="1:49" x14ac:dyDescent="0.2">
      <c r="A171" s="79" t="s">
        <v>144</v>
      </c>
      <c r="B171" s="177" t="s">
        <v>38</v>
      </c>
      <c r="C171" s="168">
        <v>161710199</v>
      </c>
      <c r="D171" s="169" t="s">
        <v>421</v>
      </c>
      <c r="E171" s="27"/>
      <c r="F171" s="28"/>
      <c r="G171" s="28"/>
      <c r="H171" s="28"/>
      <c r="I171" s="33" t="str">
        <f t="shared" si="44"/>
        <v/>
      </c>
      <c r="J171" s="65" t="str">
        <f t="shared" si="38"/>
        <v/>
      </c>
      <c r="K171" s="77"/>
      <c r="L171" s="32"/>
      <c r="M171" s="32"/>
      <c r="N171" s="32"/>
      <c r="O171" s="33" t="str">
        <f t="shared" si="45"/>
        <v/>
      </c>
      <c r="P171" s="65" t="str">
        <f t="shared" si="39"/>
        <v/>
      </c>
      <c r="Q171" s="74"/>
      <c r="R171" s="67"/>
      <c r="S171" s="67"/>
      <c r="T171" s="67"/>
      <c r="U171" s="68"/>
      <c r="V171" s="69" t="str">
        <f t="shared" si="46"/>
        <v/>
      </c>
      <c r="W171" s="29"/>
      <c r="X171" s="31"/>
      <c r="Y171" s="70" t="str">
        <f t="shared" si="40"/>
        <v/>
      </c>
      <c r="Z171" s="71" t="str">
        <f t="shared" si="47"/>
        <v/>
      </c>
      <c r="AA171" s="72" t="str">
        <f t="shared" si="41"/>
        <v/>
      </c>
      <c r="AB171" s="30"/>
      <c r="AC171" s="32"/>
      <c r="AD171" s="32"/>
      <c r="AE171" s="33"/>
      <c r="AF171" s="73" t="str">
        <f t="shared" si="48"/>
        <v/>
      </c>
      <c r="AG171" s="30"/>
      <c r="AH171" s="32"/>
      <c r="AI171" s="32"/>
      <c r="AJ171" s="33"/>
      <c r="AK171" s="73" t="str">
        <f t="shared" si="49"/>
        <v/>
      </c>
      <c r="AL171" s="30"/>
      <c r="AM171" s="32"/>
      <c r="AN171" s="32"/>
      <c r="AO171" s="33"/>
      <c r="AP171" s="73" t="str">
        <f t="shared" si="50"/>
        <v/>
      </c>
      <c r="AQ171" s="30"/>
      <c r="AR171" s="32"/>
      <c r="AS171" s="32"/>
      <c r="AT171" s="33"/>
      <c r="AU171" s="114" t="str">
        <f t="shared" si="42"/>
        <v/>
      </c>
      <c r="AV171" s="115">
        <f t="shared" si="51"/>
        <v>0</v>
      </c>
      <c r="AW171" s="116" t="str">
        <f t="shared" si="43"/>
        <v>--</v>
      </c>
    </row>
    <row r="172" spans="1:49" x14ac:dyDescent="0.2">
      <c r="A172" s="79" t="s">
        <v>145</v>
      </c>
      <c r="B172" s="177" t="s">
        <v>38</v>
      </c>
      <c r="C172" s="168">
        <v>161710207</v>
      </c>
      <c r="D172" s="169" t="s">
        <v>422</v>
      </c>
      <c r="E172" s="27"/>
      <c r="F172" s="28"/>
      <c r="G172" s="28"/>
      <c r="H172" s="28"/>
      <c r="I172" s="33" t="str">
        <f t="shared" si="44"/>
        <v/>
      </c>
      <c r="J172" s="65" t="str">
        <f t="shared" si="38"/>
        <v/>
      </c>
      <c r="K172" s="77"/>
      <c r="L172" s="32"/>
      <c r="M172" s="32"/>
      <c r="N172" s="32"/>
      <c r="O172" s="33" t="str">
        <f t="shared" si="45"/>
        <v/>
      </c>
      <c r="P172" s="65" t="str">
        <f t="shared" si="39"/>
        <v/>
      </c>
      <c r="Q172" s="74"/>
      <c r="R172" s="67"/>
      <c r="S172" s="67"/>
      <c r="T172" s="67"/>
      <c r="U172" s="68"/>
      <c r="V172" s="69" t="str">
        <f t="shared" si="46"/>
        <v/>
      </c>
      <c r="W172" s="29"/>
      <c r="X172" s="31"/>
      <c r="Y172" s="70" t="str">
        <f t="shared" si="40"/>
        <v/>
      </c>
      <c r="Z172" s="71" t="str">
        <f t="shared" si="47"/>
        <v/>
      </c>
      <c r="AA172" s="72" t="str">
        <f t="shared" si="41"/>
        <v/>
      </c>
      <c r="AB172" s="30"/>
      <c r="AC172" s="32"/>
      <c r="AD172" s="32"/>
      <c r="AE172" s="33"/>
      <c r="AF172" s="73" t="str">
        <f t="shared" si="48"/>
        <v/>
      </c>
      <c r="AG172" s="30"/>
      <c r="AH172" s="32"/>
      <c r="AI172" s="32"/>
      <c r="AJ172" s="33"/>
      <c r="AK172" s="73" t="str">
        <f t="shared" si="49"/>
        <v/>
      </c>
      <c r="AL172" s="30"/>
      <c r="AM172" s="32"/>
      <c r="AN172" s="32"/>
      <c r="AO172" s="33"/>
      <c r="AP172" s="73" t="str">
        <f t="shared" si="50"/>
        <v/>
      </c>
      <c r="AQ172" s="30"/>
      <c r="AR172" s="32"/>
      <c r="AS172" s="32"/>
      <c r="AT172" s="33"/>
      <c r="AU172" s="114" t="str">
        <f t="shared" si="42"/>
        <v/>
      </c>
      <c r="AV172" s="115">
        <f t="shared" si="51"/>
        <v>0</v>
      </c>
      <c r="AW172" s="116" t="str">
        <f t="shared" si="43"/>
        <v>--</v>
      </c>
    </row>
    <row r="173" spans="1:49" x14ac:dyDescent="0.2">
      <c r="A173" s="79" t="s">
        <v>146</v>
      </c>
      <c r="B173" s="177" t="s">
        <v>38</v>
      </c>
      <c r="C173" s="168">
        <v>161710215</v>
      </c>
      <c r="D173" s="169" t="s">
        <v>423</v>
      </c>
      <c r="E173" s="27"/>
      <c r="F173" s="28"/>
      <c r="G173" s="28"/>
      <c r="H173" s="28"/>
      <c r="I173" s="33" t="str">
        <f t="shared" si="44"/>
        <v/>
      </c>
      <c r="J173" s="65" t="str">
        <f t="shared" si="38"/>
        <v/>
      </c>
      <c r="K173" s="77"/>
      <c r="L173" s="32"/>
      <c r="M173" s="32"/>
      <c r="N173" s="32"/>
      <c r="O173" s="33" t="str">
        <f t="shared" si="45"/>
        <v/>
      </c>
      <c r="P173" s="65" t="str">
        <f t="shared" si="39"/>
        <v/>
      </c>
      <c r="Q173" s="74"/>
      <c r="R173" s="67"/>
      <c r="S173" s="67"/>
      <c r="T173" s="67"/>
      <c r="U173" s="68"/>
      <c r="V173" s="69" t="str">
        <f t="shared" si="46"/>
        <v/>
      </c>
      <c r="W173" s="29"/>
      <c r="X173" s="31"/>
      <c r="Y173" s="70" t="str">
        <f t="shared" si="40"/>
        <v/>
      </c>
      <c r="Z173" s="71" t="str">
        <f t="shared" si="47"/>
        <v/>
      </c>
      <c r="AA173" s="72" t="str">
        <f t="shared" si="41"/>
        <v/>
      </c>
      <c r="AB173" s="30"/>
      <c r="AC173" s="32"/>
      <c r="AD173" s="32"/>
      <c r="AE173" s="33"/>
      <c r="AF173" s="73" t="str">
        <f t="shared" si="48"/>
        <v/>
      </c>
      <c r="AG173" s="30"/>
      <c r="AH173" s="32"/>
      <c r="AI173" s="32"/>
      <c r="AJ173" s="33"/>
      <c r="AK173" s="73" t="str">
        <f t="shared" si="49"/>
        <v/>
      </c>
      <c r="AL173" s="30"/>
      <c r="AM173" s="32"/>
      <c r="AN173" s="32"/>
      <c r="AO173" s="33"/>
      <c r="AP173" s="73" t="str">
        <f t="shared" si="50"/>
        <v/>
      </c>
      <c r="AQ173" s="30"/>
      <c r="AR173" s="32"/>
      <c r="AS173" s="32"/>
      <c r="AT173" s="33"/>
      <c r="AU173" s="114" t="str">
        <f t="shared" si="42"/>
        <v/>
      </c>
      <c r="AV173" s="115">
        <f t="shared" si="51"/>
        <v>0</v>
      </c>
      <c r="AW173" s="116" t="str">
        <f t="shared" si="43"/>
        <v>--</v>
      </c>
    </row>
    <row r="174" spans="1:49" x14ac:dyDescent="0.2">
      <c r="A174" s="79" t="s">
        <v>147</v>
      </c>
      <c r="B174" s="177" t="s">
        <v>38</v>
      </c>
      <c r="C174" s="168">
        <v>161710216</v>
      </c>
      <c r="D174" s="169" t="s">
        <v>424</v>
      </c>
      <c r="E174" s="27"/>
      <c r="F174" s="28"/>
      <c r="G174" s="28"/>
      <c r="H174" s="28"/>
      <c r="I174" s="33" t="str">
        <f t="shared" si="44"/>
        <v/>
      </c>
      <c r="J174" s="65" t="str">
        <f t="shared" si="38"/>
        <v/>
      </c>
      <c r="K174" s="77"/>
      <c r="L174" s="32"/>
      <c r="M174" s="32"/>
      <c r="N174" s="32"/>
      <c r="O174" s="33" t="str">
        <f t="shared" si="45"/>
        <v/>
      </c>
      <c r="P174" s="65" t="str">
        <f t="shared" si="39"/>
        <v/>
      </c>
      <c r="Q174" s="74"/>
      <c r="R174" s="67"/>
      <c r="S174" s="67"/>
      <c r="T174" s="67"/>
      <c r="U174" s="68"/>
      <c r="V174" s="69" t="str">
        <f t="shared" si="46"/>
        <v/>
      </c>
      <c r="W174" s="29"/>
      <c r="X174" s="31"/>
      <c r="Y174" s="70" t="str">
        <f t="shared" si="40"/>
        <v/>
      </c>
      <c r="Z174" s="71" t="str">
        <f t="shared" si="47"/>
        <v/>
      </c>
      <c r="AA174" s="72" t="str">
        <f t="shared" si="41"/>
        <v/>
      </c>
      <c r="AB174" s="30"/>
      <c r="AC174" s="32"/>
      <c r="AD174" s="32"/>
      <c r="AE174" s="33"/>
      <c r="AF174" s="73" t="str">
        <f t="shared" si="48"/>
        <v/>
      </c>
      <c r="AG174" s="30"/>
      <c r="AH174" s="32"/>
      <c r="AI174" s="32"/>
      <c r="AJ174" s="33"/>
      <c r="AK174" s="73" t="str">
        <f t="shared" si="49"/>
        <v/>
      </c>
      <c r="AL174" s="30"/>
      <c r="AM174" s="32"/>
      <c r="AN174" s="32"/>
      <c r="AO174" s="33"/>
      <c r="AP174" s="73" t="str">
        <f t="shared" si="50"/>
        <v/>
      </c>
      <c r="AQ174" s="30"/>
      <c r="AR174" s="32"/>
      <c r="AS174" s="32"/>
      <c r="AT174" s="33"/>
      <c r="AU174" s="114" t="str">
        <f t="shared" si="42"/>
        <v/>
      </c>
      <c r="AV174" s="115">
        <f t="shared" si="51"/>
        <v>0</v>
      </c>
      <c r="AW174" s="116" t="str">
        <f t="shared" si="43"/>
        <v>--</v>
      </c>
    </row>
    <row r="175" spans="1:49" x14ac:dyDescent="0.2">
      <c r="A175" s="79" t="s">
        <v>148</v>
      </c>
      <c r="B175" s="177" t="s">
        <v>38</v>
      </c>
      <c r="C175" s="168">
        <v>171811442</v>
      </c>
      <c r="D175" s="169" t="s">
        <v>425</v>
      </c>
      <c r="E175" s="27"/>
      <c r="F175" s="28"/>
      <c r="G175" s="28"/>
      <c r="H175" s="28"/>
      <c r="I175" s="33" t="str">
        <f t="shared" si="44"/>
        <v/>
      </c>
      <c r="J175" s="65" t="str">
        <f t="shared" si="38"/>
        <v/>
      </c>
      <c r="K175" s="77"/>
      <c r="L175" s="32"/>
      <c r="M175" s="32"/>
      <c r="N175" s="32"/>
      <c r="O175" s="33" t="str">
        <f t="shared" si="45"/>
        <v/>
      </c>
      <c r="P175" s="65" t="str">
        <f t="shared" si="39"/>
        <v/>
      </c>
      <c r="Q175" s="74"/>
      <c r="R175" s="67"/>
      <c r="S175" s="67"/>
      <c r="T175" s="67"/>
      <c r="U175" s="68"/>
      <c r="V175" s="69" t="str">
        <f t="shared" si="46"/>
        <v/>
      </c>
      <c r="W175" s="29"/>
      <c r="X175" s="31"/>
      <c r="Y175" s="70" t="str">
        <f t="shared" si="40"/>
        <v/>
      </c>
      <c r="Z175" s="71" t="str">
        <f t="shared" si="47"/>
        <v/>
      </c>
      <c r="AA175" s="72" t="str">
        <f t="shared" si="41"/>
        <v/>
      </c>
      <c r="AB175" s="30"/>
      <c r="AC175" s="32"/>
      <c r="AD175" s="32"/>
      <c r="AE175" s="33"/>
      <c r="AF175" s="73" t="str">
        <f t="shared" si="48"/>
        <v/>
      </c>
      <c r="AG175" s="30"/>
      <c r="AH175" s="32"/>
      <c r="AI175" s="32"/>
      <c r="AJ175" s="33"/>
      <c r="AK175" s="73" t="str">
        <f t="shared" si="49"/>
        <v/>
      </c>
      <c r="AL175" s="30"/>
      <c r="AM175" s="32"/>
      <c r="AN175" s="32"/>
      <c r="AO175" s="33"/>
      <c r="AP175" s="73" t="str">
        <f t="shared" si="50"/>
        <v/>
      </c>
      <c r="AQ175" s="30"/>
      <c r="AR175" s="32"/>
      <c r="AS175" s="32"/>
      <c r="AT175" s="33"/>
      <c r="AU175" s="114" t="str">
        <f t="shared" si="42"/>
        <v/>
      </c>
      <c r="AV175" s="115">
        <f t="shared" si="51"/>
        <v>0</v>
      </c>
      <c r="AW175" s="116" t="str">
        <f t="shared" si="43"/>
        <v>--</v>
      </c>
    </row>
    <row r="176" spans="1:49" x14ac:dyDescent="0.2">
      <c r="A176" s="79" t="s">
        <v>149</v>
      </c>
      <c r="B176" s="177" t="s">
        <v>38</v>
      </c>
      <c r="C176" s="168">
        <v>161710250</v>
      </c>
      <c r="D176" s="169" t="s">
        <v>426</v>
      </c>
      <c r="E176" s="27"/>
      <c r="F176" s="28"/>
      <c r="G176" s="28"/>
      <c r="H176" s="28"/>
      <c r="I176" s="33" t="str">
        <f t="shared" si="44"/>
        <v/>
      </c>
      <c r="J176" s="65" t="str">
        <f t="shared" si="38"/>
        <v/>
      </c>
      <c r="K176" s="77"/>
      <c r="L176" s="32"/>
      <c r="M176" s="32"/>
      <c r="N176" s="32"/>
      <c r="O176" s="33" t="str">
        <f t="shared" si="45"/>
        <v/>
      </c>
      <c r="P176" s="65" t="str">
        <f t="shared" si="39"/>
        <v/>
      </c>
      <c r="Q176" s="74"/>
      <c r="R176" s="67"/>
      <c r="S176" s="67"/>
      <c r="T176" s="67"/>
      <c r="U176" s="68"/>
      <c r="V176" s="69" t="str">
        <f t="shared" si="46"/>
        <v/>
      </c>
      <c r="W176" s="29"/>
      <c r="X176" s="31"/>
      <c r="Y176" s="70" t="str">
        <f t="shared" si="40"/>
        <v/>
      </c>
      <c r="Z176" s="71" t="str">
        <f t="shared" si="47"/>
        <v/>
      </c>
      <c r="AA176" s="72" t="str">
        <f t="shared" si="41"/>
        <v/>
      </c>
      <c r="AB176" s="30"/>
      <c r="AC176" s="32"/>
      <c r="AD176" s="32"/>
      <c r="AE176" s="33"/>
      <c r="AF176" s="73" t="str">
        <f t="shared" si="48"/>
        <v/>
      </c>
      <c r="AG176" s="30"/>
      <c r="AH176" s="32"/>
      <c r="AI176" s="32"/>
      <c r="AJ176" s="33"/>
      <c r="AK176" s="73" t="str">
        <f t="shared" si="49"/>
        <v/>
      </c>
      <c r="AL176" s="30"/>
      <c r="AM176" s="32"/>
      <c r="AN176" s="32"/>
      <c r="AO176" s="33"/>
      <c r="AP176" s="73" t="str">
        <f t="shared" si="50"/>
        <v/>
      </c>
      <c r="AQ176" s="30"/>
      <c r="AR176" s="32"/>
      <c r="AS176" s="32"/>
      <c r="AT176" s="33"/>
      <c r="AU176" s="114" t="str">
        <f t="shared" si="42"/>
        <v/>
      </c>
      <c r="AV176" s="115">
        <f t="shared" si="51"/>
        <v>0</v>
      </c>
      <c r="AW176" s="116" t="str">
        <f t="shared" si="43"/>
        <v>--</v>
      </c>
    </row>
    <row r="177" spans="1:49" x14ac:dyDescent="0.2">
      <c r="A177" s="79" t="s">
        <v>150</v>
      </c>
      <c r="B177" s="177" t="s">
        <v>38</v>
      </c>
      <c r="C177" s="168">
        <v>161710256</v>
      </c>
      <c r="D177" s="169" t="s">
        <v>427</v>
      </c>
      <c r="E177" s="27"/>
      <c r="F177" s="28"/>
      <c r="G177" s="28"/>
      <c r="H177" s="28"/>
      <c r="I177" s="33" t="str">
        <f t="shared" si="44"/>
        <v/>
      </c>
      <c r="J177" s="65" t="str">
        <f t="shared" si="38"/>
        <v/>
      </c>
      <c r="K177" s="77"/>
      <c r="L177" s="32"/>
      <c r="M177" s="32"/>
      <c r="N177" s="32"/>
      <c r="O177" s="33" t="str">
        <f t="shared" si="45"/>
        <v/>
      </c>
      <c r="P177" s="65" t="str">
        <f t="shared" si="39"/>
        <v/>
      </c>
      <c r="Q177" s="74"/>
      <c r="R177" s="67"/>
      <c r="S177" s="67"/>
      <c r="T177" s="67"/>
      <c r="U177" s="68"/>
      <c r="V177" s="69" t="str">
        <f t="shared" si="46"/>
        <v/>
      </c>
      <c r="W177" s="29"/>
      <c r="X177" s="31"/>
      <c r="Y177" s="70" t="str">
        <f t="shared" si="40"/>
        <v/>
      </c>
      <c r="Z177" s="71" t="str">
        <f t="shared" si="47"/>
        <v/>
      </c>
      <c r="AA177" s="72" t="str">
        <f t="shared" si="41"/>
        <v/>
      </c>
      <c r="AB177" s="30"/>
      <c r="AC177" s="32"/>
      <c r="AD177" s="32"/>
      <c r="AE177" s="33"/>
      <c r="AF177" s="73" t="str">
        <f t="shared" si="48"/>
        <v/>
      </c>
      <c r="AG177" s="30"/>
      <c r="AH177" s="32"/>
      <c r="AI177" s="32"/>
      <c r="AJ177" s="33"/>
      <c r="AK177" s="73" t="str">
        <f t="shared" si="49"/>
        <v/>
      </c>
      <c r="AL177" s="30"/>
      <c r="AM177" s="32"/>
      <c r="AN177" s="32"/>
      <c r="AO177" s="33"/>
      <c r="AP177" s="73" t="str">
        <f t="shared" si="50"/>
        <v/>
      </c>
      <c r="AQ177" s="30"/>
      <c r="AR177" s="32"/>
      <c r="AS177" s="32"/>
      <c r="AT177" s="33"/>
      <c r="AU177" s="114" t="str">
        <f t="shared" si="42"/>
        <v/>
      </c>
      <c r="AV177" s="115">
        <f t="shared" si="51"/>
        <v>0</v>
      </c>
      <c r="AW177" s="116" t="str">
        <f t="shared" si="43"/>
        <v>--</v>
      </c>
    </row>
    <row r="178" spans="1:49" x14ac:dyDescent="0.2">
      <c r="A178" s="79" t="s">
        <v>151</v>
      </c>
      <c r="B178" s="177" t="s">
        <v>38</v>
      </c>
      <c r="C178" s="168">
        <v>161710265</v>
      </c>
      <c r="D178" s="169" t="s">
        <v>428</v>
      </c>
      <c r="E178" s="27"/>
      <c r="F178" s="28"/>
      <c r="G178" s="28"/>
      <c r="H178" s="28"/>
      <c r="I178" s="33" t="str">
        <f t="shared" si="44"/>
        <v/>
      </c>
      <c r="J178" s="65" t="str">
        <f t="shared" si="38"/>
        <v/>
      </c>
      <c r="K178" s="77"/>
      <c r="L178" s="32"/>
      <c r="M178" s="32"/>
      <c r="N178" s="32"/>
      <c r="O178" s="33" t="str">
        <f t="shared" si="45"/>
        <v/>
      </c>
      <c r="P178" s="65" t="str">
        <f t="shared" si="39"/>
        <v/>
      </c>
      <c r="Q178" s="74"/>
      <c r="R178" s="67"/>
      <c r="S178" s="67"/>
      <c r="T178" s="67"/>
      <c r="U178" s="68"/>
      <c r="V178" s="69" t="str">
        <f t="shared" si="46"/>
        <v/>
      </c>
      <c r="W178" s="29"/>
      <c r="X178" s="31"/>
      <c r="Y178" s="70" t="str">
        <f t="shared" si="40"/>
        <v/>
      </c>
      <c r="Z178" s="71" t="str">
        <f t="shared" si="47"/>
        <v/>
      </c>
      <c r="AA178" s="72" t="str">
        <f t="shared" si="41"/>
        <v/>
      </c>
      <c r="AB178" s="30"/>
      <c r="AC178" s="32"/>
      <c r="AD178" s="32"/>
      <c r="AE178" s="33"/>
      <c r="AF178" s="73" t="str">
        <f t="shared" si="48"/>
        <v/>
      </c>
      <c r="AG178" s="30"/>
      <c r="AH178" s="32"/>
      <c r="AI178" s="32"/>
      <c r="AJ178" s="33"/>
      <c r="AK178" s="73" t="str">
        <f t="shared" si="49"/>
        <v/>
      </c>
      <c r="AL178" s="30"/>
      <c r="AM178" s="32"/>
      <c r="AN178" s="32"/>
      <c r="AO178" s="33"/>
      <c r="AP178" s="73" t="str">
        <f t="shared" si="50"/>
        <v/>
      </c>
      <c r="AQ178" s="30"/>
      <c r="AR178" s="32"/>
      <c r="AS178" s="32"/>
      <c r="AT178" s="33"/>
      <c r="AU178" s="114" t="str">
        <f t="shared" si="42"/>
        <v/>
      </c>
      <c r="AV178" s="115">
        <f t="shared" si="51"/>
        <v>0</v>
      </c>
      <c r="AW178" s="116" t="str">
        <f t="shared" si="43"/>
        <v>--</v>
      </c>
    </row>
    <row r="179" spans="1:49" x14ac:dyDescent="0.2">
      <c r="A179" s="79" t="s">
        <v>152</v>
      </c>
      <c r="B179" s="177" t="s">
        <v>38</v>
      </c>
      <c r="C179" s="168">
        <v>161710273</v>
      </c>
      <c r="D179" s="169" t="s">
        <v>429</v>
      </c>
      <c r="E179" s="27"/>
      <c r="F179" s="28"/>
      <c r="G179" s="28"/>
      <c r="H179" s="28"/>
      <c r="I179" s="33" t="str">
        <f t="shared" si="44"/>
        <v/>
      </c>
      <c r="J179" s="65" t="str">
        <f t="shared" si="38"/>
        <v/>
      </c>
      <c r="K179" s="77"/>
      <c r="L179" s="32"/>
      <c r="M179" s="32"/>
      <c r="N179" s="32"/>
      <c r="O179" s="33" t="str">
        <f t="shared" si="45"/>
        <v/>
      </c>
      <c r="P179" s="65" t="str">
        <f t="shared" si="39"/>
        <v/>
      </c>
      <c r="Q179" s="74"/>
      <c r="R179" s="67"/>
      <c r="S179" s="67"/>
      <c r="T179" s="67"/>
      <c r="U179" s="68"/>
      <c r="V179" s="69" t="str">
        <f t="shared" si="46"/>
        <v/>
      </c>
      <c r="W179" s="29"/>
      <c r="X179" s="31"/>
      <c r="Y179" s="70" t="str">
        <f t="shared" si="40"/>
        <v/>
      </c>
      <c r="Z179" s="71" t="str">
        <f t="shared" si="47"/>
        <v/>
      </c>
      <c r="AA179" s="72" t="str">
        <f t="shared" si="41"/>
        <v/>
      </c>
      <c r="AB179" s="30"/>
      <c r="AC179" s="32"/>
      <c r="AD179" s="32"/>
      <c r="AE179" s="33"/>
      <c r="AF179" s="73" t="str">
        <f t="shared" si="48"/>
        <v/>
      </c>
      <c r="AG179" s="30"/>
      <c r="AH179" s="32"/>
      <c r="AI179" s="32"/>
      <c r="AJ179" s="33"/>
      <c r="AK179" s="73" t="str">
        <f t="shared" si="49"/>
        <v/>
      </c>
      <c r="AL179" s="30"/>
      <c r="AM179" s="32"/>
      <c r="AN179" s="32"/>
      <c r="AO179" s="33"/>
      <c r="AP179" s="73" t="str">
        <f t="shared" si="50"/>
        <v/>
      </c>
      <c r="AQ179" s="30"/>
      <c r="AR179" s="32"/>
      <c r="AS179" s="32"/>
      <c r="AT179" s="33"/>
      <c r="AU179" s="114" t="str">
        <f t="shared" si="42"/>
        <v/>
      </c>
      <c r="AV179" s="115">
        <f t="shared" si="51"/>
        <v>0</v>
      </c>
      <c r="AW179" s="116" t="str">
        <f t="shared" si="43"/>
        <v>--</v>
      </c>
    </row>
    <row r="180" spans="1:49" x14ac:dyDescent="0.2">
      <c r="A180" s="79" t="s">
        <v>153</v>
      </c>
      <c r="B180" s="177" t="s">
        <v>38</v>
      </c>
      <c r="C180" s="168">
        <v>161710275</v>
      </c>
      <c r="D180" s="169" t="s">
        <v>430</v>
      </c>
      <c r="E180" s="27"/>
      <c r="F180" s="28"/>
      <c r="G180" s="28"/>
      <c r="H180" s="28"/>
      <c r="I180" s="33" t="str">
        <f t="shared" si="44"/>
        <v/>
      </c>
      <c r="J180" s="65" t="str">
        <f t="shared" si="38"/>
        <v/>
      </c>
      <c r="K180" s="77"/>
      <c r="L180" s="32"/>
      <c r="M180" s="32"/>
      <c r="N180" s="32"/>
      <c r="O180" s="33" t="str">
        <f t="shared" si="45"/>
        <v/>
      </c>
      <c r="P180" s="65" t="str">
        <f t="shared" si="39"/>
        <v/>
      </c>
      <c r="Q180" s="74"/>
      <c r="R180" s="67"/>
      <c r="S180" s="67"/>
      <c r="T180" s="67"/>
      <c r="U180" s="68"/>
      <c r="V180" s="69" t="str">
        <f t="shared" si="46"/>
        <v/>
      </c>
      <c r="W180" s="29"/>
      <c r="X180" s="31"/>
      <c r="Y180" s="70" t="str">
        <f t="shared" si="40"/>
        <v/>
      </c>
      <c r="Z180" s="71" t="str">
        <f t="shared" si="47"/>
        <v/>
      </c>
      <c r="AA180" s="72" t="str">
        <f t="shared" si="41"/>
        <v/>
      </c>
      <c r="AB180" s="30"/>
      <c r="AC180" s="32"/>
      <c r="AD180" s="32"/>
      <c r="AE180" s="33"/>
      <c r="AF180" s="73" t="str">
        <f t="shared" si="48"/>
        <v/>
      </c>
      <c r="AG180" s="30"/>
      <c r="AH180" s="32"/>
      <c r="AI180" s="32"/>
      <c r="AJ180" s="33"/>
      <c r="AK180" s="73" t="str">
        <f t="shared" si="49"/>
        <v/>
      </c>
      <c r="AL180" s="30"/>
      <c r="AM180" s="32"/>
      <c r="AN180" s="32"/>
      <c r="AO180" s="33"/>
      <c r="AP180" s="73" t="str">
        <f t="shared" si="50"/>
        <v/>
      </c>
      <c r="AQ180" s="30"/>
      <c r="AR180" s="32"/>
      <c r="AS180" s="32"/>
      <c r="AT180" s="33"/>
      <c r="AU180" s="114" t="str">
        <f t="shared" si="42"/>
        <v/>
      </c>
      <c r="AV180" s="115">
        <f t="shared" si="51"/>
        <v>0</v>
      </c>
      <c r="AW180" s="116" t="str">
        <f t="shared" si="43"/>
        <v>--</v>
      </c>
    </row>
    <row r="181" spans="1:49" x14ac:dyDescent="0.2">
      <c r="A181" s="79" t="s">
        <v>154</v>
      </c>
      <c r="B181" s="177" t="s">
        <v>38</v>
      </c>
      <c r="C181" s="168">
        <v>161710281</v>
      </c>
      <c r="D181" s="169" t="s">
        <v>431</v>
      </c>
      <c r="E181" s="27"/>
      <c r="F181" s="28"/>
      <c r="G181" s="28"/>
      <c r="H181" s="28"/>
      <c r="I181" s="33" t="str">
        <f t="shared" si="44"/>
        <v/>
      </c>
      <c r="J181" s="65" t="str">
        <f t="shared" si="38"/>
        <v/>
      </c>
      <c r="K181" s="77"/>
      <c r="L181" s="32"/>
      <c r="M181" s="32"/>
      <c r="N181" s="32"/>
      <c r="O181" s="33" t="str">
        <f t="shared" si="45"/>
        <v/>
      </c>
      <c r="P181" s="65" t="str">
        <f t="shared" si="39"/>
        <v/>
      </c>
      <c r="Q181" s="74"/>
      <c r="R181" s="67"/>
      <c r="S181" s="67"/>
      <c r="T181" s="67"/>
      <c r="U181" s="68"/>
      <c r="V181" s="69" t="str">
        <f t="shared" si="46"/>
        <v/>
      </c>
      <c r="W181" s="29"/>
      <c r="X181" s="31"/>
      <c r="Y181" s="70" t="str">
        <f t="shared" si="40"/>
        <v/>
      </c>
      <c r="Z181" s="71" t="str">
        <f t="shared" si="47"/>
        <v/>
      </c>
      <c r="AA181" s="72" t="str">
        <f t="shared" si="41"/>
        <v/>
      </c>
      <c r="AB181" s="30"/>
      <c r="AC181" s="32"/>
      <c r="AD181" s="32"/>
      <c r="AE181" s="33"/>
      <c r="AF181" s="73" t="str">
        <f t="shared" si="48"/>
        <v/>
      </c>
      <c r="AG181" s="30"/>
      <c r="AH181" s="32"/>
      <c r="AI181" s="32"/>
      <c r="AJ181" s="33"/>
      <c r="AK181" s="73" t="str">
        <f t="shared" si="49"/>
        <v/>
      </c>
      <c r="AL181" s="30"/>
      <c r="AM181" s="32"/>
      <c r="AN181" s="32"/>
      <c r="AO181" s="33"/>
      <c r="AP181" s="73" t="str">
        <f t="shared" si="50"/>
        <v/>
      </c>
      <c r="AQ181" s="30"/>
      <c r="AR181" s="32"/>
      <c r="AS181" s="32"/>
      <c r="AT181" s="33"/>
      <c r="AU181" s="114" t="str">
        <f t="shared" si="42"/>
        <v/>
      </c>
      <c r="AV181" s="115">
        <f t="shared" si="51"/>
        <v>0</v>
      </c>
      <c r="AW181" s="116" t="str">
        <f t="shared" si="43"/>
        <v>--</v>
      </c>
    </row>
    <row r="182" spans="1:49" x14ac:dyDescent="0.2">
      <c r="A182" s="79" t="s">
        <v>155</v>
      </c>
      <c r="B182" s="177" t="s">
        <v>38</v>
      </c>
      <c r="C182" s="168">
        <v>161710294</v>
      </c>
      <c r="D182" s="169" t="s">
        <v>432</v>
      </c>
      <c r="E182" s="27"/>
      <c r="F182" s="28"/>
      <c r="G182" s="28"/>
      <c r="H182" s="28"/>
      <c r="I182" s="33" t="str">
        <f t="shared" si="44"/>
        <v/>
      </c>
      <c r="J182" s="65" t="str">
        <f t="shared" si="38"/>
        <v/>
      </c>
      <c r="K182" s="77"/>
      <c r="L182" s="32"/>
      <c r="M182" s="32"/>
      <c r="N182" s="32"/>
      <c r="O182" s="33" t="str">
        <f t="shared" si="45"/>
        <v/>
      </c>
      <c r="P182" s="65" t="str">
        <f t="shared" si="39"/>
        <v/>
      </c>
      <c r="Q182" s="74"/>
      <c r="R182" s="67"/>
      <c r="S182" s="67"/>
      <c r="T182" s="67"/>
      <c r="U182" s="68"/>
      <c r="V182" s="69" t="str">
        <f t="shared" si="46"/>
        <v/>
      </c>
      <c r="W182" s="29"/>
      <c r="X182" s="31"/>
      <c r="Y182" s="70" t="str">
        <f t="shared" si="40"/>
        <v/>
      </c>
      <c r="Z182" s="71" t="str">
        <f t="shared" si="47"/>
        <v/>
      </c>
      <c r="AA182" s="72" t="str">
        <f t="shared" si="41"/>
        <v/>
      </c>
      <c r="AB182" s="30"/>
      <c r="AC182" s="32"/>
      <c r="AD182" s="32"/>
      <c r="AE182" s="33"/>
      <c r="AF182" s="73" t="str">
        <f t="shared" si="48"/>
        <v/>
      </c>
      <c r="AG182" s="30"/>
      <c r="AH182" s="32"/>
      <c r="AI182" s="32"/>
      <c r="AJ182" s="33"/>
      <c r="AK182" s="73" t="str">
        <f t="shared" si="49"/>
        <v/>
      </c>
      <c r="AL182" s="30"/>
      <c r="AM182" s="32"/>
      <c r="AN182" s="32"/>
      <c r="AO182" s="33"/>
      <c r="AP182" s="73" t="str">
        <f t="shared" si="50"/>
        <v/>
      </c>
      <c r="AQ182" s="30"/>
      <c r="AR182" s="32"/>
      <c r="AS182" s="32"/>
      <c r="AT182" s="33"/>
      <c r="AU182" s="114" t="str">
        <f t="shared" si="42"/>
        <v/>
      </c>
      <c r="AV182" s="115">
        <f t="shared" si="51"/>
        <v>0</v>
      </c>
      <c r="AW182" s="116" t="str">
        <f t="shared" si="43"/>
        <v>--</v>
      </c>
    </row>
    <row r="183" spans="1:49" x14ac:dyDescent="0.2">
      <c r="A183" s="79" t="s">
        <v>156</v>
      </c>
      <c r="B183" s="177" t="s">
        <v>38</v>
      </c>
      <c r="C183" s="168">
        <v>161710370</v>
      </c>
      <c r="D183" s="169" t="s">
        <v>433</v>
      </c>
      <c r="E183" s="27"/>
      <c r="F183" s="28"/>
      <c r="G183" s="28"/>
      <c r="H183" s="28"/>
      <c r="I183" s="33" t="str">
        <f t="shared" si="44"/>
        <v/>
      </c>
      <c r="J183" s="65" t="str">
        <f t="shared" si="38"/>
        <v/>
      </c>
      <c r="K183" s="77"/>
      <c r="L183" s="32"/>
      <c r="M183" s="32"/>
      <c r="N183" s="32"/>
      <c r="O183" s="33" t="str">
        <f t="shared" si="45"/>
        <v/>
      </c>
      <c r="P183" s="65" t="str">
        <f t="shared" si="39"/>
        <v/>
      </c>
      <c r="Q183" s="74"/>
      <c r="R183" s="67"/>
      <c r="S183" s="67"/>
      <c r="T183" s="67"/>
      <c r="U183" s="68"/>
      <c r="V183" s="69" t="str">
        <f t="shared" si="46"/>
        <v/>
      </c>
      <c r="W183" s="29"/>
      <c r="X183" s="31"/>
      <c r="Y183" s="70" t="str">
        <f t="shared" si="40"/>
        <v/>
      </c>
      <c r="Z183" s="71" t="str">
        <f t="shared" si="47"/>
        <v/>
      </c>
      <c r="AA183" s="72" t="str">
        <f t="shared" si="41"/>
        <v/>
      </c>
      <c r="AB183" s="30"/>
      <c r="AC183" s="32"/>
      <c r="AD183" s="32"/>
      <c r="AE183" s="33"/>
      <c r="AF183" s="73" t="str">
        <f t="shared" si="48"/>
        <v/>
      </c>
      <c r="AG183" s="30"/>
      <c r="AH183" s="32"/>
      <c r="AI183" s="32"/>
      <c r="AJ183" s="33"/>
      <c r="AK183" s="73" t="str">
        <f t="shared" si="49"/>
        <v/>
      </c>
      <c r="AL183" s="30"/>
      <c r="AM183" s="32"/>
      <c r="AN183" s="32"/>
      <c r="AO183" s="33"/>
      <c r="AP183" s="73" t="str">
        <f t="shared" si="50"/>
        <v/>
      </c>
      <c r="AQ183" s="30"/>
      <c r="AR183" s="32"/>
      <c r="AS183" s="32"/>
      <c r="AT183" s="33"/>
      <c r="AU183" s="114" t="str">
        <f t="shared" si="42"/>
        <v/>
      </c>
      <c r="AV183" s="115">
        <f t="shared" si="51"/>
        <v>0</v>
      </c>
      <c r="AW183" s="116" t="str">
        <f t="shared" si="43"/>
        <v>--</v>
      </c>
    </row>
    <row r="184" spans="1:49" x14ac:dyDescent="0.2">
      <c r="A184" s="79" t="s">
        <v>157</v>
      </c>
      <c r="B184" s="177" t="s">
        <v>38</v>
      </c>
      <c r="C184" s="181" t="s">
        <v>434</v>
      </c>
      <c r="D184" s="179" t="s">
        <v>435</v>
      </c>
      <c r="E184" s="27"/>
      <c r="F184" s="28"/>
      <c r="G184" s="28"/>
      <c r="H184" s="28"/>
      <c r="I184" s="33" t="str">
        <f t="shared" si="44"/>
        <v/>
      </c>
      <c r="J184" s="65" t="str">
        <f t="shared" si="38"/>
        <v/>
      </c>
      <c r="K184" s="77"/>
      <c r="L184" s="32"/>
      <c r="M184" s="32"/>
      <c r="N184" s="32"/>
      <c r="O184" s="33" t="str">
        <f t="shared" si="45"/>
        <v/>
      </c>
      <c r="P184" s="65" t="str">
        <f t="shared" si="39"/>
        <v/>
      </c>
      <c r="Q184" s="74"/>
      <c r="R184" s="67"/>
      <c r="S184" s="67"/>
      <c r="T184" s="67"/>
      <c r="U184" s="68"/>
      <c r="V184" s="69" t="str">
        <f t="shared" si="46"/>
        <v/>
      </c>
      <c r="W184" s="29"/>
      <c r="X184" s="31"/>
      <c r="Y184" s="70" t="str">
        <f t="shared" si="40"/>
        <v/>
      </c>
      <c r="Z184" s="71" t="str">
        <f t="shared" si="47"/>
        <v/>
      </c>
      <c r="AA184" s="72" t="str">
        <f t="shared" si="41"/>
        <v/>
      </c>
      <c r="AB184" s="30"/>
      <c r="AC184" s="32"/>
      <c r="AD184" s="32"/>
      <c r="AE184" s="33"/>
      <c r="AF184" s="73" t="str">
        <f t="shared" si="48"/>
        <v/>
      </c>
      <c r="AG184" s="30"/>
      <c r="AH184" s="32"/>
      <c r="AI184" s="32"/>
      <c r="AJ184" s="33"/>
      <c r="AK184" s="73" t="str">
        <f t="shared" si="49"/>
        <v/>
      </c>
      <c r="AL184" s="30"/>
      <c r="AM184" s="32"/>
      <c r="AN184" s="32"/>
      <c r="AO184" s="33"/>
      <c r="AP184" s="73" t="str">
        <f t="shared" si="50"/>
        <v/>
      </c>
      <c r="AQ184" s="30"/>
      <c r="AR184" s="32"/>
      <c r="AS184" s="32"/>
      <c r="AT184" s="33"/>
      <c r="AU184" s="114" t="str">
        <f t="shared" si="42"/>
        <v/>
      </c>
      <c r="AV184" s="115">
        <f t="shared" si="51"/>
        <v>0</v>
      </c>
      <c r="AW184" s="116" t="str">
        <f t="shared" si="43"/>
        <v>--</v>
      </c>
    </row>
    <row r="185" spans="1:49" x14ac:dyDescent="0.2">
      <c r="A185" s="79" t="s">
        <v>158</v>
      </c>
      <c r="B185" s="177" t="s">
        <v>38</v>
      </c>
      <c r="C185" s="168">
        <v>161710347</v>
      </c>
      <c r="D185" s="170" t="s">
        <v>436</v>
      </c>
      <c r="E185" s="27"/>
      <c r="F185" s="28"/>
      <c r="G185" s="28"/>
      <c r="H185" s="28"/>
      <c r="I185" s="33" t="str">
        <f t="shared" si="44"/>
        <v/>
      </c>
      <c r="J185" s="65" t="str">
        <f t="shared" si="38"/>
        <v/>
      </c>
      <c r="K185" s="77"/>
      <c r="L185" s="32"/>
      <c r="M185" s="32"/>
      <c r="N185" s="32"/>
      <c r="O185" s="33" t="str">
        <f t="shared" si="45"/>
        <v/>
      </c>
      <c r="P185" s="65" t="str">
        <f t="shared" si="39"/>
        <v/>
      </c>
      <c r="Q185" s="74"/>
      <c r="R185" s="67"/>
      <c r="S185" s="67"/>
      <c r="T185" s="67"/>
      <c r="U185" s="68"/>
      <c r="V185" s="69" t="str">
        <f t="shared" si="46"/>
        <v/>
      </c>
      <c r="W185" s="29"/>
      <c r="X185" s="31"/>
      <c r="Y185" s="70" t="str">
        <f t="shared" si="40"/>
        <v/>
      </c>
      <c r="Z185" s="71" t="str">
        <f t="shared" si="47"/>
        <v/>
      </c>
      <c r="AA185" s="72" t="str">
        <f t="shared" si="41"/>
        <v/>
      </c>
      <c r="AB185" s="30"/>
      <c r="AC185" s="32"/>
      <c r="AD185" s="32"/>
      <c r="AE185" s="33"/>
      <c r="AF185" s="73" t="str">
        <f t="shared" si="48"/>
        <v/>
      </c>
      <c r="AG185" s="30"/>
      <c r="AH185" s="32"/>
      <c r="AI185" s="32"/>
      <c r="AJ185" s="33"/>
      <c r="AK185" s="73" t="str">
        <f t="shared" si="49"/>
        <v/>
      </c>
      <c r="AL185" s="30"/>
      <c r="AM185" s="32"/>
      <c r="AN185" s="32"/>
      <c r="AO185" s="33"/>
      <c r="AP185" s="73" t="str">
        <f t="shared" si="50"/>
        <v/>
      </c>
      <c r="AQ185" s="30"/>
      <c r="AR185" s="32"/>
      <c r="AS185" s="32"/>
      <c r="AT185" s="33"/>
      <c r="AU185" s="114" t="str">
        <f t="shared" si="42"/>
        <v/>
      </c>
      <c r="AV185" s="115">
        <f t="shared" si="51"/>
        <v>0</v>
      </c>
      <c r="AW185" s="116" t="str">
        <f t="shared" si="43"/>
        <v>--</v>
      </c>
    </row>
    <row r="186" spans="1:49" x14ac:dyDescent="0.2">
      <c r="A186" s="79" t="s">
        <v>159</v>
      </c>
      <c r="B186" s="177" t="s">
        <v>38</v>
      </c>
      <c r="C186" s="168">
        <v>161710357</v>
      </c>
      <c r="D186" s="169" t="s">
        <v>437</v>
      </c>
      <c r="E186" s="27"/>
      <c r="F186" s="28"/>
      <c r="G186" s="28"/>
      <c r="H186" s="28"/>
      <c r="I186" s="33" t="str">
        <f t="shared" si="44"/>
        <v/>
      </c>
      <c r="J186" s="65" t="str">
        <f t="shared" si="38"/>
        <v/>
      </c>
      <c r="K186" s="77"/>
      <c r="L186" s="32"/>
      <c r="M186" s="32"/>
      <c r="N186" s="32"/>
      <c r="O186" s="33" t="str">
        <f t="shared" si="45"/>
        <v/>
      </c>
      <c r="P186" s="65" t="str">
        <f t="shared" si="39"/>
        <v/>
      </c>
      <c r="Q186" s="74"/>
      <c r="R186" s="67"/>
      <c r="S186" s="67"/>
      <c r="T186" s="67"/>
      <c r="U186" s="68"/>
      <c r="V186" s="69" t="str">
        <f t="shared" si="46"/>
        <v/>
      </c>
      <c r="W186" s="29"/>
      <c r="X186" s="31"/>
      <c r="Y186" s="70" t="str">
        <f t="shared" si="40"/>
        <v/>
      </c>
      <c r="Z186" s="71" t="str">
        <f t="shared" si="47"/>
        <v/>
      </c>
      <c r="AA186" s="72" t="str">
        <f t="shared" si="41"/>
        <v/>
      </c>
      <c r="AB186" s="30"/>
      <c r="AC186" s="32"/>
      <c r="AD186" s="32"/>
      <c r="AE186" s="33"/>
      <c r="AF186" s="73" t="str">
        <f t="shared" si="48"/>
        <v/>
      </c>
      <c r="AG186" s="30"/>
      <c r="AH186" s="32"/>
      <c r="AI186" s="32"/>
      <c r="AJ186" s="33"/>
      <c r="AK186" s="73" t="str">
        <f t="shared" si="49"/>
        <v/>
      </c>
      <c r="AL186" s="30"/>
      <c r="AM186" s="32"/>
      <c r="AN186" s="32"/>
      <c r="AO186" s="33"/>
      <c r="AP186" s="73" t="str">
        <f t="shared" si="50"/>
        <v/>
      </c>
      <c r="AQ186" s="30"/>
      <c r="AR186" s="32"/>
      <c r="AS186" s="32"/>
      <c r="AT186" s="33"/>
      <c r="AU186" s="114" t="str">
        <f t="shared" si="42"/>
        <v/>
      </c>
      <c r="AV186" s="115">
        <f t="shared" si="51"/>
        <v>0</v>
      </c>
      <c r="AW186" s="116" t="str">
        <f t="shared" si="43"/>
        <v>--</v>
      </c>
    </row>
    <row r="187" spans="1:49" x14ac:dyDescent="0.2">
      <c r="A187" s="79" t="s">
        <v>160</v>
      </c>
      <c r="B187" s="177" t="s">
        <v>38</v>
      </c>
      <c r="C187" s="168">
        <v>161710361</v>
      </c>
      <c r="D187" s="169" t="s">
        <v>438</v>
      </c>
      <c r="E187" s="27"/>
      <c r="F187" s="28"/>
      <c r="G187" s="28"/>
      <c r="H187" s="28"/>
      <c r="I187" s="33" t="str">
        <f t="shared" si="44"/>
        <v/>
      </c>
      <c r="J187" s="65" t="str">
        <f t="shared" si="38"/>
        <v/>
      </c>
      <c r="K187" s="77"/>
      <c r="L187" s="32"/>
      <c r="M187" s="32"/>
      <c r="N187" s="32"/>
      <c r="O187" s="33" t="str">
        <f t="shared" si="45"/>
        <v/>
      </c>
      <c r="P187" s="65" t="str">
        <f t="shared" si="39"/>
        <v/>
      </c>
      <c r="Q187" s="74"/>
      <c r="R187" s="67"/>
      <c r="S187" s="67"/>
      <c r="T187" s="67"/>
      <c r="U187" s="68"/>
      <c r="V187" s="69" t="str">
        <f t="shared" si="46"/>
        <v/>
      </c>
      <c r="W187" s="29"/>
      <c r="X187" s="31"/>
      <c r="Y187" s="70" t="str">
        <f t="shared" si="40"/>
        <v/>
      </c>
      <c r="Z187" s="71" t="str">
        <f t="shared" si="47"/>
        <v/>
      </c>
      <c r="AA187" s="72" t="str">
        <f t="shared" si="41"/>
        <v/>
      </c>
      <c r="AB187" s="30"/>
      <c r="AC187" s="32"/>
      <c r="AD187" s="32"/>
      <c r="AE187" s="33"/>
      <c r="AF187" s="73" t="str">
        <f t="shared" si="48"/>
        <v/>
      </c>
      <c r="AG187" s="30"/>
      <c r="AH187" s="32"/>
      <c r="AI187" s="32"/>
      <c r="AJ187" s="33"/>
      <c r="AK187" s="73" t="str">
        <f t="shared" si="49"/>
        <v/>
      </c>
      <c r="AL187" s="30"/>
      <c r="AM187" s="32"/>
      <c r="AN187" s="32"/>
      <c r="AO187" s="33"/>
      <c r="AP187" s="73" t="str">
        <f t="shared" si="50"/>
        <v/>
      </c>
      <c r="AQ187" s="30"/>
      <c r="AR187" s="32"/>
      <c r="AS187" s="32"/>
      <c r="AT187" s="33"/>
      <c r="AU187" s="114" t="str">
        <f t="shared" si="42"/>
        <v/>
      </c>
      <c r="AV187" s="115">
        <f t="shared" si="51"/>
        <v>0</v>
      </c>
      <c r="AW187" s="116" t="str">
        <f t="shared" si="43"/>
        <v>--</v>
      </c>
    </row>
    <row r="188" spans="1:49" x14ac:dyDescent="0.2">
      <c r="A188" s="79"/>
      <c r="B188" s="177"/>
      <c r="C188" s="124"/>
      <c r="D188" s="125"/>
      <c r="E188" s="27"/>
      <c r="F188" s="28"/>
      <c r="G188" s="28"/>
      <c r="H188" s="28"/>
      <c r="I188" s="33" t="str">
        <f t="shared" si="44"/>
        <v/>
      </c>
      <c r="J188" s="65" t="str">
        <f t="shared" si="38"/>
        <v/>
      </c>
      <c r="K188" s="77"/>
      <c r="L188" s="32"/>
      <c r="M188" s="32"/>
      <c r="N188" s="32"/>
      <c r="O188" s="33" t="str">
        <f t="shared" si="45"/>
        <v/>
      </c>
      <c r="P188" s="65" t="str">
        <f t="shared" si="39"/>
        <v/>
      </c>
      <c r="Q188" s="74"/>
      <c r="R188" s="67"/>
      <c r="S188" s="67"/>
      <c r="T188" s="67"/>
      <c r="U188" s="68"/>
      <c r="V188" s="69" t="str">
        <f t="shared" si="46"/>
        <v/>
      </c>
      <c r="W188" s="29"/>
      <c r="X188" s="31"/>
      <c r="Y188" s="70" t="str">
        <f t="shared" si="40"/>
        <v/>
      </c>
      <c r="Z188" s="71" t="str">
        <f t="shared" si="47"/>
        <v/>
      </c>
      <c r="AA188" s="72" t="str">
        <f t="shared" si="41"/>
        <v/>
      </c>
      <c r="AB188" s="30"/>
      <c r="AC188" s="32"/>
      <c r="AD188" s="32"/>
      <c r="AE188" s="33"/>
      <c r="AF188" s="73" t="str">
        <f t="shared" si="48"/>
        <v/>
      </c>
      <c r="AG188" s="30"/>
      <c r="AH188" s="32"/>
      <c r="AI188" s="32"/>
      <c r="AJ188" s="33"/>
      <c r="AK188" s="73" t="str">
        <f t="shared" si="49"/>
        <v/>
      </c>
      <c r="AL188" s="30"/>
      <c r="AM188" s="32"/>
      <c r="AN188" s="32"/>
      <c r="AO188" s="33"/>
      <c r="AP188" s="73" t="str">
        <f t="shared" si="50"/>
        <v/>
      </c>
      <c r="AQ188" s="30"/>
      <c r="AR188" s="32"/>
      <c r="AS188" s="32"/>
      <c r="AT188" s="33"/>
      <c r="AU188" s="114" t="str">
        <f t="shared" si="42"/>
        <v/>
      </c>
      <c r="AV188" s="115">
        <f t="shared" si="51"/>
        <v>0</v>
      </c>
      <c r="AW188" s="116" t="str">
        <f t="shared" si="43"/>
        <v>--</v>
      </c>
    </row>
    <row r="189" spans="1:49" x14ac:dyDescent="0.2">
      <c r="A189" s="79"/>
      <c r="B189" s="177"/>
      <c r="C189" s="124"/>
      <c r="D189" s="126"/>
      <c r="E189" s="27"/>
      <c r="F189" s="28"/>
      <c r="G189" s="28"/>
      <c r="H189" s="28"/>
      <c r="I189" s="33" t="str">
        <f t="shared" si="44"/>
        <v/>
      </c>
      <c r="J189" s="65" t="str">
        <f t="shared" si="38"/>
        <v/>
      </c>
      <c r="K189" s="77"/>
      <c r="L189" s="32"/>
      <c r="M189" s="32"/>
      <c r="N189" s="32"/>
      <c r="O189" s="33" t="str">
        <f t="shared" si="45"/>
        <v/>
      </c>
      <c r="P189" s="65" t="str">
        <f t="shared" si="39"/>
        <v/>
      </c>
      <c r="Q189" s="74"/>
      <c r="R189" s="67"/>
      <c r="S189" s="67"/>
      <c r="T189" s="67"/>
      <c r="U189" s="68"/>
      <c r="V189" s="69" t="str">
        <f t="shared" si="46"/>
        <v/>
      </c>
      <c r="W189" s="29"/>
      <c r="X189" s="31"/>
      <c r="Y189" s="70" t="str">
        <f t="shared" si="40"/>
        <v/>
      </c>
      <c r="Z189" s="71" t="str">
        <f t="shared" si="47"/>
        <v/>
      </c>
      <c r="AA189" s="72" t="str">
        <f t="shared" si="41"/>
        <v/>
      </c>
      <c r="AB189" s="30"/>
      <c r="AC189" s="32"/>
      <c r="AD189" s="32"/>
      <c r="AE189" s="33"/>
      <c r="AF189" s="73" t="str">
        <f t="shared" si="48"/>
        <v/>
      </c>
      <c r="AG189" s="30"/>
      <c r="AH189" s="32"/>
      <c r="AI189" s="32"/>
      <c r="AJ189" s="33"/>
      <c r="AK189" s="73" t="str">
        <f t="shared" si="49"/>
        <v/>
      </c>
      <c r="AL189" s="30"/>
      <c r="AM189" s="32"/>
      <c r="AN189" s="32"/>
      <c r="AO189" s="33"/>
      <c r="AP189" s="73" t="str">
        <f t="shared" si="50"/>
        <v/>
      </c>
      <c r="AQ189" s="30"/>
      <c r="AR189" s="32"/>
      <c r="AS189" s="32"/>
      <c r="AT189" s="33"/>
      <c r="AU189" s="114" t="str">
        <f t="shared" si="42"/>
        <v/>
      </c>
      <c r="AV189" s="115">
        <f t="shared" si="51"/>
        <v>0</v>
      </c>
      <c r="AW189" s="116" t="str">
        <f t="shared" si="43"/>
        <v>--</v>
      </c>
    </row>
  </sheetData>
  <sheetProtection selectLockedCells="1" selectUnlockedCells="1"/>
  <mergeCells count="10">
    <mergeCell ref="BC1:BD7"/>
    <mergeCell ref="E3:AW3"/>
    <mergeCell ref="AB4:AW4"/>
    <mergeCell ref="D3:D4"/>
    <mergeCell ref="A3:C4"/>
    <mergeCell ref="Z4:AA4"/>
    <mergeCell ref="W4:X4"/>
    <mergeCell ref="Q4:U4"/>
    <mergeCell ref="E4:J4"/>
    <mergeCell ref="K4:P4"/>
  </mergeCells>
  <conditionalFormatting sqref="Z7:Z189 V7:V189">
    <cfRule type="cellIs" dxfId="1" priority="1" operator="lessThan">
      <formula>70</formula>
    </cfRule>
  </conditionalFormatting>
  <printOptions horizontalCentered="1"/>
  <pageMargins left="0.27559055118110237" right="0.19685039370078741" top="0.6692913385826772" bottom="0.47244094488188981" header="0.31496062992125984" footer="0.27559055118110237"/>
  <pageSetup paperSize="9" scale="65" orientation="landscape" horizontalDpi="4294967294" verticalDpi="0" r:id="rId1"/>
  <headerFooter>
    <oddHeader>&amp;C&amp;G</oddHeader>
    <oddFooter>&amp;C&amp;P</oddFooter>
  </headerFooter>
  <drawing r:id="rId2"/>
  <legacyDrawing r:id="rId3"/>
  <legacyDrawingHF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92"/>
  <sheetViews>
    <sheetView tabSelected="1" workbookViewId="0">
      <pane xSplit="5" ySplit="4" topLeftCell="F29" activePane="bottomRight" state="frozen"/>
      <selection pane="topRight" activeCell="E1" sqref="E1"/>
      <selection pane="bottomLeft" activeCell="A5" sqref="A5"/>
      <selection pane="bottomRight" activeCell="H149" sqref="H149"/>
    </sheetView>
  </sheetViews>
  <sheetFormatPr defaultRowHeight="12.75" x14ac:dyDescent="0.2"/>
  <cols>
    <col min="1" max="1" width="4.5703125" style="1" hidden="1" customWidth="1"/>
    <col min="2" max="2" width="9.28515625" style="1" customWidth="1"/>
    <col min="3" max="3" width="4.5703125" style="1" customWidth="1"/>
    <col min="4" max="4" width="9" style="1" customWidth="1"/>
    <col min="5" max="5" width="23" style="1" customWidth="1"/>
    <col min="6" max="7" width="4.7109375" style="1" customWidth="1"/>
    <col min="8" max="8" width="5.7109375" style="1" customWidth="1"/>
    <col min="9" max="9" width="4.5703125" style="1" customWidth="1"/>
    <col min="10" max="10" width="5.85546875" style="1" customWidth="1"/>
    <col min="11" max="11" width="4.5703125" style="1" customWidth="1"/>
    <col min="12" max="12" width="4.42578125" style="1" customWidth="1"/>
    <col min="13" max="13" width="5.28515625" style="1" customWidth="1"/>
    <col min="14" max="14" width="13.140625" style="1" customWidth="1"/>
    <col min="15" max="16384" width="9.140625" style="1"/>
  </cols>
  <sheetData>
    <row r="1" spans="1:17" x14ac:dyDescent="0.2">
      <c r="D1" s="2" t="s">
        <v>11</v>
      </c>
      <c r="E1" s="3" t="str">
        <f>'OLAHNIL-12'!D1</f>
        <v>Fisika</v>
      </c>
      <c r="F1" s="2"/>
      <c r="J1" s="2" t="s">
        <v>8</v>
      </c>
      <c r="K1" s="4">
        <f>'OLAHNIL-12'!W1</f>
        <v>1</v>
      </c>
      <c r="L1" s="3" t="str">
        <f>'OLAHNIL-12'!X1</f>
        <v>(GANJIL)</v>
      </c>
      <c r="M1" s="2"/>
      <c r="P1" s="143" t="s">
        <v>66</v>
      </c>
      <c r="Q1" s="143" t="s">
        <v>55</v>
      </c>
    </row>
    <row r="2" spans="1:17" x14ac:dyDescent="0.2">
      <c r="D2" s="22" t="s">
        <v>74</v>
      </c>
      <c r="E2" s="3" t="str">
        <f>'OLAHNIL-12'!D2</f>
        <v>Essi Susanti, S. Pd</v>
      </c>
      <c r="J2" s="2" t="s">
        <v>70</v>
      </c>
      <c r="K2" s="3" t="str">
        <f>'OLAHNIL-12'!AM1</f>
        <v>2018 / 2019</v>
      </c>
      <c r="P2" s="142">
        <v>0</v>
      </c>
      <c r="Q2" s="144" t="s">
        <v>27</v>
      </c>
    </row>
    <row r="3" spans="1:17" ht="12.75" customHeight="1" x14ac:dyDescent="0.2">
      <c r="A3" s="164" t="s">
        <v>72</v>
      </c>
      <c r="B3" s="165"/>
      <c r="C3" s="165"/>
      <c r="D3" s="165"/>
      <c r="E3" s="165"/>
      <c r="F3" s="161" t="s">
        <v>69</v>
      </c>
      <c r="G3" s="162"/>
      <c r="H3" s="163" t="s">
        <v>249</v>
      </c>
      <c r="I3" s="163"/>
      <c r="J3" s="163"/>
      <c r="K3" s="163"/>
      <c r="L3" s="163"/>
      <c r="M3" s="163"/>
      <c r="N3" s="151" t="s">
        <v>222</v>
      </c>
      <c r="O3" s="5"/>
      <c r="P3" s="142">
        <v>10</v>
      </c>
      <c r="Q3" s="142" t="s">
        <v>26</v>
      </c>
    </row>
    <row r="4" spans="1:17" x14ac:dyDescent="0.2">
      <c r="A4" s="23" t="s">
        <v>9</v>
      </c>
      <c r="B4" s="23" t="s">
        <v>30</v>
      </c>
      <c r="C4" s="23" t="s">
        <v>165</v>
      </c>
      <c r="D4" s="23" t="s">
        <v>40</v>
      </c>
      <c r="E4" s="24" t="s">
        <v>73</v>
      </c>
      <c r="F4" s="135" t="s">
        <v>54</v>
      </c>
      <c r="G4" s="136" t="s">
        <v>71</v>
      </c>
      <c r="H4" s="137" t="s">
        <v>215</v>
      </c>
      <c r="I4" s="138" t="s">
        <v>216</v>
      </c>
      <c r="J4" s="139" t="s">
        <v>217</v>
      </c>
      <c r="K4" s="138" t="s">
        <v>218</v>
      </c>
      <c r="L4" s="139" t="s">
        <v>219</v>
      </c>
      <c r="M4" s="140" t="s">
        <v>220</v>
      </c>
      <c r="N4" s="141" t="s">
        <v>221</v>
      </c>
      <c r="O4" s="6"/>
      <c r="P4" s="145">
        <v>50</v>
      </c>
      <c r="Q4" s="145" t="s">
        <v>4</v>
      </c>
    </row>
    <row r="5" spans="1:17" ht="12.75" customHeight="1" x14ac:dyDescent="0.2">
      <c r="A5" s="7">
        <v>1</v>
      </c>
      <c r="B5" s="8" t="str">
        <f>'OLAHNIL-12'!B7</f>
        <v>X MIPA_1</v>
      </c>
      <c r="C5" s="8" t="str">
        <f>'OLAHNIL-12'!A7</f>
        <v>1</v>
      </c>
      <c r="D5" s="9">
        <f>'OLAHNIL-12'!C7</f>
        <v>161710002</v>
      </c>
      <c r="E5" s="10" t="str">
        <f>'OLAHNIL-12'!D7</f>
        <v>ACEP IRMAN PAUZI</v>
      </c>
      <c r="F5" s="13">
        <f>'OLAHNIL-12'!X7</f>
        <v>90</v>
      </c>
      <c r="G5" s="14" t="str">
        <f t="shared" ref="G5:G68" si="0">VLOOKUP(F5,$P$2:$Q$7,2)</f>
        <v>A</v>
      </c>
      <c r="H5" s="13">
        <f>'OLAHNIL-12'!Z7</f>
        <v>87</v>
      </c>
      <c r="I5" s="20" t="str">
        <f>'OLAHNIL-12'!AA7</f>
        <v>B</v>
      </c>
      <c r="J5" s="19">
        <f>'OLAHNIL-12'!AV7</f>
        <v>77.5</v>
      </c>
      <c r="K5" s="20" t="str">
        <f>'OLAHNIL-12'!AW7</f>
        <v>C</v>
      </c>
      <c r="L5" s="21" t="str">
        <f>'OLAHNIL-12'!J7</f>
        <v>SB</v>
      </c>
      <c r="M5" s="25" t="str">
        <f>'OLAHNIL-12'!P7</f>
        <v>SB</v>
      </c>
      <c r="N5" s="26" t="str">
        <f>IF(AND(Table57[[#This Row],[Penget]]&gt;=70,Table57[[#This Row],[Ketera]]&gt;=70),"Sudah Kompeten","Belum Kompeten")</f>
        <v>Sudah Kompeten</v>
      </c>
      <c r="O5" s="6"/>
      <c r="P5" s="145">
        <v>70</v>
      </c>
      <c r="Q5" s="145" t="s">
        <v>1</v>
      </c>
    </row>
    <row r="6" spans="1:17" ht="12.75" customHeight="1" x14ac:dyDescent="0.2">
      <c r="A6" s="7">
        <v>2</v>
      </c>
      <c r="B6" s="8" t="str">
        <f>'OLAHNIL-12'!B8</f>
        <v>X MIPA_1</v>
      </c>
      <c r="C6" s="8" t="str">
        <f>'OLAHNIL-12'!A8</f>
        <v>2</v>
      </c>
      <c r="D6" s="9">
        <f>'OLAHNIL-12'!C8</f>
        <v>161710004</v>
      </c>
      <c r="E6" s="10" t="str">
        <f>'OLAHNIL-12'!D8</f>
        <v>AGUS PRIYATNA</v>
      </c>
      <c r="F6" s="13">
        <f>'OLAHNIL-12'!X8</f>
        <v>0</v>
      </c>
      <c r="G6" s="14" t="str">
        <f t="shared" si="0"/>
        <v>--</v>
      </c>
      <c r="H6" s="13" t="str">
        <f>'OLAHNIL-12'!Z8</f>
        <v/>
      </c>
      <c r="I6" s="20" t="str">
        <f>'OLAHNIL-12'!AA8</f>
        <v/>
      </c>
      <c r="J6" s="19">
        <f>'OLAHNIL-12'!AV8</f>
        <v>0</v>
      </c>
      <c r="K6" s="20" t="str">
        <f>'OLAHNIL-12'!AW8</f>
        <v>--</v>
      </c>
      <c r="L6" s="21" t="str">
        <f>'OLAHNIL-12'!J8</f>
        <v/>
      </c>
      <c r="M6" s="25" t="str">
        <f>'OLAHNIL-12'!P8</f>
        <v/>
      </c>
      <c r="N6" s="26" t="str">
        <f>IF(AND(Table57[[#This Row],[Penget]]&gt;=70,Table57[[#This Row],[Ketera]]&gt;=70),"Sudah Kompeten","Belum Kompeten")</f>
        <v>Belum Kompeten</v>
      </c>
      <c r="O6" s="6"/>
      <c r="P6" s="145">
        <v>80</v>
      </c>
      <c r="Q6" s="145" t="s">
        <v>0</v>
      </c>
    </row>
    <row r="7" spans="1:17" ht="15" x14ac:dyDescent="0.2">
      <c r="A7" s="7">
        <v>3</v>
      </c>
      <c r="B7" s="8" t="str">
        <f>'OLAHNIL-12'!B9</f>
        <v>X MIPA_1</v>
      </c>
      <c r="C7" s="8" t="str">
        <f>'OLAHNIL-12'!A9</f>
        <v>3</v>
      </c>
      <c r="D7" s="9">
        <f>'OLAHNIL-12'!C9</f>
        <v>161710030</v>
      </c>
      <c r="E7" s="10" t="str">
        <f>'OLAHNIL-12'!D9</f>
        <v>ANNISA FITRIA</v>
      </c>
      <c r="F7" s="13">
        <f>'OLAHNIL-12'!X9</f>
        <v>0</v>
      </c>
      <c r="G7" s="14" t="str">
        <f t="shared" si="0"/>
        <v>--</v>
      </c>
      <c r="H7" s="13" t="str">
        <f>'OLAHNIL-12'!Z9</f>
        <v/>
      </c>
      <c r="I7" s="20" t="str">
        <f>'OLAHNIL-12'!AA9</f>
        <v/>
      </c>
      <c r="J7" s="19">
        <f>'OLAHNIL-12'!AV9</f>
        <v>0</v>
      </c>
      <c r="K7" s="20" t="str">
        <f>'OLAHNIL-12'!AW9</f>
        <v>--</v>
      </c>
      <c r="L7" s="21" t="str">
        <f>'OLAHNIL-12'!J9</f>
        <v/>
      </c>
      <c r="M7" s="25" t="str">
        <f>'OLAHNIL-12'!P9</f>
        <v/>
      </c>
      <c r="N7" s="26" t="str">
        <f>IF(AND(Table57[[#This Row],[Penget]]&gt;=70,Table57[[#This Row],[Ketera]]&gt;=70),"Sudah Kompeten","Belum Kompeten")</f>
        <v>Belum Kompeten</v>
      </c>
      <c r="O7" s="6"/>
      <c r="P7" s="142">
        <v>90</v>
      </c>
      <c r="Q7" s="142" t="s">
        <v>3</v>
      </c>
    </row>
    <row r="8" spans="1:17" ht="15" x14ac:dyDescent="0.2">
      <c r="A8" s="7">
        <v>4</v>
      </c>
      <c r="B8" s="8" t="str">
        <f>'OLAHNIL-12'!B10</f>
        <v>X MIPA_1</v>
      </c>
      <c r="C8" s="8" t="str">
        <f>'OLAHNIL-12'!A10</f>
        <v>4</v>
      </c>
      <c r="D8" s="9">
        <f>'OLAHNIL-12'!C10</f>
        <v>161710034</v>
      </c>
      <c r="E8" s="10" t="str">
        <f>'OLAHNIL-12'!D10</f>
        <v>APEP BURHAN SETIAWAN</v>
      </c>
      <c r="F8" s="13">
        <f>'OLAHNIL-12'!X10</f>
        <v>0</v>
      </c>
      <c r="G8" s="14" t="str">
        <f t="shared" si="0"/>
        <v>--</v>
      </c>
      <c r="H8" s="13" t="str">
        <f>'OLAHNIL-12'!Z10</f>
        <v/>
      </c>
      <c r="I8" s="20" t="str">
        <f>'OLAHNIL-12'!AA10</f>
        <v/>
      </c>
      <c r="J8" s="19">
        <f>'OLAHNIL-12'!AV10</f>
        <v>0</v>
      </c>
      <c r="K8" s="20" t="str">
        <f>'OLAHNIL-12'!AW10</f>
        <v>--</v>
      </c>
      <c r="L8" s="21" t="str">
        <f>'OLAHNIL-12'!J10</f>
        <v/>
      </c>
      <c r="M8" s="25" t="str">
        <f>'OLAHNIL-12'!P10</f>
        <v/>
      </c>
      <c r="N8" s="26" t="str">
        <f>IF(AND(Table57[[#This Row],[Penget]]&gt;=70,Table57[[#This Row],[Ketera]]&gt;=70),"Sudah Kompeten","Belum Kompeten")</f>
        <v>Belum Kompeten</v>
      </c>
      <c r="O8" s="6"/>
    </row>
    <row r="9" spans="1:17" ht="15" x14ac:dyDescent="0.2">
      <c r="A9" s="7">
        <v>5</v>
      </c>
      <c r="B9" s="8" t="str">
        <f>'OLAHNIL-12'!B11</f>
        <v>X MIPA_1</v>
      </c>
      <c r="C9" s="8" t="str">
        <f>'OLAHNIL-12'!A11</f>
        <v>5</v>
      </c>
      <c r="D9" s="9">
        <f>'OLAHNIL-12'!C11</f>
        <v>161710036</v>
      </c>
      <c r="E9" s="10" t="str">
        <f>'OLAHNIL-12'!D11</f>
        <v>AREFAH SHOFIHATUL QOLBY</v>
      </c>
      <c r="F9" s="13">
        <f>'OLAHNIL-12'!X11</f>
        <v>0</v>
      </c>
      <c r="G9" s="14" t="str">
        <f t="shared" si="0"/>
        <v>--</v>
      </c>
      <c r="H9" s="13" t="str">
        <f>'OLAHNIL-12'!Z11</f>
        <v/>
      </c>
      <c r="I9" s="20" t="str">
        <f>'OLAHNIL-12'!AA11</f>
        <v/>
      </c>
      <c r="J9" s="19">
        <f>'OLAHNIL-12'!AV11</f>
        <v>0</v>
      </c>
      <c r="K9" s="20" t="str">
        <f>'OLAHNIL-12'!AW11</f>
        <v>--</v>
      </c>
      <c r="L9" s="21" t="str">
        <f>'OLAHNIL-12'!J11</f>
        <v/>
      </c>
      <c r="M9" s="25" t="str">
        <f>'OLAHNIL-12'!P11</f>
        <v/>
      </c>
      <c r="N9" s="26" t="str">
        <f>IF(AND(Table57[[#This Row],[Penget]]&gt;=70,Table57[[#This Row],[Ketera]]&gt;=70),"Sudah Kompeten","Belum Kompeten")</f>
        <v>Belum Kompeten</v>
      </c>
      <c r="O9" s="6"/>
    </row>
    <row r="10" spans="1:17" ht="12.75" customHeight="1" x14ac:dyDescent="0.2">
      <c r="A10" s="7">
        <v>6</v>
      </c>
      <c r="B10" s="8" t="str">
        <f>'OLAHNIL-12'!B12</f>
        <v>X MIPA_1</v>
      </c>
      <c r="C10" s="8" t="str">
        <f>'OLAHNIL-12'!A12</f>
        <v>6</v>
      </c>
      <c r="D10" s="9">
        <f>'OLAHNIL-12'!C12</f>
        <v>161710041</v>
      </c>
      <c r="E10" s="10" t="str">
        <f>'OLAHNIL-12'!D12</f>
        <v>ASTI NURJANAH</v>
      </c>
      <c r="F10" s="13">
        <f>'OLAHNIL-12'!X12</f>
        <v>0</v>
      </c>
      <c r="G10" s="14" t="str">
        <f t="shared" si="0"/>
        <v>--</v>
      </c>
      <c r="H10" s="13" t="str">
        <f>'OLAHNIL-12'!Z12</f>
        <v/>
      </c>
      <c r="I10" s="20" t="str">
        <f>'OLAHNIL-12'!AA12</f>
        <v/>
      </c>
      <c r="J10" s="19">
        <f>'OLAHNIL-12'!AV12</f>
        <v>0</v>
      </c>
      <c r="K10" s="20" t="str">
        <f>'OLAHNIL-12'!AW12</f>
        <v>--</v>
      </c>
      <c r="L10" s="21" t="str">
        <f>'OLAHNIL-12'!J12</f>
        <v/>
      </c>
      <c r="M10" s="25" t="str">
        <f>'OLAHNIL-12'!P12</f>
        <v/>
      </c>
      <c r="N10" s="26" t="str">
        <f>IF(AND(Table57[[#This Row],[Penget]]&gt;=70,Table57[[#This Row],[Ketera]]&gt;=70),"Sudah Kompeten","Belum Kompeten")</f>
        <v>Belum Kompeten</v>
      </c>
      <c r="O10" s="6"/>
    </row>
    <row r="11" spans="1:17" ht="13.5" customHeight="1" x14ac:dyDescent="0.2">
      <c r="A11" s="7">
        <v>7</v>
      </c>
      <c r="B11" s="8" t="str">
        <f>'OLAHNIL-12'!B13</f>
        <v>X MIPA_1</v>
      </c>
      <c r="C11" s="8" t="str">
        <f>'OLAHNIL-12'!A13</f>
        <v>7</v>
      </c>
      <c r="D11" s="9">
        <f>'OLAHNIL-12'!C13</f>
        <v>161710044</v>
      </c>
      <c r="E11" s="10" t="str">
        <f>'OLAHNIL-12'!D13</f>
        <v>AYU LINA</v>
      </c>
      <c r="F11" s="13">
        <f>'OLAHNIL-12'!X13</f>
        <v>0</v>
      </c>
      <c r="G11" s="14" t="str">
        <f t="shared" si="0"/>
        <v>--</v>
      </c>
      <c r="H11" s="13" t="str">
        <f>'OLAHNIL-12'!Z13</f>
        <v/>
      </c>
      <c r="I11" s="20" t="str">
        <f>'OLAHNIL-12'!AA13</f>
        <v/>
      </c>
      <c r="J11" s="19">
        <f>'OLAHNIL-12'!AV13</f>
        <v>0</v>
      </c>
      <c r="K11" s="20" t="str">
        <f>'OLAHNIL-12'!AW13</f>
        <v>--</v>
      </c>
      <c r="L11" s="21" t="str">
        <f>'OLAHNIL-12'!J13</f>
        <v/>
      </c>
      <c r="M11" s="25" t="str">
        <f>'OLAHNIL-12'!P13</f>
        <v/>
      </c>
      <c r="N11" s="26" t="str">
        <f>IF(AND(Table57[[#This Row],[Penget]]&gt;=70,Table57[[#This Row],[Ketera]]&gt;=70),"Sudah Kompeten","Belum Kompeten")</f>
        <v>Belum Kompeten</v>
      </c>
      <c r="O11" s="6"/>
    </row>
    <row r="12" spans="1:17" ht="13.5" customHeight="1" x14ac:dyDescent="0.2">
      <c r="A12" s="7">
        <v>8</v>
      </c>
      <c r="B12" s="8" t="str">
        <f>'OLAHNIL-12'!B14</f>
        <v>X MIPA_1</v>
      </c>
      <c r="C12" s="8" t="str">
        <f>'OLAHNIL-12'!A14</f>
        <v>8</v>
      </c>
      <c r="D12" s="9">
        <f>'OLAHNIL-12'!C14</f>
        <v>161710046</v>
      </c>
      <c r="E12" s="10" t="str">
        <f>'OLAHNIL-12'!D14</f>
        <v>AYU YUNIRA PANGESTI</v>
      </c>
      <c r="F12" s="13">
        <f>'OLAHNIL-12'!X14</f>
        <v>0</v>
      </c>
      <c r="G12" s="14" t="str">
        <f t="shared" si="0"/>
        <v>--</v>
      </c>
      <c r="H12" s="13" t="str">
        <f>'OLAHNIL-12'!Z14</f>
        <v/>
      </c>
      <c r="I12" s="20" t="str">
        <f>'OLAHNIL-12'!AA14</f>
        <v/>
      </c>
      <c r="J12" s="19">
        <f>'OLAHNIL-12'!AV14</f>
        <v>0</v>
      </c>
      <c r="K12" s="20" t="str">
        <f>'OLAHNIL-12'!AW14</f>
        <v>--</v>
      </c>
      <c r="L12" s="21" t="str">
        <f>'OLAHNIL-12'!J14</f>
        <v/>
      </c>
      <c r="M12" s="25" t="str">
        <f>'OLAHNIL-12'!P14</f>
        <v/>
      </c>
      <c r="N12" s="26" t="str">
        <f>IF(AND(Table57[[#This Row],[Penget]]&gt;=70,Table57[[#This Row],[Ketera]]&gt;=70),"Sudah Kompeten","Belum Kompeten")</f>
        <v>Belum Kompeten</v>
      </c>
      <c r="O12" s="6"/>
    </row>
    <row r="13" spans="1:17" ht="12.75" customHeight="1" x14ac:dyDescent="0.2">
      <c r="A13" s="7">
        <v>9</v>
      </c>
      <c r="B13" s="8" t="str">
        <f>'OLAHNIL-12'!B15</f>
        <v>X MIPA_1</v>
      </c>
      <c r="C13" s="8" t="str">
        <f>'OLAHNIL-12'!A15</f>
        <v>9</v>
      </c>
      <c r="D13" s="9">
        <f>'OLAHNIL-12'!C15</f>
        <v>161710049</v>
      </c>
      <c r="E13" s="10" t="str">
        <f>'OLAHNIL-12'!D15</f>
        <v>BILLY REIHAN YUSUF</v>
      </c>
      <c r="F13" s="13">
        <f>'OLAHNIL-12'!X15</f>
        <v>0</v>
      </c>
      <c r="G13" s="14" t="str">
        <f t="shared" si="0"/>
        <v>--</v>
      </c>
      <c r="H13" s="13" t="str">
        <f>'OLAHNIL-12'!Z15</f>
        <v/>
      </c>
      <c r="I13" s="20" t="str">
        <f>'OLAHNIL-12'!AA15</f>
        <v/>
      </c>
      <c r="J13" s="19">
        <f>'OLAHNIL-12'!AV15</f>
        <v>0</v>
      </c>
      <c r="K13" s="20" t="str">
        <f>'OLAHNIL-12'!AW15</f>
        <v>--</v>
      </c>
      <c r="L13" s="21" t="str">
        <f>'OLAHNIL-12'!J15</f>
        <v/>
      </c>
      <c r="M13" s="25" t="str">
        <f>'OLAHNIL-12'!P15</f>
        <v/>
      </c>
      <c r="N13" s="26" t="str">
        <f>IF(AND(Table57[[#This Row],[Penget]]&gt;=70,Table57[[#This Row],[Ketera]]&gt;=70),"Sudah Kompeten","Belum Kompeten")</f>
        <v>Belum Kompeten</v>
      </c>
      <c r="O13" s="6"/>
    </row>
    <row r="14" spans="1:17" ht="15" x14ac:dyDescent="0.2">
      <c r="A14" s="7">
        <v>10</v>
      </c>
      <c r="B14" s="8" t="str">
        <f>'OLAHNIL-12'!B16</f>
        <v>X MIPA_1</v>
      </c>
      <c r="C14" s="8" t="str">
        <f>'OLAHNIL-12'!A16</f>
        <v>10</v>
      </c>
      <c r="D14" s="9">
        <f>'OLAHNIL-12'!C16</f>
        <v>161710068</v>
      </c>
      <c r="E14" s="10" t="str">
        <f>'OLAHNIL-12'!D16</f>
        <v>DEDEN RAHMATULLAH</v>
      </c>
      <c r="F14" s="13">
        <f>'OLAHNIL-12'!X16</f>
        <v>0</v>
      </c>
      <c r="G14" s="14" t="str">
        <f t="shared" si="0"/>
        <v>--</v>
      </c>
      <c r="H14" s="13" t="str">
        <f>'OLAHNIL-12'!Z16</f>
        <v/>
      </c>
      <c r="I14" s="20" t="str">
        <f>'OLAHNIL-12'!AA16</f>
        <v/>
      </c>
      <c r="J14" s="19">
        <f>'OLAHNIL-12'!AV16</f>
        <v>0</v>
      </c>
      <c r="K14" s="20" t="str">
        <f>'OLAHNIL-12'!AW16</f>
        <v>--</v>
      </c>
      <c r="L14" s="21" t="str">
        <f>'OLAHNIL-12'!J16</f>
        <v/>
      </c>
      <c r="M14" s="25" t="str">
        <f>'OLAHNIL-12'!P16</f>
        <v/>
      </c>
      <c r="N14" s="26" t="str">
        <f>IF(AND(Table57[[#This Row],[Penget]]&gt;=70,Table57[[#This Row],[Ketera]]&gt;=70),"Sudah Kompeten","Belum Kompeten")</f>
        <v>Belum Kompeten</v>
      </c>
      <c r="O14" s="6"/>
    </row>
    <row r="15" spans="1:17" ht="15" x14ac:dyDescent="0.2">
      <c r="A15" s="7">
        <v>11</v>
      </c>
      <c r="B15" s="8" t="str">
        <f>'OLAHNIL-12'!B17</f>
        <v>X MIPA_1</v>
      </c>
      <c r="C15" s="8" t="str">
        <f>'OLAHNIL-12'!A17</f>
        <v>11</v>
      </c>
      <c r="D15" s="9">
        <f>'OLAHNIL-12'!C17</f>
        <v>161710069</v>
      </c>
      <c r="E15" s="10" t="str">
        <f>'OLAHNIL-12'!D17</f>
        <v>DELIA RAHMAWATI</v>
      </c>
      <c r="F15" s="13">
        <f>'OLAHNIL-12'!X17</f>
        <v>0</v>
      </c>
      <c r="G15" s="14" t="str">
        <f t="shared" si="0"/>
        <v>--</v>
      </c>
      <c r="H15" s="13" t="str">
        <f>'OLAHNIL-12'!Z17</f>
        <v/>
      </c>
      <c r="I15" s="20" t="str">
        <f>'OLAHNIL-12'!AA17</f>
        <v/>
      </c>
      <c r="J15" s="19">
        <f>'OLAHNIL-12'!AV17</f>
        <v>0</v>
      </c>
      <c r="K15" s="20" t="str">
        <f>'OLAHNIL-12'!AW17</f>
        <v>--</v>
      </c>
      <c r="L15" s="21" t="str">
        <f>'OLAHNIL-12'!J17</f>
        <v/>
      </c>
      <c r="M15" s="25" t="str">
        <f>'OLAHNIL-12'!P17</f>
        <v/>
      </c>
      <c r="N15" s="26" t="str">
        <f>IF(AND(Table57[[#This Row],[Penget]]&gt;=70,Table57[[#This Row],[Ketera]]&gt;=70),"Sudah Kompeten","Belum Kompeten")</f>
        <v>Belum Kompeten</v>
      </c>
      <c r="O15" s="6"/>
    </row>
    <row r="16" spans="1:17" ht="15" x14ac:dyDescent="0.2">
      <c r="A16" s="7">
        <v>12</v>
      </c>
      <c r="B16" s="8" t="str">
        <f>'OLAHNIL-12'!B18</f>
        <v>X MIPA_1</v>
      </c>
      <c r="C16" s="8" t="str">
        <f>'OLAHNIL-12'!A18</f>
        <v>12</v>
      </c>
      <c r="D16" s="9">
        <f>'OLAHNIL-12'!C18</f>
        <v>161710074</v>
      </c>
      <c r="E16" s="10" t="str">
        <f>'OLAHNIL-12'!D18</f>
        <v>DESTRY NUR FITRIANY</v>
      </c>
      <c r="F16" s="13">
        <f>'OLAHNIL-12'!X18</f>
        <v>0</v>
      </c>
      <c r="G16" s="14" t="str">
        <f t="shared" si="0"/>
        <v>--</v>
      </c>
      <c r="H16" s="13" t="str">
        <f>'OLAHNIL-12'!Z18</f>
        <v/>
      </c>
      <c r="I16" s="20" t="str">
        <f>'OLAHNIL-12'!AA18</f>
        <v/>
      </c>
      <c r="J16" s="19">
        <f>'OLAHNIL-12'!AV18</f>
        <v>0</v>
      </c>
      <c r="K16" s="20" t="str">
        <f>'OLAHNIL-12'!AW18</f>
        <v>--</v>
      </c>
      <c r="L16" s="21" t="str">
        <f>'OLAHNIL-12'!J18</f>
        <v/>
      </c>
      <c r="M16" s="25" t="str">
        <f>'OLAHNIL-12'!P18</f>
        <v/>
      </c>
      <c r="N16" s="26" t="str">
        <f>IF(AND(Table57[[#This Row],[Penget]]&gt;=70,Table57[[#This Row],[Ketera]]&gt;=70),"Sudah Kompeten","Belum Kompeten")</f>
        <v>Belum Kompeten</v>
      </c>
      <c r="O16" s="6"/>
    </row>
    <row r="17" spans="1:15" ht="15" x14ac:dyDescent="0.2">
      <c r="A17" s="7">
        <v>13</v>
      </c>
      <c r="B17" s="8" t="str">
        <f>'OLAHNIL-12'!B19</f>
        <v>X MIPA_1</v>
      </c>
      <c r="C17" s="8" t="str">
        <f>'OLAHNIL-12'!A19</f>
        <v>13</v>
      </c>
      <c r="D17" s="9">
        <f>'OLAHNIL-12'!C19</f>
        <v>161710075</v>
      </c>
      <c r="E17" s="10" t="str">
        <f>'OLAHNIL-12'!D19</f>
        <v>DETI NURHAYATI</v>
      </c>
      <c r="F17" s="13">
        <f>'OLAHNIL-12'!X19</f>
        <v>0</v>
      </c>
      <c r="G17" s="14" t="str">
        <f t="shared" si="0"/>
        <v>--</v>
      </c>
      <c r="H17" s="13" t="str">
        <f>'OLAHNIL-12'!Z19</f>
        <v/>
      </c>
      <c r="I17" s="20" t="str">
        <f>'OLAHNIL-12'!AA19</f>
        <v/>
      </c>
      <c r="J17" s="19">
        <f>'OLAHNIL-12'!AV19</f>
        <v>0</v>
      </c>
      <c r="K17" s="20" t="str">
        <f>'OLAHNIL-12'!AW19</f>
        <v>--</v>
      </c>
      <c r="L17" s="21" t="str">
        <f>'OLAHNIL-12'!J19</f>
        <v/>
      </c>
      <c r="M17" s="25" t="str">
        <f>'OLAHNIL-12'!P19</f>
        <v/>
      </c>
      <c r="N17" s="26" t="str">
        <f>IF(AND(Table57[[#This Row],[Penget]]&gt;=70,Table57[[#This Row],[Ketera]]&gt;=70),"Sudah Kompeten","Belum Kompeten")</f>
        <v>Belum Kompeten</v>
      </c>
      <c r="O17" s="6"/>
    </row>
    <row r="18" spans="1:15" ht="15" x14ac:dyDescent="0.2">
      <c r="A18" s="7">
        <v>14</v>
      </c>
      <c r="B18" s="8" t="str">
        <f>'OLAHNIL-12'!B20</f>
        <v>X MIPA_1</v>
      </c>
      <c r="C18" s="8" t="str">
        <f>'OLAHNIL-12'!A20</f>
        <v>14</v>
      </c>
      <c r="D18" s="9">
        <f>'OLAHNIL-12'!C20</f>
        <v>161710077</v>
      </c>
      <c r="E18" s="10" t="str">
        <f>'OLAHNIL-12'!D20</f>
        <v>DEVI NURWULAN</v>
      </c>
      <c r="F18" s="13">
        <f>'OLAHNIL-12'!X20</f>
        <v>0</v>
      </c>
      <c r="G18" s="14" t="str">
        <f t="shared" si="0"/>
        <v>--</v>
      </c>
      <c r="H18" s="13" t="str">
        <f>'OLAHNIL-12'!Z20</f>
        <v/>
      </c>
      <c r="I18" s="20" t="str">
        <f>'OLAHNIL-12'!AA20</f>
        <v/>
      </c>
      <c r="J18" s="19">
        <f>'OLAHNIL-12'!AV20</f>
        <v>0</v>
      </c>
      <c r="K18" s="20" t="str">
        <f>'OLAHNIL-12'!AW20</f>
        <v>--</v>
      </c>
      <c r="L18" s="21" t="str">
        <f>'OLAHNIL-12'!J20</f>
        <v/>
      </c>
      <c r="M18" s="25" t="str">
        <f>'OLAHNIL-12'!P20</f>
        <v/>
      </c>
      <c r="N18" s="26" t="str">
        <f>IF(AND(Table57[[#This Row],[Penget]]&gt;=70,Table57[[#This Row],[Ketera]]&gt;=70),"Sudah Kompeten","Belum Kompeten")</f>
        <v>Belum Kompeten</v>
      </c>
      <c r="O18" s="6"/>
    </row>
    <row r="19" spans="1:15" ht="15" x14ac:dyDescent="0.2">
      <c r="A19" s="7">
        <v>15</v>
      </c>
      <c r="B19" s="8" t="str">
        <f>'OLAHNIL-12'!B21</f>
        <v>X MIPA_1</v>
      </c>
      <c r="C19" s="8" t="str">
        <f>'OLAHNIL-12'!A21</f>
        <v>15</v>
      </c>
      <c r="D19" s="9">
        <f>'OLAHNIL-12'!C21</f>
        <v>161710079</v>
      </c>
      <c r="E19" s="10" t="str">
        <f>'OLAHNIL-12'!D21</f>
        <v>DEWI UTI SUKARNI</v>
      </c>
      <c r="F19" s="13">
        <f>'OLAHNIL-12'!X21</f>
        <v>0</v>
      </c>
      <c r="G19" s="14" t="str">
        <f t="shared" si="0"/>
        <v>--</v>
      </c>
      <c r="H19" s="13" t="str">
        <f>'OLAHNIL-12'!Z21</f>
        <v/>
      </c>
      <c r="I19" s="20" t="str">
        <f>'OLAHNIL-12'!AA21</f>
        <v/>
      </c>
      <c r="J19" s="19">
        <f>'OLAHNIL-12'!AV21</f>
        <v>0</v>
      </c>
      <c r="K19" s="20" t="str">
        <f>'OLAHNIL-12'!AW21</f>
        <v>--</v>
      </c>
      <c r="L19" s="21" t="str">
        <f>'OLAHNIL-12'!J21</f>
        <v/>
      </c>
      <c r="M19" s="25" t="str">
        <f>'OLAHNIL-12'!P21</f>
        <v/>
      </c>
      <c r="N19" s="26" t="str">
        <f>IF(AND(Table57[[#This Row],[Penget]]&gt;=70,Table57[[#This Row],[Ketera]]&gt;=70),"Sudah Kompeten","Belum Kompeten")</f>
        <v>Belum Kompeten</v>
      </c>
      <c r="O19" s="6"/>
    </row>
    <row r="20" spans="1:15" ht="15" x14ac:dyDescent="0.2">
      <c r="A20" s="7">
        <v>16</v>
      </c>
      <c r="B20" s="8" t="str">
        <f>'OLAHNIL-12'!B22</f>
        <v>X MIPA_1</v>
      </c>
      <c r="C20" s="8" t="str">
        <f>'OLAHNIL-12'!A22</f>
        <v>16</v>
      </c>
      <c r="D20" s="9">
        <f>'OLAHNIL-12'!C22</f>
        <v>161710094</v>
      </c>
      <c r="E20" s="10" t="str">
        <f>'OLAHNIL-12'!D22</f>
        <v>EKO SAEPULOH</v>
      </c>
      <c r="F20" s="13">
        <f>'OLAHNIL-12'!X22</f>
        <v>0</v>
      </c>
      <c r="G20" s="14" t="str">
        <f t="shared" si="0"/>
        <v>--</v>
      </c>
      <c r="H20" s="13" t="str">
        <f>'OLAHNIL-12'!Z22</f>
        <v/>
      </c>
      <c r="I20" s="20" t="str">
        <f>'OLAHNIL-12'!AA22</f>
        <v/>
      </c>
      <c r="J20" s="19">
        <f>'OLAHNIL-12'!AV22</f>
        <v>0</v>
      </c>
      <c r="K20" s="20" t="str">
        <f>'OLAHNIL-12'!AW22</f>
        <v>--</v>
      </c>
      <c r="L20" s="21" t="str">
        <f>'OLAHNIL-12'!J22</f>
        <v/>
      </c>
      <c r="M20" s="25" t="str">
        <f>'OLAHNIL-12'!P22</f>
        <v/>
      </c>
      <c r="N20" s="26" t="str">
        <f>IF(AND(Table57[[#This Row],[Penget]]&gt;=70,Table57[[#This Row],[Ketera]]&gt;=70),"Sudah Kompeten","Belum Kompeten")</f>
        <v>Belum Kompeten</v>
      </c>
      <c r="O20" s="6"/>
    </row>
    <row r="21" spans="1:15" ht="15" x14ac:dyDescent="0.2">
      <c r="A21" s="7">
        <v>17</v>
      </c>
      <c r="B21" s="8" t="str">
        <f>'OLAHNIL-12'!B23</f>
        <v>X MIPA_1</v>
      </c>
      <c r="C21" s="8" t="str">
        <f>'OLAHNIL-12'!A23</f>
        <v>17</v>
      </c>
      <c r="D21" s="9">
        <f>'OLAHNIL-12'!C23</f>
        <v>161710098</v>
      </c>
      <c r="E21" s="10" t="str">
        <f>'OLAHNIL-12'!D23</f>
        <v>ELINA LUPIANI</v>
      </c>
      <c r="F21" s="13">
        <f>'OLAHNIL-12'!X23</f>
        <v>0</v>
      </c>
      <c r="G21" s="14" t="str">
        <f t="shared" si="0"/>
        <v>--</v>
      </c>
      <c r="H21" s="13" t="str">
        <f>'OLAHNIL-12'!Z23</f>
        <v/>
      </c>
      <c r="I21" s="20" t="str">
        <f>'OLAHNIL-12'!AA23</f>
        <v/>
      </c>
      <c r="J21" s="19">
        <f>'OLAHNIL-12'!AV23</f>
        <v>0</v>
      </c>
      <c r="K21" s="20" t="str">
        <f>'OLAHNIL-12'!AW23</f>
        <v>--</v>
      </c>
      <c r="L21" s="21" t="str">
        <f>'OLAHNIL-12'!J23</f>
        <v/>
      </c>
      <c r="M21" s="25" t="str">
        <f>'OLAHNIL-12'!P23</f>
        <v/>
      </c>
      <c r="N21" s="26" t="str">
        <f>IF(AND(Table57[[#This Row],[Penget]]&gt;=70,Table57[[#This Row],[Ketera]]&gt;=70),"Sudah Kompeten","Belum Kompeten")</f>
        <v>Belum Kompeten</v>
      </c>
      <c r="O21" s="6"/>
    </row>
    <row r="22" spans="1:15" ht="15" x14ac:dyDescent="0.2">
      <c r="A22" s="7">
        <v>18</v>
      </c>
      <c r="B22" s="8" t="str">
        <f>'OLAHNIL-12'!B24</f>
        <v>X MIPA_1</v>
      </c>
      <c r="C22" s="8" t="str">
        <f>'OLAHNIL-12'!A24</f>
        <v>18</v>
      </c>
      <c r="D22" s="9">
        <f>'OLAHNIL-12'!C24</f>
        <v>161710115</v>
      </c>
      <c r="E22" s="10" t="str">
        <f>'OLAHNIL-12'!D24</f>
        <v>FANNY MARDIANTI PUTRI N</v>
      </c>
      <c r="F22" s="13">
        <f>'OLAHNIL-12'!X24</f>
        <v>0</v>
      </c>
      <c r="G22" s="14" t="str">
        <f t="shared" si="0"/>
        <v>--</v>
      </c>
      <c r="H22" s="13" t="str">
        <f>'OLAHNIL-12'!Z24</f>
        <v/>
      </c>
      <c r="I22" s="20" t="str">
        <f>'OLAHNIL-12'!AA24</f>
        <v/>
      </c>
      <c r="J22" s="19">
        <f>'OLAHNIL-12'!AV24</f>
        <v>0</v>
      </c>
      <c r="K22" s="20" t="str">
        <f>'OLAHNIL-12'!AW24</f>
        <v>--</v>
      </c>
      <c r="L22" s="21" t="str">
        <f>'OLAHNIL-12'!J24</f>
        <v/>
      </c>
      <c r="M22" s="25" t="str">
        <f>'OLAHNIL-12'!P24</f>
        <v/>
      </c>
      <c r="N22" s="26" t="str">
        <f>IF(AND(Table57[[#This Row],[Penget]]&gt;=70,Table57[[#This Row],[Ketera]]&gt;=70),"Sudah Kompeten","Belum Kompeten")</f>
        <v>Belum Kompeten</v>
      </c>
      <c r="O22" s="6"/>
    </row>
    <row r="23" spans="1:15" ht="15" x14ac:dyDescent="0.2">
      <c r="A23" s="7">
        <v>19</v>
      </c>
      <c r="B23" s="8" t="str">
        <f>'OLAHNIL-12'!B25</f>
        <v>X MIPA_1</v>
      </c>
      <c r="C23" s="8" t="str">
        <f>'OLAHNIL-12'!A25</f>
        <v>19</v>
      </c>
      <c r="D23" s="9">
        <f>'OLAHNIL-12'!C25</f>
        <v>161710117</v>
      </c>
      <c r="E23" s="10" t="str">
        <f>'OLAHNIL-12'!D25</f>
        <v>FEBRIANSYAH ARMANDA</v>
      </c>
      <c r="F23" s="13">
        <f>'OLAHNIL-12'!X25</f>
        <v>0</v>
      </c>
      <c r="G23" s="14" t="str">
        <f t="shared" si="0"/>
        <v>--</v>
      </c>
      <c r="H23" s="13" t="str">
        <f>'OLAHNIL-12'!Z25</f>
        <v/>
      </c>
      <c r="I23" s="20" t="str">
        <f>'OLAHNIL-12'!AA25</f>
        <v/>
      </c>
      <c r="J23" s="19">
        <f>'OLAHNIL-12'!AV25</f>
        <v>0</v>
      </c>
      <c r="K23" s="20" t="str">
        <f>'OLAHNIL-12'!AW25</f>
        <v>--</v>
      </c>
      <c r="L23" s="21" t="str">
        <f>'OLAHNIL-12'!J25</f>
        <v/>
      </c>
      <c r="M23" s="25" t="str">
        <f>'OLAHNIL-12'!P25</f>
        <v/>
      </c>
      <c r="N23" s="26" t="str">
        <f>IF(AND(Table57[[#This Row],[Penget]]&gt;=70,Table57[[#This Row],[Ketera]]&gt;=70),"Sudah Kompeten","Belum Kompeten")</f>
        <v>Belum Kompeten</v>
      </c>
      <c r="O23" s="6"/>
    </row>
    <row r="24" spans="1:15" ht="15" x14ac:dyDescent="0.2">
      <c r="A24" s="7">
        <v>20</v>
      </c>
      <c r="B24" s="8" t="str">
        <f>'OLAHNIL-12'!B26</f>
        <v>X MIPA_1</v>
      </c>
      <c r="C24" s="8" t="str">
        <f>'OLAHNIL-12'!A26</f>
        <v>20</v>
      </c>
      <c r="D24" s="9">
        <f>'OLAHNIL-12'!C26</f>
        <v>161710139</v>
      </c>
      <c r="E24" s="10" t="str">
        <f>'OLAHNIL-12'!D26</f>
        <v>ICHA MARLIANI</v>
      </c>
      <c r="F24" s="13">
        <f>'OLAHNIL-12'!X26</f>
        <v>0</v>
      </c>
      <c r="G24" s="14" t="str">
        <f t="shared" si="0"/>
        <v>--</v>
      </c>
      <c r="H24" s="13" t="str">
        <f>'OLAHNIL-12'!Z26</f>
        <v/>
      </c>
      <c r="I24" s="20" t="str">
        <f>'OLAHNIL-12'!AA26</f>
        <v/>
      </c>
      <c r="J24" s="19">
        <f>'OLAHNIL-12'!AV26</f>
        <v>0</v>
      </c>
      <c r="K24" s="20" t="str">
        <f>'OLAHNIL-12'!AW26</f>
        <v>--</v>
      </c>
      <c r="L24" s="21" t="str">
        <f>'OLAHNIL-12'!J26</f>
        <v/>
      </c>
      <c r="M24" s="25" t="str">
        <f>'OLAHNIL-12'!P26</f>
        <v/>
      </c>
      <c r="N24" s="26" t="str">
        <f>IF(AND(Table57[[#This Row],[Penget]]&gt;=70,Table57[[#This Row],[Ketera]]&gt;=70),"Sudah Kompeten","Belum Kompeten")</f>
        <v>Belum Kompeten</v>
      </c>
    </row>
    <row r="25" spans="1:15" ht="15" x14ac:dyDescent="0.2">
      <c r="A25" s="7">
        <v>21</v>
      </c>
      <c r="B25" s="8" t="str">
        <f>'OLAHNIL-12'!B27</f>
        <v>X MIPA_1</v>
      </c>
      <c r="C25" s="8" t="str">
        <f>'OLAHNIL-12'!A27</f>
        <v>21</v>
      </c>
      <c r="D25" s="9">
        <f>'OLAHNIL-12'!C27</f>
        <v>161710155</v>
      </c>
      <c r="E25" s="10" t="str">
        <f>'OLAHNIL-12'!D27</f>
        <v>IRA NOVITA</v>
      </c>
      <c r="F25" s="13">
        <f>'OLAHNIL-12'!X27</f>
        <v>0</v>
      </c>
      <c r="G25" s="14" t="str">
        <f t="shared" si="0"/>
        <v>--</v>
      </c>
      <c r="H25" s="13" t="str">
        <f>'OLAHNIL-12'!Z27</f>
        <v/>
      </c>
      <c r="I25" s="20" t="str">
        <f>'OLAHNIL-12'!AA27</f>
        <v/>
      </c>
      <c r="J25" s="19">
        <f>'OLAHNIL-12'!AV27</f>
        <v>0</v>
      </c>
      <c r="K25" s="20" t="str">
        <f>'OLAHNIL-12'!AW27</f>
        <v>--</v>
      </c>
      <c r="L25" s="21" t="str">
        <f>'OLAHNIL-12'!J27</f>
        <v/>
      </c>
      <c r="M25" s="25" t="str">
        <f>'OLAHNIL-12'!P27</f>
        <v/>
      </c>
      <c r="N25" s="26" t="str">
        <f>IF(AND(Table57[[#This Row],[Penget]]&gt;=70,Table57[[#This Row],[Ketera]]&gt;=70),"Sudah Kompeten","Belum Kompeten")</f>
        <v>Belum Kompeten</v>
      </c>
    </row>
    <row r="26" spans="1:15" ht="15" x14ac:dyDescent="0.2">
      <c r="A26" s="7">
        <v>22</v>
      </c>
      <c r="B26" s="8" t="str">
        <f>'OLAHNIL-12'!B28</f>
        <v>X MIPA_1</v>
      </c>
      <c r="C26" s="8" t="str">
        <f>'OLAHNIL-12'!A28</f>
        <v>22</v>
      </c>
      <c r="D26" s="9">
        <f>'OLAHNIL-12'!C28</f>
        <v>161710164</v>
      </c>
      <c r="E26" s="10" t="str">
        <f>'OLAHNIL-12'!D28</f>
        <v>KIKI</v>
      </c>
      <c r="F26" s="13">
        <f>'OLAHNIL-12'!X28</f>
        <v>0</v>
      </c>
      <c r="G26" s="14" t="str">
        <f t="shared" si="0"/>
        <v>--</v>
      </c>
      <c r="H26" s="13" t="str">
        <f>'OLAHNIL-12'!Z28</f>
        <v/>
      </c>
      <c r="I26" s="20" t="str">
        <f>'OLAHNIL-12'!AA28</f>
        <v/>
      </c>
      <c r="J26" s="19">
        <f>'OLAHNIL-12'!AV28</f>
        <v>0</v>
      </c>
      <c r="K26" s="20" t="str">
        <f>'OLAHNIL-12'!AW28</f>
        <v>--</v>
      </c>
      <c r="L26" s="21" t="str">
        <f>'OLAHNIL-12'!J28</f>
        <v/>
      </c>
      <c r="M26" s="25" t="str">
        <f>'OLAHNIL-12'!P28</f>
        <v/>
      </c>
      <c r="N26" s="26" t="str">
        <f>IF(AND(Table57[[#This Row],[Penget]]&gt;=70,Table57[[#This Row],[Ketera]]&gt;=70),"Sudah Kompeten","Belum Kompeten")</f>
        <v>Belum Kompeten</v>
      </c>
    </row>
    <row r="27" spans="1:15" ht="15" x14ac:dyDescent="0.2">
      <c r="A27" s="7">
        <v>23</v>
      </c>
      <c r="B27" s="8" t="str">
        <f>'OLAHNIL-12'!B29</f>
        <v>X MIPA_1</v>
      </c>
      <c r="C27" s="8" t="str">
        <f>'OLAHNIL-12'!A29</f>
        <v>23</v>
      </c>
      <c r="D27" s="9">
        <f>'OLAHNIL-12'!C29</f>
        <v>161710211</v>
      </c>
      <c r="E27" s="10" t="str">
        <f>'OLAHNIL-12'!D29</f>
        <v xml:space="preserve">NATASYA MARGARETTA ALBERTUS </v>
      </c>
      <c r="F27" s="13">
        <f>'OLAHNIL-12'!X29</f>
        <v>0</v>
      </c>
      <c r="G27" s="14" t="str">
        <f t="shared" si="0"/>
        <v>--</v>
      </c>
      <c r="H27" s="13" t="str">
        <f>'OLAHNIL-12'!Z29</f>
        <v/>
      </c>
      <c r="I27" s="20" t="str">
        <f>'OLAHNIL-12'!AA29</f>
        <v/>
      </c>
      <c r="J27" s="19">
        <f>'OLAHNIL-12'!AV29</f>
        <v>0</v>
      </c>
      <c r="K27" s="20" t="str">
        <f>'OLAHNIL-12'!AW29</f>
        <v>--</v>
      </c>
      <c r="L27" s="21" t="str">
        <f>'OLAHNIL-12'!J29</f>
        <v/>
      </c>
      <c r="M27" s="25" t="str">
        <f>'OLAHNIL-12'!P29</f>
        <v/>
      </c>
      <c r="N27" s="26" t="str">
        <f>IF(AND(Table57[[#This Row],[Penget]]&gt;=70,Table57[[#This Row],[Ketera]]&gt;=70),"Sudah Kompeten","Belum Kompeten")</f>
        <v>Belum Kompeten</v>
      </c>
    </row>
    <row r="28" spans="1:15" ht="15" x14ac:dyDescent="0.2">
      <c r="A28" s="7">
        <v>24</v>
      </c>
      <c r="B28" s="8" t="str">
        <f>'OLAHNIL-12'!B30</f>
        <v>X MIPA_1</v>
      </c>
      <c r="C28" s="8" t="str">
        <f>'OLAHNIL-12'!A30</f>
        <v>24</v>
      </c>
      <c r="D28" s="9">
        <f>'OLAHNIL-12'!C30</f>
        <v>161710214</v>
      </c>
      <c r="E28" s="10" t="str">
        <f>'OLAHNIL-12'!D30</f>
        <v>NETA KUSUMAH DEWI</v>
      </c>
      <c r="F28" s="13">
        <f>'OLAHNIL-12'!X30</f>
        <v>0</v>
      </c>
      <c r="G28" s="14" t="str">
        <f t="shared" si="0"/>
        <v>--</v>
      </c>
      <c r="H28" s="13" t="str">
        <f>'OLAHNIL-12'!Z30</f>
        <v/>
      </c>
      <c r="I28" s="20" t="str">
        <f>'OLAHNIL-12'!AA30</f>
        <v/>
      </c>
      <c r="J28" s="19">
        <f>'OLAHNIL-12'!AV30</f>
        <v>0</v>
      </c>
      <c r="K28" s="20" t="str">
        <f>'OLAHNIL-12'!AW30</f>
        <v>--</v>
      </c>
      <c r="L28" s="21" t="str">
        <f>'OLAHNIL-12'!J30</f>
        <v/>
      </c>
      <c r="M28" s="25" t="str">
        <f>'OLAHNIL-12'!P30</f>
        <v/>
      </c>
      <c r="N28" s="26" t="str">
        <f>IF(AND(Table57[[#This Row],[Penget]]&gt;=70,Table57[[#This Row],[Ketera]]&gt;=70),"Sudah Kompeten","Belum Kompeten")</f>
        <v>Belum Kompeten</v>
      </c>
    </row>
    <row r="29" spans="1:15" ht="15" x14ac:dyDescent="0.2">
      <c r="A29" s="7">
        <v>25</v>
      </c>
      <c r="B29" s="8" t="str">
        <f>'OLAHNIL-12'!B31</f>
        <v>X MIPA_1</v>
      </c>
      <c r="C29" s="8" t="str">
        <f>'OLAHNIL-12'!A31</f>
        <v>25</v>
      </c>
      <c r="D29" s="9">
        <f>'OLAHNIL-12'!C31</f>
        <v>161710229</v>
      </c>
      <c r="E29" s="10" t="str">
        <f>'OLAHNIL-12'!D31</f>
        <v>NURHALIZA SALSABILA SETIAWAN</v>
      </c>
      <c r="F29" s="13">
        <f>'OLAHNIL-12'!X31</f>
        <v>0</v>
      </c>
      <c r="G29" s="14" t="str">
        <f t="shared" si="0"/>
        <v>--</v>
      </c>
      <c r="H29" s="13" t="str">
        <f>'OLAHNIL-12'!Z31</f>
        <v/>
      </c>
      <c r="I29" s="20" t="str">
        <f>'OLAHNIL-12'!AA31</f>
        <v/>
      </c>
      <c r="J29" s="19">
        <f>'OLAHNIL-12'!AV31</f>
        <v>0</v>
      </c>
      <c r="K29" s="20" t="str">
        <f>'OLAHNIL-12'!AW31</f>
        <v>--</v>
      </c>
      <c r="L29" s="21" t="str">
        <f>'OLAHNIL-12'!J31</f>
        <v/>
      </c>
      <c r="M29" s="25" t="str">
        <f>'OLAHNIL-12'!P31</f>
        <v/>
      </c>
      <c r="N29" s="26" t="str">
        <f>IF(AND(Table57[[#This Row],[Penget]]&gt;=70,Table57[[#This Row],[Ketera]]&gt;=70),"Sudah Kompeten","Belum Kompeten")</f>
        <v>Belum Kompeten</v>
      </c>
    </row>
    <row r="30" spans="1:15" ht="15" x14ac:dyDescent="0.2">
      <c r="A30" s="7">
        <v>26</v>
      </c>
      <c r="B30" s="8" t="str">
        <f>'OLAHNIL-12'!B32</f>
        <v>X MIPA_1</v>
      </c>
      <c r="C30" s="8" t="str">
        <f>'OLAHNIL-12'!A32</f>
        <v>26</v>
      </c>
      <c r="D30" s="9">
        <f>'OLAHNIL-12'!C32</f>
        <v>161710234</v>
      </c>
      <c r="E30" s="10" t="str">
        <f>'OLAHNIL-12'!D32</f>
        <v>PIPIT SRI MULYANI</v>
      </c>
      <c r="F30" s="13">
        <f>'OLAHNIL-12'!X32</f>
        <v>0</v>
      </c>
      <c r="G30" s="14" t="str">
        <f t="shared" si="0"/>
        <v>--</v>
      </c>
      <c r="H30" s="13" t="str">
        <f>'OLAHNIL-12'!Z32</f>
        <v/>
      </c>
      <c r="I30" s="20" t="str">
        <f>'OLAHNIL-12'!AA32</f>
        <v/>
      </c>
      <c r="J30" s="19">
        <f>'OLAHNIL-12'!AV32</f>
        <v>0</v>
      </c>
      <c r="K30" s="20" t="str">
        <f>'OLAHNIL-12'!AW32</f>
        <v>--</v>
      </c>
      <c r="L30" s="21" t="str">
        <f>'OLAHNIL-12'!J32</f>
        <v/>
      </c>
      <c r="M30" s="25" t="str">
        <f>'OLAHNIL-12'!P32</f>
        <v/>
      </c>
      <c r="N30" s="26" t="str">
        <f>IF(AND(Table57[[#This Row],[Penget]]&gt;=70,Table57[[#This Row],[Ketera]]&gt;=70),"Sudah Kompeten","Belum Kompeten")</f>
        <v>Belum Kompeten</v>
      </c>
    </row>
    <row r="31" spans="1:15" ht="15" x14ac:dyDescent="0.2">
      <c r="A31" s="7">
        <v>27</v>
      </c>
      <c r="B31" s="8" t="str">
        <f>'OLAHNIL-12'!B33</f>
        <v>X MIPA_1</v>
      </c>
      <c r="C31" s="8" t="str">
        <f>'OLAHNIL-12'!A33</f>
        <v>27</v>
      </c>
      <c r="D31" s="9">
        <f>'OLAHNIL-12'!C33</f>
        <v>161710241</v>
      </c>
      <c r="E31" s="10" t="str">
        <f>'OLAHNIL-12'!D33</f>
        <v>QORI NUR AZIZAH</v>
      </c>
      <c r="F31" s="13">
        <f>'OLAHNIL-12'!X33</f>
        <v>0</v>
      </c>
      <c r="G31" s="14" t="str">
        <f t="shared" si="0"/>
        <v>--</v>
      </c>
      <c r="H31" s="13" t="str">
        <f>'OLAHNIL-12'!Z33</f>
        <v/>
      </c>
      <c r="I31" s="20" t="str">
        <f>'OLAHNIL-12'!AA33</f>
        <v/>
      </c>
      <c r="J31" s="19">
        <f>'OLAHNIL-12'!AV33</f>
        <v>0</v>
      </c>
      <c r="K31" s="20" t="str">
        <f>'OLAHNIL-12'!AW33</f>
        <v>--</v>
      </c>
      <c r="L31" s="21" t="str">
        <f>'OLAHNIL-12'!J33</f>
        <v/>
      </c>
      <c r="M31" s="25" t="str">
        <f>'OLAHNIL-12'!P33</f>
        <v/>
      </c>
      <c r="N31" s="26" t="str">
        <f>IF(AND(Table57[[#This Row],[Penget]]&gt;=70,Table57[[#This Row],[Ketera]]&gt;=70),"Sudah Kompeten","Belum Kompeten")</f>
        <v>Belum Kompeten</v>
      </c>
    </row>
    <row r="32" spans="1:15" ht="15" x14ac:dyDescent="0.2">
      <c r="A32" s="7">
        <v>28</v>
      </c>
      <c r="B32" s="8" t="str">
        <f>'OLAHNIL-12'!B34</f>
        <v>X MIPA_1</v>
      </c>
      <c r="C32" s="8" t="str">
        <f>'OLAHNIL-12'!A34</f>
        <v>28</v>
      </c>
      <c r="D32" s="9">
        <f>'OLAHNIL-12'!C34</f>
        <v>161710252</v>
      </c>
      <c r="E32" s="10" t="str">
        <f>'OLAHNIL-12'!D34</f>
        <v>RESTI NADIATUL HALWA</v>
      </c>
      <c r="F32" s="13">
        <f>'OLAHNIL-12'!X34</f>
        <v>0</v>
      </c>
      <c r="G32" s="14" t="str">
        <f t="shared" si="0"/>
        <v>--</v>
      </c>
      <c r="H32" s="13" t="str">
        <f>'OLAHNIL-12'!Z34</f>
        <v/>
      </c>
      <c r="I32" s="20" t="str">
        <f>'OLAHNIL-12'!AA34</f>
        <v/>
      </c>
      <c r="J32" s="19">
        <f>'OLAHNIL-12'!AV34</f>
        <v>0</v>
      </c>
      <c r="K32" s="20" t="str">
        <f>'OLAHNIL-12'!AW34</f>
        <v>--</v>
      </c>
      <c r="L32" s="21" t="str">
        <f>'OLAHNIL-12'!J34</f>
        <v/>
      </c>
      <c r="M32" s="25" t="str">
        <f>'OLAHNIL-12'!P34</f>
        <v/>
      </c>
      <c r="N32" s="26" t="str">
        <f>IF(AND(Table57[[#This Row],[Penget]]&gt;=70,Table57[[#This Row],[Ketera]]&gt;=70),"Sudah Kompeten","Belum Kompeten")</f>
        <v>Belum Kompeten</v>
      </c>
    </row>
    <row r="33" spans="1:14" ht="15" x14ac:dyDescent="0.2">
      <c r="A33" s="7">
        <v>29</v>
      </c>
      <c r="B33" s="8" t="str">
        <f>'OLAHNIL-12'!B35</f>
        <v>X MIPA_1</v>
      </c>
      <c r="C33" s="8" t="str">
        <f>'OLAHNIL-12'!A35</f>
        <v>29</v>
      </c>
      <c r="D33" s="9">
        <f>'OLAHNIL-12'!C35</f>
        <v>161710254</v>
      </c>
      <c r="E33" s="10" t="str">
        <f>'OLAHNIL-12'!D35</f>
        <v>REVA HERMAWATI</v>
      </c>
      <c r="F33" s="13">
        <f>'OLAHNIL-12'!X35</f>
        <v>0</v>
      </c>
      <c r="G33" s="14" t="str">
        <f t="shared" si="0"/>
        <v>--</v>
      </c>
      <c r="H33" s="13" t="str">
        <f>'OLAHNIL-12'!Z35</f>
        <v/>
      </c>
      <c r="I33" s="20" t="str">
        <f>'OLAHNIL-12'!AA35</f>
        <v/>
      </c>
      <c r="J33" s="19">
        <f>'OLAHNIL-12'!AV35</f>
        <v>0</v>
      </c>
      <c r="K33" s="20" t="str">
        <f>'OLAHNIL-12'!AW35</f>
        <v>--</v>
      </c>
      <c r="L33" s="21" t="str">
        <f>'OLAHNIL-12'!J35</f>
        <v/>
      </c>
      <c r="M33" s="25" t="str">
        <f>'OLAHNIL-12'!P35</f>
        <v/>
      </c>
      <c r="N33" s="26" t="str">
        <f>IF(AND(Table57[[#This Row],[Penget]]&gt;=70,Table57[[#This Row],[Ketera]]&gt;=70),"Sudah Kompeten","Belum Kompeten")</f>
        <v>Belum Kompeten</v>
      </c>
    </row>
    <row r="34" spans="1:14" ht="15" x14ac:dyDescent="0.2">
      <c r="A34" s="7">
        <v>30</v>
      </c>
      <c r="B34" s="8" t="str">
        <f>'OLAHNIL-12'!B36</f>
        <v>X MIPA_1</v>
      </c>
      <c r="C34" s="8" t="str">
        <f>'OLAHNIL-12'!A36</f>
        <v>30</v>
      </c>
      <c r="D34" s="9">
        <f>'OLAHNIL-12'!C36</f>
        <v>161710259</v>
      </c>
      <c r="E34" s="10" t="str">
        <f>'OLAHNIL-12'!D36</f>
        <v>RIDWAN KUSMAJAYA</v>
      </c>
      <c r="F34" s="13">
        <f>'OLAHNIL-12'!X36</f>
        <v>0</v>
      </c>
      <c r="G34" s="14" t="str">
        <f t="shared" si="0"/>
        <v>--</v>
      </c>
      <c r="H34" s="13" t="str">
        <f>'OLAHNIL-12'!Z36</f>
        <v/>
      </c>
      <c r="I34" s="20" t="str">
        <f>'OLAHNIL-12'!AA36</f>
        <v/>
      </c>
      <c r="J34" s="19">
        <f>'OLAHNIL-12'!AV36</f>
        <v>0</v>
      </c>
      <c r="K34" s="20" t="str">
        <f>'OLAHNIL-12'!AW36</f>
        <v>--</v>
      </c>
      <c r="L34" s="21" t="str">
        <f>'OLAHNIL-12'!J36</f>
        <v/>
      </c>
      <c r="M34" s="25" t="str">
        <f>'OLAHNIL-12'!P36</f>
        <v/>
      </c>
      <c r="N34" s="26" t="str">
        <f>IF(AND(Table57[[#This Row],[Penget]]&gt;=70,Table57[[#This Row],[Ketera]]&gt;=70),"Sudah Kompeten","Belum Kompeten")</f>
        <v>Belum Kompeten</v>
      </c>
    </row>
    <row r="35" spans="1:14" ht="15" x14ac:dyDescent="0.2">
      <c r="A35" s="7">
        <v>31</v>
      </c>
      <c r="B35" s="8" t="str">
        <f>'OLAHNIL-12'!B37</f>
        <v>X MIPA_1</v>
      </c>
      <c r="C35" s="8" t="str">
        <f>'OLAHNIL-12'!A37</f>
        <v>31</v>
      </c>
      <c r="D35" s="9">
        <f>'OLAHNIL-12'!C37</f>
        <v>161710291</v>
      </c>
      <c r="E35" s="10" t="str">
        <f>'OLAHNIL-12'!D37</f>
        <v>SEVIA</v>
      </c>
      <c r="F35" s="13">
        <f>'OLAHNIL-12'!X37</f>
        <v>0</v>
      </c>
      <c r="G35" s="14" t="str">
        <f t="shared" si="0"/>
        <v>--</v>
      </c>
      <c r="H35" s="13" t="str">
        <f>'OLAHNIL-12'!Z37</f>
        <v/>
      </c>
      <c r="I35" s="20" t="str">
        <f>'OLAHNIL-12'!AA37</f>
        <v/>
      </c>
      <c r="J35" s="19">
        <f>'OLAHNIL-12'!AV37</f>
        <v>0</v>
      </c>
      <c r="K35" s="20" t="str">
        <f>'OLAHNIL-12'!AW37</f>
        <v>--</v>
      </c>
      <c r="L35" s="21" t="str">
        <f>'OLAHNIL-12'!J37</f>
        <v/>
      </c>
      <c r="M35" s="25" t="str">
        <f>'OLAHNIL-12'!P37</f>
        <v/>
      </c>
      <c r="N35" s="26" t="str">
        <f>IF(AND(Table57[[#This Row],[Penget]]&gt;=70,Table57[[#This Row],[Ketera]]&gt;=70),"Sudah Kompeten","Belum Kompeten")</f>
        <v>Belum Kompeten</v>
      </c>
    </row>
    <row r="36" spans="1:14" ht="15" x14ac:dyDescent="0.2">
      <c r="A36" s="7">
        <v>32</v>
      </c>
      <c r="B36" s="8" t="str">
        <f>'OLAHNIL-12'!B38</f>
        <v>X MIPA_1</v>
      </c>
      <c r="C36" s="8" t="str">
        <f>'OLAHNIL-12'!A38</f>
        <v>32</v>
      </c>
      <c r="D36" s="9">
        <f>'OLAHNIL-12'!C38</f>
        <v>161710295</v>
      </c>
      <c r="E36" s="10" t="str">
        <f>'OLAHNIL-12'!D38</f>
        <v>SIDIK ALI MASRI WIBISANA</v>
      </c>
      <c r="F36" s="13">
        <f>'OLAHNIL-12'!X38</f>
        <v>0</v>
      </c>
      <c r="G36" s="14" t="str">
        <f t="shared" si="0"/>
        <v>--</v>
      </c>
      <c r="H36" s="13" t="str">
        <f>'OLAHNIL-12'!Z38</f>
        <v/>
      </c>
      <c r="I36" s="20" t="str">
        <f>'OLAHNIL-12'!AA38</f>
        <v/>
      </c>
      <c r="J36" s="19">
        <f>'OLAHNIL-12'!AV38</f>
        <v>0</v>
      </c>
      <c r="K36" s="20" t="str">
        <f>'OLAHNIL-12'!AW38</f>
        <v>--</v>
      </c>
      <c r="L36" s="21" t="str">
        <f>'OLAHNIL-12'!J38</f>
        <v/>
      </c>
      <c r="M36" s="25" t="str">
        <f>'OLAHNIL-12'!P38</f>
        <v/>
      </c>
      <c r="N36" s="26" t="str">
        <f>IF(AND(Table57[[#This Row],[Penget]]&gt;=70,Table57[[#This Row],[Ketera]]&gt;=70),"Sudah Kompeten","Belum Kompeten")</f>
        <v>Belum Kompeten</v>
      </c>
    </row>
    <row r="37" spans="1:14" ht="15" x14ac:dyDescent="0.2">
      <c r="A37" s="7">
        <v>33</v>
      </c>
      <c r="B37" s="8" t="str">
        <f>'OLAHNIL-12'!B39</f>
        <v>X MIPA_1</v>
      </c>
      <c r="C37" s="8" t="str">
        <f>'OLAHNIL-12'!A39</f>
        <v>33</v>
      </c>
      <c r="D37" s="9">
        <f>'OLAHNIL-12'!C39</f>
        <v>161710296</v>
      </c>
      <c r="E37" s="10" t="str">
        <f>'OLAHNIL-12'!D39</f>
        <v>SILVI PUTRI YANTIKA</v>
      </c>
      <c r="F37" s="13">
        <f>'OLAHNIL-12'!X39</f>
        <v>0</v>
      </c>
      <c r="G37" s="14" t="str">
        <f t="shared" si="0"/>
        <v>--</v>
      </c>
      <c r="H37" s="13" t="str">
        <f>'OLAHNIL-12'!Z39</f>
        <v/>
      </c>
      <c r="I37" s="20" t="str">
        <f>'OLAHNIL-12'!AA39</f>
        <v/>
      </c>
      <c r="J37" s="19">
        <f>'OLAHNIL-12'!AV39</f>
        <v>0</v>
      </c>
      <c r="K37" s="20" t="str">
        <f>'OLAHNIL-12'!AW39</f>
        <v>--</v>
      </c>
      <c r="L37" s="21" t="str">
        <f>'OLAHNIL-12'!J39</f>
        <v/>
      </c>
      <c r="M37" s="25" t="str">
        <f>'OLAHNIL-12'!P39</f>
        <v/>
      </c>
      <c r="N37" s="26" t="str">
        <f>IF(AND(Table57[[#This Row],[Penget]]&gt;=70,Table57[[#This Row],[Ketera]]&gt;=70),"Sudah Kompeten","Belum Kompeten")</f>
        <v>Belum Kompeten</v>
      </c>
    </row>
    <row r="38" spans="1:14" ht="15" x14ac:dyDescent="0.2">
      <c r="A38" s="7">
        <v>34</v>
      </c>
      <c r="B38" s="8" t="str">
        <f>'OLAHNIL-12'!B40</f>
        <v>X MIPA_1</v>
      </c>
      <c r="C38" s="8" t="str">
        <f>'OLAHNIL-12'!A40</f>
        <v>34</v>
      </c>
      <c r="D38" s="9">
        <f>'OLAHNIL-12'!C40</f>
        <v>161710304</v>
      </c>
      <c r="E38" s="10" t="str">
        <f>'OLAHNIL-12'!D40</f>
        <v>SITI ASYAH NURHAMIDAH</v>
      </c>
      <c r="F38" s="13">
        <f>'OLAHNIL-12'!X40</f>
        <v>0</v>
      </c>
      <c r="G38" s="14" t="str">
        <f t="shared" si="0"/>
        <v>--</v>
      </c>
      <c r="H38" s="13" t="str">
        <f>'OLAHNIL-12'!Z40</f>
        <v/>
      </c>
      <c r="I38" s="20" t="str">
        <f>'OLAHNIL-12'!AA40</f>
        <v/>
      </c>
      <c r="J38" s="19">
        <f>'OLAHNIL-12'!AV40</f>
        <v>0</v>
      </c>
      <c r="K38" s="20" t="str">
        <f>'OLAHNIL-12'!AW40</f>
        <v>--</v>
      </c>
      <c r="L38" s="21" t="str">
        <f>'OLAHNIL-12'!J40</f>
        <v/>
      </c>
      <c r="M38" s="25" t="str">
        <f>'OLAHNIL-12'!P40</f>
        <v/>
      </c>
      <c r="N38" s="26" t="str">
        <f>IF(AND(Table57[[#This Row],[Penget]]&gt;=70,Table57[[#This Row],[Ketera]]&gt;=70),"Sudah Kompeten","Belum Kompeten")</f>
        <v>Belum Kompeten</v>
      </c>
    </row>
    <row r="39" spans="1:14" ht="15" x14ac:dyDescent="0.2">
      <c r="A39" s="7">
        <v>35</v>
      </c>
      <c r="B39" s="8" t="str">
        <f>'OLAHNIL-12'!B41</f>
        <v>X MIPA_1</v>
      </c>
      <c r="C39" s="8" t="str">
        <f>'OLAHNIL-12'!A41</f>
        <v>35</v>
      </c>
      <c r="D39" s="9">
        <f>'OLAHNIL-12'!C41</f>
        <v>161710305</v>
      </c>
      <c r="E39" s="10" t="str">
        <f>'OLAHNIL-12'!D41</f>
        <v>SITI HARYANI</v>
      </c>
      <c r="F39" s="13">
        <f>'OLAHNIL-12'!X41</f>
        <v>0</v>
      </c>
      <c r="G39" s="14" t="str">
        <f t="shared" si="0"/>
        <v>--</v>
      </c>
      <c r="H39" s="13" t="str">
        <f>'OLAHNIL-12'!Z41</f>
        <v/>
      </c>
      <c r="I39" s="20" t="str">
        <f>'OLAHNIL-12'!AA41</f>
        <v/>
      </c>
      <c r="J39" s="19">
        <f>'OLAHNIL-12'!AV41</f>
        <v>0</v>
      </c>
      <c r="K39" s="20" t="str">
        <f>'OLAHNIL-12'!AW41</f>
        <v>--</v>
      </c>
      <c r="L39" s="21" t="str">
        <f>'OLAHNIL-12'!J41</f>
        <v/>
      </c>
      <c r="M39" s="25" t="str">
        <f>'OLAHNIL-12'!P41</f>
        <v/>
      </c>
      <c r="N39" s="26" t="str">
        <f>IF(AND(Table57[[#This Row],[Penget]]&gt;=70,Table57[[#This Row],[Ketera]]&gt;=70),"Sudah Kompeten","Belum Kompeten")</f>
        <v>Belum Kompeten</v>
      </c>
    </row>
    <row r="40" spans="1:14" ht="15" x14ac:dyDescent="0.2">
      <c r="A40" s="7">
        <v>36</v>
      </c>
      <c r="B40" s="8" t="str">
        <f>'OLAHNIL-12'!B42</f>
        <v>X MIPA_1</v>
      </c>
      <c r="C40" s="8" t="str">
        <f>'OLAHNIL-12'!A42</f>
        <v>36</v>
      </c>
      <c r="D40" s="9">
        <f>'OLAHNIL-12'!C42</f>
        <v>161710314</v>
      </c>
      <c r="E40" s="10" t="str">
        <f>'OLAHNIL-12'!D42</f>
        <v>SOPIAN RAMDANI</v>
      </c>
      <c r="F40" s="13">
        <f>'OLAHNIL-12'!X42</f>
        <v>0</v>
      </c>
      <c r="G40" s="14" t="str">
        <f t="shared" si="0"/>
        <v>--</v>
      </c>
      <c r="H40" s="13" t="str">
        <f>'OLAHNIL-12'!Z42</f>
        <v/>
      </c>
      <c r="I40" s="20" t="str">
        <f>'OLAHNIL-12'!AA42</f>
        <v/>
      </c>
      <c r="J40" s="19">
        <f>'OLAHNIL-12'!AV42</f>
        <v>0</v>
      </c>
      <c r="K40" s="20" t="str">
        <f>'OLAHNIL-12'!AW42</f>
        <v>--</v>
      </c>
      <c r="L40" s="21" t="str">
        <f>'OLAHNIL-12'!J42</f>
        <v/>
      </c>
      <c r="M40" s="25" t="str">
        <f>'OLAHNIL-12'!P42</f>
        <v/>
      </c>
      <c r="N40" s="26" t="str">
        <f>IF(AND(Table57[[#This Row],[Penget]]&gt;=70,Table57[[#This Row],[Ketera]]&gt;=70),"Sudah Kompeten","Belum Kompeten")</f>
        <v>Belum Kompeten</v>
      </c>
    </row>
    <row r="41" spans="1:14" ht="15" x14ac:dyDescent="0.2">
      <c r="A41" s="7">
        <v>37</v>
      </c>
      <c r="B41" s="8" t="str">
        <f>'OLAHNIL-12'!B43</f>
        <v>X MIPA_1</v>
      </c>
      <c r="C41" s="8" t="str">
        <f>'OLAHNIL-12'!A43</f>
        <v>37</v>
      </c>
      <c r="D41" s="9">
        <f>'OLAHNIL-12'!C43</f>
        <v>161710332</v>
      </c>
      <c r="E41" s="10" t="str">
        <f>'OLAHNIL-12'!D43</f>
        <v>THORIQ ANTARESA</v>
      </c>
      <c r="F41" s="13">
        <f>'OLAHNIL-12'!X43</f>
        <v>0</v>
      </c>
      <c r="G41" s="14" t="str">
        <f t="shared" si="0"/>
        <v>--</v>
      </c>
      <c r="H41" s="13" t="str">
        <f>'OLAHNIL-12'!Z43</f>
        <v/>
      </c>
      <c r="I41" s="20" t="str">
        <f>'OLAHNIL-12'!AA43</f>
        <v/>
      </c>
      <c r="J41" s="19">
        <f>'OLAHNIL-12'!AV43</f>
        <v>0</v>
      </c>
      <c r="K41" s="20" t="str">
        <f>'OLAHNIL-12'!AW43</f>
        <v>--</v>
      </c>
      <c r="L41" s="21" t="str">
        <f>'OLAHNIL-12'!J43</f>
        <v/>
      </c>
      <c r="M41" s="25" t="str">
        <f>'OLAHNIL-12'!P43</f>
        <v/>
      </c>
      <c r="N41" s="26" t="str">
        <f>IF(AND(Table57[[#This Row],[Penget]]&gt;=70,Table57[[#This Row],[Ketera]]&gt;=70),"Sudah Kompeten","Belum Kompeten")</f>
        <v>Belum Kompeten</v>
      </c>
    </row>
    <row r="42" spans="1:14" ht="15" x14ac:dyDescent="0.2">
      <c r="A42" s="7">
        <v>38</v>
      </c>
      <c r="B42" s="8" t="str">
        <f>'OLAHNIL-12'!B44</f>
        <v>X MIPA_1</v>
      </c>
      <c r="C42" s="8" t="str">
        <f>'OLAHNIL-12'!A44</f>
        <v>38</v>
      </c>
      <c r="D42" s="9">
        <f>'OLAHNIL-12'!C44</f>
        <v>161710341</v>
      </c>
      <c r="E42" s="10" t="str">
        <f>'OLAHNIL-12'!D44</f>
        <v>VIANA RAISYA ANINDYA</v>
      </c>
      <c r="F42" s="13">
        <f>'OLAHNIL-12'!X44</f>
        <v>0</v>
      </c>
      <c r="G42" s="14" t="str">
        <f t="shared" si="0"/>
        <v>--</v>
      </c>
      <c r="H42" s="13" t="str">
        <f>'OLAHNIL-12'!Z44</f>
        <v/>
      </c>
      <c r="I42" s="20" t="str">
        <f>'OLAHNIL-12'!AA44</f>
        <v/>
      </c>
      <c r="J42" s="19">
        <f>'OLAHNIL-12'!AV44</f>
        <v>0</v>
      </c>
      <c r="K42" s="20" t="str">
        <f>'OLAHNIL-12'!AW44</f>
        <v>--</v>
      </c>
      <c r="L42" s="21" t="str">
        <f>'OLAHNIL-12'!J44</f>
        <v/>
      </c>
      <c r="M42" s="25" t="str">
        <f>'OLAHNIL-12'!P44</f>
        <v/>
      </c>
      <c r="N42" s="26" t="str">
        <f>IF(AND(Table57[[#This Row],[Penget]]&gt;=70,Table57[[#This Row],[Ketera]]&gt;=70),"Sudah Kompeten","Belum Kompeten")</f>
        <v>Belum Kompeten</v>
      </c>
    </row>
    <row r="43" spans="1:14" ht="15" x14ac:dyDescent="0.2">
      <c r="A43" s="7">
        <v>39</v>
      </c>
      <c r="B43" s="8" t="str">
        <f>'OLAHNIL-12'!B45</f>
        <v>X MIPA_1</v>
      </c>
      <c r="C43" s="8" t="str">
        <f>'OLAHNIL-12'!A45</f>
        <v>39</v>
      </c>
      <c r="D43" s="9">
        <f>'OLAHNIL-12'!C45</f>
        <v>161710345</v>
      </c>
      <c r="E43" s="10" t="str">
        <f>'OLAHNIL-12'!D45</f>
        <v>WIDIANINGSIH</v>
      </c>
      <c r="F43" s="13">
        <f>'OLAHNIL-12'!X45</f>
        <v>0</v>
      </c>
      <c r="G43" s="14" t="str">
        <f t="shared" si="0"/>
        <v>--</v>
      </c>
      <c r="H43" s="13" t="str">
        <f>'OLAHNIL-12'!Z45</f>
        <v/>
      </c>
      <c r="I43" s="20" t="str">
        <f>'OLAHNIL-12'!AA45</f>
        <v/>
      </c>
      <c r="J43" s="19">
        <f>'OLAHNIL-12'!AV45</f>
        <v>0</v>
      </c>
      <c r="K43" s="20" t="str">
        <f>'OLAHNIL-12'!AW45</f>
        <v>--</v>
      </c>
      <c r="L43" s="21" t="str">
        <f>'OLAHNIL-12'!J45</f>
        <v/>
      </c>
      <c r="M43" s="25" t="str">
        <f>'OLAHNIL-12'!P45</f>
        <v/>
      </c>
      <c r="N43" s="26" t="str">
        <f>IF(AND(Table57[[#This Row],[Penget]]&gt;=70,Table57[[#This Row],[Ketera]]&gt;=70),"Sudah Kompeten","Belum Kompeten")</f>
        <v>Belum Kompeten</v>
      </c>
    </row>
    <row r="44" spans="1:14" ht="15" x14ac:dyDescent="0.2">
      <c r="A44" s="7">
        <v>40</v>
      </c>
      <c r="B44" s="8" t="str">
        <f>'OLAHNIL-12'!B46</f>
        <v>X MIPA_2</v>
      </c>
      <c r="C44" s="8" t="str">
        <f>'OLAHNIL-12'!A46</f>
        <v>1</v>
      </c>
      <c r="D44" s="9">
        <f>'OLAHNIL-12'!C46</f>
        <v>161710012</v>
      </c>
      <c r="E44" s="10" t="str">
        <f>'OLAHNIL-12'!D46</f>
        <v>ALDI FAZRI CAHYADI</v>
      </c>
      <c r="F44" s="13">
        <f>'OLAHNIL-12'!X46</f>
        <v>0</v>
      </c>
      <c r="G44" s="14" t="str">
        <f t="shared" si="0"/>
        <v>--</v>
      </c>
      <c r="H44" s="13" t="str">
        <f>'OLAHNIL-12'!Z46</f>
        <v/>
      </c>
      <c r="I44" s="20" t="str">
        <f>'OLAHNIL-12'!AA46</f>
        <v/>
      </c>
      <c r="J44" s="19">
        <f>'OLAHNIL-12'!AV46</f>
        <v>0</v>
      </c>
      <c r="K44" s="20" t="str">
        <f>'OLAHNIL-12'!AW46</f>
        <v>--</v>
      </c>
      <c r="L44" s="21" t="str">
        <f>'OLAHNIL-12'!J46</f>
        <v/>
      </c>
      <c r="M44" s="25" t="str">
        <f>'OLAHNIL-12'!P46</f>
        <v/>
      </c>
      <c r="N44" s="26" t="str">
        <f>IF(AND(Table57[[#This Row],[Penget]]&gt;=70,Table57[[#This Row],[Ketera]]&gt;=70),"Sudah Kompeten","Belum Kompeten")</f>
        <v>Belum Kompeten</v>
      </c>
    </row>
    <row r="45" spans="1:14" ht="15" x14ac:dyDescent="0.2">
      <c r="A45" s="7">
        <v>41</v>
      </c>
      <c r="B45" s="8" t="str">
        <f>'OLAHNIL-12'!B47</f>
        <v>X MIPA_2</v>
      </c>
      <c r="C45" s="8" t="str">
        <f>'OLAHNIL-12'!A47</f>
        <v>2</v>
      </c>
      <c r="D45" s="9">
        <f>'OLAHNIL-12'!C47</f>
        <v>161710014</v>
      </c>
      <c r="E45" s="10" t="str">
        <f>'OLAHNIL-12'!D47</f>
        <v>ALFITRIYENI</v>
      </c>
      <c r="F45" s="13">
        <f>'OLAHNIL-12'!X47</f>
        <v>0</v>
      </c>
      <c r="G45" s="14" t="str">
        <f t="shared" si="0"/>
        <v>--</v>
      </c>
      <c r="H45" s="13" t="str">
        <f>'OLAHNIL-12'!Z47</f>
        <v/>
      </c>
      <c r="I45" s="20" t="str">
        <f>'OLAHNIL-12'!AA47</f>
        <v/>
      </c>
      <c r="J45" s="19">
        <f>'OLAHNIL-12'!AV47</f>
        <v>0</v>
      </c>
      <c r="K45" s="20" t="str">
        <f>'OLAHNIL-12'!AW47</f>
        <v>--</v>
      </c>
      <c r="L45" s="21" t="str">
        <f>'OLAHNIL-12'!J47</f>
        <v/>
      </c>
      <c r="M45" s="25" t="str">
        <f>'OLAHNIL-12'!P47</f>
        <v/>
      </c>
      <c r="N45" s="26" t="str">
        <f>IF(AND(Table57[[#This Row],[Penget]]&gt;=70,Table57[[#This Row],[Ketera]]&gt;=70),"Sudah Kompeten","Belum Kompeten")</f>
        <v>Belum Kompeten</v>
      </c>
    </row>
    <row r="46" spans="1:14" ht="15" x14ac:dyDescent="0.2">
      <c r="A46" s="7">
        <v>42</v>
      </c>
      <c r="B46" s="8" t="str">
        <f>'OLAHNIL-12'!B48</f>
        <v>X MIPA_2</v>
      </c>
      <c r="C46" s="8" t="str">
        <f>'OLAHNIL-12'!A48</f>
        <v>3</v>
      </c>
      <c r="D46" s="9">
        <f>'OLAHNIL-12'!C48</f>
        <v>161710025</v>
      </c>
      <c r="E46" s="10" t="str">
        <f>'OLAHNIL-12'!D48</f>
        <v>ANISA FITRIA</v>
      </c>
      <c r="F46" s="13">
        <f>'OLAHNIL-12'!X48</f>
        <v>0</v>
      </c>
      <c r="G46" s="14" t="str">
        <f t="shared" si="0"/>
        <v>--</v>
      </c>
      <c r="H46" s="13" t="str">
        <f>'OLAHNIL-12'!Z48</f>
        <v/>
      </c>
      <c r="I46" s="20" t="str">
        <f>'OLAHNIL-12'!AA48</f>
        <v/>
      </c>
      <c r="J46" s="19">
        <f>'OLAHNIL-12'!AV48</f>
        <v>0</v>
      </c>
      <c r="K46" s="20" t="str">
        <f>'OLAHNIL-12'!AW48</f>
        <v>--</v>
      </c>
      <c r="L46" s="21" t="str">
        <f>'OLAHNIL-12'!J48</f>
        <v/>
      </c>
      <c r="M46" s="25" t="str">
        <f>'OLAHNIL-12'!P48</f>
        <v/>
      </c>
      <c r="N46" s="26" t="str">
        <f>IF(AND(Table57[[#This Row],[Penget]]&gt;=70,Table57[[#This Row],[Ketera]]&gt;=70),"Sudah Kompeten","Belum Kompeten")</f>
        <v>Belum Kompeten</v>
      </c>
    </row>
    <row r="47" spans="1:14" ht="15" x14ac:dyDescent="0.2">
      <c r="A47" s="7">
        <v>43</v>
      </c>
      <c r="B47" s="8" t="str">
        <f>'OLAHNIL-12'!B49</f>
        <v>X MIPA_2</v>
      </c>
      <c r="C47" s="8" t="str">
        <f>'OLAHNIL-12'!A49</f>
        <v>4</v>
      </c>
      <c r="D47" s="9">
        <f>'OLAHNIL-12'!C49</f>
        <v>161710053</v>
      </c>
      <c r="E47" s="10" t="str">
        <f>'OLAHNIL-12'!D49</f>
        <v>CANTIKA NAZIFAH SALSABILA</v>
      </c>
      <c r="F47" s="13">
        <f>'OLAHNIL-12'!X49</f>
        <v>0</v>
      </c>
      <c r="G47" s="14" t="str">
        <f t="shared" si="0"/>
        <v>--</v>
      </c>
      <c r="H47" s="13" t="str">
        <f>'OLAHNIL-12'!Z49</f>
        <v/>
      </c>
      <c r="I47" s="20" t="str">
        <f>'OLAHNIL-12'!AA49</f>
        <v/>
      </c>
      <c r="J47" s="19">
        <f>'OLAHNIL-12'!AV49</f>
        <v>0</v>
      </c>
      <c r="K47" s="20" t="str">
        <f>'OLAHNIL-12'!AW49</f>
        <v>--</v>
      </c>
      <c r="L47" s="21" t="str">
        <f>'OLAHNIL-12'!J49</f>
        <v/>
      </c>
      <c r="M47" s="25" t="str">
        <f>'OLAHNIL-12'!P49</f>
        <v/>
      </c>
      <c r="N47" s="26" t="str">
        <f>IF(AND(Table57[[#This Row],[Penget]]&gt;=70,Table57[[#This Row],[Ketera]]&gt;=70),"Sudah Kompeten","Belum Kompeten")</f>
        <v>Belum Kompeten</v>
      </c>
    </row>
    <row r="48" spans="1:14" ht="15" x14ac:dyDescent="0.2">
      <c r="A48" s="7">
        <v>44</v>
      </c>
      <c r="B48" s="8" t="str">
        <f>'OLAHNIL-12'!B50</f>
        <v>X MIPA_2</v>
      </c>
      <c r="C48" s="8" t="str">
        <f>'OLAHNIL-12'!A50</f>
        <v>5</v>
      </c>
      <c r="D48" s="9">
        <f>'OLAHNIL-12'!C50</f>
        <v>161710054</v>
      </c>
      <c r="E48" s="10" t="str">
        <f>'OLAHNIL-12'!D50</f>
        <v>CECEP AJI SUKMA</v>
      </c>
      <c r="F48" s="13">
        <f>'OLAHNIL-12'!X50</f>
        <v>0</v>
      </c>
      <c r="G48" s="14" t="str">
        <f t="shared" si="0"/>
        <v>--</v>
      </c>
      <c r="H48" s="13" t="str">
        <f>'OLAHNIL-12'!Z50</f>
        <v/>
      </c>
      <c r="I48" s="20" t="str">
        <f>'OLAHNIL-12'!AA50</f>
        <v/>
      </c>
      <c r="J48" s="19">
        <f>'OLAHNIL-12'!AV50</f>
        <v>0</v>
      </c>
      <c r="K48" s="20" t="str">
        <f>'OLAHNIL-12'!AW50</f>
        <v>--</v>
      </c>
      <c r="L48" s="21" t="str">
        <f>'OLAHNIL-12'!J50</f>
        <v/>
      </c>
      <c r="M48" s="25" t="str">
        <f>'OLAHNIL-12'!P50</f>
        <v/>
      </c>
      <c r="N48" s="26" t="str">
        <f>IF(AND(Table57[[#This Row],[Penget]]&gt;=70,Table57[[#This Row],[Ketera]]&gt;=70),"Sudah Kompeten","Belum Kompeten")</f>
        <v>Belum Kompeten</v>
      </c>
    </row>
    <row r="49" spans="1:14" ht="15" x14ac:dyDescent="0.2">
      <c r="A49" s="7">
        <v>45</v>
      </c>
      <c r="B49" s="8" t="str">
        <f>'OLAHNIL-12'!B51</f>
        <v>X MIPA_2</v>
      </c>
      <c r="C49" s="8" t="str">
        <f>'OLAHNIL-12'!A51</f>
        <v>6</v>
      </c>
      <c r="D49" s="9">
        <f>'OLAHNIL-12'!C51</f>
        <v>161710072</v>
      </c>
      <c r="E49" s="10" t="str">
        <f>'OLAHNIL-12'!D51</f>
        <v>DESTI RAHMAYANTI</v>
      </c>
      <c r="F49" s="13">
        <f>'OLAHNIL-12'!X51</f>
        <v>0</v>
      </c>
      <c r="G49" s="14" t="str">
        <f t="shared" si="0"/>
        <v>--</v>
      </c>
      <c r="H49" s="13" t="str">
        <f>'OLAHNIL-12'!Z51</f>
        <v/>
      </c>
      <c r="I49" s="20" t="str">
        <f>'OLAHNIL-12'!AA51</f>
        <v/>
      </c>
      <c r="J49" s="19">
        <f>'OLAHNIL-12'!AV51</f>
        <v>0</v>
      </c>
      <c r="K49" s="20" t="str">
        <f>'OLAHNIL-12'!AW51</f>
        <v>--</v>
      </c>
      <c r="L49" s="21" t="str">
        <f>'OLAHNIL-12'!J51</f>
        <v/>
      </c>
      <c r="M49" s="25" t="str">
        <f>'OLAHNIL-12'!P51</f>
        <v/>
      </c>
      <c r="N49" s="26" t="str">
        <f>IF(AND(Table57[[#This Row],[Penget]]&gt;=70,Table57[[#This Row],[Ketera]]&gt;=70),"Sudah Kompeten","Belum Kompeten")</f>
        <v>Belum Kompeten</v>
      </c>
    </row>
    <row r="50" spans="1:14" ht="15" x14ac:dyDescent="0.2">
      <c r="A50" s="7">
        <v>46</v>
      </c>
      <c r="B50" s="8" t="str">
        <f>'OLAHNIL-12'!B52</f>
        <v>X MIPA_2</v>
      </c>
      <c r="C50" s="8" t="str">
        <f>'OLAHNIL-12'!A52</f>
        <v>7</v>
      </c>
      <c r="D50" s="9">
        <f>'OLAHNIL-12'!C52</f>
        <v>161710073</v>
      </c>
      <c r="E50" s="11" t="str">
        <f>'OLAHNIL-12'!D52</f>
        <v>DESTRI WINARTI</v>
      </c>
      <c r="F50" s="13">
        <f>'OLAHNIL-12'!X52</f>
        <v>0</v>
      </c>
      <c r="G50" s="16" t="str">
        <f t="shared" si="0"/>
        <v>--</v>
      </c>
      <c r="H50" s="15" t="str">
        <f>'OLAHNIL-12'!Z52</f>
        <v/>
      </c>
      <c r="I50" s="20" t="str">
        <f>'OLAHNIL-12'!AA52</f>
        <v/>
      </c>
      <c r="J50" s="19">
        <f>'OLAHNIL-12'!AV52</f>
        <v>0</v>
      </c>
      <c r="K50" s="20" t="str">
        <f>'OLAHNIL-12'!AW52</f>
        <v>--</v>
      </c>
      <c r="L50" s="21" t="str">
        <f>'OLAHNIL-12'!J52</f>
        <v/>
      </c>
      <c r="M50" s="25" t="str">
        <f>'OLAHNIL-12'!P52</f>
        <v/>
      </c>
      <c r="N50" s="26" t="str">
        <f>IF(AND(Table57[[#This Row],[Penget]]&gt;=70,Table57[[#This Row],[Ketera]]&gt;=70),"Sudah Kompeten","Belum Kompeten")</f>
        <v>Belum Kompeten</v>
      </c>
    </row>
    <row r="51" spans="1:14" ht="15" x14ac:dyDescent="0.2">
      <c r="A51" s="7">
        <v>47</v>
      </c>
      <c r="B51" s="8" t="str">
        <f>'OLAHNIL-12'!B53</f>
        <v>X MIPA_2</v>
      </c>
      <c r="C51" s="8" t="str">
        <f>'OLAHNIL-12'!A53</f>
        <v>8</v>
      </c>
      <c r="D51" s="9">
        <f>'OLAHNIL-12'!C53</f>
        <v>161710099</v>
      </c>
      <c r="E51" s="10" t="str">
        <f>'OLAHNIL-12'!D53</f>
        <v>ELSA NUR ANISA</v>
      </c>
      <c r="F51" s="13">
        <f>'OLAHNIL-12'!X53</f>
        <v>0</v>
      </c>
      <c r="G51" s="14" t="str">
        <f t="shared" si="0"/>
        <v>--</v>
      </c>
      <c r="H51" s="13" t="str">
        <f>'OLAHNIL-12'!Z53</f>
        <v/>
      </c>
      <c r="I51" s="20" t="str">
        <f>'OLAHNIL-12'!AA53</f>
        <v/>
      </c>
      <c r="J51" s="19">
        <f>'OLAHNIL-12'!AV53</f>
        <v>0</v>
      </c>
      <c r="K51" s="20" t="str">
        <f>'OLAHNIL-12'!AW53</f>
        <v>--</v>
      </c>
      <c r="L51" s="21" t="str">
        <f>'OLAHNIL-12'!J53</f>
        <v/>
      </c>
      <c r="M51" s="25" t="str">
        <f>'OLAHNIL-12'!P53</f>
        <v/>
      </c>
      <c r="N51" s="26" t="str">
        <f>IF(AND(Table57[[#This Row],[Penget]]&gt;=70,Table57[[#This Row],[Ketera]]&gt;=70),"Sudah Kompeten","Belum Kompeten")</f>
        <v>Belum Kompeten</v>
      </c>
    </row>
    <row r="52" spans="1:14" ht="15" x14ac:dyDescent="0.2">
      <c r="A52" s="7">
        <v>48</v>
      </c>
      <c r="B52" s="8" t="str">
        <f>'OLAHNIL-12'!B54</f>
        <v>X MIPA_2</v>
      </c>
      <c r="C52" s="8" t="str">
        <f>'OLAHNIL-12'!A54</f>
        <v>9</v>
      </c>
      <c r="D52" s="9">
        <f>'OLAHNIL-12'!C54</f>
        <v>161710109</v>
      </c>
      <c r="E52" s="10" t="str">
        <f>'OLAHNIL-12'!D54</f>
        <v>FADLI FATHURROHMAN MUTTAQIM</v>
      </c>
      <c r="F52" s="13">
        <f>'OLAHNIL-12'!X54</f>
        <v>0</v>
      </c>
      <c r="G52" s="14" t="str">
        <f t="shared" si="0"/>
        <v>--</v>
      </c>
      <c r="H52" s="13" t="str">
        <f>'OLAHNIL-12'!Z54</f>
        <v/>
      </c>
      <c r="I52" s="20" t="str">
        <f>'OLAHNIL-12'!AA54</f>
        <v/>
      </c>
      <c r="J52" s="19">
        <f>'OLAHNIL-12'!AV54</f>
        <v>0</v>
      </c>
      <c r="K52" s="20" t="str">
        <f>'OLAHNIL-12'!AW54</f>
        <v>--</v>
      </c>
      <c r="L52" s="21" t="str">
        <f>'OLAHNIL-12'!J54</f>
        <v/>
      </c>
      <c r="M52" s="25" t="str">
        <f>'OLAHNIL-12'!P54</f>
        <v/>
      </c>
      <c r="N52" s="26" t="str">
        <f>IF(AND(Table57[[#This Row],[Penget]]&gt;=70,Table57[[#This Row],[Ketera]]&gt;=70),"Sudah Kompeten","Belum Kompeten")</f>
        <v>Belum Kompeten</v>
      </c>
    </row>
    <row r="53" spans="1:14" ht="15" x14ac:dyDescent="0.2">
      <c r="A53" s="7">
        <v>49</v>
      </c>
      <c r="B53" s="8" t="str">
        <f>'OLAHNIL-12'!B55</f>
        <v>X MIPA_2</v>
      </c>
      <c r="C53" s="8" t="str">
        <f>'OLAHNIL-12'!A55</f>
        <v>10</v>
      </c>
      <c r="D53" s="9">
        <f>'OLAHNIL-12'!C55</f>
        <v>161710113</v>
      </c>
      <c r="E53" s="10" t="str">
        <f>'OLAHNIL-12'!D55</f>
        <v>FAJAR MOHAMAD</v>
      </c>
      <c r="F53" s="13">
        <f>'OLAHNIL-12'!X55</f>
        <v>0</v>
      </c>
      <c r="G53" s="14" t="str">
        <f t="shared" si="0"/>
        <v>--</v>
      </c>
      <c r="H53" s="13" t="str">
        <f>'OLAHNIL-12'!Z55</f>
        <v/>
      </c>
      <c r="I53" s="20" t="str">
        <f>'OLAHNIL-12'!AA55</f>
        <v/>
      </c>
      <c r="J53" s="19">
        <f>'OLAHNIL-12'!AV55</f>
        <v>0</v>
      </c>
      <c r="K53" s="20" t="str">
        <f>'OLAHNIL-12'!AW55</f>
        <v>--</v>
      </c>
      <c r="L53" s="21" t="str">
        <f>'OLAHNIL-12'!J55</f>
        <v/>
      </c>
      <c r="M53" s="25" t="str">
        <f>'OLAHNIL-12'!P55</f>
        <v/>
      </c>
      <c r="N53" s="26" t="str">
        <f>IF(AND(Table57[[#This Row],[Penget]]&gt;=70,Table57[[#This Row],[Ketera]]&gt;=70),"Sudah Kompeten","Belum Kompeten")</f>
        <v>Belum Kompeten</v>
      </c>
    </row>
    <row r="54" spans="1:14" ht="15" x14ac:dyDescent="0.2">
      <c r="A54" s="7">
        <v>50</v>
      </c>
      <c r="B54" s="8" t="str">
        <f>'OLAHNIL-12'!B56</f>
        <v>X MIPA_2</v>
      </c>
      <c r="C54" s="8" t="str">
        <f>'OLAHNIL-12'!A56</f>
        <v>11</v>
      </c>
      <c r="D54" s="9">
        <f>'OLAHNIL-12'!C56</f>
        <v>161710114</v>
      </c>
      <c r="E54" s="10" t="str">
        <f>'OLAHNIL-12'!D56</f>
        <v>FALYA SANI FEBRIANSYAH</v>
      </c>
      <c r="F54" s="13">
        <f>'OLAHNIL-12'!X56</f>
        <v>0</v>
      </c>
      <c r="G54" s="14" t="str">
        <f t="shared" si="0"/>
        <v>--</v>
      </c>
      <c r="H54" s="13" t="str">
        <f>'OLAHNIL-12'!Z56</f>
        <v/>
      </c>
      <c r="I54" s="20" t="str">
        <f>'OLAHNIL-12'!AA56</f>
        <v/>
      </c>
      <c r="J54" s="19">
        <f>'OLAHNIL-12'!AV56</f>
        <v>0</v>
      </c>
      <c r="K54" s="20" t="str">
        <f>'OLAHNIL-12'!AW56</f>
        <v>--</v>
      </c>
      <c r="L54" s="21" t="str">
        <f>'OLAHNIL-12'!J56</f>
        <v/>
      </c>
      <c r="M54" s="25" t="str">
        <f>'OLAHNIL-12'!P56</f>
        <v/>
      </c>
      <c r="N54" s="26" t="str">
        <f>IF(AND(Table57[[#This Row],[Penget]]&gt;=70,Table57[[#This Row],[Ketera]]&gt;=70),"Sudah Kompeten","Belum Kompeten")</f>
        <v>Belum Kompeten</v>
      </c>
    </row>
    <row r="55" spans="1:14" ht="15" x14ac:dyDescent="0.2">
      <c r="A55" s="7">
        <v>51</v>
      </c>
      <c r="B55" s="8" t="str">
        <f>'OLAHNIL-12'!B57</f>
        <v>X MIPA_2</v>
      </c>
      <c r="C55" s="8" t="str">
        <f>'OLAHNIL-12'!A57</f>
        <v>12</v>
      </c>
      <c r="D55" s="9">
        <f>'OLAHNIL-12'!C57</f>
        <v>161710121</v>
      </c>
      <c r="E55" s="10" t="str">
        <f>'OLAHNIL-12'!D57</f>
        <v>FITRI BANYU SUMARNA</v>
      </c>
      <c r="F55" s="13">
        <f>'OLAHNIL-12'!X57</f>
        <v>0</v>
      </c>
      <c r="G55" s="14" t="str">
        <f t="shared" si="0"/>
        <v>--</v>
      </c>
      <c r="H55" s="13" t="str">
        <f>'OLAHNIL-12'!Z57</f>
        <v/>
      </c>
      <c r="I55" s="20" t="str">
        <f>'OLAHNIL-12'!AA57</f>
        <v/>
      </c>
      <c r="J55" s="19">
        <f>'OLAHNIL-12'!AV57</f>
        <v>0</v>
      </c>
      <c r="K55" s="20" t="str">
        <f>'OLAHNIL-12'!AW57</f>
        <v>--</v>
      </c>
      <c r="L55" s="21" t="str">
        <f>'OLAHNIL-12'!J57</f>
        <v/>
      </c>
      <c r="M55" s="25" t="str">
        <f>'OLAHNIL-12'!P57</f>
        <v/>
      </c>
      <c r="N55" s="26" t="str">
        <f>IF(AND(Table57[[#This Row],[Penget]]&gt;=70,Table57[[#This Row],[Ketera]]&gt;=70),"Sudah Kompeten","Belum Kompeten")</f>
        <v>Belum Kompeten</v>
      </c>
    </row>
    <row r="56" spans="1:14" ht="15" x14ac:dyDescent="0.2">
      <c r="A56" s="7">
        <v>52</v>
      </c>
      <c r="B56" s="8" t="str">
        <f>'OLAHNIL-12'!B58</f>
        <v>X MIPA_2</v>
      </c>
      <c r="C56" s="8" t="str">
        <f>'OLAHNIL-12'!A58</f>
        <v>13</v>
      </c>
      <c r="D56" s="9">
        <f>'OLAHNIL-12'!C58</f>
        <v>161710124</v>
      </c>
      <c r="E56" s="10" t="str">
        <f>'OLAHNIL-12'!D58</f>
        <v>FITRI SUCI YANI</v>
      </c>
      <c r="F56" s="13">
        <f>'OLAHNIL-12'!X58</f>
        <v>0</v>
      </c>
      <c r="G56" s="14" t="str">
        <f t="shared" si="0"/>
        <v>--</v>
      </c>
      <c r="H56" s="13" t="str">
        <f>'OLAHNIL-12'!Z58</f>
        <v/>
      </c>
      <c r="I56" s="20" t="str">
        <f>'OLAHNIL-12'!AA58</f>
        <v/>
      </c>
      <c r="J56" s="19">
        <f>'OLAHNIL-12'!AV58</f>
        <v>0</v>
      </c>
      <c r="K56" s="20" t="str">
        <f>'OLAHNIL-12'!AW58</f>
        <v>--</v>
      </c>
      <c r="L56" s="21" t="str">
        <f>'OLAHNIL-12'!J58</f>
        <v/>
      </c>
      <c r="M56" s="25" t="str">
        <f>'OLAHNIL-12'!P58</f>
        <v/>
      </c>
      <c r="N56" s="26" t="str">
        <f>IF(AND(Table57[[#This Row],[Penget]]&gt;=70,Table57[[#This Row],[Ketera]]&gt;=70),"Sudah Kompeten","Belum Kompeten")</f>
        <v>Belum Kompeten</v>
      </c>
    </row>
    <row r="57" spans="1:14" ht="15" x14ac:dyDescent="0.2">
      <c r="A57" s="7">
        <v>53</v>
      </c>
      <c r="B57" s="8" t="str">
        <f>'OLAHNIL-12'!B59</f>
        <v>X MIPA_2</v>
      </c>
      <c r="C57" s="8" t="str">
        <f>'OLAHNIL-12'!A59</f>
        <v>14</v>
      </c>
      <c r="D57" s="9">
        <f>'OLAHNIL-12'!C59</f>
        <v>161710129</v>
      </c>
      <c r="E57" s="10" t="str">
        <f>'OLAHNIL-12'!D59</f>
        <v>HAFIDZ RISMAWAN</v>
      </c>
      <c r="F57" s="13">
        <f>'OLAHNIL-12'!X59</f>
        <v>0</v>
      </c>
      <c r="G57" s="14" t="str">
        <f t="shared" si="0"/>
        <v>--</v>
      </c>
      <c r="H57" s="13" t="str">
        <f>'OLAHNIL-12'!Z59</f>
        <v/>
      </c>
      <c r="I57" s="20" t="str">
        <f>'OLAHNIL-12'!AA59</f>
        <v/>
      </c>
      <c r="J57" s="19">
        <f>'OLAHNIL-12'!AV59</f>
        <v>0</v>
      </c>
      <c r="K57" s="20" t="str">
        <f>'OLAHNIL-12'!AW59</f>
        <v>--</v>
      </c>
      <c r="L57" s="21" t="str">
        <f>'OLAHNIL-12'!J59</f>
        <v/>
      </c>
      <c r="M57" s="25" t="str">
        <f>'OLAHNIL-12'!P59</f>
        <v/>
      </c>
      <c r="N57" s="26" t="str">
        <f>IF(AND(Table57[[#This Row],[Penget]]&gt;=70,Table57[[#This Row],[Ketera]]&gt;=70),"Sudah Kompeten","Belum Kompeten")</f>
        <v>Belum Kompeten</v>
      </c>
    </row>
    <row r="58" spans="1:14" ht="15" x14ac:dyDescent="0.2">
      <c r="A58" s="7">
        <v>54</v>
      </c>
      <c r="B58" s="8" t="str">
        <f>'OLAHNIL-12'!B60</f>
        <v>X MIPA_2</v>
      </c>
      <c r="C58" s="8" t="str">
        <f>'OLAHNIL-12'!A60</f>
        <v>15</v>
      </c>
      <c r="D58" s="9">
        <f>'OLAHNIL-12'!C60</f>
        <v>161710135</v>
      </c>
      <c r="E58" s="10" t="str">
        <f>'OLAHNIL-12'!D60</f>
        <v>HELNA ROSMAWATI</v>
      </c>
      <c r="F58" s="13">
        <f>'OLAHNIL-12'!X60</f>
        <v>0</v>
      </c>
      <c r="G58" s="14" t="str">
        <f t="shared" si="0"/>
        <v>--</v>
      </c>
      <c r="H58" s="13" t="str">
        <f>'OLAHNIL-12'!Z60</f>
        <v/>
      </c>
      <c r="I58" s="20" t="str">
        <f>'OLAHNIL-12'!AA60</f>
        <v/>
      </c>
      <c r="J58" s="19">
        <f>'OLAHNIL-12'!AV60</f>
        <v>0</v>
      </c>
      <c r="K58" s="20" t="str">
        <f>'OLAHNIL-12'!AW60</f>
        <v>--</v>
      </c>
      <c r="L58" s="21" t="str">
        <f>'OLAHNIL-12'!J60</f>
        <v/>
      </c>
      <c r="M58" s="25" t="str">
        <f>'OLAHNIL-12'!P60</f>
        <v/>
      </c>
      <c r="N58" s="26" t="str">
        <f>IF(AND(Table57[[#This Row],[Penget]]&gt;=70,Table57[[#This Row],[Ketera]]&gt;=70),"Sudah Kompeten","Belum Kompeten")</f>
        <v>Belum Kompeten</v>
      </c>
    </row>
    <row r="59" spans="1:14" ht="15" x14ac:dyDescent="0.2">
      <c r="A59" s="7">
        <v>55</v>
      </c>
      <c r="B59" s="8" t="str">
        <f>'OLAHNIL-12'!B61</f>
        <v>X MIPA_2</v>
      </c>
      <c r="C59" s="8" t="str">
        <f>'OLAHNIL-12'!A61</f>
        <v>16</v>
      </c>
      <c r="D59" s="9">
        <f>'OLAHNIL-12'!C61</f>
        <v>161710150</v>
      </c>
      <c r="E59" s="10" t="str">
        <f>'OLAHNIL-12'!D61</f>
        <v>INEU YULIANTI</v>
      </c>
      <c r="F59" s="13">
        <f>'OLAHNIL-12'!X61</f>
        <v>0</v>
      </c>
      <c r="G59" s="14" t="str">
        <f t="shared" si="0"/>
        <v>--</v>
      </c>
      <c r="H59" s="13" t="str">
        <f>'OLAHNIL-12'!Z61</f>
        <v/>
      </c>
      <c r="I59" s="20" t="str">
        <f>'OLAHNIL-12'!AA61</f>
        <v/>
      </c>
      <c r="J59" s="19">
        <f>'OLAHNIL-12'!AV61</f>
        <v>0</v>
      </c>
      <c r="K59" s="20" t="str">
        <f>'OLAHNIL-12'!AW61</f>
        <v>--</v>
      </c>
      <c r="L59" s="21" t="str">
        <f>'OLAHNIL-12'!J61</f>
        <v/>
      </c>
      <c r="M59" s="25" t="str">
        <f>'OLAHNIL-12'!P61</f>
        <v/>
      </c>
      <c r="N59" s="26" t="str">
        <f>IF(AND(Table57[[#This Row],[Penget]]&gt;=70,Table57[[#This Row],[Ketera]]&gt;=70),"Sudah Kompeten","Belum Kompeten")</f>
        <v>Belum Kompeten</v>
      </c>
    </row>
    <row r="60" spans="1:14" ht="15" x14ac:dyDescent="0.2">
      <c r="A60" s="7">
        <v>56</v>
      </c>
      <c r="B60" s="8" t="str">
        <f>'OLAHNIL-12'!B62</f>
        <v>X MIPA_2</v>
      </c>
      <c r="C60" s="8" t="str">
        <f>'OLAHNIL-12'!A62</f>
        <v>17</v>
      </c>
      <c r="D60" s="9">
        <f>'OLAHNIL-12'!C62</f>
        <v>161710378</v>
      </c>
      <c r="E60" s="10" t="str">
        <f>'OLAHNIL-12'!D62</f>
        <v>IQBAL GANDA SAPUTRA</v>
      </c>
      <c r="F60" s="13">
        <f>'OLAHNIL-12'!X62</f>
        <v>0</v>
      </c>
      <c r="G60" s="14" t="str">
        <f t="shared" si="0"/>
        <v>--</v>
      </c>
      <c r="H60" s="13" t="str">
        <f>'OLAHNIL-12'!Z62</f>
        <v/>
      </c>
      <c r="I60" s="20" t="str">
        <f>'OLAHNIL-12'!AA62</f>
        <v/>
      </c>
      <c r="J60" s="19">
        <f>'OLAHNIL-12'!AV62</f>
        <v>0</v>
      </c>
      <c r="K60" s="20" t="str">
        <f>'OLAHNIL-12'!AW62</f>
        <v>--</v>
      </c>
      <c r="L60" s="21" t="str">
        <f>'OLAHNIL-12'!J62</f>
        <v/>
      </c>
      <c r="M60" s="25" t="str">
        <f>'OLAHNIL-12'!P62</f>
        <v/>
      </c>
      <c r="N60" s="26" t="str">
        <f>IF(AND(Table57[[#This Row],[Penget]]&gt;=70,Table57[[#This Row],[Ketera]]&gt;=70),"Sudah Kompeten","Belum Kompeten")</f>
        <v>Belum Kompeten</v>
      </c>
    </row>
    <row r="61" spans="1:14" ht="15" x14ac:dyDescent="0.2">
      <c r="A61" s="7">
        <v>57</v>
      </c>
      <c r="B61" s="8" t="str">
        <f>'OLAHNIL-12'!B63</f>
        <v>X MIPA_2</v>
      </c>
      <c r="C61" s="8" t="str">
        <f>'OLAHNIL-12'!A63</f>
        <v>18</v>
      </c>
      <c r="D61" s="9">
        <f>'OLAHNIL-12'!C63</f>
        <v>161710162</v>
      </c>
      <c r="E61" s="10" t="str">
        <f>'OLAHNIL-12'!D63</f>
        <v>KEINANSYAFURA AL- BIRR</v>
      </c>
      <c r="F61" s="13">
        <f>'OLAHNIL-12'!X63</f>
        <v>0</v>
      </c>
      <c r="G61" s="14" t="str">
        <f t="shared" si="0"/>
        <v>--</v>
      </c>
      <c r="H61" s="13" t="str">
        <f>'OLAHNIL-12'!Z63</f>
        <v/>
      </c>
      <c r="I61" s="20" t="str">
        <f>'OLAHNIL-12'!AA63</f>
        <v/>
      </c>
      <c r="J61" s="19">
        <f>'OLAHNIL-12'!AV63</f>
        <v>0</v>
      </c>
      <c r="K61" s="20" t="str">
        <f>'OLAHNIL-12'!AW63</f>
        <v>--</v>
      </c>
      <c r="L61" s="21" t="str">
        <f>'OLAHNIL-12'!J63</f>
        <v/>
      </c>
      <c r="M61" s="25" t="str">
        <f>'OLAHNIL-12'!P63</f>
        <v/>
      </c>
      <c r="N61" s="26" t="str">
        <f>IF(AND(Table57[[#This Row],[Penget]]&gt;=70,Table57[[#This Row],[Ketera]]&gt;=70),"Sudah Kompeten","Belum Kompeten")</f>
        <v>Belum Kompeten</v>
      </c>
    </row>
    <row r="62" spans="1:14" ht="15" x14ac:dyDescent="0.2">
      <c r="A62" s="7">
        <v>58</v>
      </c>
      <c r="B62" s="8" t="str">
        <f>'OLAHNIL-12'!B64</f>
        <v>X MIPA_2</v>
      </c>
      <c r="C62" s="8" t="str">
        <f>'OLAHNIL-12'!A64</f>
        <v>19</v>
      </c>
      <c r="D62" s="9">
        <f>'OLAHNIL-12'!C64</f>
        <v>161710171</v>
      </c>
      <c r="E62" s="10" t="str">
        <f>'OLAHNIL-12'!D64</f>
        <v>LILIS ELSA MARSELA</v>
      </c>
      <c r="F62" s="13">
        <f>'OLAHNIL-12'!X64</f>
        <v>0</v>
      </c>
      <c r="G62" s="14" t="str">
        <f t="shared" si="0"/>
        <v>--</v>
      </c>
      <c r="H62" s="13" t="str">
        <f>'OLAHNIL-12'!Z64</f>
        <v/>
      </c>
      <c r="I62" s="20" t="str">
        <f>'OLAHNIL-12'!AA64</f>
        <v/>
      </c>
      <c r="J62" s="19">
        <f>'OLAHNIL-12'!AV64</f>
        <v>0</v>
      </c>
      <c r="K62" s="20" t="str">
        <f>'OLAHNIL-12'!AW64</f>
        <v>--</v>
      </c>
      <c r="L62" s="21" t="str">
        <f>'OLAHNIL-12'!J64</f>
        <v/>
      </c>
      <c r="M62" s="25" t="str">
        <f>'OLAHNIL-12'!P64</f>
        <v/>
      </c>
      <c r="N62" s="26" t="str">
        <f>IF(AND(Table57[[#This Row],[Penget]]&gt;=70,Table57[[#This Row],[Ketera]]&gt;=70),"Sudah Kompeten","Belum Kompeten")</f>
        <v>Belum Kompeten</v>
      </c>
    </row>
    <row r="63" spans="1:14" ht="15" x14ac:dyDescent="0.2">
      <c r="A63" s="7">
        <v>59</v>
      </c>
      <c r="B63" s="8" t="str">
        <f>'OLAHNIL-12'!B65</f>
        <v>X MIPA_2</v>
      </c>
      <c r="C63" s="8" t="str">
        <f>'OLAHNIL-12'!A65</f>
        <v>20</v>
      </c>
      <c r="D63" s="9">
        <f>'OLAHNIL-12'!C65</f>
        <v>161710187</v>
      </c>
      <c r="E63" s="10" t="str">
        <f>'OLAHNIL-12'!D65</f>
        <v>MGS. A. GEBBY AL MUHAR</v>
      </c>
      <c r="F63" s="13">
        <f>'OLAHNIL-12'!X65</f>
        <v>0</v>
      </c>
      <c r="G63" s="14" t="str">
        <f t="shared" si="0"/>
        <v>--</v>
      </c>
      <c r="H63" s="13" t="str">
        <f>'OLAHNIL-12'!Z65</f>
        <v/>
      </c>
      <c r="I63" s="20" t="str">
        <f>'OLAHNIL-12'!AA65</f>
        <v/>
      </c>
      <c r="J63" s="19">
        <f>'OLAHNIL-12'!AV65</f>
        <v>0</v>
      </c>
      <c r="K63" s="20" t="str">
        <f>'OLAHNIL-12'!AW65</f>
        <v>--</v>
      </c>
      <c r="L63" s="21" t="str">
        <f>'OLAHNIL-12'!J65</f>
        <v/>
      </c>
      <c r="M63" s="25" t="str">
        <f>'OLAHNIL-12'!P65</f>
        <v/>
      </c>
      <c r="N63" s="26" t="str">
        <f>IF(AND(Table57[[#This Row],[Penget]]&gt;=70,Table57[[#This Row],[Ketera]]&gt;=70),"Sudah Kompeten","Belum Kompeten")</f>
        <v>Belum Kompeten</v>
      </c>
    </row>
    <row r="64" spans="1:14" ht="15" x14ac:dyDescent="0.2">
      <c r="A64" s="7">
        <v>60</v>
      </c>
      <c r="B64" s="8" t="str">
        <f>'OLAHNIL-12'!B66</f>
        <v>X MIPA_2</v>
      </c>
      <c r="C64" s="8" t="str">
        <f>'OLAHNIL-12'!A66</f>
        <v>21</v>
      </c>
      <c r="D64" s="9">
        <f>'OLAHNIL-12'!C66</f>
        <v>161710189</v>
      </c>
      <c r="E64" s="10" t="str">
        <f>'OLAHNIL-12'!D66</f>
        <v>MINA MARLINA</v>
      </c>
      <c r="F64" s="13">
        <f>'OLAHNIL-12'!X66</f>
        <v>0</v>
      </c>
      <c r="G64" s="14" t="str">
        <f t="shared" si="0"/>
        <v>--</v>
      </c>
      <c r="H64" s="13" t="str">
        <f>'OLAHNIL-12'!Z66</f>
        <v/>
      </c>
      <c r="I64" s="20" t="str">
        <f>'OLAHNIL-12'!AA66</f>
        <v/>
      </c>
      <c r="J64" s="19">
        <f>'OLAHNIL-12'!AV66</f>
        <v>0</v>
      </c>
      <c r="K64" s="20" t="str">
        <f>'OLAHNIL-12'!AW66</f>
        <v>--</v>
      </c>
      <c r="L64" s="21" t="str">
        <f>'OLAHNIL-12'!J66</f>
        <v/>
      </c>
      <c r="M64" s="25" t="str">
        <f>'OLAHNIL-12'!P66</f>
        <v/>
      </c>
      <c r="N64" s="26" t="str">
        <f>IF(AND(Table57[[#This Row],[Penget]]&gt;=70,Table57[[#This Row],[Ketera]]&gt;=70),"Sudah Kompeten","Belum Kompeten")</f>
        <v>Belum Kompeten</v>
      </c>
    </row>
    <row r="65" spans="1:14" ht="15" x14ac:dyDescent="0.2">
      <c r="A65" s="7">
        <v>61</v>
      </c>
      <c r="B65" s="8" t="str">
        <f>'OLAHNIL-12'!B67</f>
        <v>X MIPA_2</v>
      </c>
      <c r="C65" s="8" t="str">
        <f>'OLAHNIL-12'!A67</f>
        <v>22</v>
      </c>
      <c r="D65" s="9">
        <f>'OLAHNIL-12'!C67</f>
        <v>161710202</v>
      </c>
      <c r="E65" s="10" t="str">
        <f>'OLAHNIL-12'!D67</f>
        <v>MOHAMAD KRISNA ANDIKA</v>
      </c>
      <c r="F65" s="13">
        <f>'OLAHNIL-12'!X67</f>
        <v>0</v>
      </c>
      <c r="G65" s="14" t="str">
        <f t="shared" si="0"/>
        <v>--</v>
      </c>
      <c r="H65" s="13" t="str">
        <f>'OLAHNIL-12'!Z67</f>
        <v/>
      </c>
      <c r="I65" s="20" t="str">
        <f>'OLAHNIL-12'!AA67</f>
        <v/>
      </c>
      <c r="J65" s="19">
        <f>'OLAHNIL-12'!AV67</f>
        <v>0</v>
      </c>
      <c r="K65" s="20" t="str">
        <f>'OLAHNIL-12'!AW67</f>
        <v>--</v>
      </c>
      <c r="L65" s="21" t="str">
        <f>'OLAHNIL-12'!J67</f>
        <v/>
      </c>
      <c r="M65" s="25" t="str">
        <f>'OLAHNIL-12'!P67</f>
        <v/>
      </c>
      <c r="N65" s="26" t="str">
        <f>IF(AND(Table57[[#This Row],[Penget]]&gt;=70,Table57[[#This Row],[Ketera]]&gt;=70),"Sudah Kompeten","Belum Kompeten")</f>
        <v>Belum Kompeten</v>
      </c>
    </row>
    <row r="66" spans="1:14" ht="15" x14ac:dyDescent="0.2">
      <c r="A66" s="7">
        <v>62</v>
      </c>
      <c r="B66" s="8" t="str">
        <f>'OLAHNIL-12'!B68</f>
        <v>X MIPA_2</v>
      </c>
      <c r="C66" s="8" t="str">
        <f>'OLAHNIL-12'!A68</f>
        <v>23</v>
      </c>
      <c r="D66" s="9">
        <f>'OLAHNIL-12'!C68</f>
        <v>161710204</v>
      </c>
      <c r="E66" s="10" t="str">
        <f>'OLAHNIL-12'!D68</f>
        <v>MOHAMMAD RAFLY FARRAZS</v>
      </c>
      <c r="F66" s="13">
        <f>'OLAHNIL-12'!X68</f>
        <v>0</v>
      </c>
      <c r="G66" s="14" t="str">
        <f t="shared" si="0"/>
        <v>--</v>
      </c>
      <c r="H66" s="13" t="str">
        <f>'OLAHNIL-12'!Z68</f>
        <v/>
      </c>
      <c r="I66" s="20" t="str">
        <f>'OLAHNIL-12'!AA68</f>
        <v/>
      </c>
      <c r="J66" s="19">
        <f>'OLAHNIL-12'!AV68</f>
        <v>0</v>
      </c>
      <c r="K66" s="20" t="str">
        <f>'OLAHNIL-12'!AW68</f>
        <v>--</v>
      </c>
      <c r="L66" s="21" t="str">
        <f>'OLAHNIL-12'!J68</f>
        <v/>
      </c>
      <c r="M66" s="25" t="str">
        <f>'OLAHNIL-12'!P68</f>
        <v/>
      </c>
      <c r="N66" s="26" t="str">
        <f>IF(AND(Table57[[#This Row],[Penget]]&gt;=70,Table57[[#This Row],[Ketera]]&gt;=70),"Sudah Kompeten","Belum Kompeten")</f>
        <v>Belum Kompeten</v>
      </c>
    </row>
    <row r="67" spans="1:14" ht="15" x14ac:dyDescent="0.2">
      <c r="A67" s="7">
        <v>63</v>
      </c>
      <c r="B67" s="8" t="str">
        <f>'OLAHNIL-12'!B69</f>
        <v>X MIPA_2</v>
      </c>
      <c r="C67" s="8" t="str">
        <f>'OLAHNIL-12'!A69</f>
        <v>24</v>
      </c>
      <c r="D67" s="9">
        <f>'OLAHNIL-12'!C69</f>
        <v>161710218</v>
      </c>
      <c r="E67" s="10" t="str">
        <f>'OLAHNIL-12'!D69</f>
        <v>NITA YULIANTI</v>
      </c>
      <c r="F67" s="13">
        <f>'OLAHNIL-12'!X69</f>
        <v>0</v>
      </c>
      <c r="G67" s="14" t="str">
        <f t="shared" si="0"/>
        <v>--</v>
      </c>
      <c r="H67" s="13" t="str">
        <f>'OLAHNIL-12'!Z69</f>
        <v/>
      </c>
      <c r="I67" s="20" t="str">
        <f>'OLAHNIL-12'!AA69</f>
        <v/>
      </c>
      <c r="J67" s="19">
        <f>'OLAHNIL-12'!AV69</f>
        <v>0</v>
      </c>
      <c r="K67" s="20" t="str">
        <f>'OLAHNIL-12'!AW69</f>
        <v>--</v>
      </c>
      <c r="L67" s="21" t="str">
        <f>'OLAHNIL-12'!J69</f>
        <v/>
      </c>
      <c r="M67" s="25" t="str">
        <f>'OLAHNIL-12'!P69</f>
        <v/>
      </c>
      <c r="N67" s="26" t="str">
        <f>IF(AND(Table57[[#This Row],[Penget]]&gt;=70,Table57[[#This Row],[Ketera]]&gt;=70),"Sudah Kompeten","Belum Kompeten")</f>
        <v>Belum Kompeten</v>
      </c>
    </row>
    <row r="68" spans="1:14" ht="15" x14ac:dyDescent="0.2">
      <c r="A68" s="7">
        <v>64</v>
      </c>
      <c r="B68" s="8" t="str">
        <f>'OLAHNIL-12'!B70</f>
        <v>X MIPA_2</v>
      </c>
      <c r="C68" s="8" t="str">
        <f>'OLAHNIL-12'!A70</f>
        <v>25</v>
      </c>
      <c r="D68" s="9">
        <f>'OLAHNIL-12'!C70</f>
        <v>161710219</v>
      </c>
      <c r="E68" s="10" t="str">
        <f>'OLAHNIL-12'!D70</f>
        <v>NOVI WIDIAWATI</v>
      </c>
      <c r="F68" s="13">
        <f>'OLAHNIL-12'!X70</f>
        <v>0</v>
      </c>
      <c r="G68" s="14" t="str">
        <f t="shared" si="0"/>
        <v>--</v>
      </c>
      <c r="H68" s="13" t="str">
        <f>'OLAHNIL-12'!Z70</f>
        <v/>
      </c>
      <c r="I68" s="20" t="str">
        <f>'OLAHNIL-12'!AA70</f>
        <v/>
      </c>
      <c r="J68" s="19">
        <f>'OLAHNIL-12'!AV70</f>
        <v>0</v>
      </c>
      <c r="K68" s="20" t="str">
        <f>'OLAHNIL-12'!AW70</f>
        <v>--</v>
      </c>
      <c r="L68" s="21" t="str">
        <f>'OLAHNIL-12'!J70</f>
        <v/>
      </c>
      <c r="M68" s="25" t="str">
        <f>'OLAHNIL-12'!P70</f>
        <v/>
      </c>
      <c r="N68" s="26" t="str">
        <f>IF(AND(Table57[[#This Row],[Penget]]&gt;=70,Table57[[#This Row],[Ketera]]&gt;=70),"Sudah Kompeten","Belum Kompeten")</f>
        <v>Belum Kompeten</v>
      </c>
    </row>
    <row r="69" spans="1:14" ht="15" x14ac:dyDescent="0.2">
      <c r="A69" s="7">
        <v>65</v>
      </c>
      <c r="B69" s="8" t="str">
        <f>'OLAHNIL-12'!B71</f>
        <v>X MIPA_2</v>
      </c>
      <c r="C69" s="8" t="str">
        <f>'OLAHNIL-12'!A71</f>
        <v>26</v>
      </c>
      <c r="D69" s="9">
        <f>'OLAHNIL-12'!C71</f>
        <v>161710221</v>
      </c>
      <c r="E69" s="10" t="str">
        <f>'OLAHNIL-12'!D71</f>
        <v>NOVIA HELISTIANI</v>
      </c>
      <c r="F69" s="13">
        <f>'OLAHNIL-12'!X71</f>
        <v>0</v>
      </c>
      <c r="G69" s="14" t="str">
        <f t="shared" ref="G69:G132" si="1">VLOOKUP(F69,$P$2:$Q$7,2)</f>
        <v>--</v>
      </c>
      <c r="H69" s="13" t="str">
        <f>'OLAHNIL-12'!Z71</f>
        <v/>
      </c>
      <c r="I69" s="20" t="str">
        <f>'OLAHNIL-12'!AA71</f>
        <v/>
      </c>
      <c r="J69" s="19">
        <f>'OLAHNIL-12'!AV71</f>
        <v>0</v>
      </c>
      <c r="K69" s="20" t="str">
        <f>'OLAHNIL-12'!AW71</f>
        <v>--</v>
      </c>
      <c r="L69" s="21" t="str">
        <f>'OLAHNIL-12'!J71</f>
        <v/>
      </c>
      <c r="M69" s="25" t="str">
        <f>'OLAHNIL-12'!P71</f>
        <v/>
      </c>
      <c r="N69" s="26" t="str">
        <f>IF(AND(Table57[[#This Row],[Penget]]&gt;=70,Table57[[#This Row],[Ketera]]&gt;=70),"Sudah Kompeten","Belum Kompeten")</f>
        <v>Belum Kompeten</v>
      </c>
    </row>
    <row r="70" spans="1:14" ht="15" x14ac:dyDescent="0.2">
      <c r="A70" s="7">
        <v>66</v>
      </c>
      <c r="B70" s="8" t="str">
        <f>'OLAHNIL-12'!B72</f>
        <v>X MIPA_2</v>
      </c>
      <c r="C70" s="8" t="str">
        <f>'OLAHNIL-12'!A72</f>
        <v>27</v>
      </c>
      <c r="D70" s="9">
        <f>'OLAHNIL-12'!C72</f>
        <v>161710224</v>
      </c>
      <c r="E70" s="10" t="str">
        <f>'OLAHNIL-12'!D72</f>
        <v>NUR ASYFA RAMDANIAH</v>
      </c>
      <c r="F70" s="13">
        <f>'OLAHNIL-12'!X72</f>
        <v>0</v>
      </c>
      <c r="G70" s="14" t="str">
        <f t="shared" si="1"/>
        <v>--</v>
      </c>
      <c r="H70" s="13" t="str">
        <f>'OLAHNIL-12'!Z72</f>
        <v/>
      </c>
      <c r="I70" s="20" t="str">
        <f>'OLAHNIL-12'!AA72</f>
        <v/>
      </c>
      <c r="J70" s="19">
        <f>'OLAHNIL-12'!AV72</f>
        <v>0</v>
      </c>
      <c r="K70" s="20" t="str">
        <f>'OLAHNIL-12'!AW72</f>
        <v>--</v>
      </c>
      <c r="L70" s="21" t="str">
        <f>'OLAHNIL-12'!J72</f>
        <v/>
      </c>
      <c r="M70" s="25" t="str">
        <f>'OLAHNIL-12'!P72</f>
        <v/>
      </c>
      <c r="N70" s="26" t="str">
        <f>IF(AND(Table57[[#This Row],[Penget]]&gt;=70,Table57[[#This Row],[Ketera]]&gt;=70),"Sudah Kompeten","Belum Kompeten")</f>
        <v>Belum Kompeten</v>
      </c>
    </row>
    <row r="71" spans="1:14" ht="15" x14ac:dyDescent="0.2">
      <c r="A71" s="7">
        <v>67</v>
      </c>
      <c r="B71" s="8" t="str">
        <f>'OLAHNIL-12'!B73</f>
        <v>X MIPA_2</v>
      </c>
      <c r="C71" s="8" t="str">
        <f>'OLAHNIL-12'!A73</f>
        <v>28</v>
      </c>
      <c r="D71" s="9">
        <f>'OLAHNIL-12'!C73</f>
        <v>161710230</v>
      </c>
      <c r="E71" s="10" t="str">
        <f>'OLAHNIL-12'!D73</f>
        <v xml:space="preserve">NURUL ALIANI </v>
      </c>
      <c r="F71" s="13">
        <f>'OLAHNIL-12'!X73</f>
        <v>0</v>
      </c>
      <c r="G71" s="14" t="str">
        <f t="shared" si="1"/>
        <v>--</v>
      </c>
      <c r="H71" s="13" t="str">
        <f>'OLAHNIL-12'!Z73</f>
        <v/>
      </c>
      <c r="I71" s="20" t="str">
        <f>'OLAHNIL-12'!AA73</f>
        <v/>
      </c>
      <c r="J71" s="19">
        <f>'OLAHNIL-12'!AV73</f>
        <v>0</v>
      </c>
      <c r="K71" s="20" t="str">
        <f>'OLAHNIL-12'!AW73</f>
        <v>--</v>
      </c>
      <c r="L71" s="21" t="str">
        <f>'OLAHNIL-12'!J73</f>
        <v/>
      </c>
      <c r="M71" s="25" t="str">
        <f>'OLAHNIL-12'!P73</f>
        <v/>
      </c>
      <c r="N71" s="26" t="str">
        <f>IF(AND(Table57[[#This Row],[Penget]]&gt;=70,Table57[[#This Row],[Ketera]]&gt;=70),"Sudah Kompeten","Belum Kompeten")</f>
        <v>Belum Kompeten</v>
      </c>
    </row>
    <row r="72" spans="1:14" ht="15" x14ac:dyDescent="0.2">
      <c r="A72" s="7">
        <v>68</v>
      </c>
      <c r="B72" s="8" t="str">
        <f>'OLAHNIL-12'!B74</f>
        <v>X MIPA_2</v>
      </c>
      <c r="C72" s="8" t="str">
        <f>'OLAHNIL-12'!A74</f>
        <v>29</v>
      </c>
      <c r="D72" s="9">
        <f>'OLAHNIL-12'!C74</f>
        <v>161710238</v>
      </c>
      <c r="E72" s="11" t="str">
        <f>'OLAHNIL-12'!D74</f>
        <v>PUTRI MEILANI CAHYANTI</v>
      </c>
      <c r="F72" s="13">
        <f>'OLAHNIL-12'!X74</f>
        <v>0</v>
      </c>
      <c r="G72" s="16" t="str">
        <f t="shared" si="1"/>
        <v>--</v>
      </c>
      <c r="H72" s="15" t="str">
        <f>'OLAHNIL-12'!Z74</f>
        <v/>
      </c>
      <c r="I72" s="20" t="str">
        <f>'OLAHNIL-12'!AA74</f>
        <v/>
      </c>
      <c r="J72" s="19">
        <f>'OLAHNIL-12'!AV74</f>
        <v>0</v>
      </c>
      <c r="K72" s="20" t="str">
        <f>'OLAHNIL-12'!AW74</f>
        <v>--</v>
      </c>
      <c r="L72" s="21" t="str">
        <f>'OLAHNIL-12'!J74</f>
        <v/>
      </c>
      <c r="M72" s="25" t="str">
        <f>'OLAHNIL-12'!P74</f>
        <v/>
      </c>
      <c r="N72" s="26" t="str">
        <f>IF(AND(Table57[[#This Row],[Penget]]&gt;=70,Table57[[#This Row],[Ketera]]&gt;=70),"Sudah Kompeten","Belum Kompeten")</f>
        <v>Belum Kompeten</v>
      </c>
    </row>
    <row r="73" spans="1:14" ht="15" x14ac:dyDescent="0.2">
      <c r="A73" s="7">
        <v>69</v>
      </c>
      <c r="B73" s="8" t="str">
        <f>'OLAHNIL-12'!B75</f>
        <v>X MIPA_2</v>
      </c>
      <c r="C73" s="8" t="str">
        <f>'OLAHNIL-12'!A75</f>
        <v>30</v>
      </c>
      <c r="D73" s="9">
        <f>'OLAHNIL-12'!C75</f>
        <v>161710245</v>
      </c>
      <c r="E73" s="10" t="str">
        <f>'OLAHNIL-12'!D75</f>
        <v>RANGGA NUGRAHA</v>
      </c>
      <c r="F73" s="13">
        <f>'OLAHNIL-12'!X75</f>
        <v>0</v>
      </c>
      <c r="G73" s="14" t="str">
        <f t="shared" si="1"/>
        <v>--</v>
      </c>
      <c r="H73" s="13" t="str">
        <f>'OLAHNIL-12'!Z75</f>
        <v/>
      </c>
      <c r="I73" s="20" t="str">
        <f>'OLAHNIL-12'!AA75</f>
        <v/>
      </c>
      <c r="J73" s="19">
        <f>'OLAHNIL-12'!AV75</f>
        <v>0</v>
      </c>
      <c r="K73" s="20" t="str">
        <f>'OLAHNIL-12'!AW75</f>
        <v>--</v>
      </c>
      <c r="L73" s="21" t="str">
        <f>'OLAHNIL-12'!J75</f>
        <v/>
      </c>
      <c r="M73" s="25" t="str">
        <f>'OLAHNIL-12'!P75</f>
        <v/>
      </c>
      <c r="N73" s="26" t="str">
        <f>IF(AND(Table57[[#This Row],[Penget]]&gt;=70,Table57[[#This Row],[Ketera]]&gt;=70),"Sudah Kompeten","Belum Kompeten")</f>
        <v>Belum Kompeten</v>
      </c>
    </row>
    <row r="74" spans="1:14" ht="15" x14ac:dyDescent="0.2">
      <c r="A74" s="7">
        <v>70</v>
      </c>
      <c r="B74" s="8" t="str">
        <f>'OLAHNIL-12'!B76</f>
        <v>X MIPA_2</v>
      </c>
      <c r="C74" s="8" t="str">
        <f>'OLAHNIL-12'!A76</f>
        <v>31</v>
      </c>
      <c r="D74" s="9">
        <f>'OLAHNIL-12'!C76</f>
        <v>161710289</v>
      </c>
      <c r="E74" s="10" t="str">
        <f>'OLAHNIL-12'!D76</f>
        <v>SELVIRA ZALSABILA ANDRESTY</v>
      </c>
      <c r="F74" s="13">
        <f>'OLAHNIL-12'!X76</f>
        <v>0</v>
      </c>
      <c r="G74" s="14" t="str">
        <f t="shared" si="1"/>
        <v>--</v>
      </c>
      <c r="H74" s="13" t="str">
        <f>'OLAHNIL-12'!Z76</f>
        <v/>
      </c>
      <c r="I74" s="20" t="str">
        <f>'OLAHNIL-12'!AA76</f>
        <v/>
      </c>
      <c r="J74" s="19">
        <f>'OLAHNIL-12'!AV76</f>
        <v>0</v>
      </c>
      <c r="K74" s="20" t="str">
        <f>'OLAHNIL-12'!AW76</f>
        <v>--</v>
      </c>
      <c r="L74" s="21" t="str">
        <f>'OLAHNIL-12'!J76</f>
        <v/>
      </c>
      <c r="M74" s="25" t="str">
        <f>'OLAHNIL-12'!P76</f>
        <v/>
      </c>
      <c r="N74" s="26" t="str">
        <f>IF(AND(Table57[[#This Row],[Penget]]&gt;=70,Table57[[#This Row],[Ketera]]&gt;=70),"Sudah Kompeten","Belum Kompeten")</f>
        <v>Belum Kompeten</v>
      </c>
    </row>
    <row r="75" spans="1:14" ht="15" x14ac:dyDescent="0.2">
      <c r="A75" s="7">
        <v>71</v>
      </c>
      <c r="B75" s="8" t="str">
        <f>'OLAHNIL-12'!B77</f>
        <v>X MIPA_2</v>
      </c>
      <c r="C75" s="8" t="str">
        <f>'OLAHNIL-12'!A77</f>
        <v>32</v>
      </c>
      <c r="D75" s="9">
        <f>'OLAHNIL-12'!C77</f>
        <v>161710297</v>
      </c>
      <c r="E75" s="10" t="str">
        <f>'OLAHNIL-12'!D77</f>
        <v>SILVI SETIANI</v>
      </c>
      <c r="F75" s="13">
        <f>'OLAHNIL-12'!X77</f>
        <v>0</v>
      </c>
      <c r="G75" s="14" t="str">
        <f t="shared" si="1"/>
        <v>--</v>
      </c>
      <c r="H75" s="13" t="str">
        <f>'OLAHNIL-12'!Z77</f>
        <v/>
      </c>
      <c r="I75" s="20" t="str">
        <f>'OLAHNIL-12'!AA77</f>
        <v/>
      </c>
      <c r="J75" s="19">
        <f>'OLAHNIL-12'!AV77</f>
        <v>0</v>
      </c>
      <c r="K75" s="20" t="str">
        <f>'OLAHNIL-12'!AW77</f>
        <v>--</v>
      </c>
      <c r="L75" s="21" t="str">
        <f>'OLAHNIL-12'!J77</f>
        <v/>
      </c>
      <c r="M75" s="25" t="str">
        <f>'OLAHNIL-12'!P77</f>
        <v/>
      </c>
      <c r="N75" s="26" t="str">
        <f>IF(AND(Table57[[#This Row],[Penget]]&gt;=70,Table57[[#This Row],[Ketera]]&gt;=70),"Sudah Kompeten","Belum Kompeten")</f>
        <v>Belum Kompeten</v>
      </c>
    </row>
    <row r="76" spans="1:14" ht="15" x14ac:dyDescent="0.2">
      <c r="A76" s="7">
        <v>72</v>
      </c>
      <c r="B76" s="8" t="str">
        <f>'OLAHNIL-12'!B78</f>
        <v>X MIPA_2</v>
      </c>
      <c r="C76" s="8" t="str">
        <f>'OLAHNIL-12'!A78</f>
        <v>33</v>
      </c>
      <c r="D76" s="9">
        <f>'OLAHNIL-12'!C78</f>
        <v>161710301</v>
      </c>
      <c r="E76" s="10" t="str">
        <f>'OLAHNIL-12'!D78</f>
        <v>SISKA HERFINA</v>
      </c>
      <c r="F76" s="13">
        <f>'OLAHNIL-12'!X78</f>
        <v>0</v>
      </c>
      <c r="G76" s="14" t="str">
        <f t="shared" si="1"/>
        <v>--</v>
      </c>
      <c r="H76" s="13" t="str">
        <f>'OLAHNIL-12'!Z78</f>
        <v/>
      </c>
      <c r="I76" s="20" t="str">
        <f>'OLAHNIL-12'!AA78</f>
        <v/>
      </c>
      <c r="J76" s="19">
        <f>'OLAHNIL-12'!AV78</f>
        <v>0</v>
      </c>
      <c r="K76" s="20" t="str">
        <f>'OLAHNIL-12'!AW78</f>
        <v>--</v>
      </c>
      <c r="L76" s="21" t="str">
        <f>'OLAHNIL-12'!J78</f>
        <v/>
      </c>
      <c r="M76" s="25" t="str">
        <f>'OLAHNIL-12'!P78</f>
        <v/>
      </c>
      <c r="N76" s="26" t="str">
        <f>IF(AND(Table57[[#This Row],[Penget]]&gt;=70,Table57[[#This Row],[Ketera]]&gt;=70),"Sudah Kompeten","Belum Kompeten")</f>
        <v>Belum Kompeten</v>
      </c>
    </row>
    <row r="77" spans="1:14" ht="15" x14ac:dyDescent="0.2">
      <c r="A77" s="7">
        <v>73</v>
      </c>
      <c r="B77" s="8" t="str">
        <f>'OLAHNIL-12'!B79</f>
        <v>X MIPA_2</v>
      </c>
      <c r="C77" s="8" t="str">
        <f>'OLAHNIL-12'!A79</f>
        <v>34</v>
      </c>
      <c r="D77" s="9">
        <f>'OLAHNIL-12'!C79</f>
        <v>161710309</v>
      </c>
      <c r="E77" s="10" t="str">
        <f>'OLAHNIL-12'!D79</f>
        <v>SITI PAUZIAH</v>
      </c>
      <c r="F77" s="13">
        <f>'OLAHNIL-12'!X79</f>
        <v>0</v>
      </c>
      <c r="G77" s="14" t="str">
        <f t="shared" si="1"/>
        <v>--</v>
      </c>
      <c r="H77" s="13" t="str">
        <f>'OLAHNIL-12'!Z79</f>
        <v/>
      </c>
      <c r="I77" s="20" t="str">
        <f>'OLAHNIL-12'!AA79</f>
        <v/>
      </c>
      <c r="J77" s="19">
        <f>'OLAHNIL-12'!AV79</f>
        <v>0</v>
      </c>
      <c r="K77" s="20" t="str">
        <f>'OLAHNIL-12'!AW79</f>
        <v>--</v>
      </c>
      <c r="L77" s="21" t="str">
        <f>'OLAHNIL-12'!J79</f>
        <v/>
      </c>
      <c r="M77" s="25" t="str">
        <f>'OLAHNIL-12'!P79</f>
        <v/>
      </c>
      <c r="N77" s="26" t="str">
        <f>IF(AND(Table57[[#This Row],[Penget]]&gt;=70,Table57[[#This Row],[Ketera]]&gt;=70),"Sudah Kompeten","Belum Kompeten")</f>
        <v>Belum Kompeten</v>
      </c>
    </row>
    <row r="78" spans="1:14" ht="15" x14ac:dyDescent="0.2">
      <c r="A78" s="7">
        <v>74</v>
      </c>
      <c r="B78" s="8" t="str">
        <f>'OLAHNIL-12'!B80</f>
        <v>X MIPA_2</v>
      </c>
      <c r="C78" s="8" t="str">
        <f>'OLAHNIL-12'!A80</f>
        <v>35</v>
      </c>
      <c r="D78" s="9">
        <f>'OLAHNIL-12'!C80</f>
        <v>161710323</v>
      </c>
      <c r="E78" s="10" t="str">
        <f>'OLAHNIL-12'!D80</f>
        <v>SUSI SULISTIAWATI</v>
      </c>
      <c r="F78" s="13">
        <f>'OLAHNIL-12'!X80</f>
        <v>0</v>
      </c>
      <c r="G78" s="14" t="str">
        <f t="shared" si="1"/>
        <v>--</v>
      </c>
      <c r="H78" s="13" t="str">
        <f>'OLAHNIL-12'!Z80</f>
        <v/>
      </c>
      <c r="I78" s="20" t="str">
        <f>'OLAHNIL-12'!AA80</f>
        <v/>
      </c>
      <c r="J78" s="19">
        <f>'OLAHNIL-12'!AV80</f>
        <v>0</v>
      </c>
      <c r="K78" s="20" t="str">
        <f>'OLAHNIL-12'!AW80</f>
        <v>--</v>
      </c>
      <c r="L78" s="21" t="str">
        <f>'OLAHNIL-12'!J80</f>
        <v/>
      </c>
      <c r="M78" s="25" t="str">
        <f>'OLAHNIL-12'!P80</f>
        <v/>
      </c>
      <c r="N78" s="26" t="str">
        <f>IF(AND(Table57[[#This Row],[Penget]]&gt;=70,Table57[[#This Row],[Ketera]]&gt;=70),"Sudah Kompeten","Belum Kompeten")</f>
        <v>Belum Kompeten</v>
      </c>
    </row>
    <row r="79" spans="1:14" ht="15" x14ac:dyDescent="0.2">
      <c r="A79" s="7">
        <v>75</v>
      </c>
      <c r="B79" s="8" t="str">
        <f>'OLAHNIL-12'!B81</f>
        <v>X MIPA_2</v>
      </c>
      <c r="C79" s="8" t="str">
        <f>'OLAHNIL-12'!A81</f>
        <v>36</v>
      </c>
      <c r="D79" s="9">
        <f>'OLAHNIL-12'!C81</f>
        <v>161710335</v>
      </c>
      <c r="E79" s="10" t="str">
        <f>'OLAHNIL-12'!D81</f>
        <v>TITIN</v>
      </c>
      <c r="F79" s="13">
        <f>'OLAHNIL-12'!X81</f>
        <v>0</v>
      </c>
      <c r="G79" s="14" t="str">
        <f t="shared" si="1"/>
        <v>--</v>
      </c>
      <c r="H79" s="13" t="str">
        <f>'OLAHNIL-12'!Z81</f>
        <v/>
      </c>
      <c r="I79" s="20" t="str">
        <f>'OLAHNIL-12'!AA81</f>
        <v/>
      </c>
      <c r="J79" s="19">
        <f>'OLAHNIL-12'!AV81</f>
        <v>0</v>
      </c>
      <c r="K79" s="20" t="str">
        <f>'OLAHNIL-12'!AW81</f>
        <v>--</v>
      </c>
      <c r="L79" s="21" t="str">
        <f>'OLAHNIL-12'!J81</f>
        <v/>
      </c>
      <c r="M79" s="25" t="str">
        <f>'OLAHNIL-12'!P81</f>
        <v/>
      </c>
      <c r="N79" s="26" t="str">
        <f>IF(AND(Table57[[#This Row],[Penget]]&gt;=70,Table57[[#This Row],[Ketera]]&gt;=70),"Sudah Kompeten","Belum Kompeten")</f>
        <v>Belum Kompeten</v>
      </c>
    </row>
    <row r="80" spans="1:14" ht="15" x14ac:dyDescent="0.2">
      <c r="A80" s="7">
        <v>76</v>
      </c>
      <c r="B80" s="8" t="str">
        <f>'OLAHNIL-12'!B82</f>
        <v>X MIPA_2</v>
      </c>
      <c r="C80" s="8" t="str">
        <f>'OLAHNIL-12'!A82</f>
        <v>37</v>
      </c>
      <c r="D80" s="9">
        <f>'OLAHNIL-12'!C82</f>
        <v>161710339</v>
      </c>
      <c r="E80" s="10" t="str">
        <f>'OLAHNIL-12'!D82</f>
        <v>TRISNO</v>
      </c>
      <c r="F80" s="13">
        <f>'OLAHNIL-12'!X82</f>
        <v>0</v>
      </c>
      <c r="G80" s="14" t="str">
        <f t="shared" si="1"/>
        <v>--</v>
      </c>
      <c r="H80" s="13" t="str">
        <f>'OLAHNIL-12'!Z82</f>
        <v/>
      </c>
      <c r="I80" s="20" t="str">
        <f>'OLAHNIL-12'!AA82</f>
        <v/>
      </c>
      <c r="J80" s="19">
        <f>'OLAHNIL-12'!AV82</f>
        <v>0</v>
      </c>
      <c r="K80" s="20" t="str">
        <f>'OLAHNIL-12'!AW82</f>
        <v>--</v>
      </c>
      <c r="L80" s="21" t="str">
        <f>'OLAHNIL-12'!J82</f>
        <v/>
      </c>
      <c r="M80" s="25" t="str">
        <f>'OLAHNIL-12'!P82</f>
        <v/>
      </c>
      <c r="N80" s="26" t="str">
        <f>IF(AND(Table57[[#This Row],[Penget]]&gt;=70,Table57[[#This Row],[Ketera]]&gt;=70),"Sudah Kompeten","Belum Kompeten")</f>
        <v>Belum Kompeten</v>
      </c>
    </row>
    <row r="81" spans="1:14" ht="15" x14ac:dyDescent="0.2">
      <c r="A81" s="7">
        <v>77</v>
      </c>
      <c r="B81" s="8" t="str">
        <f>'OLAHNIL-12'!B83</f>
        <v>X MIPA_2</v>
      </c>
      <c r="C81" s="8" t="str">
        <f>'OLAHNIL-12'!A83</f>
        <v>38</v>
      </c>
      <c r="D81" s="9">
        <f>'OLAHNIL-12'!C83</f>
        <v>161710344</v>
      </c>
      <c r="E81" s="10" t="str">
        <f>'OLAHNIL-12'!D83</f>
        <v>WIDI AISAH</v>
      </c>
      <c r="F81" s="13">
        <f>'OLAHNIL-12'!X83</f>
        <v>0</v>
      </c>
      <c r="G81" s="14" t="str">
        <f t="shared" si="1"/>
        <v>--</v>
      </c>
      <c r="H81" s="13" t="str">
        <f>'OLAHNIL-12'!Z83</f>
        <v/>
      </c>
      <c r="I81" s="20" t="str">
        <f>'OLAHNIL-12'!AA83</f>
        <v/>
      </c>
      <c r="J81" s="19">
        <f>'OLAHNIL-12'!AV83</f>
        <v>0</v>
      </c>
      <c r="K81" s="20" t="str">
        <f>'OLAHNIL-12'!AW83</f>
        <v>--</v>
      </c>
      <c r="L81" s="21" t="str">
        <f>'OLAHNIL-12'!J83</f>
        <v/>
      </c>
      <c r="M81" s="25" t="str">
        <f>'OLAHNIL-12'!P83</f>
        <v/>
      </c>
      <c r="N81" s="26" t="str">
        <f>IF(AND(Table57[[#This Row],[Penget]]&gt;=70,Table57[[#This Row],[Ketera]]&gt;=70),"Sudah Kompeten","Belum Kompeten")</f>
        <v>Belum Kompeten</v>
      </c>
    </row>
    <row r="82" spans="1:14" ht="15" x14ac:dyDescent="0.2">
      <c r="A82" s="7">
        <v>78</v>
      </c>
      <c r="B82" s="8" t="str">
        <f>'OLAHNIL-12'!B84</f>
        <v>X MIPA_2</v>
      </c>
      <c r="C82" s="8" t="str">
        <f>'OLAHNIL-12'!A84</f>
        <v>39</v>
      </c>
      <c r="D82" s="9">
        <f>'OLAHNIL-12'!C84</f>
        <v>161710349</v>
      </c>
      <c r="E82" s="10" t="str">
        <f>'OLAHNIL-12'!D84</f>
        <v>WINDI RINDIANI</v>
      </c>
      <c r="F82" s="13">
        <f>'OLAHNIL-12'!X84</f>
        <v>0</v>
      </c>
      <c r="G82" s="14" t="str">
        <f t="shared" si="1"/>
        <v>--</v>
      </c>
      <c r="H82" s="13" t="str">
        <f>'OLAHNIL-12'!Z84</f>
        <v/>
      </c>
      <c r="I82" s="20" t="str">
        <f>'OLAHNIL-12'!AA84</f>
        <v/>
      </c>
      <c r="J82" s="19">
        <f>'OLAHNIL-12'!AV84</f>
        <v>0</v>
      </c>
      <c r="K82" s="20" t="str">
        <f>'OLAHNIL-12'!AW84</f>
        <v>--</v>
      </c>
      <c r="L82" s="21" t="str">
        <f>'OLAHNIL-12'!J84</f>
        <v/>
      </c>
      <c r="M82" s="25" t="str">
        <f>'OLAHNIL-12'!P84</f>
        <v/>
      </c>
      <c r="N82" s="26" t="str">
        <f>IF(AND(Table57[[#This Row],[Penget]]&gt;=70,Table57[[#This Row],[Ketera]]&gt;=70),"Sudah Kompeten","Belum Kompeten")</f>
        <v>Belum Kompeten</v>
      </c>
    </row>
    <row r="83" spans="1:14" ht="15" x14ac:dyDescent="0.2">
      <c r="A83" s="7">
        <v>79</v>
      </c>
      <c r="B83" s="8" t="str">
        <f>'OLAHNIL-12'!B85</f>
        <v>X MIPA_2</v>
      </c>
      <c r="C83" s="8" t="str">
        <f>'OLAHNIL-12'!A85</f>
        <v>40</v>
      </c>
      <c r="D83" s="9">
        <f>'OLAHNIL-12'!C85</f>
        <v>161710351</v>
      </c>
      <c r="E83" s="10" t="str">
        <f>'OLAHNIL-12'!D85</f>
        <v>WINDU WULANSARI</v>
      </c>
      <c r="F83" s="13">
        <f>'OLAHNIL-12'!X85</f>
        <v>0</v>
      </c>
      <c r="G83" s="14" t="str">
        <f t="shared" si="1"/>
        <v>--</v>
      </c>
      <c r="H83" s="13" t="str">
        <f>'OLAHNIL-12'!Z85</f>
        <v/>
      </c>
      <c r="I83" s="20" t="str">
        <f>'OLAHNIL-12'!AA85</f>
        <v/>
      </c>
      <c r="J83" s="19">
        <f>'OLAHNIL-12'!AV85</f>
        <v>0</v>
      </c>
      <c r="K83" s="20" t="str">
        <f>'OLAHNIL-12'!AW85</f>
        <v>--</v>
      </c>
      <c r="L83" s="21" t="str">
        <f>'OLAHNIL-12'!J85</f>
        <v/>
      </c>
      <c r="M83" s="25" t="str">
        <f>'OLAHNIL-12'!P85</f>
        <v/>
      </c>
      <c r="N83" s="26" t="str">
        <f>IF(AND(Table57[[#This Row],[Penget]]&gt;=70,Table57[[#This Row],[Ketera]]&gt;=70),"Sudah Kompeten","Belum Kompeten")</f>
        <v>Belum Kompeten</v>
      </c>
    </row>
    <row r="84" spans="1:14" ht="15" x14ac:dyDescent="0.2">
      <c r="A84" s="7">
        <v>80</v>
      </c>
      <c r="B84" s="8" t="str">
        <f>'OLAHNIL-12'!B86</f>
        <v>X MIPA_2</v>
      </c>
      <c r="C84" s="8" t="str">
        <f>'OLAHNIL-12'!A86</f>
        <v>41</v>
      </c>
      <c r="D84" s="9">
        <f>'OLAHNIL-12'!C86</f>
        <v>161710366</v>
      </c>
      <c r="E84" s="11" t="str">
        <f>'OLAHNIL-12'!D86</f>
        <v>ZEIN AZIZ FARHANI</v>
      </c>
      <c r="F84" s="13">
        <f>'OLAHNIL-12'!X86</f>
        <v>0</v>
      </c>
      <c r="G84" s="16" t="str">
        <f t="shared" si="1"/>
        <v>--</v>
      </c>
      <c r="H84" s="15" t="str">
        <f>'OLAHNIL-12'!Z86</f>
        <v/>
      </c>
      <c r="I84" s="20" t="str">
        <f>'OLAHNIL-12'!AA86</f>
        <v/>
      </c>
      <c r="J84" s="19">
        <f>'OLAHNIL-12'!AV86</f>
        <v>0</v>
      </c>
      <c r="K84" s="20" t="str">
        <f>'OLAHNIL-12'!AW86</f>
        <v>--</v>
      </c>
      <c r="L84" s="21" t="str">
        <f>'OLAHNIL-12'!J86</f>
        <v/>
      </c>
      <c r="M84" s="25" t="str">
        <f>'OLAHNIL-12'!P86</f>
        <v/>
      </c>
      <c r="N84" s="26" t="str">
        <f>IF(AND(Table57[[#This Row],[Penget]]&gt;=70,Table57[[#This Row],[Ketera]]&gt;=70),"Sudah Kompeten","Belum Kompeten")</f>
        <v>Belum Kompeten</v>
      </c>
    </row>
    <row r="85" spans="1:14" ht="15" x14ac:dyDescent="0.2">
      <c r="A85" s="7">
        <v>81</v>
      </c>
      <c r="B85" s="8" t="str">
        <f>'OLAHNIL-12'!B87</f>
        <v>X MIPA_2</v>
      </c>
      <c r="C85" s="8" t="str">
        <f>'OLAHNIL-12'!A87</f>
        <v>42</v>
      </c>
      <c r="D85" s="9">
        <f>'OLAHNIL-12'!C87</f>
        <v>161710367</v>
      </c>
      <c r="E85" s="10" t="str">
        <f>'OLAHNIL-12'!D87</f>
        <v>ZIDANE ANGGI RIYANA</v>
      </c>
      <c r="F85" s="13">
        <f>'OLAHNIL-12'!X87</f>
        <v>0</v>
      </c>
      <c r="G85" s="14" t="str">
        <f t="shared" si="1"/>
        <v>--</v>
      </c>
      <c r="H85" s="13" t="str">
        <f>'OLAHNIL-12'!Z87</f>
        <v/>
      </c>
      <c r="I85" s="20" t="str">
        <f>'OLAHNIL-12'!AA87</f>
        <v/>
      </c>
      <c r="J85" s="19">
        <f>'OLAHNIL-12'!AV87</f>
        <v>0</v>
      </c>
      <c r="K85" s="20" t="str">
        <f>'OLAHNIL-12'!AW87</f>
        <v>--</v>
      </c>
      <c r="L85" s="21" t="str">
        <f>'OLAHNIL-12'!J87</f>
        <v/>
      </c>
      <c r="M85" s="25" t="str">
        <f>'OLAHNIL-12'!P87</f>
        <v/>
      </c>
      <c r="N85" s="26" t="str">
        <f>IF(AND(Table57[[#This Row],[Penget]]&gt;=70,Table57[[#This Row],[Ketera]]&gt;=70),"Sudah Kompeten","Belum Kompeten")</f>
        <v>Belum Kompeten</v>
      </c>
    </row>
    <row r="86" spans="1:14" ht="15" x14ac:dyDescent="0.2">
      <c r="A86" s="7">
        <v>82</v>
      </c>
      <c r="B86" s="8" t="str">
        <f>'OLAHNIL-12'!B88</f>
        <v>X MIPA_3</v>
      </c>
      <c r="C86" s="8" t="str">
        <f>'OLAHNIL-12'!A88</f>
        <v>1</v>
      </c>
      <c r="D86" s="9">
        <f>'OLAHNIL-12'!C88</f>
        <v>161710021</v>
      </c>
      <c r="E86" s="10" t="str">
        <f>'OLAHNIL-12'!D88</f>
        <v>ANGGI SETIAWATI</v>
      </c>
      <c r="F86" s="13">
        <f>'OLAHNIL-12'!X88</f>
        <v>0</v>
      </c>
      <c r="G86" s="14" t="str">
        <f t="shared" si="1"/>
        <v>--</v>
      </c>
      <c r="H86" s="13" t="str">
        <f>'OLAHNIL-12'!Z88</f>
        <v/>
      </c>
      <c r="I86" s="20" t="str">
        <f>'OLAHNIL-12'!AA88</f>
        <v/>
      </c>
      <c r="J86" s="19">
        <f>'OLAHNIL-12'!AV88</f>
        <v>0</v>
      </c>
      <c r="K86" s="20" t="str">
        <f>'OLAHNIL-12'!AW88</f>
        <v>--</v>
      </c>
      <c r="L86" s="21" t="str">
        <f>'OLAHNIL-12'!J88</f>
        <v/>
      </c>
      <c r="M86" s="25" t="str">
        <f>'OLAHNIL-12'!P88</f>
        <v/>
      </c>
      <c r="N86" s="26" t="str">
        <f>IF(AND(Table57[[#This Row],[Penget]]&gt;=70,Table57[[#This Row],[Ketera]]&gt;=70),"Sudah Kompeten","Belum Kompeten")</f>
        <v>Belum Kompeten</v>
      </c>
    </row>
    <row r="87" spans="1:14" ht="15" x14ac:dyDescent="0.2">
      <c r="A87" s="7">
        <v>83</v>
      </c>
      <c r="B87" s="8" t="str">
        <f>'OLAHNIL-12'!B89</f>
        <v>X MIPA_3</v>
      </c>
      <c r="C87" s="8" t="str">
        <f>'OLAHNIL-12'!A89</f>
        <v>2</v>
      </c>
      <c r="D87" s="9">
        <f>'OLAHNIL-12'!C89</f>
        <v>161710032</v>
      </c>
      <c r="E87" s="11" t="str">
        <f>'OLAHNIL-12'!D89</f>
        <v>ANNISA RAHMAWATI</v>
      </c>
      <c r="F87" s="13">
        <f>'OLAHNIL-12'!X89</f>
        <v>0</v>
      </c>
      <c r="G87" s="16" t="str">
        <f t="shared" si="1"/>
        <v>--</v>
      </c>
      <c r="H87" s="15" t="str">
        <f>'OLAHNIL-12'!Z89</f>
        <v/>
      </c>
      <c r="I87" s="20" t="str">
        <f>'OLAHNIL-12'!AA89</f>
        <v/>
      </c>
      <c r="J87" s="19">
        <f>'OLAHNIL-12'!AV89</f>
        <v>0</v>
      </c>
      <c r="K87" s="20" t="str">
        <f>'OLAHNIL-12'!AW89</f>
        <v>--</v>
      </c>
      <c r="L87" s="21" t="str">
        <f>'OLAHNIL-12'!J89</f>
        <v/>
      </c>
      <c r="M87" s="25" t="str">
        <f>'OLAHNIL-12'!P89</f>
        <v/>
      </c>
      <c r="N87" s="26" t="str">
        <f>IF(AND(Table57[[#This Row],[Penget]]&gt;=70,Table57[[#This Row],[Ketera]]&gt;=70),"Sudah Kompeten","Belum Kompeten")</f>
        <v>Belum Kompeten</v>
      </c>
    </row>
    <row r="88" spans="1:14" ht="15" x14ac:dyDescent="0.2">
      <c r="A88" s="7">
        <v>84</v>
      </c>
      <c r="B88" s="8" t="str">
        <f>'OLAHNIL-12'!B90</f>
        <v>X MIPA_3</v>
      </c>
      <c r="C88" s="8" t="str">
        <f>'OLAHNIL-12'!A90</f>
        <v>3</v>
      </c>
      <c r="D88" s="9">
        <f>'OLAHNIL-12'!C90</f>
        <v>161710052</v>
      </c>
      <c r="E88" s="11" t="str">
        <f>'OLAHNIL-12'!D90</f>
        <v>CANDRA WIJAYA</v>
      </c>
      <c r="F88" s="13">
        <f>'OLAHNIL-12'!X90</f>
        <v>0</v>
      </c>
      <c r="G88" s="16" t="str">
        <f t="shared" si="1"/>
        <v>--</v>
      </c>
      <c r="H88" s="15" t="str">
        <f>'OLAHNIL-12'!Z90</f>
        <v/>
      </c>
      <c r="I88" s="20" t="str">
        <f>'OLAHNIL-12'!AA90</f>
        <v/>
      </c>
      <c r="J88" s="19">
        <f>'OLAHNIL-12'!AV90</f>
        <v>0</v>
      </c>
      <c r="K88" s="20" t="str">
        <f>'OLAHNIL-12'!AW90</f>
        <v>--</v>
      </c>
      <c r="L88" s="21" t="str">
        <f>'OLAHNIL-12'!J90</f>
        <v/>
      </c>
      <c r="M88" s="25" t="str">
        <f>'OLAHNIL-12'!P90</f>
        <v/>
      </c>
      <c r="N88" s="26" t="str">
        <f>IF(AND(Table57[[#This Row],[Penget]]&gt;=70,Table57[[#This Row],[Ketera]]&gt;=70),"Sudah Kompeten","Belum Kompeten")</f>
        <v>Belum Kompeten</v>
      </c>
    </row>
    <row r="89" spans="1:14" ht="15" x14ac:dyDescent="0.2">
      <c r="A89" s="7">
        <v>85</v>
      </c>
      <c r="B89" s="8" t="str">
        <f>'OLAHNIL-12'!B91</f>
        <v>X MIPA_3</v>
      </c>
      <c r="C89" s="8" t="str">
        <f>'OLAHNIL-12'!A91</f>
        <v>4</v>
      </c>
      <c r="D89" s="9">
        <f>'OLAHNIL-12'!C91</f>
        <v>161710058</v>
      </c>
      <c r="E89" s="10" t="str">
        <f>'OLAHNIL-12'!D91</f>
        <v>DADAN RUSDIANA</v>
      </c>
      <c r="F89" s="13">
        <f>'OLAHNIL-12'!X91</f>
        <v>0</v>
      </c>
      <c r="G89" s="14" t="str">
        <f t="shared" si="1"/>
        <v>--</v>
      </c>
      <c r="H89" s="13" t="str">
        <f>'OLAHNIL-12'!Z91</f>
        <v/>
      </c>
      <c r="I89" s="20" t="str">
        <f>'OLAHNIL-12'!AA91</f>
        <v/>
      </c>
      <c r="J89" s="19">
        <f>'OLAHNIL-12'!AV91</f>
        <v>0</v>
      </c>
      <c r="K89" s="20" t="str">
        <f>'OLAHNIL-12'!AW91</f>
        <v>--</v>
      </c>
      <c r="L89" s="21" t="str">
        <f>'OLAHNIL-12'!J91</f>
        <v/>
      </c>
      <c r="M89" s="25" t="str">
        <f>'OLAHNIL-12'!P91</f>
        <v/>
      </c>
      <c r="N89" s="26" t="str">
        <f>IF(AND(Table57[[#This Row],[Penget]]&gt;=70,Table57[[#This Row],[Ketera]]&gt;=70),"Sudah Kompeten","Belum Kompeten")</f>
        <v>Belum Kompeten</v>
      </c>
    </row>
    <row r="90" spans="1:14" ht="15" x14ac:dyDescent="0.2">
      <c r="A90" s="7">
        <v>86</v>
      </c>
      <c r="B90" s="8" t="str">
        <f>'OLAHNIL-12'!B92</f>
        <v>X MIPA_3</v>
      </c>
      <c r="C90" s="8" t="str">
        <f>'OLAHNIL-12'!A92</f>
        <v>5</v>
      </c>
      <c r="D90" s="9">
        <f>'OLAHNIL-12'!C92</f>
        <v>161710078</v>
      </c>
      <c r="E90" s="10" t="str">
        <f>'OLAHNIL-12'!D92</f>
        <v>DEVI VADILA</v>
      </c>
      <c r="F90" s="13">
        <f>'OLAHNIL-12'!X92</f>
        <v>0</v>
      </c>
      <c r="G90" s="14" t="str">
        <f t="shared" si="1"/>
        <v>--</v>
      </c>
      <c r="H90" s="13" t="str">
        <f>'OLAHNIL-12'!Z92</f>
        <v/>
      </c>
      <c r="I90" s="20" t="str">
        <f>'OLAHNIL-12'!AA92</f>
        <v/>
      </c>
      <c r="J90" s="19">
        <f>'OLAHNIL-12'!AV92</f>
        <v>0</v>
      </c>
      <c r="K90" s="20" t="str">
        <f>'OLAHNIL-12'!AW92</f>
        <v>--</v>
      </c>
      <c r="L90" s="21" t="str">
        <f>'OLAHNIL-12'!J92</f>
        <v/>
      </c>
      <c r="M90" s="25" t="str">
        <f>'OLAHNIL-12'!P92</f>
        <v/>
      </c>
      <c r="N90" s="26" t="str">
        <f>IF(AND(Table57[[#This Row],[Penget]]&gt;=70,Table57[[#This Row],[Ketera]]&gt;=70),"Sudah Kompeten","Belum Kompeten")</f>
        <v>Belum Kompeten</v>
      </c>
    </row>
    <row r="91" spans="1:14" ht="15" x14ac:dyDescent="0.2">
      <c r="A91" s="7">
        <v>87</v>
      </c>
      <c r="B91" s="8" t="str">
        <f>'OLAHNIL-12'!B93</f>
        <v>X MIPA_3</v>
      </c>
      <c r="C91" s="8" t="str">
        <f>'OLAHNIL-12'!A93</f>
        <v>6</v>
      </c>
      <c r="D91" s="9">
        <f>'OLAHNIL-12'!C93</f>
        <v>161710112</v>
      </c>
      <c r="E91" s="10" t="str">
        <f>'OLAHNIL-12'!D93</f>
        <v>FAISAL NOVIANSYAH</v>
      </c>
      <c r="F91" s="13">
        <f>'OLAHNIL-12'!X93</f>
        <v>0</v>
      </c>
      <c r="G91" s="14" t="str">
        <f t="shared" si="1"/>
        <v>--</v>
      </c>
      <c r="H91" s="13" t="str">
        <f>'OLAHNIL-12'!Z93</f>
        <v/>
      </c>
      <c r="I91" s="20" t="str">
        <f>'OLAHNIL-12'!AA93</f>
        <v/>
      </c>
      <c r="J91" s="19">
        <f>'OLAHNIL-12'!AV93</f>
        <v>0</v>
      </c>
      <c r="K91" s="20" t="str">
        <f>'OLAHNIL-12'!AW93</f>
        <v>--</v>
      </c>
      <c r="L91" s="21" t="str">
        <f>'OLAHNIL-12'!J93</f>
        <v/>
      </c>
      <c r="M91" s="25" t="str">
        <f>'OLAHNIL-12'!P93</f>
        <v/>
      </c>
      <c r="N91" s="26" t="str">
        <f>IF(AND(Table57[[#This Row],[Penget]]&gt;=70,Table57[[#This Row],[Ketera]]&gt;=70),"Sudah Kompeten","Belum Kompeten")</f>
        <v>Belum Kompeten</v>
      </c>
    </row>
    <row r="92" spans="1:14" ht="15" x14ac:dyDescent="0.2">
      <c r="A92" s="7">
        <v>88</v>
      </c>
      <c r="B92" s="8" t="str">
        <f>'OLAHNIL-12'!B94</f>
        <v>X MIPA_3</v>
      </c>
      <c r="C92" s="8" t="str">
        <f>'OLAHNIL-12'!A94</f>
        <v>7</v>
      </c>
      <c r="D92" s="9">
        <f>'OLAHNIL-12'!C94</f>
        <v>161710119</v>
      </c>
      <c r="E92" s="10" t="str">
        <f>'OLAHNIL-12'!D94</f>
        <v>FIRDA ASHARI NURAPRILIYANTIE</v>
      </c>
      <c r="F92" s="13">
        <f>'OLAHNIL-12'!X94</f>
        <v>0</v>
      </c>
      <c r="G92" s="14" t="str">
        <f t="shared" si="1"/>
        <v>--</v>
      </c>
      <c r="H92" s="13" t="str">
        <f>'OLAHNIL-12'!Z94</f>
        <v/>
      </c>
      <c r="I92" s="20" t="str">
        <f>'OLAHNIL-12'!AA94</f>
        <v/>
      </c>
      <c r="J92" s="19">
        <f>'OLAHNIL-12'!AV94</f>
        <v>0</v>
      </c>
      <c r="K92" s="20" t="str">
        <f>'OLAHNIL-12'!AW94</f>
        <v>--</v>
      </c>
      <c r="L92" s="21" t="str">
        <f>'OLAHNIL-12'!J94</f>
        <v/>
      </c>
      <c r="M92" s="25" t="str">
        <f>'OLAHNIL-12'!P94</f>
        <v/>
      </c>
      <c r="N92" s="26" t="str">
        <f>IF(AND(Table57[[#This Row],[Penget]]&gt;=70,Table57[[#This Row],[Ketera]]&gt;=70),"Sudah Kompeten","Belum Kompeten")</f>
        <v>Belum Kompeten</v>
      </c>
    </row>
    <row r="93" spans="1:14" ht="15" x14ac:dyDescent="0.2">
      <c r="A93" s="7">
        <v>89</v>
      </c>
      <c r="B93" s="8" t="str">
        <f>'OLAHNIL-12'!B95</f>
        <v>X MIPA_3</v>
      </c>
      <c r="C93" s="8" t="str">
        <f>'OLAHNIL-12'!A95</f>
        <v>8</v>
      </c>
      <c r="D93" s="9">
        <f>'OLAHNIL-12'!C95</f>
        <v>161710136</v>
      </c>
      <c r="E93" s="10" t="str">
        <f>'OLAHNIL-12'!D95</f>
        <v>HENDA MAULANA IRMANSYAH</v>
      </c>
      <c r="F93" s="13">
        <f>'OLAHNIL-12'!X95</f>
        <v>0</v>
      </c>
      <c r="G93" s="14" t="str">
        <f t="shared" si="1"/>
        <v>--</v>
      </c>
      <c r="H93" s="13" t="str">
        <f>'OLAHNIL-12'!Z95</f>
        <v/>
      </c>
      <c r="I93" s="20" t="str">
        <f>'OLAHNIL-12'!AA95</f>
        <v/>
      </c>
      <c r="J93" s="19">
        <f>'OLAHNIL-12'!AV95</f>
        <v>0</v>
      </c>
      <c r="K93" s="20" t="str">
        <f>'OLAHNIL-12'!AW95</f>
        <v>--</v>
      </c>
      <c r="L93" s="21" t="str">
        <f>'OLAHNIL-12'!J95</f>
        <v/>
      </c>
      <c r="M93" s="25" t="str">
        <f>'OLAHNIL-12'!P95</f>
        <v/>
      </c>
      <c r="N93" s="26" t="str">
        <f>IF(AND(Table57[[#This Row],[Penget]]&gt;=70,Table57[[#This Row],[Ketera]]&gt;=70),"Sudah Kompeten","Belum Kompeten")</f>
        <v>Belum Kompeten</v>
      </c>
    </row>
    <row r="94" spans="1:14" ht="15" x14ac:dyDescent="0.2">
      <c r="A94" s="7">
        <v>90</v>
      </c>
      <c r="B94" s="8" t="str">
        <f>'OLAHNIL-12'!B96</f>
        <v>X MIPA_3</v>
      </c>
      <c r="C94" s="8" t="str">
        <f>'OLAHNIL-12'!A96</f>
        <v>9</v>
      </c>
      <c r="D94" s="9">
        <f>'OLAHNIL-12'!C96</f>
        <v>161710163</v>
      </c>
      <c r="E94" s="10" t="str">
        <f>'OLAHNIL-12'!D96</f>
        <v>KEKE APRILIANI</v>
      </c>
      <c r="F94" s="13">
        <f>'OLAHNIL-12'!X96</f>
        <v>0</v>
      </c>
      <c r="G94" s="14" t="str">
        <f t="shared" si="1"/>
        <v>--</v>
      </c>
      <c r="H94" s="13" t="str">
        <f>'OLAHNIL-12'!Z96</f>
        <v/>
      </c>
      <c r="I94" s="20" t="str">
        <f>'OLAHNIL-12'!AA96</f>
        <v/>
      </c>
      <c r="J94" s="19">
        <f>'OLAHNIL-12'!AV96</f>
        <v>0</v>
      </c>
      <c r="K94" s="20" t="str">
        <f>'OLAHNIL-12'!AW96</f>
        <v>--</v>
      </c>
      <c r="L94" s="21" t="str">
        <f>'OLAHNIL-12'!J96</f>
        <v/>
      </c>
      <c r="M94" s="25" t="str">
        <f>'OLAHNIL-12'!P96</f>
        <v/>
      </c>
      <c r="N94" s="26" t="str">
        <f>IF(AND(Table57[[#This Row],[Penget]]&gt;=70,Table57[[#This Row],[Ketera]]&gt;=70),"Sudah Kompeten","Belum Kompeten")</f>
        <v>Belum Kompeten</v>
      </c>
    </row>
    <row r="95" spans="1:14" ht="15" x14ac:dyDescent="0.2">
      <c r="A95" s="7">
        <v>91</v>
      </c>
      <c r="B95" s="8" t="str">
        <f>'OLAHNIL-12'!B97</f>
        <v>X MIPA_3</v>
      </c>
      <c r="C95" s="8" t="str">
        <f>'OLAHNIL-12'!A97</f>
        <v>10</v>
      </c>
      <c r="D95" s="9">
        <f>'OLAHNIL-12'!C97</f>
        <v>161710165</v>
      </c>
      <c r="E95" s="10" t="str">
        <f>'OLAHNIL-12'!D97</f>
        <v>KINTANI NOVIYANTI IRAWAN</v>
      </c>
      <c r="F95" s="13">
        <f>'OLAHNIL-12'!X97</f>
        <v>0</v>
      </c>
      <c r="G95" s="14" t="str">
        <f t="shared" si="1"/>
        <v>--</v>
      </c>
      <c r="H95" s="13" t="str">
        <f>'OLAHNIL-12'!Z97</f>
        <v/>
      </c>
      <c r="I95" s="20" t="str">
        <f>'OLAHNIL-12'!AA97</f>
        <v/>
      </c>
      <c r="J95" s="19">
        <f>'OLAHNIL-12'!AV97</f>
        <v>0</v>
      </c>
      <c r="K95" s="20" t="str">
        <f>'OLAHNIL-12'!AW97</f>
        <v>--</v>
      </c>
      <c r="L95" s="21" t="str">
        <f>'OLAHNIL-12'!J97</f>
        <v/>
      </c>
      <c r="M95" s="25" t="str">
        <f>'OLAHNIL-12'!P97</f>
        <v/>
      </c>
      <c r="N95" s="26" t="str">
        <f>IF(AND(Table57[[#This Row],[Penget]]&gt;=70,Table57[[#This Row],[Ketera]]&gt;=70),"Sudah Kompeten","Belum Kompeten")</f>
        <v>Belum Kompeten</v>
      </c>
    </row>
    <row r="96" spans="1:14" ht="15" x14ac:dyDescent="0.2">
      <c r="A96" s="7">
        <v>92</v>
      </c>
      <c r="B96" s="8" t="str">
        <f>'OLAHNIL-12'!B98</f>
        <v>X MIPA_3</v>
      </c>
      <c r="C96" s="8" t="str">
        <f>'OLAHNIL-12'!A98</f>
        <v>11</v>
      </c>
      <c r="D96" s="9">
        <f>'OLAHNIL-12'!C98</f>
        <v>161710166</v>
      </c>
      <c r="E96" s="10" t="str">
        <f>'OLAHNIL-12'!D98</f>
        <v>KRIS MAULANA</v>
      </c>
      <c r="F96" s="13">
        <f>'OLAHNIL-12'!X98</f>
        <v>0</v>
      </c>
      <c r="G96" s="14" t="str">
        <f t="shared" si="1"/>
        <v>--</v>
      </c>
      <c r="H96" s="13" t="str">
        <f>'OLAHNIL-12'!Z98</f>
        <v/>
      </c>
      <c r="I96" s="20" t="str">
        <f>'OLAHNIL-12'!AA98</f>
        <v/>
      </c>
      <c r="J96" s="19">
        <f>'OLAHNIL-12'!AV98</f>
        <v>0</v>
      </c>
      <c r="K96" s="20" t="str">
        <f>'OLAHNIL-12'!AW98</f>
        <v>--</v>
      </c>
      <c r="L96" s="21" t="str">
        <f>'OLAHNIL-12'!J98</f>
        <v/>
      </c>
      <c r="M96" s="25" t="str">
        <f>'OLAHNIL-12'!P98</f>
        <v/>
      </c>
      <c r="N96" s="26" t="str">
        <f>IF(AND(Table57[[#This Row],[Penget]]&gt;=70,Table57[[#This Row],[Ketera]]&gt;=70),"Sudah Kompeten","Belum Kompeten")</f>
        <v>Belum Kompeten</v>
      </c>
    </row>
    <row r="97" spans="1:14" ht="15" x14ac:dyDescent="0.2">
      <c r="A97" s="7">
        <v>93</v>
      </c>
      <c r="B97" s="8" t="str">
        <f>'OLAHNIL-12'!B99</f>
        <v>X MIPA_3</v>
      </c>
      <c r="C97" s="8" t="str">
        <f>'OLAHNIL-12'!A99</f>
        <v>12</v>
      </c>
      <c r="D97" s="9">
        <f>'OLAHNIL-12'!C99</f>
        <v>161710170</v>
      </c>
      <c r="E97" s="10" t="str">
        <f>'OLAHNIL-12'!D99</f>
        <v>LIA MEILANTI</v>
      </c>
      <c r="F97" s="13">
        <f>'OLAHNIL-12'!X99</f>
        <v>0</v>
      </c>
      <c r="G97" s="14" t="str">
        <f t="shared" si="1"/>
        <v>--</v>
      </c>
      <c r="H97" s="13" t="str">
        <f>'OLAHNIL-12'!Z99</f>
        <v/>
      </c>
      <c r="I97" s="20" t="str">
        <f>'OLAHNIL-12'!AA99</f>
        <v/>
      </c>
      <c r="J97" s="19">
        <f>'OLAHNIL-12'!AV99</f>
        <v>0</v>
      </c>
      <c r="K97" s="20" t="str">
        <f>'OLAHNIL-12'!AW99</f>
        <v>--</v>
      </c>
      <c r="L97" s="21" t="str">
        <f>'OLAHNIL-12'!J99</f>
        <v/>
      </c>
      <c r="M97" s="25" t="str">
        <f>'OLAHNIL-12'!P99</f>
        <v/>
      </c>
      <c r="N97" s="26" t="str">
        <f>IF(AND(Table57[[#This Row],[Penget]]&gt;=70,Table57[[#This Row],[Ketera]]&gt;=70),"Sudah Kompeten","Belum Kompeten")</f>
        <v>Belum Kompeten</v>
      </c>
    </row>
    <row r="98" spans="1:14" ht="15" x14ac:dyDescent="0.2">
      <c r="A98" s="7">
        <v>94</v>
      </c>
      <c r="B98" s="8" t="str">
        <f>'OLAHNIL-12'!B100</f>
        <v>X MIPA_3</v>
      </c>
      <c r="C98" s="8" t="str">
        <f>'OLAHNIL-12'!A100</f>
        <v>13</v>
      </c>
      <c r="D98" s="9">
        <f>'OLAHNIL-12'!C100</f>
        <v>161710179</v>
      </c>
      <c r="E98" s="10" t="str">
        <f>'OLAHNIL-12'!D100</f>
        <v>MALA RANITA</v>
      </c>
      <c r="F98" s="13">
        <f>'OLAHNIL-12'!X100</f>
        <v>0</v>
      </c>
      <c r="G98" s="14" t="str">
        <f t="shared" si="1"/>
        <v>--</v>
      </c>
      <c r="H98" s="13" t="str">
        <f>'OLAHNIL-12'!Z100</f>
        <v/>
      </c>
      <c r="I98" s="20" t="str">
        <f>'OLAHNIL-12'!AA100</f>
        <v/>
      </c>
      <c r="J98" s="19">
        <f>'OLAHNIL-12'!AV100</f>
        <v>0</v>
      </c>
      <c r="K98" s="20" t="str">
        <f>'OLAHNIL-12'!AW100</f>
        <v>--</v>
      </c>
      <c r="L98" s="21" t="str">
        <f>'OLAHNIL-12'!J100</f>
        <v/>
      </c>
      <c r="M98" s="25" t="str">
        <f>'OLAHNIL-12'!P100</f>
        <v/>
      </c>
      <c r="N98" s="26" t="str">
        <f>IF(AND(Table57[[#This Row],[Penget]]&gt;=70,Table57[[#This Row],[Ketera]]&gt;=70),"Sudah Kompeten","Belum Kompeten")</f>
        <v>Belum Kompeten</v>
      </c>
    </row>
    <row r="99" spans="1:14" ht="15" x14ac:dyDescent="0.2">
      <c r="A99" s="7">
        <v>95</v>
      </c>
      <c r="B99" s="8" t="str">
        <f>'OLAHNIL-12'!B101</f>
        <v>X MIPA_3</v>
      </c>
      <c r="C99" s="8" t="str">
        <f>'OLAHNIL-12'!A101</f>
        <v>14</v>
      </c>
      <c r="D99" s="9">
        <f>'OLAHNIL-12'!C101</f>
        <v>161710371</v>
      </c>
      <c r="E99" s="10" t="str">
        <f>'OLAHNIL-12'!D101</f>
        <v>MELSICA MEVIYANTI</v>
      </c>
      <c r="F99" s="13">
        <f>'OLAHNIL-12'!X101</f>
        <v>0</v>
      </c>
      <c r="G99" s="14" t="str">
        <f t="shared" si="1"/>
        <v>--</v>
      </c>
      <c r="H99" s="13" t="str">
        <f>'OLAHNIL-12'!Z101</f>
        <v/>
      </c>
      <c r="I99" s="20" t="str">
        <f>'OLAHNIL-12'!AA101</f>
        <v/>
      </c>
      <c r="J99" s="19">
        <f>'OLAHNIL-12'!AV101</f>
        <v>0</v>
      </c>
      <c r="K99" s="20" t="str">
        <f>'OLAHNIL-12'!AW101</f>
        <v>--</v>
      </c>
      <c r="L99" s="21" t="str">
        <f>'OLAHNIL-12'!J101</f>
        <v/>
      </c>
      <c r="M99" s="25" t="str">
        <f>'OLAHNIL-12'!P101</f>
        <v/>
      </c>
      <c r="N99" s="26" t="str">
        <f>IF(AND(Table57[[#This Row],[Penget]]&gt;=70,Table57[[#This Row],[Ketera]]&gt;=70),"Sudah Kompeten","Belum Kompeten")</f>
        <v>Belum Kompeten</v>
      </c>
    </row>
    <row r="100" spans="1:14" ht="15" x14ac:dyDescent="0.2">
      <c r="A100" s="7">
        <v>96</v>
      </c>
      <c r="B100" s="8" t="str">
        <f>'OLAHNIL-12'!B102</f>
        <v>X MIPA_3</v>
      </c>
      <c r="C100" s="8" t="str">
        <f>'OLAHNIL-12'!A102</f>
        <v>15</v>
      </c>
      <c r="D100" s="9">
        <f>'OLAHNIL-12'!C102</f>
        <v>161710196</v>
      </c>
      <c r="E100" s="10" t="str">
        <f>'OLAHNIL-12'!D102</f>
        <v>MOCHAMAD SIDIK SUHERMAN</v>
      </c>
      <c r="F100" s="13">
        <f>'OLAHNIL-12'!X102</f>
        <v>0</v>
      </c>
      <c r="G100" s="14" t="str">
        <f t="shared" si="1"/>
        <v>--</v>
      </c>
      <c r="H100" s="13" t="str">
        <f>'OLAHNIL-12'!Z102</f>
        <v/>
      </c>
      <c r="I100" s="20" t="str">
        <f>'OLAHNIL-12'!AA102</f>
        <v/>
      </c>
      <c r="J100" s="19">
        <f>'OLAHNIL-12'!AV102</f>
        <v>0</v>
      </c>
      <c r="K100" s="20" t="str">
        <f>'OLAHNIL-12'!AW102</f>
        <v>--</v>
      </c>
      <c r="L100" s="21" t="str">
        <f>'OLAHNIL-12'!J102</f>
        <v/>
      </c>
      <c r="M100" s="25" t="str">
        <f>'OLAHNIL-12'!P102</f>
        <v/>
      </c>
      <c r="N100" s="26" t="str">
        <f>IF(AND(Table57[[#This Row],[Penget]]&gt;=70,Table57[[#This Row],[Ketera]]&gt;=70),"Sudah Kompeten","Belum Kompeten")</f>
        <v>Belum Kompeten</v>
      </c>
    </row>
    <row r="101" spans="1:14" ht="15" x14ac:dyDescent="0.2">
      <c r="A101" s="7">
        <v>97</v>
      </c>
      <c r="B101" s="8" t="str">
        <f>'OLAHNIL-12'!B103</f>
        <v>X MIPA_3</v>
      </c>
      <c r="C101" s="8" t="str">
        <f>'OLAHNIL-12'!A103</f>
        <v>16</v>
      </c>
      <c r="D101" s="9">
        <f>'OLAHNIL-12'!C103</f>
        <v>161710197</v>
      </c>
      <c r="E101" s="10" t="str">
        <f>'OLAHNIL-12'!D103</f>
        <v>MOCHAMMAD ADRIAN ALAMSYAH P.</v>
      </c>
      <c r="F101" s="13">
        <f>'OLAHNIL-12'!X103</f>
        <v>0</v>
      </c>
      <c r="G101" s="14" t="str">
        <f t="shared" si="1"/>
        <v>--</v>
      </c>
      <c r="H101" s="13" t="str">
        <f>'OLAHNIL-12'!Z103</f>
        <v/>
      </c>
      <c r="I101" s="20" t="str">
        <f>'OLAHNIL-12'!AA103</f>
        <v/>
      </c>
      <c r="J101" s="19">
        <f>'OLAHNIL-12'!AV103</f>
        <v>0</v>
      </c>
      <c r="K101" s="20" t="str">
        <f>'OLAHNIL-12'!AW103</f>
        <v>--</v>
      </c>
      <c r="L101" s="21" t="str">
        <f>'OLAHNIL-12'!J103</f>
        <v/>
      </c>
      <c r="M101" s="25" t="str">
        <f>'OLAHNIL-12'!P103</f>
        <v/>
      </c>
      <c r="N101" s="26" t="str">
        <f>IF(AND(Table57[[#This Row],[Penget]]&gt;=70,Table57[[#This Row],[Ketera]]&gt;=70),"Sudah Kompeten","Belum Kompeten")</f>
        <v>Belum Kompeten</v>
      </c>
    </row>
    <row r="102" spans="1:14" ht="15" x14ac:dyDescent="0.2">
      <c r="A102" s="7">
        <v>98</v>
      </c>
      <c r="B102" s="8" t="str">
        <f>'OLAHNIL-12'!B104</f>
        <v>X MIPA_3</v>
      </c>
      <c r="C102" s="8" t="str">
        <f>'OLAHNIL-12'!A104</f>
        <v>17</v>
      </c>
      <c r="D102" s="9">
        <f>'OLAHNIL-12'!C104</f>
        <v>161710205</v>
      </c>
      <c r="E102" s="10" t="str">
        <f>'OLAHNIL-12'!D104</f>
        <v>MUHAMMAD RIZAL MAULANA</v>
      </c>
      <c r="F102" s="13">
        <f>'OLAHNIL-12'!X104</f>
        <v>0</v>
      </c>
      <c r="G102" s="14" t="str">
        <f t="shared" si="1"/>
        <v>--</v>
      </c>
      <c r="H102" s="13" t="str">
        <f>'OLAHNIL-12'!Z104</f>
        <v/>
      </c>
      <c r="I102" s="20" t="str">
        <f>'OLAHNIL-12'!AA104</f>
        <v/>
      </c>
      <c r="J102" s="19">
        <f>'OLAHNIL-12'!AV104</f>
        <v>0</v>
      </c>
      <c r="K102" s="20" t="str">
        <f>'OLAHNIL-12'!AW104</f>
        <v>--</v>
      </c>
      <c r="L102" s="21" t="str">
        <f>'OLAHNIL-12'!J104</f>
        <v/>
      </c>
      <c r="M102" s="25" t="str">
        <f>'OLAHNIL-12'!P104</f>
        <v/>
      </c>
      <c r="N102" s="26" t="str">
        <f>IF(AND(Table57[[#This Row],[Penget]]&gt;=70,Table57[[#This Row],[Ketera]]&gt;=70),"Sudah Kompeten","Belum Kompeten")</f>
        <v>Belum Kompeten</v>
      </c>
    </row>
    <row r="103" spans="1:14" ht="15" x14ac:dyDescent="0.2">
      <c r="A103" s="7">
        <v>99</v>
      </c>
      <c r="B103" s="8" t="str">
        <f>'OLAHNIL-12'!B105</f>
        <v>X MIPA_3</v>
      </c>
      <c r="C103" s="8" t="str">
        <f>'OLAHNIL-12'!A105</f>
        <v>18</v>
      </c>
      <c r="D103" s="9">
        <f>'OLAHNIL-12'!C105</f>
        <v>161710231</v>
      </c>
      <c r="E103" s="10" t="str">
        <f>'OLAHNIL-12'!D105</f>
        <v>NURUL LUTFIYAH</v>
      </c>
      <c r="F103" s="13">
        <f>'OLAHNIL-12'!X105</f>
        <v>0</v>
      </c>
      <c r="G103" s="14" t="str">
        <f t="shared" si="1"/>
        <v>--</v>
      </c>
      <c r="H103" s="13" t="str">
        <f>'OLAHNIL-12'!Z105</f>
        <v/>
      </c>
      <c r="I103" s="20" t="str">
        <f>'OLAHNIL-12'!AA105</f>
        <v/>
      </c>
      <c r="J103" s="19">
        <f>'OLAHNIL-12'!AV105</f>
        <v>0</v>
      </c>
      <c r="K103" s="20" t="str">
        <f>'OLAHNIL-12'!AW105</f>
        <v>--</v>
      </c>
      <c r="L103" s="21" t="str">
        <f>'OLAHNIL-12'!J105</f>
        <v/>
      </c>
      <c r="M103" s="25" t="str">
        <f>'OLAHNIL-12'!P105</f>
        <v/>
      </c>
      <c r="N103" s="26" t="str">
        <f>IF(AND(Table57[[#This Row],[Penget]]&gt;=70,Table57[[#This Row],[Ketera]]&gt;=70),"Sudah Kompeten","Belum Kompeten")</f>
        <v>Belum Kompeten</v>
      </c>
    </row>
    <row r="104" spans="1:14" ht="15" x14ac:dyDescent="0.2">
      <c r="A104" s="7">
        <v>100</v>
      </c>
      <c r="B104" s="8" t="str">
        <f>'OLAHNIL-12'!B106</f>
        <v>X MIPA_3</v>
      </c>
      <c r="C104" s="8" t="str">
        <f>'OLAHNIL-12'!A106</f>
        <v>19</v>
      </c>
      <c r="D104" s="9">
        <f>'OLAHNIL-12'!C106</f>
        <v>171811441</v>
      </c>
      <c r="E104" s="10" t="str">
        <f>'OLAHNIL-12'!D106</f>
        <v>PUTRI SONYA NINGSIH</v>
      </c>
      <c r="F104" s="13">
        <f>'OLAHNIL-12'!X106</f>
        <v>0</v>
      </c>
      <c r="G104" s="14" t="str">
        <f t="shared" si="1"/>
        <v>--</v>
      </c>
      <c r="H104" s="13" t="str">
        <f>'OLAHNIL-12'!Z106</f>
        <v/>
      </c>
      <c r="I104" s="20" t="str">
        <f>'OLAHNIL-12'!AA106</f>
        <v/>
      </c>
      <c r="J104" s="19">
        <f>'OLAHNIL-12'!AV106</f>
        <v>0</v>
      </c>
      <c r="K104" s="20" t="str">
        <f>'OLAHNIL-12'!AW106</f>
        <v>--</v>
      </c>
      <c r="L104" s="21" t="str">
        <f>'OLAHNIL-12'!J106</f>
        <v/>
      </c>
      <c r="M104" s="25" t="str">
        <f>'OLAHNIL-12'!P106</f>
        <v/>
      </c>
      <c r="N104" s="26" t="str">
        <f>IF(AND(Table57[[#This Row],[Penget]]&gt;=70,Table57[[#This Row],[Ketera]]&gt;=70),"Sudah Kompeten","Belum Kompeten")</f>
        <v>Belum Kompeten</v>
      </c>
    </row>
    <row r="105" spans="1:14" ht="15" x14ac:dyDescent="0.2">
      <c r="A105" s="7">
        <v>101</v>
      </c>
      <c r="B105" s="8" t="str">
        <f>'OLAHNIL-12'!B107</f>
        <v>X MIPA_3</v>
      </c>
      <c r="C105" s="8" t="str">
        <f>'OLAHNIL-12'!A107</f>
        <v>20</v>
      </c>
      <c r="D105" s="9">
        <f>'OLAHNIL-12'!C107</f>
        <v>161710242</v>
      </c>
      <c r="E105" s="10" t="str">
        <f>'OLAHNIL-12'!D107</f>
        <v>RAHAN RAHMANA</v>
      </c>
      <c r="F105" s="13">
        <f>'OLAHNIL-12'!X107</f>
        <v>0</v>
      </c>
      <c r="G105" s="14" t="str">
        <f t="shared" si="1"/>
        <v>--</v>
      </c>
      <c r="H105" s="13" t="str">
        <f>'OLAHNIL-12'!Z107</f>
        <v/>
      </c>
      <c r="I105" s="20" t="str">
        <f>'OLAHNIL-12'!AA107</f>
        <v/>
      </c>
      <c r="J105" s="19">
        <f>'OLAHNIL-12'!AV107</f>
        <v>0</v>
      </c>
      <c r="K105" s="20" t="str">
        <f>'OLAHNIL-12'!AW107</f>
        <v>--</v>
      </c>
      <c r="L105" s="21" t="str">
        <f>'OLAHNIL-12'!J107</f>
        <v/>
      </c>
      <c r="M105" s="25" t="str">
        <f>'OLAHNIL-12'!P107</f>
        <v/>
      </c>
      <c r="N105" s="26" t="str">
        <f>IF(AND(Table57[[#This Row],[Penget]]&gt;=70,Table57[[#This Row],[Ketera]]&gt;=70),"Sudah Kompeten","Belum Kompeten")</f>
        <v>Belum Kompeten</v>
      </c>
    </row>
    <row r="106" spans="1:14" ht="15" x14ac:dyDescent="0.2">
      <c r="A106" s="7">
        <v>102</v>
      </c>
      <c r="B106" s="8" t="str">
        <f>'OLAHNIL-12'!B108</f>
        <v>X MIPA_3</v>
      </c>
      <c r="C106" s="8" t="str">
        <f>'OLAHNIL-12'!A108</f>
        <v>21</v>
      </c>
      <c r="D106" s="9">
        <f>'OLAHNIL-12'!C108</f>
        <v>161710267</v>
      </c>
      <c r="E106" s="11" t="str">
        <f>'OLAHNIL-12'!D108</f>
        <v>RINDI SEPTIANI</v>
      </c>
      <c r="F106" s="13">
        <f>'OLAHNIL-12'!X108</f>
        <v>0</v>
      </c>
      <c r="G106" s="16" t="str">
        <f t="shared" si="1"/>
        <v>--</v>
      </c>
      <c r="H106" s="15" t="str">
        <f>'OLAHNIL-12'!Z108</f>
        <v/>
      </c>
      <c r="I106" s="20" t="str">
        <f>'OLAHNIL-12'!AA108</f>
        <v/>
      </c>
      <c r="J106" s="19">
        <f>'OLAHNIL-12'!AV108</f>
        <v>0</v>
      </c>
      <c r="K106" s="20" t="str">
        <f>'OLAHNIL-12'!AW108</f>
        <v>--</v>
      </c>
      <c r="L106" s="21" t="str">
        <f>'OLAHNIL-12'!J108</f>
        <v/>
      </c>
      <c r="M106" s="25" t="str">
        <f>'OLAHNIL-12'!P108</f>
        <v/>
      </c>
      <c r="N106" s="26" t="str">
        <f>IF(AND(Table57[[#This Row],[Penget]]&gt;=70,Table57[[#This Row],[Ketera]]&gt;=70),"Sudah Kompeten","Belum Kompeten")</f>
        <v>Belum Kompeten</v>
      </c>
    </row>
    <row r="107" spans="1:14" ht="15" x14ac:dyDescent="0.2">
      <c r="A107" s="7">
        <v>103</v>
      </c>
      <c r="B107" s="8" t="str">
        <f>'OLAHNIL-12'!B109</f>
        <v>X MIPA_3</v>
      </c>
      <c r="C107" s="8" t="str">
        <f>'OLAHNIL-12'!A109</f>
        <v>22</v>
      </c>
      <c r="D107" s="9">
        <f>'OLAHNIL-12'!C109</f>
        <v>161710268</v>
      </c>
      <c r="E107" s="10" t="str">
        <f>'OLAHNIL-12'!D109</f>
        <v>RIRIN RIANTI</v>
      </c>
      <c r="F107" s="13">
        <f>'OLAHNIL-12'!X109</f>
        <v>0</v>
      </c>
      <c r="G107" s="14" t="str">
        <f t="shared" si="1"/>
        <v>--</v>
      </c>
      <c r="H107" s="13" t="str">
        <f>'OLAHNIL-12'!Z109</f>
        <v/>
      </c>
      <c r="I107" s="20" t="str">
        <f>'OLAHNIL-12'!AA109</f>
        <v/>
      </c>
      <c r="J107" s="19">
        <f>'OLAHNIL-12'!AV109</f>
        <v>0</v>
      </c>
      <c r="K107" s="20" t="str">
        <f>'OLAHNIL-12'!AW109</f>
        <v>--</v>
      </c>
      <c r="L107" s="21" t="str">
        <f>'OLAHNIL-12'!J109</f>
        <v/>
      </c>
      <c r="M107" s="25" t="str">
        <f>'OLAHNIL-12'!P109</f>
        <v/>
      </c>
      <c r="N107" s="26" t="str">
        <f>IF(AND(Table57[[#This Row],[Penget]]&gt;=70,Table57[[#This Row],[Ketera]]&gt;=70),"Sudah Kompeten","Belum Kompeten")</f>
        <v>Belum Kompeten</v>
      </c>
    </row>
    <row r="108" spans="1:14" ht="15" x14ac:dyDescent="0.2">
      <c r="A108" s="7">
        <v>104</v>
      </c>
      <c r="B108" s="8" t="str">
        <f>'OLAHNIL-12'!B110</f>
        <v>X MIPA_3</v>
      </c>
      <c r="C108" s="8" t="str">
        <f>'OLAHNIL-12'!A110</f>
        <v>23</v>
      </c>
      <c r="D108" s="9">
        <f>'OLAHNIL-12'!C110</f>
        <v>161710272</v>
      </c>
      <c r="E108" s="10" t="str">
        <f>'OLAHNIL-12'!D110</f>
        <v>RISKA SRI AGUSTIN</v>
      </c>
      <c r="F108" s="13">
        <f>'OLAHNIL-12'!X110</f>
        <v>0</v>
      </c>
      <c r="G108" s="14" t="str">
        <f t="shared" si="1"/>
        <v>--</v>
      </c>
      <c r="H108" s="13" t="str">
        <f>'OLAHNIL-12'!Z110</f>
        <v/>
      </c>
      <c r="I108" s="20" t="str">
        <f>'OLAHNIL-12'!AA110</f>
        <v/>
      </c>
      <c r="J108" s="19">
        <f>'OLAHNIL-12'!AV110</f>
        <v>0</v>
      </c>
      <c r="K108" s="20" t="str">
        <f>'OLAHNIL-12'!AW110</f>
        <v>--</v>
      </c>
      <c r="L108" s="21" t="str">
        <f>'OLAHNIL-12'!J110</f>
        <v/>
      </c>
      <c r="M108" s="25" t="str">
        <f>'OLAHNIL-12'!P110</f>
        <v/>
      </c>
      <c r="N108" s="26" t="str">
        <f>IF(AND(Table57[[#This Row],[Penget]]&gt;=70,Table57[[#This Row],[Ketera]]&gt;=70),"Sudah Kompeten","Belum Kompeten")</f>
        <v>Belum Kompeten</v>
      </c>
    </row>
    <row r="109" spans="1:14" ht="15" x14ac:dyDescent="0.2">
      <c r="A109" s="7">
        <v>105</v>
      </c>
      <c r="B109" s="8" t="str">
        <f>'OLAHNIL-12'!B111</f>
        <v>X MIPA_3</v>
      </c>
      <c r="C109" s="8" t="str">
        <f>'OLAHNIL-12'!A111</f>
        <v>24</v>
      </c>
      <c r="D109" s="9">
        <f>'OLAHNIL-12'!C111</f>
        <v>171811456</v>
      </c>
      <c r="E109" s="10" t="str">
        <f>'OLAHNIL-12'!D111</f>
        <v>SANIYAH ALYA VERONISA</v>
      </c>
      <c r="F109" s="13">
        <f>'OLAHNIL-12'!X111</f>
        <v>0</v>
      </c>
      <c r="G109" s="14" t="str">
        <f t="shared" si="1"/>
        <v>--</v>
      </c>
      <c r="H109" s="13" t="str">
        <f>'OLAHNIL-12'!Z111</f>
        <v/>
      </c>
      <c r="I109" s="20" t="str">
        <f>'OLAHNIL-12'!AA111</f>
        <v/>
      </c>
      <c r="J109" s="19">
        <f>'OLAHNIL-12'!AV111</f>
        <v>0</v>
      </c>
      <c r="K109" s="20" t="str">
        <f>'OLAHNIL-12'!AW111</f>
        <v>--</v>
      </c>
      <c r="L109" s="21" t="str">
        <f>'OLAHNIL-12'!J111</f>
        <v/>
      </c>
      <c r="M109" s="25" t="str">
        <f>'OLAHNIL-12'!P111</f>
        <v/>
      </c>
      <c r="N109" s="26" t="str">
        <f>IF(AND(Table57[[#This Row],[Penget]]&gt;=70,Table57[[#This Row],[Ketera]]&gt;=70),"Sudah Kompeten","Belum Kompeten")</f>
        <v>Belum Kompeten</v>
      </c>
    </row>
    <row r="110" spans="1:14" ht="15" x14ac:dyDescent="0.2">
      <c r="A110" s="7">
        <v>106</v>
      </c>
      <c r="B110" s="8" t="str">
        <f>'OLAHNIL-12'!B112</f>
        <v>X MIPA_3</v>
      </c>
      <c r="C110" s="8" t="str">
        <f>'OLAHNIL-12'!A112</f>
        <v>25</v>
      </c>
      <c r="D110" s="9">
        <f>'OLAHNIL-12'!C112</f>
        <v>161710288</v>
      </c>
      <c r="E110" s="10" t="str">
        <f>'OLAHNIL-12'!D112</f>
        <v>SELI SETIAWATI</v>
      </c>
      <c r="F110" s="13">
        <f>'OLAHNIL-12'!X112</f>
        <v>0</v>
      </c>
      <c r="G110" s="14" t="str">
        <f t="shared" si="1"/>
        <v>--</v>
      </c>
      <c r="H110" s="13" t="str">
        <f>'OLAHNIL-12'!Z112</f>
        <v/>
      </c>
      <c r="I110" s="20" t="str">
        <f>'OLAHNIL-12'!AA112</f>
        <v/>
      </c>
      <c r="J110" s="19">
        <f>'OLAHNIL-12'!AV112</f>
        <v>0</v>
      </c>
      <c r="K110" s="20" t="str">
        <f>'OLAHNIL-12'!AW112</f>
        <v>--</v>
      </c>
      <c r="L110" s="21" t="str">
        <f>'OLAHNIL-12'!J112</f>
        <v/>
      </c>
      <c r="M110" s="25" t="str">
        <f>'OLAHNIL-12'!P112</f>
        <v/>
      </c>
      <c r="N110" s="26" t="str">
        <f>IF(AND(Table57[[#This Row],[Penget]]&gt;=70,Table57[[#This Row],[Ketera]]&gt;=70),"Sudah Kompeten","Belum Kompeten")</f>
        <v>Belum Kompeten</v>
      </c>
    </row>
    <row r="111" spans="1:14" ht="15" x14ac:dyDescent="0.2">
      <c r="A111" s="7">
        <v>107</v>
      </c>
      <c r="B111" s="8" t="str">
        <f>'OLAHNIL-12'!B113</f>
        <v>X MIPA_3</v>
      </c>
      <c r="C111" s="8" t="str">
        <f>'OLAHNIL-12'!A113</f>
        <v>26</v>
      </c>
      <c r="D111" s="9">
        <f>'OLAHNIL-12'!C113</f>
        <v>161710290</v>
      </c>
      <c r="E111" s="11" t="str">
        <f>'OLAHNIL-12'!D113</f>
        <v>SEPTIANI DWI HASTINI</v>
      </c>
      <c r="F111" s="13">
        <f>'OLAHNIL-12'!X113</f>
        <v>0</v>
      </c>
      <c r="G111" s="16" t="str">
        <f t="shared" si="1"/>
        <v>--</v>
      </c>
      <c r="H111" s="15" t="str">
        <f>'OLAHNIL-12'!Z113</f>
        <v/>
      </c>
      <c r="I111" s="20" t="str">
        <f>'OLAHNIL-12'!AA113</f>
        <v/>
      </c>
      <c r="J111" s="19">
        <f>'OLAHNIL-12'!AV113</f>
        <v>0</v>
      </c>
      <c r="K111" s="20" t="str">
        <f>'OLAHNIL-12'!AW113</f>
        <v>--</v>
      </c>
      <c r="L111" s="21" t="str">
        <f>'OLAHNIL-12'!J113</f>
        <v/>
      </c>
      <c r="M111" s="25" t="str">
        <f>'OLAHNIL-12'!P113</f>
        <v/>
      </c>
      <c r="N111" s="26" t="str">
        <f>IF(AND(Table57[[#This Row],[Penget]]&gt;=70,Table57[[#This Row],[Ketera]]&gt;=70),"Sudah Kompeten","Belum Kompeten")</f>
        <v>Belum Kompeten</v>
      </c>
    </row>
    <row r="112" spans="1:14" ht="15" x14ac:dyDescent="0.2">
      <c r="A112" s="7">
        <v>108</v>
      </c>
      <c r="B112" s="8" t="str">
        <f>'OLAHNIL-12'!B114</f>
        <v>X MIPA_3</v>
      </c>
      <c r="C112" s="8" t="str">
        <f>'OLAHNIL-12'!A114</f>
        <v>27</v>
      </c>
      <c r="D112" s="9">
        <f>'OLAHNIL-12'!C114</f>
        <v>161710292</v>
      </c>
      <c r="E112" s="10" t="str">
        <f>'OLAHNIL-12'!D114</f>
        <v>SHELY SINTIA DEWI</v>
      </c>
      <c r="F112" s="13">
        <f>'OLAHNIL-12'!X114</f>
        <v>0</v>
      </c>
      <c r="G112" s="14" t="str">
        <f t="shared" si="1"/>
        <v>--</v>
      </c>
      <c r="H112" s="13" t="str">
        <f>'OLAHNIL-12'!Z114</f>
        <v/>
      </c>
      <c r="I112" s="20" t="str">
        <f>'OLAHNIL-12'!AA114</f>
        <v/>
      </c>
      <c r="J112" s="19">
        <f>'OLAHNIL-12'!AV114</f>
        <v>0</v>
      </c>
      <c r="K112" s="20" t="str">
        <f>'OLAHNIL-12'!AW114</f>
        <v>--</v>
      </c>
      <c r="L112" s="21" t="str">
        <f>'OLAHNIL-12'!J114</f>
        <v/>
      </c>
      <c r="M112" s="25" t="str">
        <f>'OLAHNIL-12'!P114</f>
        <v/>
      </c>
      <c r="N112" s="26" t="str">
        <f>IF(AND(Table57[[#This Row],[Penget]]&gt;=70,Table57[[#This Row],[Ketera]]&gt;=70),"Sudah Kompeten","Belum Kompeten")</f>
        <v>Belum Kompeten</v>
      </c>
    </row>
    <row r="113" spans="1:14" ht="15" x14ac:dyDescent="0.2">
      <c r="A113" s="7">
        <v>109</v>
      </c>
      <c r="B113" s="8" t="str">
        <f>'OLAHNIL-12'!B115</f>
        <v>X MIPA_3</v>
      </c>
      <c r="C113" s="8" t="str">
        <f>'OLAHNIL-12'!A115</f>
        <v>28</v>
      </c>
      <c r="D113" s="9">
        <f>'OLAHNIL-12'!C115</f>
        <v>161710302</v>
      </c>
      <c r="E113" s="10" t="str">
        <f>'OLAHNIL-12'!D115</f>
        <v>SISKA YUHIRA</v>
      </c>
      <c r="F113" s="13">
        <f>'OLAHNIL-12'!X115</f>
        <v>0</v>
      </c>
      <c r="G113" s="14" t="str">
        <f t="shared" si="1"/>
        <v>--</v>
      </c>
      <c r="H113" s="13" t="str">
        <f>'OLAHNIL-12'!Z115</f>
        <v/>
      </c>
      <c r="I113" s="20" t="str">
        <f>'OLAHNIL-12'!AA115</f>
        <v/>
      </c>
      <c r="J113" s="19">
        <f>'OLAHNIL-12'!AV115</f>
        <v>0</v>
      </c>
      <c r="K113" s="20" t="str">
        <f>'OLAHNIL-12'!AW115</f>
        <v>--</v>
      </c>
      <c r="L113" s="21" t="str">
        <f>'OLAHNIL-12'!J115</f>
        <v/>
      </c>
      <c r="M113" s="25" t="str">
        <f>'OLAHNIL-12'!P115</f>
        <v/>
      </c>
      <c r="N113" s="26" t="str">
        <f>IF(AND(Table57[[#This Row],[Penget]]&gt;=70,Table57[[#This Row],[Ketera]]&gt;=70),"Sudah Kompeten","Belum Kompeten")</f>
        <v>Belum Kompeten</v>
      </c>
    </row>
    <row r="114" spans="1:14" ht="15" x14ac:dyDescent="0.2">
      <c r="A114" s="7">
        <v>110</v>
      </c>
      <c r="B114" s="8" t="str">
        <f>'OLAHNIL-12'!B116</f>
        <v>X MIPA_3</v>
      </c>
      <c r="C114" s="8" t="str">
        <f>'OLAHNIL-12'!A116</f>
        <v>29</v>
      </c>
      <c r="D114" s="9">
        <f>'OLAHNIL-12'!C116</f>
        <v>161710303</v>
      </c>
      <c r="E114" s="10" t="str">
        <f>'OLAHNIL-12'!D116</f>
        <v>SISKA YUNITA APRIYANTI</v>
      </c>
      <c r="F114" s="13">
        <f>'OLAHNIL-12'!X116</f>
        <v>0</v>
      </c>
      <c r="G114" s="14" t="str">
        <f t="shared" si="1"/>
        <v>--</v>
      </c>
      <c r="H114" s="13" t="str">
        <f>'OLAHNIL-12'!Z116</f>
        <v/>
      </c>
      <c r="I114" s="20" t="str">
        <f>'OLAHNIL-12'!AA116</f>
        <v/>
      </c>
      <c r="J114" s="19">
        <f>'OLAHNIL-12'!AV116</f>
        <v>0</v>
      </c>
      <c r="K114" s="20" t="str">
        <f>'OLAHNIL-12'!AW116</f>
        <v>--</v>
      </c>
      <c r="L114" s="21" t="str">
        <f>'OLAHNIL-12'!J116</f>
        <v/>
      </c>
      <c r="M114" s="25" t="str">
        <f>'OLAHNIL-12'!P116</f>
        <v/>
      </c>
      <c r="N114" s="26" t="str">
        <f>IF(AND(Table57[[#This Row],[Penget]]&gt;=70,Table57[[#This Row],[Ketera]]&gt;=70),"Sudah Kompeten","Belum Kompeten")</f>
        <v>Belum Kompeten</v>
      </c>
    </row>
    <row r="115" spans="1:14" ht="15" x14ac:dyDescent="0.2">
      <c r="A115" s="7">
        <v>111</v>
      </c>
      <c r="B115" s="8" t="str">
        <f>'OLAHNIL-12'!B117</f>
        <v>X MIPA_3</v>
      </c>
      <c r="C115" s="8" t="str">
        <f>'OLAHNIL-12'!A117</f>
        <v>30</v>
      </c>
      <c r="D115" s="9">
        <f>'OLAHNIL-12'!C117</f>
        <v>161710321</v>
      </c>
      <c r="E115" s="10" t="str">
        <f>'OLAHNIL-12'!D117</f>
        <v>SURYA DALIMAN</v>
      </c>
      <c r="F115" s="13">
        <f>'OLAHNIL-12'!X117</f>
        <v>0</v>
      </c>
      <c r="G115" s="14" t="str">
        <f t="shared" si="1"/>
        <v>--</v>
      </c>
      <c r="H115" s="13" t="str">
        <f>'OLAHNIL-12'!Z117</f>
        <v/>
      </c>
      <c r="I115" s="20" t="str">
        <f>'OLAHNIL-12'!AA117</f>
        <v/>
      </c>
      <c r="J115" s="19">
        <f>'OLAHNIL-12'!AV117</f>
        <v>0</v>
      </c>
      <c r="K115" s="20" t="str">
        <f>'OLAHNIL-12'!AW117</f>
        <v>--</v>
      </c>
      <c r="L115" s="21" t="str">
        <f>'OLAHNIL-12'!J117</f>
        <v/>
      </c>
      <c r="M115" s="25" t="str">
        <f>'OLAHNIL-12'!P117</f>
        <v/>
      </c>
      <c r="N115" s="26" t="str">
        <f>IF(AND(Table57[[#This Row],[Penget]]&gt;=70,Table57[[#This Row],[Ketera]]&gt;=70),"Sudah Kompeten","Belum Kompeten")</f>
        <v>Belum Kompeten</v>
      </c>
    </row>
    <row r="116" spans="1:14" ht="15" x14ac:dyDescent="0.2">
      <c r="A116" s="7">
        <v>112</v>
      </c>
      <c r="B116" s="8" t="str">
        <f>'OLAHNIL-12'!B118</f>
        <v>X MIPA_3</v>
      </c>
      <c r="C116" s="8" t="str">
        <f>'OLAHNIL-12'!A118</f>
        <v>31</v>
      </c>
      <c r="D116" s="9">
        <f>'OLAHNIL-12'!C118</f>
        <v>161710340</v>
      </c>
      <c r="E116" s="10" t="str">
        <f>'OLAHNIL-12'!D118</f>
        <v>UTEP KAHFI MAULANA</v>
      </c>
      <c r="F116" s="13">
        <f>'OLAHNIL-12'!X118</f>
        <v>0</v>
      </c>
      <c r="G116" s="14" t="str">
        <f t="shared" si="1"/>
        <v>--</v>
      </c>
      <c r="H116" s="13" t="str">
        <f>'OLAHNIL-12'!Z118</f>
        <v/>
      </c>
      <c r="I116" s="20" t="str">
        <f>'OLAHNIL-12'!AA118</f>
        <v/>
      </c>
      <c r="J116" s="19">
        <f>'OLAHNIL-12'!AV118</f>
        <v>0</v>
      </c>
      <c r="K116" s="20" t="str">
        <f>'OLAHNIL-12'!AW118</f>
        <v>--</v>
      </c>
      <c r="L116" s="21" t="str">
        <f>'OLAHNIL-12'!J118</f>
        <v/>
      </c>
      <c r="M116" s="25" t="str">
        <f>'OLAHNIL-12'!P118</f>
        <v/>
      </c>
      <c r="N116" s="26" t="str">
        <f>IF(AND(Table57[[#This Row],[Penget]]&gt;=70,Table57[[#This Row],[Ketera]]&gt;=70),"Sudah Kompeten","Belum Kompeten")</f>
        <v>Belum Kompeten</v>
      </c>
    </row>
    <row r="117" spans="1:14" ht="15" x14ac:dyDescent="0.2">
      <c r="A117" s="7">
        <v>113</v>
      </c>
      <c r="B117" s="8" t="str">
        <f>'OLAHNIL-12'!B119</f>
        <v>X MIPA_3</v>
      </c>
      <c r="C117" s="8" t="str">
        <f>'OLAHNIL-12'!A119</f>
        <v>32</v>
      </c>
      <c r="D117" s="9">
        <f>'OLAHNIL-12'!C119</f>
        <v>161710350</v>
      </c>
      <c r="E117" s="10" t="str">
        <f>'OLAHNIL-12'!D119</f>
        <v>WINDI ROSIDA</v>
      </c>
      <c r="F117" s="13">
        <f>'OLAHNIL-12'!X119</f>
        <v>0</v>
      </c>
      <c r="G117" s="14" t="str">
        <f t="shared" si="1"/>
        <v>--</v>
      </c>
      <c r="H117" s="13" t="str">
        <f>'OLAHNIL-12'!Z119</f>
        <v/>
      </c>
      <c r="I117" s="20" t="str">
        <f>'OLAHNIL-12'!AA119</f>
        <v/>
      </c>
      <c r="J117" s="19">
        <f>'OLAHNIL-12'!AV119</f>
        <v>0</v>
      </c>
      <c r="K117" s="20" t="str">
        <f>'OLAHNIL-12'!AW119</f>
        <v>--</v>
      </c>
      <c r="L117" s="21" t="str">
        <f>'OLAHNIL-12'!J119</f>
        <v/>
      </c>
      <c r="M117" s="25" t="str">
        <f>'OLAHNIL-12'!P119</f>
        <v/>
      </c>
      <c r="N117" s="26" t="str">
        <f>IF(AND(Table57[[#This Row],[Penget]]&gt;=70,Table57[[#This Row],[Ketera]]&gt;=70),"Sudah Kompeten","Belum Kompeten")</f>
        <v>Belum Kompeten</v>
      </c>
    </row>
    <row r="118" spans="1:14" ht="15" x14ac:dyDescent="0.2">
      <c r="A118" s="7">
        <v>114</v>
      </c>
      <c r="B118" s="8" t="str">
        <f>'OLAHNIL-12'!B120</f>
        <v>X MIPA_3</v>
      </c>
      <c r="C118" s="8" t="str">
        <f>'OLAHNIL-12'!A120</f>
        <v>33</v>
      </c>
      <c r="D118" s="9">
        <f>'OLAHNIL-12'!C120</f>
        <v>161710353</v>
      </c>
      <c r="E118" s="10" t="str">
        <f>'OLAHNIL-12'!D120</f>
        <v>WIWIN WIDIA</v>
      </c>
      <c r="F118" s="13">
        <f>'OLAHNIL-12'!X120</f>
        <v>0</v>
      </c>
      <c r="G118" s="14" t="str">
        <f t="shared" si="1"/>
        <v>--</v>
      </c>
      <c r="H118" s="13" t="str">
        <f>'OLAHNIL-12'!Z120</f>
        <v/>
      </c>
      <c r="I118" s="20" t="str">
        <f>'OLAHNIL-12'!AA120</f>
        <v/>
      </c>
      <c r="J118" s="19">
        <f>'OLAHNIL-12'!AV120</f>
        <v>0</v>
      </c>
      <c r="K118" s="20" t="str">
        <f>'OLAHNIL-12'!AW120</f>
        <v>--</v>
      </c>
      <c r="L118" s="21" t="str">
        <f>'OLAHNIL-12'!J120</f>
        <v/>
      </c>
      <c r="M118" s="25" t="str">
        <f>'OLAHNIL-12'!P120</f>
        <v/>
      </c>
      <c r="N118" s="26" t="str">
        <f>IF(AND(Table57[[#This Row],[Penget]]&gt;=70,Table57[[#This Row],[Ketera]]&gt;=70),"Sudah Kompeten","Belum Kompeten")</f>
        <v>Belum Kompeten</v>
      </c>
    </row>
    <row r="119" spans="1:14" ht="15" x14ac:dyDescent="0.2">
      <c r="A119" s="7">
        <v>115</v>
      </c>
      <c r="B119" s="8" t="str">
        <f>'OLAHNIL-12'!B121</f>
        <v>X MIPA_3</v>
      </c>
      <c r="C119" s="8" t="str">
        <f>'OLAHNIL-12'!A121</f>
        <v>34</v>
      </c>
      <c r="D119" s="9">
        <f>'OLAHNIL-12'!C121</f>
        <v>161710358</v>
      </c>
      <c r="E119" s="10" t="str">
        <f>'OLAHNIL-12'!D121</f>
        <v>YOGI MUHAMAD YUSNI</v>
      </c>
      <c r="F119" s="13">
        <f>'OLAHNIL-12'!X121</f>
        <v>0</v>
      </c>
      <c r="G119" s="14" t="str">
        <f t="shared" si="1"/>
        <v>--</v>
      </c>
      <c r="H119" s="13" t="str">
        <f>'OLAHNIL-12'!Z121</f>
        <v/>
      </c>
      <c r="I119" s="20" t="str">
        <f>'OLAHNIL-12'!AA121</f>
        <v/>
      </c>
      <c r="J119" s="19">
        <f>'OLAHNIL-12'!AV121</f>
        <v>0</v>
      </c>
      <c r="K119" s="20" t="str">
        <f>'OLAHNIL-12'!AW121</f>
        <v>--</v>
      </c>
      <c r="L119" s="21" t="str">
        <f>'OLAHNIL-12'!J121</f>
        <v/>
      </c>
      <c r="M119" s="25" t="str">
        <f>'OLAHNIL-12'!P121</f>
        <v/>
      </c>
      <c r="N119" s="26" t="str">
        <f>IF(AND(Table57[[#This Row],[Penget]]&gt;=70,Table57[[#This Row],[Ketera]]&gt;=70),"Sudah Kompeten","Belum Kompeten")</f>
        <v>Belum Kompeten</v>
      </c>
    </row>
    <row r="120" spans="1:14" ht="15" x14ac:dyDescent="0.2">
      <c r="A120" s="7">
        <v>116</v>
      </c>
      <c r="B120" s="8" t="str">
        <f>'OLAHNIL-12'!B122</f>
        <v>X MIPA_3</v>
      </c>
      <c r="C120" s="8" t="str">
        <f>'OLAHNIL-12'!A122</f>
        <v>35</v>
      </c>
      <c r="D120" s="9">
        <f>'OLAHNIL-12'!C122</f>
        <v>161710362</v>
      </c>
      <c r="E120" s="10" t="str">
        <f>'OLAHNIL-12'!D122</f>
        <v>YULIA CITRA</v>
      </c>
      <c r="F120" s="13">
        <f>'OLAHNIL-12'!X122</f>
        <v>0</v>
      </c>
      <c r="G120" s="14" t="str">
        <f t="shared" si="1"/>
        <v>--</v>
      </c>
      <c r="H120" s="13" t="str">
        <f>'OLAHNIL-12'!Z122</f>
        <v/>
      </c>
      <c r="I120" s="20" t="str">
        <f>'OLAHNIL-12'!AA122</f>
        <v/>
      </c>
      <c r="J120" s="19">
        <f>'OLAHNIL-12'!AV122</f>
        <v>0</v>
      </c>
      <c r="K120" s="20" t="str">
        <f>'OLAHNIL-12'!AW122</f>
        <v>--</v>
      </c>
      <c r="L120" s="21" t="str">
        <f>'OLAHNIL-12'!J122</f>
        <v/>
      </c>
      <c r="M120" s="25" t="str">
        <f>'OLAHNIL-12'!P122</f>
        <v/>
      </c>
      <c r="N120" s="26" t="str">
        <f>IF(AND(Table57[[#This Row],[Penget]]&gt;=70,Table57[[#This Row],[Ketera]]&gt;=70),"Sudah Kompeten","Belum Kompeten")</f>
        <v>Belum Kompeten</v>
      </c>
    </row>
    <row r="121" spans="1:14" ht="15" x14ac:dyDescent="0.2">
      <c r="A121" s="7">
        <v>117</v>
      </c>
      <c r="B121" s="8" t="str">
        <f>'OLAHNIL-12'!B123</f>
        <v>X MIPA_4</v>
      </c>
      <c r="C121" s="8" t="str">
        <f>'OLAHNIL-12'!A123</f>
        <v>1</v>
      </c>
      <c r="D121" s="9" t="str">
        <f>'OLAHNIL-12'!C123</f>
        <v>161710384</v>
      </c>
      <c r="E121" s="10" t="str">
        <f>'OLAHNIL-12'!D123</f>
        <v>AAS KANIA</v>
      </c>
      <c r="F121" s="13">
        <f>'OLAHNIL-12'!X123</f>
        <v>0</v>
      </c>
      <c r="G121" s="14" t="str">
        <f t="shared" si="1"/>
        <v>--</v>
      </c>
      <c r="H121" s="13" t="str">
        <f>'OLAHNIL-12'!Z123</f>
        <v/>
      </c>
      <c r="I121" s="20" t="str">
        <f>'OLAHNIL-12'!AA123</f>
        <v/>
      </c>
      <c r="J121" s="19">
        <f>'OLAHNIL-12'!AV123</f>
        <v>0</v>
      </c>
      <c r="K121" s="20" t="str">
        <f>'OLAHNIL-12'!AW123</f>
        <v>--</v>
      </c>
      <c r="L121" s="21" t="str">
        <f>'OLAHNIL-12'!J123</f>
        <v/>
      </c>
      <c r="M121" s="25" t="str">
        <f>'OLAHNIL-12'!P123</f>
        <v/>
      </c>
      <c r="N121" s="26" t="str">
        <f>IF(AND(Table57[[#This Row],[Penget]]&gt;=70,Table57[[#This Row],[Ketera]]&gt;=70),"Sudah Kompeten","Belum Kompeten")</f>
        <v>Belum Kompeten</v>
      </c>
    </row>
    <row r="122" spans="1:14" ht="15" x14ac:dyDescent="0.2">
      <c r="A122" s="7">
        <v>118</v>
      </c>
      <c r="B122" s="8" t="str">
        <f>'OLAHNIL-12'!B124</f>
        <v>X MIPA_4</v>
      </c>
      <c r="C122" s="8" t="str">
        <f>'OLAHNIL-12'!A124</f>
        <v>2</v>
      </c>
      <c r="D122" s="9">
        <f>'OLAHNIL-12'!C124</f>
        <v>161710023</v>
      </c>
      <c r="E122" s="10" t="str">
        <f>'OLAHNIL-12'!D124</f>
        <v>ANI MAULANA</v>
      </c>
      <c r="F122" s="13">
        <f>'OLAHNIL-12'!X124</f>
        <v>0</v>
      </c>
      <c r="G122" s="14" t="str">
        <f t="shared" si="1"/>
        <v>--</v>
      </c>
      <c r="H122" s="13" t="str">
        <f>'OLAHNIL-12'!Z124</f>
        <v/>
      </c>
      <c r="I122" s="20" t="str">
        <f>'OLAHNIL-12'!AA124</f>
        <v/>
      </c>
      <c r="J122" s="19">
        <f>'OLAHNIL-12'!AV124</f>
        <v>0</v>
      </c>
      <c r="K122" s="20" t="str">
        <f>'OLAHNIL-12'!AW124</f>
        <v>--</v>
      </c>
      <c r="L122" s="21" t="str">
        <f>'OLAHNIL-12'!J124</f>
        <v/>
      </c>
      <c r="M122" s="25" t="str">
        <f>'OLAHNIL-12'!P124</f>
        <v/>
      </c>
      <c r="N122" s="26" t="str">
        <f>IF(AND(Table57[[#This Row],[Penget]]&gt;=70,Table57[[#This Row],[Ketera]]&gt;=70),"Sudah Kompeten","Belum Kompeten")</f>
        <v>Belum Kompeten</v>
      </c>
    </row>
    <row r="123" spans="1:14" ht="15" x14ac:dyDescent="0.2">
      <c r="A123" s="7">
        <v>119</v>
      </c>
      <c r="B123" s="8" t="str">
        <f>'OLAHNIL-12'!B125</f>
        <v>X MIPA_4</v>
      </c>
      <c r="C123" s="8" t="str">
        <f>'OLAHNIL-12'!A125</f>
        <v>3</v>
      </c>
      <c r="D123" s="9">
        <f>'OLAHNIL-12'!C125</f>
        <v>161710029</v>
      </c>
      <c r="E123" s="10" t="str">
        <f>'OLAHNIL-12'!D125</f>
        <v>ANNES DALIMUNTHE</v>
      </c>
      <c r="F123" s="13">
        <f>'OLAHNIL-12'!X125</f>
        <v>0</v>
      </c>
      <c r="G123" s="14" t="str">
        <f t="shared" si="1"/>
        <v>--</v>
      </c>
      <c r="H123" s="13" t="str">
        <f>'OLAHNIL-12'!Z125</f>
        <v/>
      </c>
      <c r="I123" s="20" t="str">
        <f>'OLAHNIL-12'!AA125</f>
        <v/>
      </c>
      <c r="J123" s="19">
        <f>'OLAHNIL-12'!AV125</f>
        <v>0</v>
      </c>
      <c r="K123" s="20" t="str">
        <f>'OLAHNIL-12'!AW125</f>
        <v>--</v>
      </c>
      <c r="L123" s="21" t="str">
        <f>'OLAHNIL-12'!J125</f>
        <v/>
      </c>
      <c r="M123" s="25" t="str">
        <f>'OLAHNIL-12'!P125</f>
        <v/>
      </c>
      <c r="N123" s="26" t="str">
        <f>IF(AND(Table57[[#This Row],[Penget]]&gt;=70,Table57[[#This Row],[Ketera]]&gt;=70),"Sudah Kompeten","Belum Kompeten")</f>
        <v>Belum Kompeten</v>
      </c>
    </row>
    <row r="124" spans="1:14" ht="15" x14ac:dyDescent="0.2">
      <c r="A124" s="7">
        <v>120</v>
      </c>
      <c r="B124" s="8" t="str">
        <f>'OLAHNIL-12'!B126</f>
        <v>X MIPA_4</v>
      </c>
      <c r="C124" s="8" t="str">
        <f>'OLAHNIL-12'!A126</f>
        <v>4</v>
      </c>
      <c r="D124" s="9">
        <f>'OLAHNIL-12'!C126</f>
        <v>161710047</v>
      </c>
      <c r="E124" s="10" t="str">
        <f>'OLAHNIL-12'!D126</f>
        <v>BELA GUNAWAN AKBAR</v>
      </c>
      <c r="F124" s="13">
        <f>'OLAHNIL-12'!X126</f>
        <v>0</v>
      </c>
      <c r="G124" s="14" t="str">
        <f t="shared" si="1"/>
        <v>--</v>
      </c>
      <c r="H124" s="13" t="str">
        <f>'OLAHNIL-12'!Z126</f>
        <v/>
      </c>
      <c r="I124" s="20" t="str">
        <f>'OLAHNIL-12'!AA126</f>
        <v/>
      </c>
      <c r="J124" s="19">
        <f>'OLAHNIL-12'!AV126</f>
        <v>0</v>
      </c>
      <c r="K124" s="20" t="str">
        <f>'OLAHNIL-12'!AW126</f>
        <v>--</v>
      </c>
      <c r="L124" s="21" t="str">
        <f>'OLAHNIL-12'!J126</f>
        <v/>
      </c>
      <c r="M124" s="25" t="str">
        <f>'OLAHNIL-12'!P126</f>
        <v/>
      </c>
      <c r="N124" s="26" t="str">
        <f>IF(AND(Table57[[#This Row],[Penget]]&gt;=70,Table57[[#This Row],[Ketera]]&gt;=70),"Sudah Kompeten","Belum Kompeten")</f>
        <v>Belum Kompeten</v>
      </c>
    </row>
    <row r="125" spans="1:14" ht="15" x14ac:dyDescent="0.2">
      <c r="A125" s="7">
        <v>121</v>
      </c>
      <c r="B125" s="8" t="str">
        <f>'OLAHNIL-12'!B127</f>
        <v>X MIPA_4</v>
      </c>
      <c r="C125" s="8" t="str">
        <f>'OLAHNIL-12'!A127</f>
        <v>5</v>
      </c>
      <c r="D125" s="9">
        <f>'OLAHNIL-12'!C127</f>
        <v>161710090</v>
      </c>
      <c r="E125" s="10" t="str">
        <f>'OLAHNIL-12'!D127</f>
        <v>DIVAL REGIAN FIRMANSYAH</v>
      </c>
      <c r="F125" s="13">
        <f>'OLAHNIL-12'!X127</f>
        <v>0</v>
      </c>
      <c r="G125" s="14" t="str">
        <f t="shared" si="1"/>
        <v>--</v>
      </c>
      <c r="H125" s="13" t="str">
        <f>'OLAHNIL-12'!Z127</f>
        <v/>
      </c>
      <c r="I125" s="20" t="str">
        <f>'OLAHNIL-12'!AA127</f>
        <v/>
      </c>
      <c r="J125" s="19">
        <f>'OLAHNIL-12'!AV127</f>
        <v>0</v>
      </c>
      <c r="K125" s="20" t="str">
        <f>'OLAHNIL-12'!AW127</f>
        <v>--</v>
      </c>
      <c r="L125" s="21" t="str">
        <f>'OLAHNIL-12'!J127</f>
        <v/>
      </c>
      <c r="M125" s="25" t="str">
        <f>'OLAHNIL-12'!P127</f>
        <v/>
      </c>
      <c r="N125" s="26" t="str">
        <f>IF(AND(Table57[[#This Row],[Penget]]&gt;=70,Table57[[#This Row],[Ketera]]&gt;=70),"Sudah Kompeten","Belum Kompeten")</f>
        <v>Belum Kompeten</v>
      </c>
    </row>
    <row r="126" spans="1:14" ht="15" x14ac:dyDescent="0.2">
      <c r="A126" s="7">
        <v>122</v>
      </c>
      <c r="B126" s="8" t="str">
        <f>'OLAHNIL-12'!B128</f>
        <v>X MIPA_4</v>
      </c>
      <c r="C126" s="8" t="str">
        <f>'OLAHNIL-12'!A128</f>
        <v>6</v>
      </c>
      <c r="D126" s="9">
        <f>'OLAHNIL-12'!C128</f>
        <v>161710092</v>
      </c>
      <c r="E126" s="10" t="str">
        <f>'OLAHNIL-12'!D128</f>
        <v>DWI AULIA TAMIN</v>
      </c>
      <c r="F126" s="13">
        <f>'OLAHNIL-12'!X128</f>
        <v>0</v>
      </c>
      <c r="G126" s="14" t="str">
        <f t="shared" si="1"/>
        <v>--</v>
      </c>
      <c r="H126" s="13" t="str">
        <f>'OLAHNIL-12'!Z128</f>
        <v/>
      </c>
      <c r="I126" s="20" t="str">
        <f>'OLAHNIL-12'!AA128</f>
        <v/>
      </c>
      <c r="J126" s="19">
        <f>'OLAHNIL-12'!AV128</f>
        <v>0</v>
      </c>
      <c r="K126" s="20" t="str">
        <f>'OLAHNIL-12'!AW128</f>
        <v>--</v>
      </c>
      <c r="L126" s="21" t="str">
        <f>'OLAHNIL-12'!J128</f>
        <v/>
      </c>
      <c r="M126" s="25" t="str">
        <f>'OLAHNIL-12'!P128</f>
        <v/>
      </c>
      <c r="N126" s="26" t="str">
        <f>IF(AND(Table57[[#This Row],[Penget]]&gt;=70,Table57[[#This Row],[Ketera]]&gt;=70),"Sudah Kompeten","Belum Kompeten")</f>
        <v>Belum Kompeten</v>
      </c>
    </row>
    <row r="127" spans="1:14" ht="15" x14ac:dyDescent="0.2">
      <c r="A127" s="7">
        <v>123</v>
      </c>
      <c r="B127" s="8" t="str">
        <f>'OLAHNIL-12'!B129</f>
        <v>X MIPA_4</v>
      </c>
      <c r="C127" s="8" t="str">
        <f>'OLAHNIL-12'!A129</f>
        <v>7</v>
      </c>
      <c r="D127" s="9">
        <f>'OLAHNIL-12'!C129</f>
        <v>161710100</v>
      </c>
      <c r="E127" s="10" t="str">
        <f>'OLAHNIL-12'!D129</f>
        <v>ERICA DWI PUTRI WAHYUNI</v>
      </c>
      <c r="F127" s="13">
        <f>'OLAHNIL-12'!X129</f>
        <v>0</v>
      </c>
      <c r="G127" s="14" t="str">
        <f t="shared" si="1"/>
        <v>--</v>
      </c>
      <c r="H127" s="13" t="str">
        <f>'OLAHNIL-12'!Z129</f>
        <v/>
      </c>
      <c r="I127" s="20" t="str">
        <f>'OLAHNIL-12'!AA129</f>
        <v/>
      </c>
      <c r="J127" s="19">
        <f>'OLAHNIL-12'!AV129</f>
        <v>0</v>
      </c>
      <c r="K127" s="20" t="str">
        <f>'OLAHNIL-12'!AW129</f>
        <v>--</v>
      </c>
      <c r="L127" s="21" t="str">
        <f>'OLAHNIL-12'!J129</f>
        <v/>
      </c>
      <c r="M127" s="25" t="str">
        <f>'OLAHNIL-12'!P129</f>
        <v/>
      </c>
      <c r="N127" s="26" t="str">
        <f>IF(AND(Table57[[#This Row],[Penget]]&gt;=70,Table57[[#This Row],[Ketera]]&gt;=70),"Sudah Kompeten","Belum Kompeten")</f>
        <v>Belum Kompeten</v>
      </c>
    </row>
    <row r="128" spans="1:14" ht="15" x14ac:dyDescent="0.2">
      <c r="A128" s="7">
        <v>124</v>
      </c>
      <c r="B128" s="8" t="str">
        <f>'OLAHNIL-12'!B130</f>
        <v>X MIPA_4</v>
      </c>
      <c r="C128" s="8" t="str">
        <f>'OLAHNIL-12'!A130</f>
        <v>8</v>
      </c>
      <c r="D128" s="9">
        <f>'OLAHNIL-12'!C130</f>
        <v>161710102</v>
      </c>
      <c r="E128" s="11" t="str">
        <f>'OLAHNIL-12'!D130</f>
        <v>ERIKA SURYANI KUSUMAH</v>
      </c>
      <c r="F128" s="13">
        <f>'OLAHNIL-12'!X130</f>
        <v>0</v>
      </c>
      <c r="G128" s="16" t="str">
        <f t="shared" si="1"/>
        <v>--</v>
      </c>
      <c r="H128" s="15" t="str">
        <f>'OLAHNIL-12'!Z130</f>
        <v/>
      </c>
      <c r="I128" s="20" t="str">
        <f>'OLAHNIL-12'!AA130</f>
        <v/>
      </c>
      <c r="J128" s="19">
        <f>'OLAHNIL-12'!AV130</f>
        <v>0</v>
      </c>
      <c r="K128" s="20" t="str">
        <f>'OLAHNIL-12'!AW130</f>
        <v>--</v>
      </c>
      <c r="L128" s="21" t="str">
        <f>'OLAHNIL-12'!J130</f>
        <v/>
      </c>
      <c r="M128" s="25" t="str">
        <f>'OLAHNIL-12'!P130</f>
        <v/>
      </c>
      <c r="N128" s="26" t="str">
        <f>IF(AND(Table57[[#This Row],[Penget]]&gt;=70,Table57[[#This Row],[Ketera]]&gt;=70),"Sudah Kompeten","Belum Kompeten")</f>
        <v>Belum Kompeten</v>
      </c>
    </row>
    <row r="129" spans="1:14" ht="15" x14ac:dyDescent="0.2">
      <c r="A129" s="7">
        <v>125</v>
      </c>
      <c r="B129" s="8" t="str">
        <f>'OLAHNIL-12'!B131</f>
        <v>X MIPA_4</v>
      </c>
      <c r="C129" s="8" t="str">
        <f>'OLAHNIL-12'!A131</f>
        <v>9</v>
      </c>
      <c r="D129" s="9">
        <f>'OLAHNIL-12'!C131</f>
        <v>161710123</v>
      </c>
      <c r="E129" s="10" t="str">
        <f>'OLAHNIL-12'!D131</f>
        <v>FITRI SEPTIANI</v>
      </c>
      <c r="F129" s="13">
        <f>'OLAHNIL-12'!X131</f>
        <v>0</v>
      </c>
      <c r="G129" s="14" t="str">
        <f t="shared" si="1"/>
        <v>--</v>
      </c>
      <c r="H129" s="13" t="str">
        <f>'OLAHNIL-12'!Z131</f>
        <v/>
      </c>
      <c r="I129" s="20" t="str">
        <f>'OLAHNIL-12'!AA131</f>
        <v/>
      </c>
      <c r="J129" s="19">
        <f>'OLAHNIL-12'!AV131</f>
        <v>0</v>
      </c>
      <c r="K129" s="20" t="str">
        <f>'OLAHNIL-12'!AW131</f>
        <v>--</v>
      </c>
      <c r="L129" s="21" t="str">
        <f>'OLAHNIL-12'!J131</f>
        <v/>
      </c>
      <c r="M129" s="25" t="str">
        <f>'OLAHNIL-12'!P131</f>
        <v/>
      </c>
      <c r="N129" s="26" t="str">
        <f>IF(AND(Table57[[#This Row],[Penget]]&gt;=70,Table57[[#This Row],[Ketera]]&gt;=70),"Sudah Kompeten","Belum Kompeten")</f>
        <v>Belum Kompeten</v>
      </c>
    </row>
    <row r="130" spans="1:14" ht="15" x14ac:dyDescent="0.2">
      <c r="A130" s="7">
        <v>126</v>
      </c>
      <c r="B130" s="8" t="str">
        <f>'OLAHNIL-12'!B132</f>
        <v>X MIPA_4</v>
      </c>
      <c r="C130" s="8" t="str">
        <f>'OLAHNIL-12'!A132</f>
        <v>10</v>
      </c>
      <c r="D130" s="9">
        <f>'OLAHNIL-12'!C132</f>
        <v>161710125</v>
      </c>
      <c r="E130" s="10" t="str">
        <f>'OLAHNIL-12'!D132</f>
        <v>FUJIYANTO RAMADHAN</v>
      </c>
      <c r="F130" s="13">
        <f>'OLAHNIL-12'!X132</f>
        <v>0</v>
      </c>
      <c r="G130" s="14" t="str">
        <f t="shared" si="1"/>
        <v>--</v>
      </c>
      <c r="H130" s="13" t="str">
        <f>'OLAHNIL-12'!Z132</f>
        <v/>
      </c>
      <c r="I130" s="20" t="str">
        <f>'OLAHNIL-12'!AA132</f>
        <v/>
      </c>
      <c r="J130" s="19">
        <f>'OLAHNIL-12'!AV132</f>
        <v>0</v>
      </c>
      <c r="K130" s="20" t="str">
        <f>'OLAHNIL-12'!AW132</f>
        <v>--</v>
      </c>
      <c r="L130" s="21" t="str">
        <f>'OLAHNIL-12'!J132</f>
        <v/>
      </c>
      <c r="M130" s="25" t="str">
        <f>'OLAHNIL-12'!P132</f>
        <v/>
      </c>
      <c r="N130" s="26" t="str">
        <f>IF(AND(Table57[[#This Row],[Penget]]&gt;=70,Table57[[#This Row],[Ketera]]&gt;=70),"Sudah Kompeten","Belum Kompeten")</f>
        <v>Belum Kompeten</v>
      </c>
    </row>
    <row r="131" spans="1:14" ht="15" x14ac:dyDescent="0.2">
      <c r="A131" s="7">
        <v>127</v>
      </c>
      <c r="B131" s="8" t="str">
        <f>'OLAHNIL-12'!B133</f>
        <v>X MIPA_4</v>
      </c>
      <c r="C131" s="8" t="str">
        <f>'OLAHNIL-12'!A133</f>
        <v>11</v>
      </c>
      <c r="D131" s="9">
        <f>'OLAHNIL-12'!C133</f>
        <v>161710130</v>
      </c>
      <c r="E131" s="12" t="str">
        <f>'OLAHNIL-12'!D133</f>
        <v>HAFSA ISMA AULIA</v>
      </c>
      <c r="F131" s="13">
        <f>'OLAHNIL-12'!X133</f>
        <v>0</v>
      </c>
      <c r="G131" s="18" t="str">
        <f t="shared" si="1"/>
        <v>--</v>
      </c>
      <c r="H131" s="17" t="str">
        <f>'OLAHNIL-12'!Z133</f>
        <v/>
      </c>
      <c r="I131" s="20" t="str">
        <f>'OLAHNIL-12'!AA133</f>
        <v/>
      </c>
      <c r="J131" s="19">
        <f>'OLAHNIL-12'!AV133</f>
        <v>0</v>
      </c>
      <c r="K131" s="20" t="str">
        <f>'OLAHNIL-12'!AW133</f>
        <v>--</v>
      </c>
      <c r="L131" s="21" t="str">
        <f>'OLAHNIL-12'!J133</f>
        <v/>
      </c>
      <c r="M131" s="25" t="str">
        <f>'OLAHNIL-12'!P133</f>
        <v/>
      </c>
      <c r="N131" s="26" t="str">
        <f>IF(AND(Table57[[#This Row],[Penget]]&gt;=70,Table57[[#This Row],[Ketera]]&gt;=70),"Sudah Kompeten","Belum Kompeten")</f>
        <v>Belum Kompeten</v>
      </c>
    </row>
    <row r="132" spans="1:14" ht="15" x14ac:dyDescent="0.2">
      <c r="A132" s="7">
        <v>128</v>
      </c>
      <c r="B132" s="8" t="str">
        <f>'OLAHNIL-12'!B134</f>
        <v>X MIPA_4</v>
      </c>
      <c r="C132" s="8" t="str">
        <f>'OLAHNIL-12'!A134</f>
        <v>12</v>
      </c>
      <c r="D132" s="9">
        <f>'OLAHNIL-12'!C134</f>
        <v>161710148</v>
      </c>
      <c r="E132" s="10" t="str">
        <f>'OLAHNIL-12'!D134</f>
        <v>INDRA MULYA PARMANA</v>
      </c>
      <c r="F132" s="13">
        <f>'OLAHNIL-12'!X134</f>
        <v>0</v>
      </c>
      <c r="G132" s="14" t="str">
        <f t="shared" si="1"/>
        <v>--</v>
      </c>
      <c r="H132" s="13" t="str">
        <f>'OLAHNIL-12'!Z134</f>
        <v/>
      </c>
      <c r="I132" s="20" t="str">
        <f>'OLAHNIL-12'!AA134</f>
        <v/>
      </c>
      <c r="J132" s="19">
        <f>'OLAHNIL-12'!AV134</f>
        <v>0</v>
      </c>
      <c r="K132" s="20" t="str">
        <f>'OLAHNIL-12'!AW134</f>
        <v>--</v>
      </c>
      <c r="L132" s="21" t="str">
        <f>'OLAHNIL-12'!J134</f>
        <v/>
      </c>
      <c r="M132" s="25" t="str">
        <f>'OLAHNIL-12'!P134</f>
        <v/>
      </c>
      <c r="N132" s="26" t="str">
        <f>IF(AND(Table57[[#This Row],[Penget]]&gt;=70,Table57[[#This Row],[Ketera]]&gt;=70),"Sudah Kompeten","Belum Kompeten")</f>
        <v>Belum Kompeten</v>
      </c>
    </row>
    <row r="133" spans="1:14" ht="15" x14ac:dyDescent="0.2">
      <c r="A133" s="7">
        <v>129</v>
      </c>
      <c r="B133" s="8" t="str">
        <f>'OLAHNIL-12'!B135</f>
        <v>X MIPA_4</v>
      </c>
      <c r="C133" s="8" t="str">
        <f>'OLAHNIL-12'!A135</f>
        <v>13</v>
      </c>
      <c r="D133" s="9">
        <f>'OLAHNIL-12'!C135</f>
        <v>161710173</v>
      </c>
      <c r="E133" s="12" t="str">
        <f>'OLAHNIL-12'!D135</f>
        <v>LUCKY SUHENDAR</v>
      </c>
      <c r="F133" s="13">
        <f>'OLAHNIL-12'!X135</f>
        <v>0</v>
      </c>
      <c r="G133" s="18" t="str">
        <f t="shared" ref="G133:G185" si="2">VLOOKUP(F133,$P$2:$Q$7,2)</f>
        <v>--</v>
      </c>
      <c r="H133" s="17" t="str">
        <f>'OLAHNIL-12'!Z135</f>
        <v/>
      </c>
      <c r="I133" s="20" t="str">
        <f>'OLAHNIL-12'!AA135</f>
        <v/>
      </c>
      <c r="J133" s="19">
        <f>'OLAHNIL-12'!AV135</f>
        <v>0</v>
      </c>
      <c r="K133" s="20" t="str">
        <f>'OLAHNIL-12'!AW135</f>
        <v>--</v>
      </c>
      <c r="L133" s="21" t="str">
        <f>'OLAHNIL-12'!J135</f>
        <v/>
      </c>
      <c r="M133" s="25" t="str">
        <f>'OLAHNIL-12'!P135</f>
        <v/>
      </c>
      <c r="N133" s="26" t="str">
        <f>IF(AND(Table57[[#This Row],[Penget]]&gt;=70,Table57[[#This Row],[Ketera]]&gt;=70),"Sudah Kompeten","Belum Kompeten")</f>
        <v>Belum Kompeten</v>
      </c>
    </row>
    <row r="134" spans="1:14" ht="15" x14ac:dyDescent="0.2">
      <c r="A134" s="7">
        <v>130</v>
      </c>
      <c r="B134" s="8" t="str">
        <f>'OLAHNIL-12'!B136</f>
        <v>X MIPA_4</v>
      </c>
      <c r="C134" s="8" t="str">
        <f>'OLAHNIL-12'!A136</f>
        <v>14</v>
      </c>
      <c r="D134" s="9">
        <f>'OLAHNIL-12'!C136</f>
        <v>161710181</v>
      </c>
      <c r="E134" s="10" t="str">
        <f>'OLAHNIL-12'!D136</f>
        <v>MEGA FAJRINA</v>
      </c>
      <c r="F134" s="13">
        <f>'OLAHNIL-12'!X136</f>
        <v>0</v>
      </c>
      <c r="G134" s="14" t="str">
        <f t="shared" si="2"/>
        <v>--</v>
      </c>
      <c r="H134" s="13" t="str">
        <f>'OLAHNIL-12'!Z136</f>
        <v/>
      </c>
      <c r="I134" s="20" t="str">
        <f>'OLAHNIL-12'!AA136</f>
        <v/>
      </c>
      <c r="J134" s="19">
        <f>'OLAHNIL-12'!AV136</f>
        <v>0</v>
      </c>
      <c r="K134" s="20" t="str">
        <f>'OLAHNIL-12'!AW136</f>
        <v>--</v>
      </c>
      <c r="L134" s="21" t="str">
        <f>'OLAHNIL-12'!J136</f>
        <v/>
      </c>
      <c r="M134" s="25" t="str">
        <f>'OLAHNIL-12'!P136</f>
        <v/>
      </c>
      <c r="N134" s="26" t="str">
        <f>IF(AND(Table57[[#This Row],[Penget]]&gt;=70,Table57[[#This Row],[Ketera]]&gt;=70),"Sudah Kompeten","Belum Kompeten")</f>
        <v>Belum Kompeten</v>
      </c>
    </row>
    <row r="135" spans="1:14" ht="15" x14ac:dyDescent="0.2">
      <c r="A135" s="7">
        <v>131</v>
      </c>
      <c r="B135" s="8" t="str">
        <f>'OLAHNIL-12'!B137</f>
        <v>X MIPA_4</v>
      </c>
      <c r="C135" s="8" t="str">
        <f>'OLAHNIL-12'!A137</f>
        <v>15</v>
      </c>
      <c r="D135" s="9">
        <f>'OLAHNIL-12'!C137</f>
        <v>161710188</v>
      </c>
      <c r="E135" s="11" t="str">
        <f>'OLAHNIL-12'!D137</f>
        <v>MILA APRILIANI</v>
      </c>
      <c r="F135" s="13">
        <f>'OLAHNIL-12'!X137</f>
        <v>0</v>
      </c>
      <c r="G135" s="16" t="str">
        <f t="shared" si="2"/>
        <v>--</v>
      </c>
      <c r="H135" s="15" t="str">
        <f>'OLAHNIL-12'!Z137</f>
        <v/>
      </c>
      <c r="I135" s="20" t="str">
        <f>'OLAHNIL-12'!AA137</f>
        <v/>
      </c>
      <c r="J135" s="19">
        <f>'OLAHNIL-12'!AV137</f>
        <v>0</v>
      </c>
      <c r="K135" s="20" t="str">
        <f>'OLAHNIL-12'!AW137</f>
        <v>--</v>
      </c>
      <c r="L135" s="21" t="str">
        <f>'OLAHNIL-12'!J137</f>
        <v/>
      </c>
      <c r="M135" s="25" t="str">
        <f>'OLAHNIL-12'!P137</f>
        <v/>
      </c>
      <c r="N135" s="26" t="str">
        <f>IF(AND(Table57[[#This Row],[Penget]]&gt;=70,Table57[[#This Row],[Ketera]]&gt;=70),"Sudah Kompeten","Belum Kompeten")</f>
        <v>Belum Kompeten</v>
      </c>
    </row>
    <row r="136" spans="1:14" ht="15" x14ac:dyDescent="0.2">
      <c r="A136" s="7">
        <v>132</v>
      </c>
      <c r="B136" s="8" t="str">
        <f>'OLAHNIL-12'!B138</f>
        <v>X MIPA_4</v>
      </c>
      <c r="C136" s="8" t="str">
        <f>'OLAHNIL-12'!A138</f>
        <v>16</v>
      </c>
      <c r="D136" s="9">
        <f>'OLAHNIL-12'!C138</f>
        <v>161710193</v>
      </c>
      <c r="E136" s="10" t="str">
        <f>'OLAHNIL-12'!D138</f>
        <v>MOCH. MUSLIM</v>
      </c>
      <c r="F136" s="13">
        <f>'OLAHNIL-12'!X138</f>
        <v>0</v>
      </c>
      <c r="G136" s="14" t="str">
        <f t="shared" si="2"/>
        <v>--</v>
      </c>
      <c r="H136" s="13" t="str">
        <f>'OLAHNIL-12'!Z138</f>
        <v/>
      </c>
      <c r="I136" s="20" t="str">
        <f>'OLAHNIL-12'!AA138</f>
        <v/>
      </c>
      <c r="J136" s="19">
        <f>'OLAHNIL-12'!AV138</f>
        <v>0</v>
      </c>
      <c r="K136" s="20" t="str">
        <f>'OLAHNIL-12'!AW138</f>
        <v>--</v>
      </c>
      <c r="L136" s="21" t="str">
        <f>'OLAHNIL-12'!J138</f>
        <v/>
      </c>
      <c r="M136" s="25" t="str">
        <f>'OLAHNIL-12'!P138</f>
        <v/>
      </c>
      <c r="N136" s="26" t="str">
        <f>IF(AND(Table57[[#This Row],[Penget]]&gt;=70,Table57[[#This Row],[Ketera]]&gt;=70),"Sudah Kompeten","Belum Kompeten")</f>
        <v>Belum Kompeten</v>
      </c>
    </row>
    <row r="137" spans="1:14" ht="15" x14ac:dyDescent="0.2">
      <c r="A137" s="7">
        <v>133</v>
      </c>
      <c r="B137" s="8" t="str">
        <f>'OLAHNIL-12'!B139</f>
        <v>X MIPA_4</v>
      </c>
      <c r="C137" s="8" t="str">
        <f>'OLAHNIL-12'!A139</f>
        <v>17</v>
      </c>
      <c r="D137" s="9">
        <f>'OLAHNIL-12'!C139</f>
        <v>161710201</v>
      </c>
      <c r="E137" s="10" t="str">
        <f>'OLAHNIL-12'!D139</f>
        <v>MUHAMAD ARDI ANSYAH</v>
      </c>
      <c r="F137" s="13">
        <f>'OLAHNIL-12'!X139</f>
        <v>0</v>
      </c>
      <c r="G137" s="14" t="str">
        <f t="shared" si="2"/>
        <v>--</v>
      </c>
      <c r="H137" s="13" t="str">
        <f>'OLAHNIL-12'!Z139</f>
        <v/>
      </c>
      <c r="I137" s="20" t="str">
        <f>'OLAHNIL-12'!AA139</f>
        <v/>
      </c>
      <c r="J137" s="19">
        <f>'OLAHNIL-12'!AV139</f>
        <v>0</v>
      </c>
      <c r="K137" s="20" t="str">
        <f>'OLAHNIL-12'!AW139</f>
        <v>--</v>
      </c>
      <c r="L137" s="21" t="str">
        <f>'OLAHNIL-12'!J139</f>
        <v/>
      </c>
      <c r="M137" s="25" t="str">
        <f>'OLAHNIL-12'!P139</f>
        <v/>
      </c>
      <c r="N137" s="26" t="str">
        <f>IF(AND(Table57[[#This Row],[Penget]]&gt;=70,Table57[[#This Row],[Ketera]]&gt;=70),"Sudah Kompeten","Belum Kompeten")</f>
        <v>Belum Kompeten</v>
      </c>
    </row>
    <row r="138" spans="1:14" ht="15" x14ac:dyDescent="0.2">
      <c r="A138" s="7">
        <v>134</v>
      </c>
      <c r="B138" s="8" t="str">
        <f>'OLAHNIL-12'!B140</f>
        <v>X MIPA_4</v>
      </c>
      <c r="C138" s="8" t="str">
        <f>'OLAHNIL-12'!A140</f>
        <v>18</v>
      </c>
      <c r="D138" s="9">
        <f>'OLAHNIL-12'!C140</f>
        <v>161710203</v>
      </c>
      <c r="E138" s="10" t="str">
        <f>'OLAHNIL-12'!D140</f>
        <v>MUHAMMAD HADI ZA.</v>
      </c>
      <c r="F138" s="13">
        <f>'OLAHNIL-12'!X140</f>
        <v>0</v>
      </c>
      <c r="G138" s="14" t="str">
        <f t="shared" si="2"/>
        <v>--</v>
      </c>
      <c r="H138" s="13" t="str">
        <f>'OLAHNIL-12'!Z140</f>
        <v/>
      </c>
      <c r="I138" s="20" t="str">
        <f>'OLAHNIL-12'!AA140</f>
        <v/>
      </c>
      <c r="J138" s="19">
        <f>'OLAHNIL-12'!AV140</f>
        <v>0</v>
      </c>
      <c r="K138" s="20" t="str">
        <f>'OLAHNIL-12'!AW140</f>
        <v>--</v>
      </c>
      <c r="L138" s="21" t="str">
        <f>'OLAHNIL-12'!J140</f>
        <v/>
      </c>
      <c r="M138" s="25" t="str">
        <f>'OLAHNIL-12'!P140</f>
        <v/>
      </c>
      <c r="N138" s="26" t="str">
        <f>IF(AND(Table57[[#This Row],[Penget]]&gt;=70,Table57[[#This Row],[Ketera]]&gt;=70),"Sudah Kompeten","Belum Kompeten")</f>
        <v>Belum Kompeten</v>
      </c>
    </row>
    <row r="139" spans="1:14" ht="15" x14ac:dyDescent="0.2">
      <c r="A139" s="7">
        <v>135</v>
      </c>
      <c r="B139" s="8" t="str">
        <f>'OLAHNIL-12'!B141</f>
        <v>X MIPA_4</v>
      </c>
      <c r="C139" s="8" t="str">
        <f>'OLAHNIL-12'!A141</f>
        <v>19</v>
      </c>
      <c r="D139" s="9">
        <f>'OLAHNIL-12'!C141</f>
        <v>161710255</v>
      </c>
      <c r="E139" s="10" t="str">
        <f>'OLAHNIL-12'!D141</f>
        <v>REZA CLODIA</v>
      </c>
      <c r="F139" s="13">
        <f>'OLAHNIL-12'!X141</f>
        <v>0</v>
      </c>
      <c r="G139" s="14" t="str">
        <f t="shared" si="2"/>
        <v>--</v>
      </c>
      <c r="H139" s="13" t="str">
        <f>'OLAHNIL-12'!Z141</f>
        <v/>
      </c>
      <c r="I139" s="20" t="str">
        <f>'OLAHNIL-12'!AA141</f>
        <v/>
      </c>
      <c r="J139" s="19">
        <f>'OLAHNIL-12'!AV141</f>
        <v>0</v>
      </c>
      <c r="K139" s="20" t="str">
        <f>'OLAHNIL-12'!AW141</f>
        <v>--</v>
      </c>
      <c r="L139" s="21" t="str">
        <f>'OLAHNIL-12'!J141</f>
        <v/>
      </c>
      <c r="M139" s="25" t="str">
        <f>'OLAHNIL-12'!P141</f>
        <v/>
      </c>
      <c r="N139" s="26" t="str">
        <f>IF(AND(Table57[[#This Row],[Penget]]&gt;=70,Table57[[#This Row],[Ketera]]&gt;=70),"Sudah Kompeten","Belum Kompeten")</f>
        <v>Belum Kompeten</v>
      </c>
    </row>
    <row r="140" spans="1:14" ht="15" x14ac:dyDescent="0.2">
      <c r="A140" s="7">
        <v>136</v>
      </c>
      <c r="B140" s="8" t="str">
        <f>'OLAHNIL-12'!B142</f>
        <v>X MIPA_4</v>
      </c>
      <c r="C140" s="8" t="str">
        <f>'OLAHNIL-12'!A142</f>
        <v>20</v>
      </c>
      <c r="D140" s="9">
        <f>'OLAHNIL-12'!C142</f>
        <v>161710299</v>
      </c>
      <c r="E140" s="10" t="str">
        <f>'OLAHNIL-12'!D142</f>
        <v>SINDI DILA YULIANTI</v>
      </c>
      <c r="F140" s="13">
        <f>'OLAHNIL-12'!X142</f>
        <v>0</v>
      </c>
      <c r="G140" s="14" t="str">
        <f t="shared" si="2"/>
        <v>--</v>
      </c>
      <c r="H140" s="13" t="str">
        <f>'OLAHNIL-12'!Z142</f>
        <v/>
      </c>
      <c r="I140" s="20" t="str">
        <f>'OLAHNIL-12'!AA142</f>
        <v/>
      </c>
      <c r="J140" s="19">
        <f>'OLAHNIL-12'!AV142</f>
        <v>0</v>
      </c>
      <c r="K140" s="20" t="str">
        <f>'OLAHNIL-12'!AW142</f>
        <v>--</v>
      </c>
      <c r="L140" s="21" t="str">
        <f>'OLAHNIL-12'!J142</f>
        <v/>
      </c>
      <c r="M140" s="25" t="str">
        <f>'OLAHNIL-12'!P142</f>
        <v/>
      </c>
      <c r="N140" s="26" t="str">
        <f>IF(AND(Table57[[#This Row],[Penget]]&gt;=70,Table57[[#This Row],[Ketera]]&gt;=70),"Sudah Kompeten","Belum Kompeten")</f>
        <v>Belum Kompeten</v>
      </c>
    </row>
    <row r="141" spans="1:14" ht="15" x14ac:dyDescent="0.2">
      <c r="A141" s="7">
        <v>137</v>
      </c>
      <c r="B141" s="8" t="str">
        <f>'OLAHNIL-12'!B143</f>
        <v>X MIPA_4</v>
      </c>
      <c r="C141" s="8" t="str">
        <f>'OLAHNIL-12'!A143</f>
        <v>21</v>
      </c>
      <c r="D141" s="9">
        <f>'OLAHNIL-12'!C143</f>
        <v>161710308</v>
      </c>
      <c r="E141" s="10" t="str">
        <f>'OLAHNIL-12'!D143</f>
        <v>SITI NURJANAH</v>
      </c>
      <c r="F141" s="13">
        <f>'OLAHNIL-12'!X143</f>
        <v>0</v>
      </c>
      <c r="G141" s="14" t="str">
        <f t="shared" si="2"/>
        <v>--</v>
      </c>
      <c r="H141" s="13" t="str">
        <f>'OLAHNIL-12'!Z143</f>
        <v/>
      </c>
      <c r="I141" s="20" t="str">
        <f>'OLAHNIL-12'!AA143</f>
        <v/>
      </c>
      <c r="J141" s="19">
        <f>'OLAHNIL-12'!AV143</f>
        <v>0</v>
      </c>
      <c r="K141" s="20" t="str">
        <f>'OLAHNIL-12'!AW143</f>
        <v>--</v>
      </c>
      <c r="L141" s="21" t="str">
        <f>'OLAHNIL-12'!J143</f>
        <v/>
      </c>
      <c r="M141" s="25" t="str">
        <f>'OLAHNIL-12'!P143</f>
        <v/>
      </c>
      <c r="N141" s="26" t="str">
        <f>IF(AND(Table57[[#This Row],[Penget]]&gt;=70,Table57[[#This Row],[Ketera]]&gt;=70),"Sudah Kompeten","Belum Kompeten")</f>
        <v>Belum Kompeten</v>
      </c>
    </row>
    <row r="142" spans="1:14" ht="15" x14ac:dyDescent="0.2">
      <c r="A142" s="7">
        <v>138</v>
      </c>
      <c r="B142" s="8" t="str">
        <f>'OLAHNIL-12'!B144</f>
        <v>X MIPA_4</v>
      </c>
      <c r="C142" s="8" t="str">
        <f>'OLAHNIL-12'!A144</f>
        <v>22</v>
      </c>
      <c r="D142" s="9">
        <f>'OLAHNIL-12'!C144</f>
        <v>161710310</v>
      </c>
      <c r="E142" s="10" t="str">
        <f>'OLAHNIL-12'!D144</f>
        <v>SITI RANI OKTAVIANI</v>
      </c>
      <c r="F142" s="13">
        <f>'OLAHNIL-12'!X144</f>
        <v>0</v>
      </c>
      <c r="G142" s="14" t="str">
        <f t="shared" si="2"/>
        <v>--</v>
      </c>
      <c r="H142" s="13" t="str">
        <f>'OLAHNIL-12'!Z144</f>
        <v/>
      </c>
      <c r="I142" s="20" t="str">
        <f>'OLAHNIL-12'!AA144</f>
        <v/>
      </c>
      <c r="J142" s="19">
        <f>'OLAHNIL-12'!AV144</f>
        <v>0</v>
      </c>
      <c r="K142" s="20" t="str">
        <f>'OLAHNIL-12'!AW144</f>
        <v>--</v>
      </c>
      <c r="L142" s="21" t="str">
        <f>'OLAHNIL-12'!J144</f>
        <v/>
      </c>
      <c r="M142" s="25" t="str">
        <f>'OLAHNIL-12'!P144</f>
        <v/>
      </c>
      <c r="N142" s="26" t="str">
        <f>IF(AND(Table57[[#This Row],[Penget]]&gt;=70,Table57[[#This Row],[Ketera]]&gt;=70),"Sudah Kompeten","Belum Kompeten")</f>
        <v>Belum Kompeten</v>
      </c>
    </row>
    <row r="143" spans="1:14" ht="15" x14ac:dyDescent="0.2">
      <c r="A143" s="7">
        <v>139</v>
      </c>
      <c r="B143" s="8" t="str">
        <f>'OLAHNIL-12'!B145</f>
        <v>X MIPA_4</v>
      </c>
      <c r="C143" s="8" t="str">
        <f>'OLAHNIL-12'!A145</f>
        <v>23</v>
      </c>
      <c r="D143" s="9">
        <f>'OLAHNIL-12'!C145</f>
        <v>161710311</v>
      </c>
      <c r="E143" s="10" t="str">
        <f>'OLAHNIL-12'!D145</f>
        <v>SITI RINA OKTAVIANA</v>
      </c>
      <c r="F143" s="13">
        <f>'OLAHNIL-12'!X145</f>
        <v>0</v>
      </c>
      <c r="G143" s="14" t="str">
        <f t="shared" si="2"/>
        <v>--</v>
      </c>
      <c r="H143" s="13" t="str">
        <f>'OLAHNIL-12'!Z145</f>
        <v/>
      </c>
      <c r="I143" s="20" t="str">
        <f>'OLAHNIL-12'!AA145</f>
        <v/>
      </c>
      <c r="J143" s="19">
        <f>'OLAHNIL-12'!AV145</f>
        <v>0</v>
      </c>
      <c r="K143" s="20" t="str">
        <f>'OLAHNIL-12'!AW145</f>
        <v>--</v>
      </c>
      <c r="L143" s="21" t="str">
        <f>'OLAHNIL-12'!J145</f>
        <v/>
      </c>
      <c r="M143" s="25" t="str">
        <f>'OLAHNIL-12'!P145</f>
        <v/>
      </c>
      <c r="N143" s="26" t="str">
        <f>IF(AND(Table57[[#This Row],[Penget]]&gt;=70,Table57[[#This Row],[Ketera]]&gt;=70),"Sudah Kompeten","Belum Kompeten")</f>
        <v>Belum Kompeten</v>
      </c>
    </row>
    <row r="144" spans="1:14" ht="15" x14ac:dyDescent="0.2">
      <c r="A144" s="7">
        <v>140</v>
      </c>
      <c r="B144" s="8" t="str">
        <f>'OLAHNIL-12'!B146</f>
        <v>X MIPA_4</v>
      </c>
      <c r="C144" s="8" t="str">
        <f>'OLAHNIL-12'!A146</f>
        <v>24</v>
      </c>
      <c r="D144" s="9">
        <f>'OLAHNIL-12'!C146</f>
        <v>161710315</v>
      </c>
      <c r="E144" s="10" t="str">
        <f>'OLAHNIL-12'!D146</f>
        <v>SRI ANDINI PUSPITA SARI</v>
      </c>
      <c r="F144" s="13">
        <f>'OLAHNIL-12'!X146</f>
        <v>0</v>
      </c>
      <c r="G144" s="14" t="str">
        <f t="shared" si="2"/>
        <v>--</v>
      </c>
      <c r="H144" s="13" t="str">
        <f>'OLAHNIL-12'!Z146</f>
        <v/>
      </c>
      <c r="I144" s="20" t="str">
        <f>'OLAHNIL-12'!AA146</f>
        <v/>
      </c>
      <c r="J144" s="19">
        <f>'OLAHNIL-12'!AV146</f>
        <v>0</v>
      </c>
      <c r="K144" s="20" t="str">
        <f>'OLAHNIL-12'!AW146</f>
        <v>--</v>
      </c>
      <c r="L144" s="21" t="str">
        <f>'OLAHNIL-12'!J146</f>
        <v/>
      </c>
      <c r="M144" s="25" t="str">
        <f>'OLAHNIL-12'!P146</f>
        <v/>
      </c>
      <c r="N144" s="26" t="str">
        <f>IF(AND(Table57[[#This Row],[Penget]]&gt;=70,Table57[[#This Row],[Ketera]]&gt;=70),"Sudah Kompeten","Belum Kompeten")</f>
        <v>Belum Kompeten</v>
      </c>
    </row>
    <row r="145" spans="1:14" ht="15" x14ac:dyDescent="0.2">
      <c r="A145" s="7">
        <v>141</v>
      </c>
      <c r="B145" s="8" t="str">
        <f>'OLAHNIL-12'!B147</f>
        <v>X MIPA_4</v>
      </c>
      <c r="C145" s="8" t="str">
        <f>'OLAHNIL-12'!A147</f>
        <v>25</v>
      </c>
      <c r="D145" s="9">
        <f>'OLAHNIL-12'!C147</f>
        <v>161710317</v>
      </c>
      <c r="E145" s="10" t="str">
        <f>'OLAHNIL-12'!D147</f>
        <v>SRI MULYATI</v>
      </c>
      <c r="F145" s="13">
        <f>'OLAHNIL-12'!X147</f>
        <v>0</v>
      </c>
      <c r="G145" s="14" t="str">
        <f t="shared" si="2"/>
        <v>--</v>
      </c>
      <c r="H145" s="13" t="str">
        <f>'OLAHNIL-12'!Z147</f>
        <v/>
      </c>
      <c r="I145" s="20" t="str">
        <f>'OLAHNIL-12'!AA147</f>
        <v/>
      </c>
      <c r="J145" s="19">
        <f>'OLAHNIL-12'!AV147</f>
        <v>0</v>
      </c>
      <c r="K145" s="20" t="str">
        <f>'OLAHNIL-12'!AW147</f>
        <v>--</v>
      </c>
      <c r="L145" s="21" t="str">
        <f>'OLAHNIL-12'!J147</f>
        <v/>
      </c>
      <c r="M145" s="25" t="str">
        <f>'OLAHNIL-12'!P147</f>
        <v/>
      </c>
      <c r="N145" s="26" t="str">
        <f>IF(AND(Table57[[#This Row],[Penget]]&gt;=70,Table57[[#This Row],[Ketera]]&gt;=70),"Sudah Kompeten","Belum Kompeten")</f>
        <v>Belum Kompeten</v>
      </c>
    </row>
    <row r="146" spans="1:14" ht="15" x14ac:dyDescent="0.2">
      <c r="A146" s="7">
        <v>142</v>
      </c>
      <c r="B146" s="8" t="str">
        <f>'OLAHNIL-12'!B148</f>
        <v>X MIPA_4</v>
      </c>
      <c r="C146" s="8" t="str">
        <f>'OLAHNIL-12'!A148</f>
        <v>26</v>
      </c>
      <c r="D146" s="9">
        <f>'OLAHNIL-12'!C148</f>
        <v>161710318</v>
      </c>
      <c r="E146" s="10" t="str">
        <f>'OLAHNIL-12'!D148</f>
        <v>SRI WAHYUNI</v>
      </c>
      <c r="F146" s="13">
        <f>'OLAHNIL-12'!X148</f>
        <v>0</v>
      </c>
      <c r="G146" s="14" t="str">
        <f t="shared" si="2"/>
        <v>--</v>
      </c>
      <c r="H146" s="13" t="str">
        <f>'OLAHNIL-12'!Z148</f>
        <v/>
      </c>
      <c r="I146" s="20" t="str">
        <f>'OLAHNIL-12'!AA148</f>
        <v/>
      </c>
      <c r="J146" s="19">
        <f>'OLAHNIL-12'!AV148</f>
        <v>0</v>
      </c>
      <c r="K146" s="20" t="str">
        <f>'OLAHNIL-12'!AW148</f>
        <v>--</v>
      </c>
      <c r="L146" s="21" t="str">
        <f>'OLAHNIL-12'!J148</f>
        <v/>
      </c>
      <c r="M146" s="25" t="str">
        <f>'OLAHNIL-12'!P148</f>
        <v/>
      </c>
      <c r="N146" s="26" t="str">
        <f>IF(AND(Table57[[#This Row],[Penget]]&gt;=70,Table57[[#This Row],[Ketera]]&gt;=70),"Sudah Kompeten","Belum Kompeten")</f>
        <v>Belum Kompeten</v>
      </c>
    </row>
    <row r="147" spans="1:14" ht="15" x14ac:dyDescent="0.2">
      <c r="A147" s="7">
        <v>143</v>
      </c>
      <c r="B147" s="8" t="str">
        <f>'OLAHNIL-12'!B149</f>
        <v>X MIPA_4</v>
      </c>
      <c r="C147" s="8" t="str">
        <f>'OLAHNIL-12'!A149</f>
        <v>27</v>
      </c>
      <c r="D147" s="9">
        <f>'OLAHNIL-12'!C149</f>
        <v>161710327</v>
      </c>
      <c r="E147" s="10" t="str">
        <f>'OLAHNIL-12'!D149</f>
        <v>TANTRI PATIMAH</v>
      </c>
      <c r="F147" s="13">
        <f>'OLAHNIL-12'!X149</f>
        <v>0</v>
      </c>
      <c r="G147" s="14" t="str">
        <f t="shared" si="2"/>
        <v>--</v>
      </c>
      <c r="H147" s="13" t="str">
        <f>'OLAHNIL-12'!Z149</f>
        <v/>
      </c>
      <c r="I147" s="20" t="str">
        <f>'OLAHNIL-12'!AA149</f>
        <v/>
      </c>
      <c r="J147" s="19">
        <f>'OLAHNIL-12'!AV149</f>
        <v>0</v>
      </c>
      <c r="K147" s="20" t="str">
        <f>'OLAHNIL-12'!AW149</f>
        <v>--</v>
      </c>
      <c r="L147" s="21" t="str">
        <f>'OLAHNIL-12'!J149</f>
        <v/>
      </c>
      <c r="M147" s="25" t="str">
        <f>'OLAHNIL-12'!P149</f>
        <v/>
      </c>
      <c r="N147" s="26" t="str">
        <f>IF(AND(Table57[[#This Row],[Penget]]&gt;=70,Table57[[#This Row],[Ketera]]&gt;=70),"Sudah Kompeten","Belum Kompeten")</f>
        <v>Belum Kompeten</v>
      </c>
    </row>
    <row r="148" spans="1:14" ht="15" x14ac:dyDescent="0.2">
      <c r="A148" s="7">
        <v>144</v>
      </c>
      <c r="B148" s="8" t="str">
        <f>'OLAHNIL-12'!B150</f>
        <v>X MIPA_4</v>
      </c>
      <c r="C148" s="8" t="str">
        <f>'OLAHNIL-12'!A150</f>
        <v>28</v>
      </c>
      <c r="D148" s="9">
        <f>'OLAHNIL-12'!C150</f>
        <v>161710333</v>
      </c>
      <c r="E148" s="10" t="str">
        <f>'OLAHNIL-12'!D150</f>
        <v>TIA NURAENI</v>
      </c>
      <c r="F148" s="13">
        <f>'OLAHNIL-12'!X150</f>
        <v>0</v>
      </c>
      <c r="G148" s="14" t="str">
        <f t="shared" si="2"/>
        <v>--</v>
      </c>
      <c r="H148" s="13" t="str">
        <f>'OLAHNIL-12'!Z150</f>
        <v/>
      </c>
      <c r="I148" s="20" t="str">
        <f>'OLAHNIL-12'!AA150</f>
        <v/>
      </c>
      <c r="J148" s="19">
        <f>'OLAHNIL-12'!AV150</f>
        <v>0</v>
      </c>
      <c r="K148" s="20" t="str">
        <f>'OLAHNIL-12'!AW150</f>
        <v>--</v>
      </c>
      <c r="L148" s="21" t="str">
        <f>'OLAHNIL-12'!J150</f>
        <v/>
      </c>
      <c r="M148" s="25" t="str">
        <f>'OLAHNIL-12'!P150</f>
        <v/>
      </c>
      <c r="N148" s="26" t="str">
        <f>IF(AND(Table57[[#This Row],[Penget]]&gt;=70,Table57[[#This Row],[Ketera]]&gt;=70),"Sudah Kompeten","Belum Kompeten")</f>
        <v>Belum Kompeten</v>
      </c>
    </row>
    <row r="149" spans="1:14" ht="15" x14ac:dyDescent="0.2">
      <c r="A149" s="7">
        <v>145</v>
      </c>
      <c r="B149" s="8" t="str">
        <f>'OLAHNIL-12'!B151</f>
        <v>X MIPA_4</v>
      </c>
      <c r="C149" s="8" t="str">
        <f>'OLAHNIL-12'!A151</f>
        <v>29</v>
      </c>
      <c r="D149" s="9">
        <f>'OLAHNIL-12'!C151</f>
        <v>161710337</v>
      </c>
      <c r="E149" s="10" t="str">
        <f>'OLAHNIL-12'!D151</f>
        <v>TRIA OKTAVIANI</v>
      </c>
      <c r="F149" s="13">
        <f>'OLAHNIL-12'!X151</f>
        <v>0</v>
      </c>
      <c r="G149" s="14" t="str">
        <f t="shared" si="2"/>
        <v>--</v>
      </c>
      <c r="H149" s="13" t="str">
        <f>'OLAHNIL-12'!Z151</f>
        <v/>
      </c>
      <c r="I149" s="20" t="str">
        <f>'OLAHNIL-12'!AA151</f>
        <v/>
      </c>
      <c r="J149" s="19">
        <f>'OLAHNIL-12'!AV151</f>
        <v>0</v>
      </c>
      <c r="K149" s="20" t="str">
        <f>'OLAHNIL-12'!AW151</f>
        <v>--</v>
      </c>
      <c r="L149" s="21" t="str">
        <f>'OLAHNIL-12'!J151</f>
        <v/>
      </c>
      <c r="M149" s="25" t="str">
        <f>'OLAHNIL-12'!P151</f>
        <v/>
      </c>
      <c r="N149" s="26" t="str">
        <f>IF(AND(Table57[[#This Row],[Penget]]&gt;=70,Table57[[#This Row],[Ketera]]&gt;=70),"Sudah Kompeten","Belum Kompeten")</f>
        <v>Belum Kompeten</v>
      </c>
    </row>
    <row r="150" spans="1:14" ht="15" x14ac:dyDescent="0.2">
      <c r="A150" s="7">
        <v>146</v>
      </c>
      <c r="B150" s="8" t="str">
        <f>'OLAHNIL-12'!B152</f>
        <v>X MIPA_4</v>
      </c>
      <c r="C150" s="8" t="str">
        <f>'OLAHNIL-12'!A152</f>
        <v>30</v>
      </c>
      <c r="D150" s="9">
        <f>'OLAHNIL-12'!C152</f>
        <v>161710338</v>
      </c>
      <c r="E150" s="10" t="str">
        <f>'OLAHNIL-12'!D152</f>
        <v>TRISNA NOVIANI</v>
      </c>
      <c r="F150" s="13">
        <f>'OLAHNIL-12'!X152</f>
        <v>0</v>
      </c>
      <c r="G150" s="14" t="str">
        <f t="shared" si="2"/>
        <v>--</v>
      </c>
      <c r="H150" s="13" t="str">
        <f>'OLAHNIL-12'!Z152</f>
        <v/>
      </c>
      <c r="I150" s="20" t="str">
        <f>'OLAHNIL-12'!AA152</f>
        <v/>
      </c>
      <c r="J150" s="19">
        <f>'OLAHNIL-12'!AV152</f>
        <v>0</v>
      </c>
      <c r="K150" s="20" t="str">
        <f>'OLAHNIL-12'!AW152</f>
        <v>--</v>
      </c>
      <c r="L150" s="21" t="str">
        <f>'OLAHNIL-12'!J152</f>
        <v/>
      </c>
      <c r="M150" s="25" t="str">
        <f>'OLAHNIL-12'!P152</f>
        <v/>
      </c>
      <c r="N150" s="26" t="str">
        <f>IF(AND(Table57[[#This Row],[Penget]]&gt;=70,Table57[[#This Row],[Ketera]]&gt;=70),"Sudah Kompeten","Belum Kompeten")</f>
        <v>Belum Kompeten</v>
      </c>
    </row>
    <row r="151" spans="1:14" ht="15" x14ac:dyDescent="0.2">
      <c r="A151" s="7">
        <v>147</v>
      </c>
      <c r="B151" s="8" t="str">
        <f>'OLAHNIL-12'!B153</f>
        <v>X MIPA_4</v>
      </c>
      <c r="C151" s="8" t="str">
        <f>'OLAHNIL-12'!A153</f>
        <v>31</v>
      </c>
      <c r="D151" s="9">
        <f>'OLAHNIL-12'!C153</f>
        <v>161710343</v>
      </c>
      <c r="E151" s="10" t="str">
        <f>'OLAHNIL-12'!D153</f>
        <v>VIRA KARTIKA</v>
      </c>
      <c r="F151" s="13">
        <f>'OLAHNIL-12'!X153</f>
        <v>0</v>
      </c>
      <c r="G151" s="14" t="str">
        <f t="shared" si="2"/>
        <v>--</v>
      </c>
      <c r="H151" s="13" t="str">
        <f>'OLAHNIL-12'!Z153</f>
        <v/>
      </c>
      <c r="I151" s="20" t="str">
        <f>'OLAHNIL-12'!AA153</f>
        <v/>
      </c>
      <c r="J151" s="19">
        <f>'OLAHNIL-12'!AV153</f>
        <v>0</v>
      </c>
      <c r="K151" s="20" t="str">
        <f>'OLAHNIL-12'!AW153</f>
        <v>--</v>
      </c>
      <c r="L151" s="21" t="str">
        <f>'OLAHNIL-12'!J153</f>
        <v/>
      </c>
      <c r="M151" s="25" t="str">
        <f>'OLAHNIL-12'!P153</f>
        <v/>
      </c>
      <c r="N151" s="26" t="str">
        <f>IF(AND(Table57[[#This Row],[Penget]]&gt;=70,Table57[[#This Row],[Ketera]]&gt;=70),"Sudah Kompeten","Belum Kompeten")</f>
        <v>Belum Kompeten</v>
      </c>
    </row>
    <row r="152" spans="1:14" ht="15" x14ac:dyDescent="0.2">
      <c r="A152" s="7">
        <v>148</v>
      </c>
      <c r="B152" s="8" t="str">
        <f>'OLAHNIL-12'!B154</f>
        <v>X MIPA_4</v>
      </c>
      <c r="C152" s="8" t="str">
        <f>'OLAHNIL-12'!A154</f>
        <v>32</v>
      </c>
      <c r="D152" s="9">
        <f>'OLAHNIL-12'!C154</f>
        <v>161710352</v>
      </c>
      <c r="E152" s="10" t="str">
        <f>'OLAHNIL-12'!D154</f>
        <v>WINI NURAENI</v>
      </c>
      <c r="F152" s="13">
        <f>'OLAHNIL-12'!X154</f>
        <v>0</v>
      </c>
      <c r="G152" s="14" t="str">
        <f t="shared" si="2"/>
        <v>--</v>
      </c>
      <c r="H152" s="13" t="str">
        <f>'OLAHNIL-12'!Z154</f>
        <v/>
      </c>
      <c r="I152" s="20" t="str">
        <f>'OLAHNIL-12'!AA154</f>
        <v/>
      </c>
      <c r="J152" s="19">
        <f>'OLAHNIL-12'!AV154</f>
        <v>0</v>
      </c>
      <c r="K152" s="20" t="str">
        <f>'OLAHNIL-12'!AW154</f>
        <v>--</v>
      </c>
      <c r="L152" s="21" t="str">
        <f>'OLAHNIL-12'!J154</f>
        <v/>
      </c>
      <c r="M152" s="25" t="str">
        <f>'OLAHNIL-12'!P154</f>
        <v/>
      </c>
      <c r="N152" s="26" t="str">
        <f>IF(AND(Table57[[#This Row],[Penget]]&gt;=70,Table57[[#This Row],[Ketera]]&gt;=70),"Sudah Kompeten","Belum Kompeten")</f>
        <v>Belum Kompeten</v>
      </c>
    </row>
    <row r="153" spans="1:14" ht="15" x14ac:dyDescent="0.2">
      <c r="A153" s="7">
        <v>149</v>
      </c>
      <c r="B153" s="8" t="str">
        <f>'OLAHNIL-12'!B155</f>
        <v>X MIPA_4</v>
      </c>
      <c r="C153" s="8" t="str">
        <f>'OLAHNIL-12'!A155</f>
        <v>33</v>
      </c>
      <c r="D153" s="9">
        <f>'OLAHNIL-12'!C155</f>
        <v>161710359</v>
      </c>
      <c r="E153" s="10" t="str">
        <f>'OLAHNIL-12'!D155</f>
        <v>YOLANDA ALIS MEIDA</v>
      </c>
      <c r="F153" s="13">
        <f>'OLAHNIL-12'!X155</f>
        <v>0</v>
      </c>
      <c r="G153" s="14" t="str">
        <f t="shared" si="2"/>
        <v>--</v>
      </c>
      <c r="H153" s="13" t="str">
        <f>'OLAHNIL-12'!Z155</f>
        <v/>
      </c>
      <c r="I153" s="20" t="str">
        <f>'OLAHNIL-12'!AA155</f>
        <v/>
      </c>
      <c r="J153" s="19">
        <f>'OLAHNIL-12'!AV155</f>
        <v>0</v>
      </c>
      <c r="K153" s="20" t="str">
        <f>'OLAHNIL-12'!AW155</f>
        <v>--</v>
      </c>
      <c r="L153" s="21" t="str">
        <f>'OLAHNIL-12'!J155</f>
        <v/>
      </c>
      <c r="M153" s="25" t="str">
        <f>'OLAHNIL-12'!P155</f>
        <v/>
      </c>
      <c r="N153" s="26" t="str">
        <f>IF(AND(Table57[[#This Row],[Penget]]&gt;=70,Table57[[#This Row],[Ketera]]&gt;=70),"Sudah Kompeten","Belum Kompeten")</f>
        <v>Belum Kompeten</v>
      </c>
    </row>
    <row r="154" spans="1:14" ht="15" x14ac:dyDescent="0.2">
      <c r="A154" s="7">
        <v>150</v>
      </c>
      <c r="B154" s="8" t="str">
        <f>'OLAHNIL-12'!B156</f>
        <v>X MIPA_5</v>
      </c>
      <c r="C154" s="8" t="str">
        <f>'OLAHNIL-12'!A156</f>
        <v>1</v>
      </c>
      <c r="D154" s="9">
        <f>'OLAHNIL-12'!C156</f>
        <v>161710001</v>
      </c>
      <c r="E154" s="10" t="str">
        <f>'OLAHNIL-12'!D156</f>
        <v>A. WILDAN RULIAWAN</v>
      </c>
      <c r="F154" s="13">
        <f>'OLAHNIL-12'!X156</f>
        <v>0</v>
      </c>
      <c r="G154" s="14" t="str">
        <f t="shared" si="2"/>
        <v>--</v>
      </c>
      <c r="H154" s="13" t="str">
        <f>'OLAHNIL-12'!Z156</f>
        <v/>
      </c>
      <c r="I154" s="20" t="str">
        <f>'OLAHNIL-12'!AA156</f>
        <v/>
      </c>
      <c r="J154" s="19">
        <f>'OLAHNIL-12'!AV156</f>
        <v>0</v>
      </c>
      <c r="K154" s="20" t="str">
        <f>'OLAHNIL-12'!AW156</f>
        <v>--</v>
      </c>
      <c r="L154" s="21" t="str">
        <f>'OLAHNIL-12'!J156</f>
        <v/>
      </c>
      <c r="M154" s="25" t="str">
        <f>'OLAHNIL-12'!P156</f>
        <v/>
      </c>
      <c r="N154" s="26" t="str">
        <f>IF(AND(Table57[[#This Row],[Penget]]&gt;=70,Table57[[#This Row],[Ketera]]&gt;=70),"Sudah Kompeten","Belum Kompeten")</f>
        <v>Belum Kompeten</v>
      </c>
    </row>
    <row r="155" spans="1:14" ht="15" x14ac:dyDescent="0.2">
      <c r="A155" s="7">
        <v>151</v>
      </c>
      <c r="B155" s="8" t="str">
        <f>'OLAHNIL-12'!B157</f>
        <v>X MIPA_5</v>
      </c>
      <c r="C155" s="8" t="str">
        <f>'OLAHNIL-12'!A157</f>
        <v>2</v>
      </c>
      <c r="D155" s="9">
        <f>'OLAHNIL-12'!C157</f>
        <v>161710026</v>
      </c>
      <c r="E155" s="10" t="str">
        <f>'OLAHNIL-12'!D157</f>
        <v>ANISA NURUL ISLAMI</v>
      </c>
      <c r="F155" s="13">
        <f>'OLAHNIL-12'!X157</f>
        <v>0</v>
      </c>
      <c r="G155" s="14" t="str">
        <f t="shared" si="2"/>
        <v>--</v>
      </c>
      <c r="H155" s="13" t="str">
        <f>'OLAHNIL-12'!Z157</f>
        <v/>
      </c>
      <c r="I155" s="20" t="str">
        <f>'OLAHNIL-12'!AA157</f>
        <v/>
      </c>
      <c r="J155" s="19">
        <f>'OLAHNIL-12'!AV157</f>
        <v>0</v>
      </c>
      <c r="K155" s="20" t="str">
        <f>'OLAHNIL-12'!AW157</f>
        <v>--</v>
      </c>
      <c r="L155" s="21" t="str">
        <f>'OLAHNIL-12'!J157</f>
        <v/>
      </c>
      <c r="M155" s="25" t="str">
        <f>'OLAHNIL-12'!P157</f>
        <v/>
      </c>
      <c r="N155" s="26" t="str">
        <f>IF(AND(Table57[[#This Row],[Penget]]&gt;=70,Table57[[#This Row],[Ketera]]&gt;=70),"Sudah Kompeten","Belum Kompeten")</f>
        <v>Belum Kompeten</v>
      </c>
    </row>
    <row r="156" spans="1:14" ht="15" x14ac:dyDescent="0.2">
      <c r="A156" s="7">
        <v>152</v>
      </c>
      <c r="B156" s="8" t="str">
        <f>'OLAHNIL-12'!B158</f>
        <v>X MIPA_5</v>
      </c>
      <c r="C156" s="8" t="str">
        <f>'OLAHNIL-12'!A158</f>
        <v>3</v>
      </c>
      <c r="D156" s="9">
        <f>'OLAHNIL-12'!C158</f>
        <v>161710031</v>
      </c>
      <c r="E156" s="10" t="str">
        <f>'OLAHNIL-12'!D158</f>
        <v>ANNISA PUTRI</v>
      </c>
      <c r="F156" s="13">
        <f>'OLAHNIL-12'!X158</f>
        <v>0</v>
      </c>
      <c r="G156" s="14" t="str">
        <f t="shared" si="2"/>
        <v>--</v>
      </c>
      <c r="H156" s="13" t="str">
        <f>'OLAHNIL-12'!Z158</f>
        <v/>
      </c>
      <c r="I156" s="20" t="str">
        <f>'OLAHNIL-12'!AA158</f>
        <v/>
      </c>
      <c r="J156" s="19">
        <f>'OLAHNIL-12'!AV158</f>
        <v>0</v>
      </c>
      <c r="K156" s="20" t="str">
        <f>'OLAHNIL-12'!AW158</f>
        <v>--</v>
      </c>
      <c r="L156" s="21" t="str">
        <f>'OLAHNIL-12'!J158</f>
        <v/>
      </c>
      <c r="M156" s="25" t="str">
        <f>'OLAHNIL-12'!P158</f>
        <v/>
      </c>
      <c r="N156" s="26" t="str">
        <f>IF(AND(Table57[[#This Row],[Penget]]&gt;=70,Table57[[#This Row],[Ketera]]&gt;=70),"Sudah Kompeten","Belum Kompeten")</f>
        <v>Belum Kompeten</v>
      </c>
    </row>
    <row r="157" spans="1:14" ht="15" x14ac:dyDescent="0.2">
      <c r="A157" s="7">
        <v>153</v>
      </c>
      <c r="B157" s="8" t="str">
        <f>'OLAHNIL-12'!B159</f>
        <v>X MIPA_5</v>
      </c>
      <c r="C157" s="8" t="str">
        <f>'OLAHNIL-12'!A159</f>
        <v>4</v>
      </c>
      <c r="D157" s="9">
        <f>'OLAHNIL-12'!C159</f>
        <v>161710033</v>
      </c>
      <c r="E157" s="10" t="str">
        <f>'OLAHNIL-12'!D159</f>
        <v>ANTI NOVIANTI</v>
      </c>
      <c r="F157" s="13">
        <f>'OLAHNIL-12'!X159</f>
        <v>0</v>
      </c>
      <c r="G157" s="14" t="str">
        <f t="shared" si="2"/>
        <v>--</v>
      </c>
      <c r="H157" s="13" t="str">
        <f>'OLAHNIL-12'!Z159</f>
        <v/>
      </c>
      <c r="I157" s="20" t="str">
        <f>'OLAHNIL-12'!AA159</f>
        <v/>
      </c>
      <c r="J157" s="19">
        <f>'OLAHNIL-12'!AV159</f>
        <v>0</v>
      </c>
      <c r="K157" s="20" t="str">
        <f>'OLAHNIL-12'!AW159</f>
        <v>--</v>
      </c>
      <c r="L157" s="21" t="str">
        <f>'OLAHNIL-12'!J159</f>
        <v/>
      </c>
      <c r="M157" s="25" t="str">
        <f>'OLAHNIL-12'!P159</f>
        <v/>
      </c>
      <c r="N157" s="26" t="str">
        <f>IF(AND(Table57[[#This Row],[Penget]]&gt;=70,Table57[[#This Row],[Ketera]]&gt;=70),"Sudah Kompeten","Belum Kompeten")</f>
        <v>Belum Kompeten</v>
      </c>
    </row>
    <row r="158" spans="1:14" ht="15" x14ac:dyDescent="0.2">
      <c r="A158" s="7">
        <v>154</v>
      </c>
      <c r="B158" s="8" t="str">
        <f>'OLAHNIL-12'!B160</f>
        <v>X MIPA_5</v>
      </c>
      <c r="C158" s="8" t="str">
        <f>'OLAHNIL-12'!A160</f>
        <v>5</v>
      </c>
      <c r="D158" s="9">
        <f>'OLAHNIL-12'!C160</f>
        <v>161710037</v>
      </c>
      <c r="E158" s="10" t="str">
        <f>'OLAHNIL-12'!D160</f>
        <v>ARIZA NANDA RESTU</v>
      </c>
      <c r="F158" s="13">
        <f>'OLAHNIL-12'!X160</f>
        <v>0</v>
      </c>
      <c r="G158" s="14" t="str">
        <f t="shared" si="2"/>
        <v>--</v>
      </c>
      <c r="H158" s="13" t="str">
        <f>'OLAHNIL-12'!Z160</f>
        <v/>
      </c>
      <c r="I158" s="20" t="str">
        <f>'OLAHNIL-12'!AA160</f>
        <v/>
      </c>
      <c r="J158" s="19">
        <f>'OLAHNIL-12'!AV160</f>
        <v>0</v>
      </c>
      <c r="K158" s="20" t="str">
        <f>'OLAHNIL-12'!AW160</f>
        <v>--</v>
      </c>
      <c r="L158" s="21" t="str">
        <f>'OLAHNIL-12'!J160</f>
        <v/>
      </c>
      <c r="M158" s="25" t="str">
        <f>'OLAHNIL-12'!P160</f>
        <v/>
      </c>
      <c r="N158" s="26" t="str">
        <f>IF(AND(Table57[[#This Row],[Penget]]&gt;=70,Table57[[#This Row],[Ketera]]&gt;=70),"Sudah Kompeten","Belum Kompeten")</f>
        <v>Belum Kompeten</v>
      </c>
    </row>
    <row r="159" spans="1:14" ht="15" x14ac:dyDescent="0.2">
      <c r="A159" s="7">
        <v>155</v>
      </c>
      <c r="B159" s="8" t="str">
        <f>'OLAHNIL-12'!B161</f>
        <v>X MIPA_5</v>
      </c>
      <c r="C159" s="8" t="str">
        <f>'OLAHNIL-12'!A161</f>
        <v>6</v>
      </c>
      <c r="D159" s="9">
        <f>'OLAHNIL-12'!C161</f>
        <v>161710088</v>
      </c>
      <c r="E159" s="10" t="str">
        <f>'OLAHNIL-12'!D161</f>
        <v>DINIA OKTAVIANI</v>
      </c>
      <c r="F159" s="13">
        <f>'OLAHNIL-12'!X161</f>
        <v>0</v>
      </c>
      <c r="G159" s="14" t="str">
        <f t="shared" si="2"/>
        <v>--</v>
      </c>
      <c r="H159" s="13" t="str">
        <f>'OLAHNIL-12'!Z161</f>
        <v/>
      </c>
      <c r="I159" s="20" t="str">
        <f>'OLAHNIL-12'!AA161</f>
        <v/>
      </c>
      <c r="J159" s="19">
        <f>'OLAHNIL-12'!AV161</f>
        <v>0</v>
      </c>
      <c r="K159" s="20" t="str">
        <f>'OLAHNIL-12'!AW161</f>
        <v>--</v>
      </c>
      <c r="L159" s="21" t="str">
        <f>'OLAHNIL-12'!J161</f>
        <v/>
      </c>
      <c r="M159" s="25" t="str">
        <f>'OLAHNIL-12'!P161</f>
        <v/>
      </c>
      <c r="N159" s="26" t="str">
        <f>IF(AND(Table57[[#This Row],[Penget]]&gt;=70,Table57[[#This Row],[Ketera]]&gt;=70),"Sudah Kompeten","Belum Kompeten")</f>
        <v>Belum Kompeten</v>
      </c>
    </row>
    <row r="160" spans="1:14" ht="15" x14ac:dyDescent="0.2">
      <c r="A160" s="7">
        <v>156</v>
      </c>
      <c r="B160" s="8" t="str">
        <f>'OLAHNIL-12'!B162</f>
        <v>X MIPA_5</v>
      </c>
      <c r="C160" s="8" t="str">
        <f>'OLAHNIL-12'!A162</f>
        <v>7</v>
      </c>
      <c r="D160" s="9">
        <f>'OLAHNIL-12'!C162</f>
        <v>161710107</v>
      </c>
      <c r="E160" s="10" t="str">
        <f>'OLAHNIL-12'!D162</f>
        <v>EVI SELVIA</v>
      </c>
      <c r="F160" s="13">
        <f>'OLAHNIL-12'!X162</f>
        <v>0</v>
      </c>
      <c r="G160" s="14" t="str">
        <f t="shared" si="2"/>
        <v>--</v>
      </c>
      <c r="H160" s="13" t="str">
        <f>'OLAHNIL-12'!Z162</f>
        <v/>
      </c>
      <c r="I160" s="20" t="str">
        <f>'OLAHNIL-12'!AA162</f>
        <v/>
      </c>
      <c r="J160" s="19">
        <f>'OLAHNIL-12'!AV162</f>
        <v>0</v>
      </c>
      <c r="K160" s="20" t="str">
        <f>'OLAHNIL-12'!AW162</f>
        <v>--</v>
      </c>
      <c r="L160" s="21" t="str">
        <f>'OLAHNIL-12'!J162</f>
        <v/>
      </c>
      <c r="M160" s="25" t="str">
        <f>'OLAHNIL-12'!P162</f>
        <v/>
      </c>
      <c r="N160" s="26" t="str">
        <f>IF(AND(Table57[[#This Row],[Penget]]&gt;=70,Table57[[#This Row],[Ketera]]&gt;=70),"Sudah Kompeten","Belum Kompeten")</f>
        <v>Belum Kompeten</v>
      </c>
    </row>
    <row r="161" spans="1:14" ht="15" x14ac:dyDescent="0.2">
      <c r="A161" s="7">
        <v>157</v>
      </c>
      <c r="B161" s="8" t="str">
        <f>'OLAHNIL-12'!B163</f>
        <v>X MIPA_5</v>
      </c>
      <c r="C161" s="8" t="str">
        <f>'OLAHNIL-12'!A163</f>
        <v>8</v>
      </c>
      <c r="D161" s="9">
        <f>'OLAHNIL-12'!C163</f>
        <v>161710116</v>
      </c>
      <c r="E161" s="10" t="str">
        <f>'OLAHNIL-12'!D163</f>
        <v>FARID ALFINA</v>
      </c>
      <c r="F161" s="13">
        <f>'OLAHNIL-12'!X163</f>
        <v>0</v>
      </c>
      <c r="G161" s="14" t="str">
        <f t="shared" si="2"/>
        <v>--</v>
      </c>
      <c r="H161" s="13" t="str">
        <f>'OLAHNIL-12'!Z163</f>
        <v/>
      </c>
      <c r="I161" s="20" t="str">
        <f>'OLAHNIL-12'!AA163</f>
        <v/>
      </c>
      <c r="J161" s="19">
        <f>'OLAHNIL-12'!AV163</f>
        <v>0</v>
      </c>
      <c r="K161" s="20" t="str">
        <f>'OLAHNIL-12'!AW163</f>
        <v>--</v>
      </c>
      <c r="L161" s="21" t="str">
        <f>'OLAHNIL-12'!J163</f>
        <v/>
      </c>
      <c r="M161" s="25" t="str">
        <f>'OLAHNIL-12'!P163</f>
        <v/>
      </c>
      <c r="N161" s="26" t="str">
        <f>IF(AND(Table57[[#This Row],[Penget]]&gt;=70,Table57[[#This Row],[Ketera]]&gt;=70),"Sudah Kompeten","Belum Kompeten")</f>
        <v>Belum Kompeten</v>
      </c>
    </row>
    <row r="162" spans="1:14" ht="15" x14ac:dyDescent="0.2">
      <c r="A162" s="7">
        <v>158</v>
      </c>
      <c r="B162" s="8" t="str">
        <f>'OLAHNIL-12'!B164</f>
        <v>X MIPA_5</v>
      </c>
      <c r="C162" s="8" t="str">
        <f>'OLAHNIL-12'!A164</f>
        <v>9</v>
      </c>
      <c r="D162" s="9">
        <f>'OLAHNIL-12'!C164</f>
        <v>161710389</v>
      </c>
      <c r="E162" s="10" t="str">
        <f>'OLAHNIL-12'!D164</f>
        <v>FEBY TRI ANDINI</v>
      </c>
      <c r="F162" s="13">
        <f>'OLAHNIL-12'!X164</f>
        <v>0</v>
      </c>
      <c r="G162" s="14" t="str">
        <f t="shared" si="2"/>
        <v>--</v>
      </c>
      <c r="H162" s="13" t="str">
        <f>'OLAHNIL-12'!Z164</f>
        <v/>
      </c>
      <c r="I162" s="20" t="str">
        <f>'OLAHNIL-12'!AA164</f>
        <v/>
      </c>
      <c r="J162" s="19">
        <f>'OLAHNIL-12'!AV164</f>
        <v>0</v>
      </c>
      <c r="K162" s="20" t="str">
        <f>'OLAHNIL-12'!AW164</f>
        <v>--</v>
      </c>
      <c r="L162" s="21" t="str">
        <f>'OLAHNIL-12'!J164</f>
        <v/>
      </c>
      <c r="M162" s="25" t="str">
        <f>'OLAHNIL-12'!P164</f>
        <v/>
      </c>
      <c r="N162" s="26" t="str">
        <f>IF(AND(Table57[[#This Row],[Penget]]&gt;=70,Table57[[#This Row],[Ketera]]&gt;=70),"Sudah Kompeten","Belum Kompeten")</f>
        <v>Belum Kompeten</v>
      </c>
    </row>
    <row r="163" spans="1:14" ht="15" x14ac:dyDescent="0.2">
      <c r="A163" s="7">
        <v>159</v>
      </c>
      <c r="B163" s="8" t="str">
        <f>'OLAHNIL-12'!B165</f>
        <v>X MIPA_5</v>
      </c>
      <c r="C163" s="8" t="str">
        <f>'OLAHNIL-12'!A165</f>
        <v>10</v>
      </c>
      <c r="D163" s="9">
        <f>'OLAHNIL-12'!C165</f>
        <v>161710120</v>
      </c>
      <c r="E163" s="10" t="str">
        <f>'OLAHNIL-12'!D165</f>
        <v>FIRDA FAUZIAH</v>
      </c>
      <c r="F163" s="13">
        <f>'OLAHNIL-12'!X165</f>
        <v>0</v>
      </c>
      <c r="G163" s="14" t="str">
        <f t="shared" si="2"/>
        <v>--</v>
      </c>
      <c r="H163" s="13" t="str">
        <f>'OLAHNIL-12'!Z165</f>
        <v/>
      </c>
      <c r="I163" s="20" t="str">
        <f>'OLAHNIL-12'!AA165</f>
        <v/>
      </c>
      <c r="J163" s="19">
        <f>'OLAHNIL-12'!AV165</f>
        <v>0</v>
      </c>
      <c r="K163" s="20" t="str">
        <f>'OLAHNIL-12'!AW165</f>
        <v>--</v>
      </c>
      <c r="L163" s="21" t="str">
        <f>'OLAHNIL-12'!J165</f>
        <v/>
      </c>
      <c r="M163" s="25" t="str">
        <f>'OLAHNIL-12'!P165</f>
        <v/>
      </c>
      <c r="N163" s="26" t="str">
        <f>IF(AND(Table57[[#This Row],[Penget]]&gt;=70,Table57[[#This Row],[Ketera]]&gt;=70),"Sudah Kompeten","Belum Kompeten")</f>
        <v>Belum Kompeten</v>
      </c>
    </row>
    <row r="164" spans="1:14" ht="15" x14ac:dyDescent="0.2">
      <c r="A164" s="7">
        <v>160</v>
      </c>
      <c r="B164" s="8" t="str">
        <f>'OLAHNIL-12'!B166</f>
        <v>X MIPA_5</v>
      </c>
      <c r="C164" s="8" t="str">
        <f>'OLAHNIL-12'!A166</f>
        <v>11</v>
      </c>
      <c r="D164" s="9">
        <f>'OLAHNIL-12'!C166</f>
        <v>161710134</v>
      </c>
      <c r="E164" s="10" t="str">
        <f>'OLAHNIL-12'!D166</f>
        <v>HAURA LUTFI AMALIA</v>
      </c>
      <c r="F164" s="13">
        <f>'OLAHNIL-12'!X166</f>
        <v>0</v>
      </c>
      <c r="G164" s="14" t="str">
        <f t="shared" si="2"/>
        <v>--</v>
      </c>
      <c r="H164" s="13" t="str">
        <f>'OLAHNIL-12'!Z166</f>
        <v/>
      </c>
      <c r="I164" s="20" t="str">
        <f>'OLAHNIL-12'!AA166</f>
        <v/>
      </c>
      <c r="J164" s="19">
        <f>'OLAHNIL-12'!AV166</f>
        <v>0</v>
      </c>
      <c r="K164" s="20" t="str">
        <f>'OLAHNIL-12'!AW166</f>
        <v>--</v>
      </c>
      <c r="L164" s="21" t="str">
        <f>'OLAHNIL-12'!J166</f>
        <v/>
      </c>
      <c r="M164" s="25" t="str">
        <f>'OLAHNIL-12'!P166</f>
        <v/>
      </c>
      <c r="N164" s="26" t="str">
        <f>IF(AND(Table57[[#This Row],[Penget]]&gt;=70,Table57[[#This Row],[Ketera]]&gt;=70),"Sudah Kompeten","Belum Kompeten")</f>
        <v>Belum Kompeten</v>
      </c>
    </row>
    <row r="165" spans="1:14" ht="15" x14ac:dyDescent="0.2">
      <c r="A165" s="7">
        <v>161</v>
      </c>
      <c r="B165" s="8" t="str">
        <f>'OLAHNIL-12'!B167</f>
        <v>X MIPA_5</v>
      </c>
      <c r="C165" s="8" t="str">
        <f>'OLAHNIL-12'!A167</f>
        <v>12</v>
      </c>
      <c r="D165" s="9">
        <f>'OLAHNIL-12'!C167</f>
        <v>161710161</v>
      </c>
      <c r="E165" s="10" t="str">
        <f>'OLAHNIL-12'!D167</f>
        <v>KAILA SALSA TRISTAN PUTRI</v>
      </c>
      <c r="F165" s="13">
        <f>'OLAHNIL-12'!X167</f>
        <v>0</v>
      </c>
      <c r="G165" s="14" t="str">
        <f t="shared" si="2"/>
        <v>--</v>
      </c>
      <c r="H165" s="13" t="str">
        <f>'OLAHNIL-12'!Z167</f>
        <v/>
      </c>
      <c r="I165" s="20" t="str">
        <f>'OLAHNIL-12'!AA167</f>
        <v/>
      </c>
      <c r="J165" s="19">
        <f>'OLAHNIL-12'!AV167</f>
        <v>0</v>
      </c>
      <c r="K165" s="20" t="str">
        <f>'OLAHNIL-12'!AW167</f>
        <v>--</v>
      </c>
      <c r="L165" s="21" t="str">
        <f>'OLAHNIL-12'!J167</f>
        <v/>
      </c>
      <c r="M165" s="25" t="str">
        <f>'OLAHNIL-12'!P167</f>
        <v/>
      </c>
      <c r="N165" s="26" t="str">
        <f>IF(AND(Table57[[#This Row],[Penget]]&gt;=70,Table57[[#This Row],[Ketera]]&gt;=70),"Sudah Kompeten","Belum Kompeten")</f>
        <v>Belum Kompeten</v>
      </c>
    </row>
    <row r="166" spans="1:14" ht="15" x14ac:dyDescent="0.2">
      <c r="A166" s="7">
        <v>162</v>
      </c>
      <c r="B166" s="8" t="str">
        <f>'OLAHNIL-12'!B168</f>
        <v>X MIPA_5</v>
      </c>
      <c r="C166" s="8" t="str">
        <f>'OLAHNIL-12'!A168</f>
        <v>13</v>
      </c>
      <c r="D166" s="9">
        <f>'OLAHNIL-12'!C168</f>
        <v>161710153</v>
      </c>
      <c r="E166" s="10" t="str">
        <f>'OLAHNIL-12'!D168</f>
        <v>IQLIMA NURADZANI SETIADI</v>
      </c>
      <c r="F166" s="13">
        <f>'OLAHNIL-12'!X168</f>
        <v>0</v>
      </c>
      <c r="G166" s="14" t="str">
        <f t="shared" si="2"/>
        <v>--</v>
      </c>
      <c r="H166" s="13" t="str">
        <f>'OLAHNIL-12'!Z168</f>
        <v/>
      </c>
      <c r="I166" s="20" t="str">
        <f>'OLAHNIL-12'!AA168</f>
        <v/>
      </c>
      <c r="J166" s="19">
        <f>'OLAHNIL-12'!AV168</f>
        <v>0</v>
      </c>
      <c r="K166" s="20" t="str">
        <f>'OLAHNIL-12'!AW168</f>
        <v>--</v>
      </c>
      <c r="L166" s="21" t="str">
        <f>'OLAHNIL-12'!J168</f>
        <v/>
      </c>
      <c r="M166" s="25" t="str">
        <f>'OLAHNIL-12'!P168</f>
        <v/>
      </c>
      <c r="N166" s="26" t="str">
        <f>IF(AND(Table57[[#This Row],[Penget]]&gt;=70,Table57[[#This Row],[Ketera]]&gt;=70),"Sudah Kompeten","Belum Kompeten")</f>
        <v>Belum Kompeten</v>
      </c>
    </row>
    <row r="167" spans="1:14" ht="15" x14ac:dyDescent="0.2">
      <c r="A167" s="7">
        <v>163</v>
      </c>
      <c r="B167" s="8" t="str">
        <f>'OLAHNIL-12'!B169</f>
        <v>X MIPA_5</v>
      </c>
      <c r="C167" s="8" t="str">
        <f>'OLAHNIL-12'!A169</f>
        <v>14</v>
      </c>
      <c r="D167" s="9">
        <f>'OLAHNIL-12'!C169</f>
        <v>161710390</v>
      </c>
      <c r="E167" s="10" t="str">
        <f>'OLAHNIL-12'!D169</f>
        <v>LANI JUNI P</v>
      </c>
      <c r="F167" s="13">
        <f>'OLAHNIL-12'!X169</f>
        <v>0</v>
      </c>
      <c r="G167" s="14" t="str">
        <f t="shared" si="2"/>
        <v>--</v>
      </c>
      <c r="H167" s="13" t="str">
        <f>'OLAHNIL-12'!Z169</f>
        <v/>
      </c>
      <c r="I167" s="20" t="str">
        <f>'OLAHNIL-12'!AA169</f>
        <v/>
      </c>
      <c r="J167" s="19">
        <f>'OLAHNIL-12'!AV169</f>
        <v>0</v>
      </c>
      <c r="K167" s="20" t="str">
        <f>'OLAHNIL-12'!AW169</f>
        <v>--</v>
      </c>
      <c r="L167" s="21" t="str">
        <f>'OLAHNIL-12'!J169</f>
        <v/>
      </c>
      <c r="M167" s="25" t="str">
        <f>'OLAHNIL-12'!P169</f>
        <v/>
      </c>
      <c r="N167" s="26" t="str">
        <f>IF(AND(Table57[[#This Row],[Penget]]&gt;=70,Table57[[#This Row],[Ketera]]&gt;=70),"Sudah Kompeten","Belum Kompeten")</f>
        <v>Belum Kompeten</v>
      </c>
    </row>
    <row r="168" spans="1:14" ht="15" x14ac:dyDescent="0.2">
      <c r="A168" s="7">
        <v>164</v>
      </c>
      <c r="B168" s="8" t="str">
        <f>'OLAHNIL-12'!B170</f>
        <v>X MIPA_5</v>
      </c>
      <c r="C168" s="8" t="str">
        <f>'OLAHNIL-12'!A170</f>
        <v>15</v>
      </c>
      <c r="D168" s="9">
        <f>'OLAHNIL-12'!C170</f>
        <v>161710397</v>
      </c>
      <c r="E168" s="10" t="str">
        <f>'OLAHNIL-12'!D170</f>
        <v>MAHARANI RAHMAWATI</v>
      </c>
      <c r="F168" s="13">
        <f>'OLAHNIL-12'!X170</f>
        <v>0</v>
      </c>
      <c r="G168" s="14" t="str">
        <f t="shared" si="2"/>
        <v>--</v>
      </c>
      <c r="H168" s="13" t="str">
        <f>'OLAHNIL-12'!Z170</f>
        <v/>
      </c>
      <c r="I168" s="20" t="str">
        <f>'OLAHNIL-12'!AA170</f>
        <v/>
      </c>
      <c r="J168" s="19">
        <f>'OLAHNIL-12'!AV170</f>
        <v>0</v>
      </c>
      <c r="K168" s="20" t="str">
        <f>'OLAHNIL-12'!AW170</f>
        <v>--</v>
      </c>
      <c r="L168" s="21" t="str">
        <f>'OLAHNIL-12'!J170</f>
        <v/>
      </c>
      <c r="M168" s="25" t="str">
        <f>'OLAHNIL-12'!P170</f>
        <v/>
      </c>
      <c r="N168" s="26" t="str">
        <f>IF(AND(Table57[[#This Row],[Penget]]&gt;=70,Table57[[#This Row],[Ketera]]&gt;=70),"Sudah Kompeten","Belum Kompeten")</f>
        <v>Belum Kompeten</v>
      </c>
    </row>
    <row r="169" spans="1:14" ht="15" x14ac:dyDescent="0.2">
      <c r="A169" s="7">
        <v>165</v>
      </c>
      <c r="B169" s="8" t="str">
        <f>'OLAHNIL-12'!B171</f>
        <v>X MIPA_5</v>
      </c>
      <c r="C169" s="8" t="str">
        <f>'OLAHNIL-12'!A171</f>
        <v>16</v>
      </c>
      <c r="D169" s="9">
        <f>'OLAHNIL-12'!C171</f>
        <v>161710199</v>
      </c>
      <c r="E169" s="10" t="str">
        <f>'OLAHNIL-12'!D171</f>
        <v>MUHAMMAD RAFLI FIRDAUS</v>
      </c>
      <c r="F169" s="13">
        <f>'OLAHNIL-12'!X171</f>
        <v>0</v>
      </c>
      <c r="G169" s="14" t="str">
        <f t="shared" si="2"/>
        <v>--</v>
      </c>
      <c r="H169" s="13" t="str">
        <f>'OLAHNIL-12'!Z171</f>
        <v/>
      </c>
      <c r="I169" s="20" t="str">
        <f>'OLAHNIL-12'!AA171</f>
        <v/>
      </c>
      <c r="J169" s="19">
        <f>'OLAHNIL-12'!AV171</f>
        <v>0</v>
      </c>
      <c r="K169" s="20" t="str">
        <f>'OLAHNIL-12'!AW171</f>
        <v>--</v>
      </c>
      <c r="L169" s="21" t="str">
        <f>'OLAHNIL-12'!J171</f>
        <v/>
      </c>
      <c r="M169" s="25" t="str">
        <f>'OLAHNIL-12'!P171</f>
        <v/>
      </c>
      <c r="N169" s="26" t="str">
        <f>IF(AND(Table57[[#This Row],[Penget]]&gt;=70,Table57[[#This Row],[Ketera]]&gt;=70),"Sudah Kompeten","Belum Kompeten")</f>
        <v>Belum Kompeten</v>
      </c>
    </row>
    <row r="170" spans="1:14" ht="15" x14ac:dyDescent="0.2">
      <c r="A170" s="7">
        <v>166</v>
      </c>
      <c r="B170" s="8" t="str">
        <f>'OLAHNIL-12'!B172</f>
        <v>X MIPA_5</v>
      </c>
      <c r="C170" s="8" t="str">
        <f>'OLAHNIL-12'!A172</f>
        <v>17</v>
      </c>
      <c r="D170" s="9">
        <f>'OLAHNIL-12'!C172</f>
        <v>161710207</v>
      </c>
      <c r="E170" s="10" t="str">
        <f>'OLAHNIL-12'!D172</f>
        <v>N. RANTY RAMADANTY</v>
      </c>
      <c r="F170" s="13">
        <f>'OLAHNIL-12'!X172</f>
        <v>0</v>
      </c>
      <c r="G170" s="14" t="str">
        <f t="shared" si="2"/>
        <v>--</v>
      </c>
      <c r="H170" s="13" t="str">
        <f>'OLAHNIL-12'!Z172</f>
        <v/>
      </c>
      <c r="I170" s="20" t="str">
        <f>'OLAHNIL-12'!AA172</f>
        <v/>
      </c>
      <c r="J170" s="19">
        <f>'OLAHNIL-12'!AV172</f>
        <v>0</v>
      </c>
      <c r="K170" s="20" t="str">
        <f>'OLAHNIL-12'!AW172</f>
        <v>--</v>
      </c>
      <c r="L170" s="21" t="str">
        <f>'OLAHNIL-12'!J172</f>
        <v/>
      </c>
      <c r="M170" s="25" t="str">
        <f>'OLAHNIL-12'!P172</f>
        <v/>
      </c>
      <c r="N170" s="26" t="str">
        <f>IF(AND(Table57[[#This Row],[Penget]]&gt;=70,Table57[[#This Row],[Ketera]]&gt;=70),"Sudah Kompeten","Belum Kompeten")</f>
        <v>Belum Kompeten</v>
      </c>
    </row>
    <row r="171" spans="1:14" ht="15" x14ac:dyDescent="0.2">
      <c r="A171" s="7">
        <v>167</v>
      </c>
      <c r="B171" s="8" t="str">
        <f>'OLAHNIL-12'!B173</f>
        <v>X MIPA_5</v>
      </c>
      <c r="C171" s="8" t="str">
        <f>'OLAHNIL-12'!A173</f>
        <v>18</v>
      </c>
      <c r="D171" s="9">
        <f>'OLAHNIL-12'!C173</f>
        <v>161710215</v>
      </c>
      <c r="E171" s="10" t="str">
        <f>'OLAHNIL-12'!D173</f>
        <v>NILAM SHOLEHA</v>
      </c>
      <c r="F171" s="13">
        <f>'OLAHNIL-12'!X173</f>
        <v>0</v>
      </c>
      <c r="G171" s="14" t="str">
        <f t="shared" si="2"/>
        <v>--</v>
      </c>
      <c r="H171" s="13" t="str">
        <f>'OLAHNIL-12'!Z173</f>
        <v/>
      </c>
      <c r="I171" s="20" t="str">
        <f>'OLAHNIL-12'!AA173</f>
        <v/>
      </c>
      <c r="J171" s="19">
        <f>'OLAHNIL-12'!AV173</f>
        <v>0</v>
      </c>
      <c r="K171" s="20" t="str">
        <f>'OLAHNIL-12'!AW173</f>
        <v>--</v>
      </c>
      <c r="L171" s="21" t="str">
        <f>'OLAHNIL-12'!J173</f>
        <v/>
      </c>
      <c r="M171" s="25" t="str">
        <f>'OLAHNIL-12'!P173</f>
        <v/>
      </c>
      <c r="N171" s="26" t="str">
        <f>IF(AND(Table57[[#This Row],[Penget]]&gt;=70,Table57[[#This Row],[Ketera]]&gt;=70),"Sudah Kompeten","Belum Kompeten")</f>
        <v>Belum Kompeten</v>
      </c>
    </row>
    <row r="172" spans="1:14" ht="15" x14ac:dyDescent="0.2">
      <c r="A172" s="7">
        <v>168</v>
      </c>
      <c r="B172" s="8" t="str">
        <f>'OLAHNIL-12'!B174</f>
        <v>X MIPA_5</v>
      </c>
      <c r="C172" s="8" t="str">
        <f>'OLAHNIL-12'!A174</f>
        <v>19</v>
      </c>
      <c r="D172" s="9">
        <f>'OLAHNIL-12'!C174</f>
        <v>161710216</v>
      </c>
      <c r="E172" s="10" t="str">
        <f>'OLAHNIL-12'!D174</f>
        <v>NIRA WIDYA ANGGRAENI</v>
      </c>
      <c r="F172" s="13">
        <f>'OLAHNIL-12'!X174</f>
        <v>0</v>
      </c>
      <c r="G172" s="14" t="str">
        <f t="shared" si="2"/>
        <v>--</v>
      </c>
      <c r="H172" s="13" t="str">
        <f>'OLAHNIL-12'!Z174</f>
        <v/>
      </c>
      <c r="I172" s="20" t="str">
        <f>'OLAHNIL-12'!AA174</f>
        <v/>
      </c>
      <c r="J172" s="19">
        <f>'OLAHNIL-12'!AV174</f>
        <v>0</v>
      </c>
      <c r="K172" s="20" t="str">
        <f>'OLAHNIL-12'!AW174</f>
        <v>--</v>
      </c>
      <c r="L172" s="21" t="str">
        <f>'OLAHNIL-12'!J174</f>
        <v/>
      </c>
      <c r="M172" s="25" t="str">
        <f>'OLAHNIL-12'!P174</f>
        <v/>
      </c>
      <c r="N172" s="26" t="str">
        <f>IF(AND(Table57[[#This Row],[Penget]]&gt;=70,Table57[[#This Row],[Ketera]]&gt;=70),"Sudah Kompeten","Belum Kompeten")</f>
        <v>Belum Kompeten</v>
      </c>
    </row>
    <row r="173" spans="1:14" ht="15" x14ac:dyDescent="0.2">
      <c r="A173" s="7">
        <v>169</v>
      </c>
      <c r="B173" s="8" t="str">
        <f>'OLAHNIL-12'!B175</f>
        <v>X MIPA_5</v>
      </c>
      <c r="C173" s="8" t="str">
        <f>'OLAHNIL-12'!A175</f>
        <v>20</v>
      </c>
      <c r="D173" s="9">
        <f>'OLAHNIL-12'!C175</f>
        <v>171811442</v>
      </c>
      <c r="E173" s="10" t="str">
        <f>'OLAHNIL-12'!D175</f>
        <v>PUTRI DEWI LESTARI</v>
      </c>
      <c r="F173" s="13">
        <f>'OLAHNIL-12'!X175</f>
        <v>0</v>
      </c>
      <c r="G173" s="14" t="str">
        <f t="shared" si="2"/>
        <v>--</v>
      </c>
      <c r="H173" s="13" t="str">
        <f>'OLAHNIL-12'!Z175</f>
        <v/>
      </c>
      <c r="I173" s="20" t="str">
        <f>'OLAHNIL-12'!AA175</f>
        <v/>
      </c>
      <c r="J173" s="19">
        <f>'OLAHNIL-12'!AV175</f>
        <v>0</v>
      </c>
      <c r="K173" s="20" t="str">
        <f>'OLAHNIL-12'!AW175</f>
        <v>--</v>
      </c>
      <c r="L173" s="21" t="str">
        <f>'OLAHNIL-12'!J175</f>
        <v/>
      </c>
      <c r="M173" s="25" t="str">
        <f>'OLAHNIL-12'!P175</f>
        <v/>
      </c>
      <c r="N173" s="26" t="str">
        <f>IF(AND(Table57[[#This Row],[Penget]]&gt;=70,Table57[[#This Row],[Ketera]]&gt;=70),"Sudah Kompeten","Belum Kompeten")</f>
        <v>Belum Kompeten</v>
      </c>
    </row>
    <row r="174" spans="1:14" ht="15" x14ac:dyDescent="0.2">
      <c r="A174" s="7">
        <v>170</v>
      </c>
      <c r="B174" s="8" t="str">
        <f>'OLAHNIL-12'!B176</f>
        <v>X MIPA_5</v>
      </c>
      <c r="C174" s="8" t="str">
        <f>'OLAHNIL-12'!A176</f>
        <v>21</v>
      </c>
      <c r="D174" s="9">
        <f>'OLAHNIL-12'!C176</f>
        <v>161710250</v>
      </c>
      <c r="E174" s="10" t="str">
        <f>'OLAHNIL-12'!D176</f>
        <v>RENDI SEPTIAN RIZALLUDIN</v>
      </c>
      <c r="F174" s="13">
        <f>'OLAHNIL-12'!X176</f>
        <v>0</v>
      </c>
      <c r="G174" s="14" t="str">
        <f t="shared" si="2"/>
        <v>--</v>
      </c>
      <c r="H174" s="13" t="str">
        <f>'OLAHNIL-12'!Z176</f>
        <v/>
      </c>
      <c r="I174" s="20" t="str">
        <f>'OLAHNIL-12'!AA176</f>
        <v/>
      </c>
      <c r="J174" s="19">
        <f>'OLAHNIL-12'!AV176</f>
        <v>0</v>
      </c>
      <c r="K174" s="20" t="str">
        <f>'OLAHNIL-12'!AW176</f>
        <v>--</v>
      </c>
      <c r="L174" s="21" t="str">
        <f>'OLAHNIL-12'!J176</f>
        <v/>
      </c>
      <c r="M174" s="25" t="str">
        <f>'OLAHNIL-12'!P176</f>
        <v/>
      </c>
      <c r="N174" s="26" t="str">
        <f>IF(AND(Table57[[#This Row],[Penget]]&gt;=70,Table57[[#This Row],[Ketera]]&gt;=70),"Sudah Kompeten","Belum Kompeten")</f>
        <v>Belum Kompeten</v>
      </c>
    </row>
    <row r="175" spans="1:14" ht="15" x14ac:dyDescent="0.2">
      <c r="A175" s="7">
        <v>171</v>
      </c>
      <c r="B175" s="8" t="str">
        <f>'OLAHNIL-12'!B177</f>
        <v>X MIPA_5</v>
      </c>
      <c r="C175" s="8" t="str">
        <f>'OLAHNIL-12'!A177</f>
        <v>22</v>
      </c>
      <c r="D175" s="9">
        <f>'OLAHNIL-12'!C177</f>
        <v>161710256</v>
      </c>
      <c r="E175" s="10" t="str">
        <f>'OLAHNIL-12'!D177</f>
        <v>REZA GUNAWAN</v>
      </c>
      <c r="F175" s="13">
        <f>'OLAHNIL-12'!X177</f>
        <v>0</v>
      </c>
      <c r="G175" s="14" t="str">
        <f t="shared" si="2"/>
        <v>--</v>
      </c>
      <c r="H175" s="13" t="str">
        <f>'OLAHNIL-12'!Z177</f>
        <v/>
      </c>
      <c r="I175" s="20" t="str">
        <f>'OLAHNIL-12'!AA177</f>
        <v/>
      </c>
      <c r="J175" s="19">
        <f>'OLAHNIL-12'!AV177</f>
        <v>0</v>
      </c>
      <c r="K175" s="20" t="str">
        <f>'OLAHNIL-12'!AW177</f>
        <v>--</v>
      </c>
      <c r="L175" s="21" t="str">
        <f>'OLAHNIL-12'!J177</f>
        <v/>
      </c>
      <c r="M175" s="25" t="str">
        <f>'OLAHNIL-12'!P177</f>
        <v/>
      </c>
      <c r="N175" s="26" t="str">
        <f>IF(AND(Table57[[#This Row],[Penget]]&gt;=70,Table57[[#This Row],[Ketera]]&gt;=70),"Sudah Kompeten","Belum Kompeten")</f>
        <v>Belum Kompeten</v>
      </c>
    </row>
    <row r="176" spans="1:14" ht="15" x14ac:dyDescent="0.2">
      <c r="A176" s="7">
        <v>172</v>
      </c>
      <c r="B176" s="8" t="str">
        <f>'OLAHNIL-12'!B178</f>
        <v>X MIPA_5</v>
      </c>
      <c r="C176" s="8" t="str">
        <f>'OLAHNIL-12'!A178</f>
        <v>23</v>
      </c>
      <c r="D176" s="9">
        <f>'OLAHNIL-12'!C178</f>
        <v>161710265</v>
      </c>
      <c r="E176" s="10" t="str">
        <f>'OLAHNIL-12'!D178</f>
        <v>RIKIE SANDI</v>
      </c>
      <c r="F176" s="13">
        <f>'OLAHNIL-12'!X178</f>
        <v>0</v>
      </c>
      <c r="G176" s="14" t="str">
        <f t="shared" si="2"/>
        <v>--</v>
      </c>
      <c r="H176" s="13" t="str">
        <f>'OLAHNIL-12'!Z178</f>
        <v/>
      </c>
      <c r="I176" s="20" t="str">
        <f>'OLAHNIL-12'!AA178</f>
        <v/>
      </c>
      <c r="J176" s="19">
        <f>'OLAHNIL-12'!AV178</f>
        <v>0</v>
      </c>
      <c r="K176" s="20" t="str">
        <f>'OLAHNIL-12'!AW178</f>
        <v>--</v>
      </c>
      <c r="L176" s="21" t="str">
        <f>'OLAHNIL-12'!J178</f>
        <v/>
      </c>
      <c r="M176" s="25" t="str">
        <f>'OLAHNIL-12'!P178</f>
        <v/>
      </c>
      <c r="N176" s="26" t="str">
        <f>IF(AND(Table57[[#This Row],[Penget]]&gt;=70,Table57[[#This Row],[Ketera]]&gt;=70),"Sudah Kompeten","Belum Kompeten")</f>
        <v>Belum Kompeten</v>
      </c>
    </row>
    <row r="177" spans="1:14" ht="15" x14ac:dyDescent="0.2">
      <c r="A177" s="7">
        <v>173</v>
      </c>
      <c r="B177" s="8" t="str">
        <f>'OLAHNIL-12'!B179</f>
        <v>X MIPA_5</v>
      </c>
      <c r="C177" s="8" t="str">
        <f>'OLAHNIL-12'!A179</f>
        <v>24</v>
      </c>
      <c r="D177" s="9">
        <f>'OLAHNIL-12'!C179</f>
        <v>161710273</v>
      </c>
      <c r="E177" s="10" t="str">
        <f>'OLAHNIL-12'!D179</f>
        <v>RISMA AGUSTIN</v>
      </c>
      <c r="F177" s="13">
        <f>'OLAHNIL-12'!X179</f>
        <v>0</v>
      </c>
      <c r="G177" s="14" t="str">
        <f t="shared" si="2"/>
        <v>--</v>
      </c>
      <c r="H177" s="13" t="str">
        <f>'OLAHNIL-12'!Z179</f>
        <v/>
      </c>
      <c r="I177" s="20" t="str">
        <f>'OLAHNIL-12'!AA179</f>
        <v/>
      </c>
      <c r="J177" s="19">
        <f>'OLAHNIL-12'!AV179</f>
        <v>0</v>
      </c>
      <c r="K177" s="20" t="str">
        <f>'OLAHNIL-12'!AW179</f>
        <v>--</v>
      </c>
      <c r="L177" s="21" t="str">
        <f>'OLAHNIL-12'!J179</f>
        <v/>
      </c>
      <c r="M177" s="25" t="str">
        <f>'OLAHNIL-12'!P179</f>
        <v/>
      </c>
      <c r="N177" s="26" t="str">
        <f>IF(AND(Table57[[#This Row],[Penget]]&gt;=70,Table57[[#This Row],[Ketera]]&gt;=70),"Sudah Kompeten","Belum Kompeten")</f>
        <v>Belum Kompeten</v>
      </c>
    </row>
    <row r="178" spans="1:14" ht="15" x14ac:dyDescent="0.2">
      <c r="A178" s="7">
        <v>174</v>
      </c>
      <c r="B178" s="8" t="str">
        <f>'OLAHNIL-12'!B180</f>
        <v>X MIPA_5</v>
      </c>
      <c r="C178" s="8" t="str">
        <f>'OLAHNIL-12'!A180</f>
        <v>25</v>
      </c>
      <c r="D178" s="9">
        <f>'OLAHNIL-12'!C180</f>
        <v>161710275</v>
      </c>
      <c r="E178" s="10" t="str">
        <f>'OLAHNIL-12'!D180</f>
        <v>RISWAN TAOFIK</v>
      </c>
      <c r="F178" s="13">
        <f>'OLAHNIL-12'!X180</f>
        <v>0</v>
      </c>
      <c r="G178" s="14" t="str">
        <f t="shared" si="2"/>
        <v>--</v>
      </c>
      <c r="H178" s="13" t="str">
        <f>'OLAHNIL-12'!Z180</f>
        <v/>
      </c>
      <c r="I178" s="20" t="str">
        <f>'OLAHNIL-12'!AA180</f>
        <v/>
      </c>
      <c r="J178" s="19">
        <f>'OLAHNIL-12'!AV180</f>
        <v>0</v>
      </c>
      <c r="K178" s="20" t="str">
        <f>'OLAHNIL-12'!AW180</f>
        <v>--</v>
      </c>
      <c r="L178" s="21" t="str">
        <f>'OLAHNIL-12'!J180</f>
        <v/>
      </c>
      <c r="M178" s="25" t="str">
        <f>'OLAHNIL-12'!P180</f>
        <v/>
      </c>
      <c r="N178" s="26" t="str">
        <f>IF(AND(Table57[[#This Row],[Penget]]&gt;=70,Table57[[#This Row],[Ketera]]&gt;=70),"Sudah Kompeten","Belum Kompeten")</f>
        <v>Belum Kompeten</v>
      </c>
    </row>
    <row r="179" spans="1:14" ht="15" x14ac:dyDescent="0.2">
      <c r="A179" s="7">
        <v>175</v>
      </c>
      <c r="B179" s="8" t="str">
        <f>'OLAHNIL-12'!B181</f>
        <v>X MIPA_5</v>
      </c>
      <c r="C179" s="8" t="str">
        <f>'OLAHNIL-12'!A181</f>
        <v>26</v>
      </c>
      <c r="D179" s="9">
        <f>'OLAHNIL-12'!C181</f>
        <v>161710281</v>
      </c>
      <c r="E179" s="10" t="str">
        <f>'OLAHNIL-12'!D181</f>
        <v>RULLY FITRI ALYANI</v>
      </c>
      <c r="F179" s="13">
        <f>'OLAHNIL-12'!X181</f>
        <v>0</v>
      </c>
      <c r="G179" s="14" t="str">
        <f t="shared" si="2"/>
        <v>--</v>
      </c>
      <c r="H179" s="13" t="str">
        <f>'OLAHNIL-12'!Z181</f>
        <v/>
      </c>
      <c r="I179" s="20" t="str">
        <f>'OLAHNIL-12'!AA181</f>
        <v/>
      </c>
      <c r="J179" s="19">
        <f>'OLAHNIL-12'!AV181</f>
        <v>0</v>
      </c>
      <c r="K179" s="20" t="str">
        <f>'OLAHNIL-12'!AW181</f>
        <v>--</v>
      </c>
      <c r="L179" s="21" t="str">
        <f>'OLAHNIL-12'!J181</f>
        <v/>
      </c>
      <c r="M179" s="25" t="str">
        <f>'OLAHNIL-12'!P181</f>
        <v/>
      </c>
      <c r="N179" s="26" t="str">
        <f>IF(AND(Table57[[#This Row],[Penget]]&gt;=70,Table57[[#This Row],[Ketera]]&gt;=70),"Sudah Kompeten","Belum Kompeten")</f>
        <v>Belum Kompeten</v>
      </c>
    </row>
    <row r="180" spans="1:14" ht="15" x14ac:dyDescent="0.2">
      <c r="A180" s="7">
        <v>176</v>
      </c>
      <c r="B180" s="8" t="str">
        <f>'OLAHNIL-12'!B182</f>
        <v>X MIPA_5</v>
      </c>
      <c r="C180" s="8" t="str">
        <f>'OLAHNIL-12'!A182</f>
        <v>27</v>
      </c>
      <c r="D180" s="9">
        <f>'OLAHNIL-12'!C182</f>
        <v>161710294</v>
      </c>
      <c r="E180" s="10" t="str">
        <f>'OLAHNIL-12'!D182</f>
        <v>SHOFIYAH KALTSUM</v>
      </c>
      <c r="F180" s="13">
        <f>'OLAHNIL-12'!X182</f>
        <v>0</v>
      </c>
      <c r="G180" s="14" t="str">
        <f t="shared" si="2"/>
        <v>--</v>
      </c>
      <c r="H180" s="13" t="str">
        <f>'OLAHNIL-12'!Z182</f>
        <v/>
      </c>
      <c r="I180" s="20" t="str">
        <f>'OLAHNIL-12'!AA182</f>
        <v/>
      </c>
      <c r="J180" s="19">
        <f>'OLAHNIL-12'!AV182</f>
        <v>0</v>
      </c>
      <c r="K180" s="20" t="str">
        <f>'OLAHNIL-12'!AW182</f>
        <v>--</v>
      </c>
      <c r="L180" s="21" t="str">
        <f>'OLAHNIL-12'!J182</f>
        <v/>
      </c>
      <c r="M180" s="25" t="str">
        <f>'OLAHNIL-12'!P182</f>
        <v/>
      </c>
      <c r="N180" s="26" t="str">
        <f>IF(AND(Table57[[#This Row],[Penget]]&gt;=70,Table57[[#This Row],[Ketera]]&gt;=70),"Sudah Kompeten","Belum Kompeten")</f>
        <v>Belum Kompeten</v>
      </c>
    </row>
    <row r="181" spans="1:14" ht="15" x14ac:dyDescent="0.2">
      <c r="A181" s="7">
        <v>177</v>
      </c>
      <c r="B181" s="8" t="str">
        <f>'OLAHNIL-12'!B183</f>
        <v>X MIPA_5</v>
      </c>
      <c r="C181" s="8" t="str">
        <f>'OLAHNIL-12'!A183</f>
        <v>28</v>
      </c>
      <c r="D181" s="9">
        <f>'OLAHNIL-12'!C183</f>
        <v>161710370</v>
      </c>
      <c r="E181" s="10" t="str">
        <f>'OLAHNIL-12'!D183</f>
        <v>TIARA DESTIANI</v>
      </c>
      <c r="F181" s="13">
        <f>'OLAHNIL-12'!X183</f>
        <v>0</v>
      </c>
      <c r="G181" s="14" t="str">
        <f t="shared" si="2"/>
        <v>--</v>
      </c>
      <c r="H181" s="13" t="str">
        <f>'OLAHNIL-12'!Z183</f>
        <v/>
      </c>
      <c r="I181" s="20" t="str">
        <f>'OLAHNIL-12'!AA183</f>
        <v/>
      </c>
      <c r="J181" s="19">
        <f>'OLAHNIL-12'!AV183</f>
        <v>0</v>
      </c>
      <c r="K181" s="20" t="str">
        <f>'OLAHNIL-12'!AW183</f>
        <v>--</v>
      </c>
      <c r="L181" s="21" t="str">
        <f>'OLAHNIL-12'!J183</f>
        <v/>
      </c>
      <c r="M181" s="25" t="str">
        <f>'OLAHNIL-12'!P183</f>
        <v/>
      </c>
      <c r="N181" s="26" t="str">
        <f>IF(AND(Table57[[#This Row],[Penget]]&gt;=70,Table57[[#This Row],[Ketera]]&gt;=70),"Sudah Kompeten","Belum Kompeten")</f>
        <v>Belum Kompeten</v>
      </c>
    </row>
    <row r="182" spans="1:14" ht="15" x14ac:dyDescent="0.2">
      <c r="A182" s="7">
        <v>178</v>
      </c>
      <c r="B182" s="8" t="str">
        <f>'OLAHNIL-12'!B184</f>
        <v>X MIPA_5</v>
      </c>
      <c r="C182" s="8" t="str">
        <f>'OLAHNIL-12'!A184</f>
        <v>29</v>
      </c>
      <c r="D182" s="9" t="str">
        <f>'OLAHNIL-12'!C184</f>
        <v>161710374</v>
      </c>
      <c r="E182" s="10" t="str">
        <f>'OLAHNIL-12'!D184</f>
        <v>VAJRY ALIADI SUARDI</v>
      </c>
      <c r="F182" s="13">
        <f>'OLAHNIL-12'!X184</f>
        <v>0</v>
      </c>
      <c r="G182" s="14" t="str">
        <f t="shared" si="2"/>
        <v>--</v>
      </c>
      <c r="H182" s="13" t="str">
        <f>'OLAHNIL-12'!Z184</f>
        <v/>
      </c>
      <c r="I182" s="20" t="str">
        <f>'OLAHNIL-12'!AA184</f>
        <v/>
      </c>
      <c r="J182" s="19">
        <f>'OLAHNIL-12'!AV184</f>
        <v>0</v>
      </c>
      <c r="K182" s="20" t="str">
        <f>'OLAHNIL-12'!AW184</f>
        <v>--</v>
      </c>
      <c r="L182" s="21" t="str">
        <f>'OLAHNIL-12'!J184</f>
        <v/>
      </c>
      <c r="M182" s="25" t="str">
        <f>'OLAHNIL-12'!P184</f>
        <v/>
      </c>
      <c r="N182" s="26" t="str">
        <f>IF(AND(Table57[[#This Row],[Penget]]&gt;=70,Table57[[#This Row],[Ketera]]&gt;=70),"Sudah Kompeten","Belum Kompeten")</f>
        <v>Belum Kompeten</v>
      </c>
    </row>
    <row r="183" spans="1:14" ht="15" x14ac:dyDescent="0.2">
      <c r="A183" s="7">
        <v>179</v>
      </c>
      <c r="B183" s="8" t="str">
        <f>'OLAHNIL-12'!B185</f>
        <v>X MIPA_5</v>
      </c>
      <c r="C183" s="8" t="str">
        <f>'OLAHNIL-12'!A185</f>
        <v>30</v>
      </c>
      <c r="D183" s="9">
        <f>'OLAHNIL-12'!C185</f>
        <v>161710347</v>
      </c>
      <c r="E183" s="10" t="str">
        <f>'OLAHNIL-12'!D185</f>
        <v xml:space="preserve">WINARTI RAHAYU </v>
      </c>
      <c r="F183" s="13">
        <f>'OLAHNIL-12'!X185</f>
        <v>0</v>
      </c>
      <c r="G183" s="14" t="str">
        <f t="shared" si="2"/>
        <v>--</v>
      </c>
      <c r="H183" s="13" t="str">
        <f>'OLAHNIL-12'!Z185</f>
        <v/>
      </c>
      <c r="I183" s="20" t="str">
        <f>'OLAHNIL-12'!AA185</f>
        <v/>
      </c>
      <c r="J183" s="19">
        <f>'OLAHNIL-12'!AV185</f>
        <v>0</v>
      </c>
      <c r="K183" s="20" t="str">
        <f>'OLAHNIL-12'!AW185</f>
        <v>--</v>
      </c>
      <c r="L183" s="21" t="str">
        <f>'OLAHNIL-12'!J185</f>
        <v/>
      </c>
      <c r="M183" s="25" t="str">
        <f>'OLAHNIL-12'!P185</f>
        <v/>
      </c>
      <c r="N183" s="26" t="str">
        <f>IF(AND(Table57[[#This Row],[Penget]]&gt;=70,Table57[[#This Row],[Ketera]]&gt;=70),"Sudah Kompeten","Belum Kompeten")</f>
        <v>Belum Kompeten</v>
      </c>
    </row>
    <row r="184" spans="1:14" ht="15" x14ac:dyDescent="0.2">
      <c r="A184" s="7">
        <v>180</v>
      </c>
      <c r="B184" s="8" t="str">
        <f>'OLAHNIL-12'!B186</f>
        <v>X MIPA_5</v>
      </c>
      <c r="C184" s="8" t="str">
        <f>'OLAHNIL-12'!A186</f>
        <v>31</v>
      </c>
      <c r="D184" s="9">
        <f>'OLAHNIL-12'!C186</f>
        <v>161710357</v>
      </c>
      <c r="E184" s="10" t="str">
        <f>'OLAHNIL-12'!D186</f>
        <v>YOGA SANDY NUGRAHA</v>
      </c>
      <c r="F184" s="13">
        <f>'OLAHNIL-12'!X186</f>
        <v>0</v>
      </c>
      <c r="G184" s="14" t="str">
        <f t="shared" si="2"/>
        <v>--</v>
      </c>
      <c r="H184" s="13" t="str">
        <f>'OLAHNIL-12'!Z186</f>
        <v/>
      </c>
      <c r="I184" s="20" t="str">
        <f>'OLAHNIL-12'!AA186</f>
        <v/>
      </c>
      <c r="J184" s="19">
        <f>'OLAHNIL-12'!AV186</f>
        <v>0</v>
      </c>
      <c r="K184" s="20" t="str">
        <f>'OLAHNIL-12'!AW186</f>
        <v>--</v>
      </c>
      <c r="L184" s="21" t="str">
        <f>'OLAHNIL-12'!J186</f>
        <v/>
      </c>
      <c r="M184" s="25" t="str">
        <f>'OLAHNIL-12'!P186</f>
        <v/>
      </c>
      <c r="N184" s="26" t="str">
        <f>IF(AND(Table57[[#This Row],[Penget]]&gt;=70,Table57[[#This Row],[Ketera]]&gt;=70),"Sudah Kompeten","Belum Kompeten")</f>
        <v>Belum Kompeten</v>
      </c>
    </row>
    <row r="185" spans="1:14" ht="15" x14ac:dyDescent="0.2">
      <c r="A185" s="7">
        <v>181</v>
      </c>
      <c r="B185" s="8" t="str">
        <f>'OLAHNIL-12'!B187</f>
        <v>X MIPA_5</v>
      </c>
      <c r="C185" s="8" t="str">
        <f>'OLAHNIL-12'!A187</f>
        <v>32</v>
      </c>
      <c r="D185" s="9">
        <f>'OLAHNIL-12'!C187</f>
        <v>161710361</v>
      </c>
      <c r="E185" s="10" t="str">
        <f>'OLAHNIL-12'!D187</f>
        <v>YUDISTIRA</v>
      </c>
      <c r="F185" s="13">
        <f>'OLAHNIL-12'!X187</f>
        <v>0</v>
      </c>
      <c r="G185" s="14" t="str">
        <f t="shared" si="2"/>
        <v>--</v>
      </c>
      <c r="H185" s="13" t="str">
        <f>'OLAHNIL-12'!Z187</f>
        <v/>
      </c>
      <c r="I185" s="20" t="str">
        <f>'OLAHNIL-12'!AA187</f>
        <v/>
      </c>
      <c r="J185" s="19">
        <f>'OLAHNIL-12'!AV187</f>
        <v>0</v>
      </c>
      <c r="K185" s="20" t="str">
        <f>'OLAHNIL-12'!AW187</f>
        <v>--</v>
      </c>
      <c r="L185" s="21" t="str">
        <f>'OLAHNIL-12'!J187</f>
        <v/>
      </c>
      <c r="M185" s="25" t="str">
        <f>'OLAHNIL-12'!P187</f>
        <v/>
      </c>
      <c r="N185" s="26" t="str">
        <f>IF(AND(Table57[[#This Row],[Penget]]&gt;=70,Table57[[#This Row],[Ketera]]&gt;=70),"Sudah Kompeten","Belum Kompeten")</f>
        <v>Belum Kompeten</v>
      </c>
    </row>
    <row r="186" spans="1:14" ht="15" x14ac:dyDescent="0.2">
      <c r="A186" s="182"/>
      <c r="B186" s="183"/>
      <c r="C186" s="183"/>
      <c r="D186" s="184"/>
      <c r="E186" s="185"/>
      <c r="F186" s="186"/>
      <c r="G186" s="187"/>
      <c r="H186" s="186"/>
      <c r="I186" s="187"/>
      <c r="J186" s="186"/>
      <c r="K186" s="187"/>
      <c r="L186" s="187"/>
      <c r="M186" s="187"/>
      <c r="N186" s="188"/>
    </row>
    <row r="188" spans="1:14" x14ac:dyDescent="0.2">
      <c r="K188" s="1" t="s">
        <v>127</v>
      </c>
    </row>
    <row r="189" spans="1:14" x14ac:dyDescent="0.2">
      <c r="K189" s="122" t="s">
        <v>126</v>
      </c>
    </row>
    <row r="190" spans="1:14" x14ac:dyDescent="0.2">
      <c r="K190" s="122"/>
    </row>
    <row r="191" spans="1:14" x14ac:dyDescent="0.2">
      <c r="K191" s="122"/>
    </row>
    <row r="192" spans="1:14" x14ac:dyDescent="0.2">
      <c r="K192" s="123" t="str">
        <f>E2</f>
        <v>Essi Susanti, S. Pd</v>
      </c>
    </row>
  </sheetData>
  <mergeCells count="3">
    <mergeCell ref="F3:G3"/>
    <mergeCell ref="H3:M3"/>
    <mergeCell ref="A3:E3"/>
  </mergeCells>
  <conditionalFormatting sqref="H5:H186 J5:J186">
    <cfRule type="cellIs" dxfId="0" priority="1" operator="lessThan">
      <formula>70</formula>
    </cfRule>
  </conditionalFormatting>
  <printOptions horizontalCentered="1"/>
  <pageMargins left="0.16" right="0.19685039370078741" top="0.7" bottom="0.47244094488188981" header="0.34" footer="0.27559055118110237"/>
  <pageSetup paperSize="9" orientation="portrait" horizontalDpi="300" verticalDpi="0" r:id="rId1"/>
  <headerFooter>
    <oddHeader>&amp;C&amp;8&amp;G</oddHeader>
    <oddFooter>&amp;C&amp;8&amp;P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OLAHNIL-12</vt:lpstr>
      <vt:lpstr>NILAI-12_4WK</vt:lpstr>
      <vt:lpstr>Sheet1</vt:lpstr>
      <vt:lpstr>'NILAI-12_4WK'!Print_Area</vt:lpstr>
      <vt:lpstr>'OLAHNIL-12'!Print_Area</vt:lpstr>
      <vt:lpstr>'NILAI-12_4WK'!Print_Titles</vt:lpstr>
      <vt:lpstr>'OLAHNIL-12'!Print_Titles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</dc:creator>
  <cp:lastModifiedBy>nd</cp:lastModifiedBy>
  <cp:lastPrinted>2018-09-17T07:34:31Z</cp:lastPrinted>
  <dcterms:created xsi:type="dcterms:W3CDTF">2013-11-04T05:26:37Z</dcterms:created>
  <dcterms:modified xsi:type="dcterms:W3CDTF">2018-12-09T10:36:18Z</dcterms:modified>
</cp:coreProperties>
</file>