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ictsctr-my.sharepoint.com/personal/e2k20103818_ms_pict_edu/Documents/"/>
    </mc:Choice>
  </mc:AlternateContent>
  <xr:revisionPtr revIDLastSave="0" documentId="8_{6B1D812E-6241-4B9C-AEB3-3DF48359AA0C}" xr6:coauthVersionLast="47" xr6:coauthVersionMax="47" xr10:uidLastSave="{00000000-0000-0000-0000-000000000000}"/>
  <bookViews>
    <workbookView xWindow="-108" yWindow="-108" windowWidth="23256" windowHeight="13176" firstSheet="5" activeTab="5" xr2:uid="{E36E52D8-620D-4E65-97AC-163ACBCFAAC9}"/>
  </bookViews>
  <sheets>
    <sheet name="Sheet1" sheetId="1" r:id="rId1"/>
    <sheet name="Sheet4" sheetId="4" r:id="rId2"/>
    <sheet name="Sheet5" sheetId="5" r:id="rId3"/>
    <sheet name="Sheet2" sheetId="2" r:id="rId4"/>
    <sheet name="Sheet7" sheetId="7" r:id="rId5"/>
    <sheet name="Sheet3" sheetId="3" r:id="rId6"/>
  </sheets>
  <definedNames>
    <definedName name="_xlchart.v1.0" hidden="1">Sheet5!$Y$152:$Y$178</definedName>
    <definedName name="_xlchart.v1.1" hidden="1">Sheet5!$Z$151</definedName>
    <definedName name="_xlchart.v1.2" hidden="1">Sheet5!$Z$152:$Z$178</definedName>
  </definedNames>
  <calcPr calcId="191028"/>
  <pivotCaches>
    <pivotCache cacheId="3969" r:id="rId7"/>
    <pivotCache cacheId="3970" r:id="rId8"/>
    <pivotCache cacheId="397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M4" i="2" l="1"/>
  <c r="GM5" i="2"/>
  <c r="GM6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M25" i="2"/>
  <c r="GM26" i="2"/>
  <c r="GM27" i="2"/>
  <c r="GM28" i="2"/>
  <c r="GM29" i="2"/>
  <c r="GM30" i="2"/>
  <c r="GN4" i="2"/>
  <c r="GN5" i="2"/>
  <c r="GN6" i="2"/>
  <c r="GN7" i="2"/>
  <c r="GN8" i="2"/>
  <c r="GN9" i="2"/>
  <c r="GN10" i="2"/>
  <c r="GN11" i="2"/>
  <c r="GN12" i="2"/>
  <c r="GN13" i="2"/>
  <c r="GN14" i="2"/>
  <c r="GN15" i="2"/>
  <c r="GN16" i="2"/>
  <c r="GN17" i="2"/>
  <c r="GN18" i="2"/>
  <c r="GN19" i="2"/>
  <c r="GN20" i="2"/>
  <c r="GN21" i="2"/>
  <c r="GN22" i="2"/>
  <c r="GN23" i="2"/>
  <c r="GN24" i="2"/>
  <c r="GN25" i="2"/>
  <c r="GN26" i="2"/>
  <c r="GN27" i="2"/>
  <c r="GN28" i="2"/>
  <c r="GN29" i="2"/>
  <c r="GN30" i="2"/>
  <c r="GN3" i="2"/>
  <c r="GM3" i="2"/>
  <c r="AB155" i="5"/>
  <c r="AB156" i="5" s="1"/>
  <c r="AB157" i="5" s="1"/>
  <c r="AB158" i="5" s="1"/>
  <c r="AB159" i="5" s="1"/>
  <c r="AB160" i="5" s="1"/>
  <c r="AB161" i="5" s="1"/>
  <c r="AB162" i="5" s="1"/>
  <c r="AB163" i="5" s="1"/>
  <c r="AB164" i="5" s="1"/>
  <c r="AB165" i="5" s="1"/>
  <c r="AB166" i="5" s="1"/>
  <c r="AB167" i="5" s="1"/>
  <c r="AB168" i="5" s="1"/>
  <c r="AB169" i="5" s="1"/>
  <c r="AB170" i="5" s="1"/>
  <c r="AB171" i="5" s="1"/>
  <c r="AB172" i="5" s="1"/>
  <c r="AB173" i="5" s="1"/>
  <c r="AB174" i="5" s="1"/>
  <c r="AB175" i="5" s="1"/>
  <c r="AB176" i="5" s="1"/>
  <c r="AB177" i="5" s="1"/>
  <c r="AB178" i="5" s="1"/>
  <c r="AB179" i="5" s="1"/>
  <c r="AB180" i="5" s="1"/>
  <c r="AB154" i="5"/>
  <c r="AB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53" i="5"/>
  <c r="Z182" i="5"/>
  <c r="Z181" i="5"/>
  <c r="X180" i="5"/>
  <c r="X162" i="5"/>
  <c r="X154" i="5"/>
  <c r="X155" i="5" s="1"/>
  <c r="X156" i="5" s="1"/>
  <c r="X157" i="5" s="1"/>
  <c r="X158" i="5" s="1"/>
  <c r="X159" i="5" s="1"/>
  <c r="X160" i="5" s="1"/>
  <c r="X161" i="5" s="1"/>
  <c r="W286" i="5"/>
  <c r="V286" i="5"/>
  <c r="W281" i="5"/>
  <c r="V281" i="5"/>
  <c r="W276" i="5"/>
  <c r="V276" i="5"/>
  <c r="W271" i="5"/>
  <c r="V271" i="5"/>
  <c r="W266" i="5"/>
  <c r="V266" i="5"/>
  <c r="W261" i="5"/>
  <c r="V261" i="5"/>
  <c r="W256" i="5"/>
  <c r="V256" i="5"/>
  <c r="W251" i="5"/>
  <c r="V251" i="5"/>
  <c r="W246" i="5"/>
  <c r="V246" i="5"/>
  <c r="W241" i="5"/>
  <c r="V241" i="5"/>
  <c r="W236" i="5"/>
  <c r="V236" i="5"/>
  <c r="W231" i="5"/>
  <c r="V231" i="5"/>
  <c r="W226" i="5"/>
  <c r="V226" i="5"/>
  <c r="W221" i="5"/>
  <c r="V221" i="5"/>
  <c r="W216" i="5"/>
  <c r="V216" i="5"/>
  <c r="W211" i="5"/>
  <c r="V211" i="5"/>
  <c r="W206" i="5"/>
  <c r="V206" i="5"/>
  <c r="W201" i="5"/>
  <c r="W196" i="5"/>
  <c r="W191" i="5"/>
  <c r="W186" i="5"/>
  <c r="W181" i="5"/>
  <c r="W178" i="5"/>
  <c r="W160" i="5"/>
  <c r="W157" i="5"/>
  <c r="W164" i="5"/>
  <c r="W165" i="5"/>
  <c r="W180" i="5"/>
  <c r="AE139" i="5"/>
  <c r="AE134" i="5"/>
  <c r="AE129" i="5"/>
  <c r="AE124" i="5"/>
  <c r="AE119" i="5"/>
  <c r="AE114" i="5"/>
  <c r="AE109" i="5"/>
  <c r="AE104" i="5"/>
  <c r="AE99" i="5"/>
  <c r="AE94" i="5"/>
  <c r="AE89" i="5"/>
  <c r="AE84" i="5"/>
  <c r="AE79" i="5"/>
  <c r="AE74" i="5"/>
  <c r="AE69" i="5"/>
  <c r="AE64" i="5"/>
  <c r="AE59" i="5"/>
  <c r="AE54" i="5"/>
  <c r="AE49" i="5"/>
  <c r="AE44" i="5"/>
  <c r="AE39" i="5"/>
  <c r="AE34" i="5"/>
  <c r="AE29" i="5"/>
  <c r="AE24" i="5"/>
  <c r="AE19" i="5"/>
  <c r="AE14" i="5"/>
  <c r="AE9" i="5"/>
  <c r="AE4" i="5"/>
  <c r="AD139" i="5"/>
  <c r="AD134" i="5"/>
  <c r="AD129" i="5"/>
  <c r="AD124" i="5"/>
  <c r="AD119" i="5"/>
  <c r="AD114" i="5"/>
  <c r="AD109" i="5"/>
  <c r="AD104" i="5"/>
  <c r="AD99" i="5"/>
  <c r="AD94" i="5"/>
  <c r="AD89" i="5"/>
  <c r="AD84" i="5"/>
  <c r="AD79" i="5"/>
  <c r="AD74" i="5"/>
  <c r="AD69" i="5"/>
  <c r="AD64" i="5"/>
  <c r="AD59" i="5"/>
  <c r="D26" i="3"/>
  <c r="C26" i="3"/>
  <c r="E19" i="3"/>
  <c r="E18" i="3"/>
  <c r="C17" i="3"/>
  <c r="E17" i="3" s="1"/>
  <c r="E2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GB31" i="2"/>
  <c r="C32" i="3" s="1"/>
  <c r="FP31" i="2"/>
  <c r="C30" i="3" s="1"/>
  <c r="FD31" i="2"/>
  <c r="C28" i="3" s="1"/>
  <c r="EL31" i="2"/>
  <c r="C25" i="3" s="1"/>
  <c r="DZ31" i="2"/>
  <c r="C23" i="3" s="1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" i="2"/>
  <c r="GE4" i="2"/>
  <c r="GE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" i="2"/>
  <c r="FY4" i="2"/>
  <c r="FY5" i="2"/>
  <c r="FY6" i="2"/>
  <c r="FY7" i="2"/>
  <c r="FY8" i="2"/>
  <c r="FY9" i="2"/>
  <c r="FY10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27" i="2"/>
  <c r="FY28" i="2"/>
  <c r="FY29" i="2"/>
  <c r="FY30" i="2"/>
  <c r="FY3" i="2"/>
  <c r="FS4" i="2"/>
  <c r="FS5" i="2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27" i="2"/>
  <c r="FS28" i="2"/>
  <c r="FS29" i="2"/>
  <c r="FS30" i="2"/>
  <c r="FS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" i="2"/>
  <c r="FG4" i="2"/>
  <c r="FG5" i="2"/>
  <c r="FG6" i="2"/>
  <c r="FG7" i="2"/>
  <c r="FG8" i="2"/>
  <c r="FG9" i="2"/>
  <c r="FG10" i="2"/>
  <c r="FG11" i="2"/>
  <c r="FG12" i="2"/>
  <c r="FG13" i="2"/>
  <c r="FG14" i="2"/>
  <c r="FG15" i="2"/>
  <c r="FG16" i="2"/>
  <c r="FG17" i="2"/>
  <c r="FG18" i="2"/>
  <c r="FG19" i="2"/>
  <c r="FG20" i="2"/>
  <c r="FG21" i="2"/>
  <c r="FG22" i="2"/>
  <c r="FG23" i="2"/>
  <c r="FG24" i="2"/>
  <c r="FG25" i="2"/>
  <c r="FG26" i="2"/>
  <c r="FG27" i="2"/>
  <c r="FG28" i="2"/>
  <c r="FG29" i="2"/>
  <c r="FG30" i="2"/>
  <c r="FG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" i="2"/>
  <c r="GH4" i="2"/>
  <c r="GH5" i="2"/>
  <c r="GH6" i="2"/>
  <c r="GH7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H29" i="2"/>
  <c r="GH30" i="2"/>
  <c r="GH3" i="2"/>
  <c r="FV4" i="2"/>
  <c r="FV5" i="2"/>
  <c r="FV6" i="2"/>
  <c r="FV7" i="2"/>
  <c r="FV8" i="2"/>
  <c r="FV9" i="2"/>
  <c r="FV10" i="2"/>
  <c r="FV11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6" i="2"/>
  <c r="FV27" i="2"/>
  <c r="FV28" i="2"/>
  <c r="FV29" i="2"/>
  <c r="FV30" i="2"/>
  <c r="FV3" i="2"/>
  <c r="FJ4" i="2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" i="2"/>
  <c r="EX4" i="2"/>
  <c r="EX5" i="2"/>
  <c r="EX6" i="2"/>
  <c r="EX7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" i="2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" i="2"/>
  <c r="EI4" i="2"/>
  <c r="EI5" i="2"/>
  <c r="EI6" i="2"/>
  <c r="EI7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" i="2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" i="2"/>
  <c r="DH6" i="2"/>
  <c r="DH7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" i="2"/>
  <c r="CA7" i="2"/>
  <c r="CA29" i="2"/>
  <c r="CA3" i="2"/>
  <c r="BX29" i="2"/>
  <c r="BU7" i="2"/>
  <c r="BU29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G30" i="2"/>
  <c r="DH30" i="2" s="1"/>
  <c r="BW30" i="2"/>
  <c r="BX30" i="2" s="1"/>
  <c r="BT30" i="2"/>
  <c r="BZ30" i="2" s="1"/>
  <c r="CF30" i="2" s="1"/>
  <c r="CL30" i="2" s="1"/>
  <c r="CM30" i="2" s="1"/>
  <c r="DG29" i="2"/>
  <c r="DH29" i="2" s="1"/>
  <c r="CF29" i="2"/>
  <c r="CL29" i="2" s="1"/>
  <c r="CM29" i="2" s="1"/>
  <c r="DG28" i="2"/>
  <c r="DH28" i="2" s="1"/>
  <c r="BW28" i="2"/>
  <c r="BX28" i="2" s="1"/>
  <c r="BT28" i="2"/>
  <c r="BZ28" i="2" s="1"/>
  <c r="CF28" i="2" s="1"/>
  <c r="CL28" i="2" s="1"/>
  <c r="CM28" i="2" s="1"/>
  <c r="DG27" i="2"/>
  <c r="DH27" i="2" s="1"/>
  <c r="BW27" i="2"/>
  <c r="BX27" i="2" s="1"/>
  <c r="BT27" i="2"/>
  <c r="BZ27" i="2" s="1"/>
  <c r="CF27" i="2" s="1"/>
  <c r="CL27" i="2" s="1"/>
  <c r="CM27" i="2" s="1"/>
  <c r="DG26" i="2"/>
  <c r="DH26" i="2" s="1"/>
  <c r="BW26" i="2"/>
  <c r="BX26" i="2" s="1"/>
  <c r="BT26" i="2"/>
  <c r="BZ26" i="2" s="1"/>
  <c r="CF26" i="2" s="1"/>
  <c r="CL26" i="2" s="1"/>
  <c r="CM26" i="2" s="1"/>
  <c r="DG25" i="2"/>
  <c r="DH25" i="2" s="1"/>
  <c r="BW25" i="2"/>
  <c r="BX25" i="2" s="1"/>
  <c r="BT25" i="2"/>
  <c r="BZ25" i="2" s="1"/>
  <c r="CF25" i="2" s="1"/>
  <c r="CL25" i="2" s="1"/>
  <c r="CM25" i="2" s="1"/>
  <c r="DG24" i="2"/>
  <c r="DH24" i="2" s="1"/>
  <c r="BW24" i="2"/>
  <c r="BX24" i="2" s="1"/>
  <c r="BT24" i="2"/>
  <c r="BZ24" i="2" s="1"/>
  <c r="CF24" i="2" s="1"/>
  <c r="CL24" i="2" s="1"/>
  <c r="CM24" i="2" s="1"/>
  <c r="DG23" i="2"/>
  <c r="DH23" i="2" s="1"/>
  <c r="BW23" i="2"/>
  <c r="BX23" i="2" s="1"/>
  <c r="BT23" i="2"/>
  <c r="BZ23" i="2" s="1"/>
  <c r="CF23" i="2" s="1"/>
  <c r="CL23" i="2" s="1"/>
  <c r="CM23" i="2" s="1"/>
  <c r="DG22" i="2"/>
  <c r="DH22" i="2" s="1"/>
  <c r="BW22" i="2"/>
  <c r="BX22" i="2" s="1"/>
  <c r="BT22" i="2"/>
  <c r="BZ22" i="2" s="1"/>
  <c r="CF22" i="2" s="1"/>
  <c r="CL22" i="2" s="1"/>
  <c r="CM22" i="2" s="1"/>
  <c r="DG21" i="2"/>
  <c r="DH21" i="2" s="1"/>
  <c r="BW21" i="2"/>
  <c r="BX21" i="2" s="1"/>
  <c r="BT21" i="2"/>
  <c r="BZ21" i="2" s="1"/>
  <c r="CF21" i="2" s="1"/>
  <c r="CL21" i="2" s="1"/>
  <c r="CM21" i="2" s="1"/>
  <c r="DG20" i="2"/>
  <c r="DH20" i="2" s="1"/>
  <c r="BW20" i="2"/>
  <c r="BX20" i="2" s="1"/>
  <c r="BT20" i="2"/>
  <c r="BZ20" i="2" s="1"/>
  <c r="CF20" i="2" s="1"/>
  <c r="CL20" i="2" s="1"/>
  <c r="CM20" i="2" s="1"/>
  <c r="DG19" i="2"/>
  <c r="DH19" i="2" s="1"/>
  <c r="BW19" i="2"/>
  <c r="BX19" i="2" s="1"/>
  <c r="BT19" i="2"/>
  <c r="BZ19" i="2" s="1"/>
  <c r="CF19" i="2" s="1"/>
  <c r="CL19" i="2" s="1"/>
  <c r="CM19" i="2" s="1"/>
  <c r="DG18" i="2"/>
  <c r="DH18" i="2" s="1"/>
  <c r="BW18" i="2"/>
  <c r="BX18" i="2" s="1"/>
  <c r="BT18" i="2"/>
  <c r="BZ18" i="2" s="1"/>
  <c r="CF18" i="2" s="1"/>
  <c r="CL18" i="2" s="1"/>
  <c r="CM18" i="2" s="1"/>
  <c r="DG17" i="2"/>
  <c r="DH17" i="2" s="1"/>
  <c r="BW17" i="2"/>
  <c r="BX17" i="2" s="1"/>
  <c r="BT17" i="2"/>
  <c r="BZ17" i="2" s="1"/>
  <c r="CF17" i="2" s="1"/>
  <c r="CL17" i="2" s="1"/>
  <c r="CM17" i="2" s="1"/>
  <c r="DG16" i="2"/>
  <c r="DH16" i="2" s="1"/>
  <c r="BW16" i="2"/>
  <c r="BX16" i="2" s="1"/>
  <c r="BT16" i="2"/>
  <c r="BZ16" i="2" s="1"/>
  <c r="CF16" i="2" s="1"/>
  <c r="CL16" i="2" s="1"/>
  <c r="CM16" i="2" s="1"/>
  <c r="DG15" i="2"/>
  <c r="DH15" i="2" s="1"/>
  <c r="BW15" i="2"/>
  <c r="BX15" i="2" s="1"/>
  <c r="BT15" i="2"/>
  <c r="BZ15" i="2" s="1"/>
  <c r="CF15" i="2" s="1"/>
  <c r="CL15" i="2" s="1"/>
  <c r="CM15" i="2" s="1"/>
  <c r="DG14" i="2"/>
  <c r="DH14" i="2" s="1"/>
  <c r="BW14" i="2"/>
  <c r="BX14" i="2" s="1"/>
  <c r="BT14" i="2"/>
  <c r="BZ14" i="2" s="1"/>
  <c r="CF14" i="2" s="1"/>
  <c r="CL14" i="2" s="1"/>
  <c r="CM14" i="2" s="1"/>
  <c r="DG13" i="2"/>
  <c r="DH13" i="2" s="1"/>
  <c r="BW13" i="2"/>
  <c r="BX13" i="2" s="1"/>
  <c r="BT13" i="2"/>
  <c r="BZ13" i="2" s="1"/>
  <c r="CF13" i="2" s="1"/>
  <c r="CL13" i="2" s="1"/>
  <c r="CM13" i="2" s="1"/>
  <c r="DG12" i="2"/>
  <c r="DH12" i="2" s="1"/>
  <c r="BW12" i="2"/>
  <c r="BX12" i="2" s="1"/>
  <c r="BT12" i="2"/>
  <c r="BZ12" i="2" s="1"/>
  <c r="CF12" i="2" s="1"/>
  <c r="CL12" i="2" s="1"/>
  <c r="CM12" i="2" s="1"/>
  <c r="DG11" i="2"/>
  <c r="DH11" i="2" s="1"/>
  <c r="BW11" i="2"/>
  <c r="BX11" i="2" s="1"/>
  <c r="BT11" i="2"/>
  <c r="BZ11" i="2" s="1"/>
  <c r="CF11" i="2" s="1"/>
  <c r="CL11" i="2" s="1"/>
  <c r="CM11" i="2" s="1"/>
  <c r="DG10" i="2"/>
  <c r="DH10" i="2" s="1"/>
  <c r="BW10" i="2"/>
  <c r="BX10" i="2" s="1"/>
  <c r="BT10" i="2"/>
  <c r="BZ10" i="2" s="1"/>
  <c r="CF10" i="2" s="1"/>
  <c r="CL10" i="2" s="1"/>
  <c r="CM10" i="2" s="1"/>
  <c r="DG9" i="2"/>
  <c r="DH9" i="2" s="1"/>
  <c r="BW9" i="2"/>
  <c r="BX9" i="2" s="1"/>
  <c r="BT9" i="2"/>
  <c r="BZ9" i="2" s="1"/>
  <c r="CF9" i="2" s="1"/>
  <c r="CL9" i="2" s="1"/>
  <c r="CM9" i="2" s="1"/>
  <c r="DG8" i="2"/>
  <c r="DH8" i="2" s="1"/>
  <c r="BW8" i="2"/>
  <c r="BX8" i="2" s="1"/>
  <c r="BT8" i="2"/>
  <c r="BZ8" i="2" s="1"/>
  <c r="CF8" i="2" s="1"/>
  <c r="CL8" i="2" s="1"/>
  <c r="CM8" i="2" s="1"/>
  <c r="CF7" i="2"/>
  <c r="CL7" i="2" s="1"/>
  <c r="CM7" i="2" s="1"/>
  <c r="BW7" i="2"/>
  <c r="BX7" i="2" s="1"/>
  <c r="BW6" i="2"/>
  <c r="BX6" i="2" s="1"/>
  <c r="BT6" i="2"/>
  <c r="BZ6" i="2" s="1"/>
  <c r="CF6" i="2" s="1"/>
  <c r="CL6" i="2" s="1"/>
  <c r="CM6" i="2" s="1"/>
  <c r="DG5" i="2"/>
  <c r="DH5" i="2" s="1"/>
  <c r="BW5" i="2"/>
  <c r="BX5" i="2" s="1"/>
  <c r="BT5" i="2"/>
  <c r="BZ5" i="2" s="1"/>
  <c r="CF5" i="2" s="1"/>
  <c r="CL5" i="2" s="1"/>
  <c r="CM5" i="2" s="1"/>
  <c r="DG4" i="2"/>
  <c r="DH4" i="2" s="1"/>
  <c r="BW4" i="2"/>
  <c r="BX4" i="2" s="1"/>
  <c r="BT4" i="2"/>
  <c r="BZ4" i="2" s="1"/>
  <c r="CF4" i="2" s="1"/>
  <c r="CL4" i="2" s="1"/>
  <c r="CM4" i="2" s="1"/>
  <c r="DG3" i="2"/>
  <c r="DH3" i="2" s="1"/>
  <c r="CF3" i="2"/>
  <c r="CL3" i="2" s="1"/>
  <c r="CM3" i="2" s="1"/>
  <c r="BW3" i="2"/>
  <c r="BX3" i="2" s="1"/>
  <c r="BT3" i="2"/>
  <c r="BU3" i="2" s="1"/>
  <c r="H1" i="2"/>
  <c r="N1" i="2" s="1"/>
  <c r="T1" i="2" s="1"/>
  <c r="Z1" i="2" s="1"/>
  <c r="AF1" i="2" s="1"/>
  <c r="AL1" i="2" s="1"/>
  <c r="AR1" i="2" s="1"/>
  <c r="AX1" i="2" s="1"/>
  <c r="BD1" i="2" s="1"/>
  <c r="BJ1" i="2" s="1"/>
  <c r="BP1" i="2" s="1"/>
  <c r="BV1" i="2" s="1"/>
  <c r="CB1" i="2" s="1"/>
  <c r="CH1" i="2" s="1"/>
  <c r="CN1" i="2" s="1"/>
  <c r="CT1" i="2" s="1"/>
  <c r="CZ1" i="2" s="1"/>
  <c r="DF1" i="2" s="1"/>
  <c r="DL1" i="2" s="1"/>
  <c r="DR1" i="2" s="1"/>
  <c r="DX1" i="2" s="1"/>
  <c r="ED1" i="2" s="1"/>
  <c r="EJ1" i="2" s="1"/>
  <c r="EP1" i="2" s="1"/>
  <c r="EV1" i="2" s="1"/>
  <c r="FB1" i="2" s="1"/>
  <c r="FH1" i="2" s="1"/>
  <c r="FN1" i="2" s="1"/>
  <c r="FT1" i="2" s="1"/>
  <c r="FZ1" i="2" s="1"/>
  <c r="GF1" i="2" s="1"/>
  <c r="B1" i="2"/>
  <c r="BW4" i="1"/>
  <c r="BW5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" i="1"/>
  <c r="BE29" i="1"/>
  <c r="BI29" i="1" s="1"/>
  <c r="BE3" i="1"/>
  <c r="BI3" i="1" s="1"/>
  <c r="BE7" i="1"/>
  <c r="BI7" i="1" s="1"/>
  <c r="AY2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3" i="1"/>
  <c r="AY24" i="1"/>
  <c r="AY25" i="1"/>
  <c r="AY26" i="1"/>
  <c r="AY27" i="1"/>
  <c r="AY28" i="1"/>
  <c r="AY30" i="1"/>
  <c r="AY3" i="1"/>
  <c r="AW4" i="1"/>
  <c r="BA4" i="1" s="1"/>
  <c r="BE4" i="1" s="1"/>
  <c r="BI4" i="1" s="1"/>
  <c r="AW5" i="1"/>
  <c r="BA5" i="1" s="1"/>
  <c r="BE5" i="1" s="1"/>
  <c r="BI5" i="1" s="1"/>
  <c r="AW6" i="1"/>
  <c r="BA6" i="1" s="1"/>
  <c r="BE6" i="1" s="1"/>
  <c r="BI6" i="1" s="1"/>
  <c r="AW8" i="1"/>
  <c r="BA8" i="1" s="1"/>
  <c r="BE8" i="1" s="1"/>
  <c r="BI8" i="1" s="1"/>
  <c r="AW9" i="1"/>
  <c r="BA9" i="1" s="1"/>
  <c r="BE9" i="1" s="1"/>
  <c r="BI9" i="1" s="1"/>
  <c r="AW10" i="1"/>
  <c r="BA10" i="1" s="1"/>
  <c r="BE10" i="1" s="1"/>
  <c r="BI10" i="1" s="1"/>
  <c r="AW11" i="1"/>
  <c r="BA11" i="1" s="1"/>
  <c r="BE11" i="1" s="1"/>
  <c r="BI11" i="1" s="1"/>
  <c r="AW12" i="1"/>
  <c r="BA12" i="1" s="1"/>
  <c r="BE12" i="1" s="1"/>
  <c r="BI12" i="1" s="1"/>
  <c r="AW13" i="1"/>
  <c r="BA13" i="1" s="1"/>
  <c r="BE13" i="1" s="1"/>
  <c r="BI13" i="1" s="1"/>
  <c r="AW14" i="1"/>
  <c r="BA14" i="1" s="1"/>
  <c r="BE14" i="1" s="1"/>
  <c r="BI14" i="1" s="1"/>
  <c r="AW15" i="1"/>
  <c r="BA15" i="1" s="1"/>
  <c r="BE15" i="1" s="1"/>
  <c r="BI15" i="1" s="1"/>
  <c r="AW16" i="1"/>
  <c r="BA16" i="1" s="1"/>
  <c r="BE16" i="1" s="1"/>
  <c r="BI16" i="1" s="1"/>
  <c r="AW17" i="1"/>
  <c r="BA17" i="1" s="1"/>
  <c r="BE17" i="1" s="1"/>
  <c r="BI17" i="1" s="1"/>
  <c r="AW18" i="1"/>
  <c r="BA18" i="1" s="1"/>
  <c r="BE18" i="1" s="1"/>
  <c r="BI18" i="1" s="1"/>
  <c r="AW19" i="1"/>
  <c r="BA19" i="1" s="1"/>
  <c r="BE19" i="1" s="1"/>
  <c r="BI19" i="1" s="1"/>
  <c r="AW20" i="1"/>
  <c r="BA20" i="1" s="1"/>
  <c r="BE20" i="1" s="1"/>
  <c r="BI20" i="1" s="1"/>
  <c r="AW21" i="1"/>
  <c r="BA21" i="1" s="1"/>
  <c r="BE21" i="1" s="1"/>
  <c r="BI21" i="1" s="1"/>
  <c r="AW22" i="1"/>
  <c r="BA22" i="1" s="1"/>
  <c r="BE22" i="1" s="1"/>
  <c r="BI22" i="1" s="1"/>
  <c r="AW23" i="1"/>
  <c r="BA23" i="1" s="1"/>
  <c r="BE23" i="1" s="1"/>
  <c r="BI23" i="1" s="1"/>
  <c r="AW24" i="1"/>
  <c r="BA24" i="1" s="1"/>
  <c r="BE24" i="1" s="1"/>
  <c r="BI24" i="1" s="1"/>
  <c r="AW25" i="1"/>
  <c r="BA25" i="1" s="1"/>
  <c r="BE25" i="1" s="1"/>
  <c r="BI25" i="1" s="1"/>
  <c r="AW26" i="1"/>
  <c r="BA26" i="1" s="1"/>
  <c r="BE26" i="1" s="1"/>
  <c r="BI26" i="1" s="1"/>
  <c r="AW27" i="1"/>
  <c r="BA27" i="1" s="1"/>
  <c r="BE27" i="1" s="1"/>
  <c r="BI27" i="1" s="1"/>
  <c r="AW28" i="1"/>
  <c r="BA28" i="1" s="1"/>
  <c r="BE28" i="1" s="1"/>
  <c r="BI28" i="1" s="1"/>
  <c r="AW30" i="1"/>
  <c r="BA30" i="1" s="1"/>
  <c r="BE30" i="1" s="1"/>
  <c r="BI30" i="1" s="1"/>
  <c r="AW3" i="1"/>
  <c r="G2" i="1"/>
  <c r="K2" i="1" s="1"/>
  <c r="O2" i="1" s="1"/>
  <c r="S2" i="1" s="1"/>
  <c r="W2" i="1" s="1"/>
  <c r="AA2" i="1" s="1"/>
  <c r="AE2" i="1" s="1"/>
  <c r="AI2" i="1" s="1"/>
  <c r="AM2" i="1" s="1"/>
  <c r="AQ2" i="1" s="1"/>
  <c r="AU2" i="1" s="1"/>
  <c r="AY2" i="1" s="1"/>
  <c r="BC2" i="1" s="1"/>
  <c r="BG2" i="1" s="1"/>
  <c r="BK2" i="1" s="1"/>
  <c r="BO2" i="1" s="1"/>
  <c r="BS2" i="1" s="1"/>
  <c r="BW2" i="1" s="1"/>
  <c r="CA2" i="1" s="1"/>
  <c r="CE2" i="1" s="1"/>
  <c r="CI2" i="1" s="1"/>
  <c r="CM2" i="1" s="1"/>
  <c r="CQ2" i="1" s="1"/>
  <c r="CU2" i="1" s="1"/>
  <c r="CY2" i="1" s="1"/>
  <c r="DC2" i="1" s="1"/>
  <c r="DG2" i="1" s="1"/>
  <c r="DK2" i="1" s="1"/>
  <c r="DO2" i="1" s="1"/>
  <c r="DS2" i="1" s="1"/>
  <c r="DW2" i="1" s="1"/>
  <c r="H2" i="1"/>
  <c r="L2" i="1" s="1"/>
  <c r="P2" i="1" s="1"/>
  <c r="T2" i="1" s="1"/>
  <c r="X2" i="1" s="1"/>
  <c r="AB2" i="1" s="1"/>
  <c r="AF2" i="1" s="1"/>
  <c r="AJ2" i="1" s="1"/>
  <c r="AN2" i="1" s="1"/>
  <c r="AR2" i="1" s="1"/>
  <c r="AV2" i="1" s="1"/>
  <c r="AZ2" i="1" s="1"/>
  <c r="BD2" i="1" s="1"/>
  <c r="BH2" i="1" s="1"/>
  <c r="BL2" i="1" s="1"/>
  <c r="BP2" i="1" s="1"/>
  <c r="BT2" i="1" s="1"/>
  <c r="BX2" i="1" s="1"/>
  <c r="CB2" i="1" s="1"/>
  <c r="CF2" i="1" s="1"/>
  <c r="CJ2" i="1" s="1"/>
  <c r="CN2" i="1" s="1"/>
  <c r="CR2" i="1" s="1"/>
  <c r="CV2" i="1" s="1"/>
  <c r="CZ2" i="1" s="1"/>
  <c r="DD2" i="1" s="1"/>
  <c r="DH2" i="1" s="1"/>
  <c r="DL2" i="1" s="1"/>
  <c r="DP2" i="1" s="1"/>
  <c r="DT2" i="1" s="1"/>
  <c r="DX2" i="1" s="1"/>
  <c r="I2" i="1"/>
  <c r="M2" i="1" s="1"/>
  <c r="Q2" i="1" s="1"/>
  <c r="U2" i="1" s="1"/>
  <c r="Y2" i="1" s="1"/>
  <c r="AC2" i="1" s="1"/>
  <c r="AG2" i="1" s="1"/>
  <c r="AK2" i="1" s="1"/>
  <c r="AO2" i="1" s="1"/>
  <c r="AS2" i="1" s="1"/>
  <c r="AW2" i="1" s="1"/>
  <c r="BA2" i="1" s="1"/>
  <c r="BE2" i="1" s="1"/>
  <c r="BI2" i="1" s="1"/>
  <c r="BM2" i="1" s="1"/>
  <c r="BQ2" i="1" s="1"/>
  <c r="BU2" i="1" s="1"/>
  <c r="BY2" i="1" s="1"/>
  <c r="CC2" i="1" s="1"/>
  <c r="CG2" i="1" s="1"/>
  <c r="CK2" i="1" s="1"/>
  <c r="CO2" i="1" s="1"/>
  <c r="CS2" i="1" s="1"/>
  <c r="CW2" i="1" s="1"/>
  <c r="F2" i="1"/>
  <c r="J2" i="1" s="1"/>
  <c r="N2" i="1" s="1"/>
  <c r="R2" i="1" s="1"/>
  <c r="V2" i="1" s="1"/>
  <c r="Z2" i="1" s="1"/>
  <c r="AD2" i="1" s="1"/>
  <c r="AH2" i="1" s="1"/>
  <c r="AL2" i="1" s="1"/>
  <c r="AP2" i="1" s="1"/>
  <c r="AT2" i="1" s="1"/>
  <c r="AX2" i="1" s="1"/>
  <c r="BB2" i="1" s="1"/>
  <c r="BF2" i="1" s="1"/>
  <c r="BJ2" i="1" s="1"/>
  <c r="BN2" i="1" s="1"/>
  <c r="BR2" i="1" s="1"/>
  <c r="BV2" i="1" s="1"/>
  <c r="BZ2" i="1" s="1"/>
  <c r="CD2" i="1" s="1"/>
  <c r="CH2" i="1" s="1"/>
  <c r="CL2" i="1" s="1"/>
  <c r="CP2" i="1" s="1"/>
  <c r="CT2" i="1" s="1"/>
  <c r="CX2" i="1" s="1"/>
  <c r="DB2" i="1" s="1"/>
  <c r="DF2" i="1" s="1"/>
  <c r="DJ2" i="1" s="1"/>
  <c r="DN2" i="1" s="1"/>
  <c r="DR2" i="1" s="1"/>
  <c r="DV2" i="1" s="1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B1" i="1"/>
  <c r="CM31" i="2" l="1"/>
  <c r="D16" i="3" s="1"/>
  <c r="E26" i="3"/>
  <c r="CG3" i="2"/>
  <c r="FG31" i="2"/>
  <c r="D28" i="3" s="1"/>
  <c r="E28" i="3" s="1"/>
  <c r="FM31" i="2"/>
  <c r="D29" i="3" s="1"/>
  <c r="FS31" i="2"/>
  <c r="D30" i="3" s="1"/>
  <c r="E30" i="3" s="1"/>
  <c r="FY31" i="2"/>
  <c r="D31" i="3" s="1"/>
  <c r="GE31" i="2"/>
  <c r="D32" i="3" s="1"/>
  <c r="E32" i="3" s="1"/>
  <c r="GK31" i="2"/>
  <c r="D33" i="3" s="1"/>
  <c r="CG7" i="2"/>
  <c r="DH31" i="2"/>
  <c r="C20" i="3" s="1"/>
  <c r="E20" i="3" s="1"/>
  <c r="BX31" i="2"/>
  <c r="C14" i="3" s="1"/>
  <c r="D31" i="2"/>
  <c r="G31" i="2"/>
  <c r="J31" i="2"/>
  <c r="C3" i="3" s="1"/>
  <c r="M31" i="2"/>
  <c r="D3" i="3" s="1"/>
  <c r="P31" i="2"/>
  <c r="C4" i="3" s="1"/>
  <c r="S31" i="2"/>
  <c r="D4" i="3" s="1"/>
  <c r="V31" i="2"/>
  <c r="C5" i="3" s="1"/>
  <c r="Y31" i="2"/>
  <c r="D5" i="3" s="1"/>
  <c r="AB31" i="2"/>
  <c r="C6" i="3" s="1"/>
  <c r="AE31" i="2"/>
  <c r="D6" i="3" s="1"/>
  <c r="AH31" i="2"/>
  <c r="C7" i="3" s="1"/>
  <c r="AK31" i="2"/>
  <c r="D7" i="3" s="1"/>
  <c r="E7" i="3" s="1"/>
  <c r="AN31" i="2"/>
  <c r="C8" i="3" s="1"/>
  <c r="AQ31" i="2"/>
  <c r="D8" i="3" s="1"/>
  <c r="E8" i="3" s="1"/>
  <c r="AT31" i="2"/>
  <c r="C9" i="3" s="1"/>
  <c r="AW31" i="2"/>
  <c r="D9" i="3" s="1"/>
  <c r="E9" i="3" s="1"/>
  <c r="AZ31" i="2"/>
  <c r="C10" i="3" s="1"/>
  <c r="BC31" i="2"/>
  <c r="D10" i="3" s="1"/>
  <c r="E10" i="3" s="1"/>
  <c r="BF31" i="2"/>
  <c r="C11" i="3" s="1"/>
  <c r="BI31" i="2"/>
  <c r="D11" i="3" s="1"/>
  <c r="E11" i="3" s="1"/>
  <c r="BL31" i="2"/>
  <c r="C12" i="3" s="1"/>
  <c r="BO31" i="2"/>
  <c r="D12" i="3" s="1"/>
  <c r="E12" i="3" s="1"/>
  <c r="BR31" i="2"/>
  <c r="C13" i="3" s="1"/>
  <c r="CD31" i="2"/>
  <c r="C15" i="3" s="1"/>
  <c r="CJ31" i="2"/>
  <c r="C16" i="3" s="1"/>
  <c r="E16" i="3" s="1"/>
  <c r="DK31" i="2"/>
  <c r="D20" i="3" s="1"/>
  <c r="DN31" i="2"/>
  <c r="C21" i="3" s="1"/>
  <c r="DQ31" i="2"/>
  <c r="D21" i="3" s="1"/>
  <c r="E21" i="3" s="1"/>
  <c r="DT31" i="2"/>
  <c r="C22" i="3" s="1"/>
  <c r="DW31" i="2"/>
  <c r="D22" i="3" s="1"/>
  <c r="EC31" i="2"/>
  <c r="D23" i="3" s="1"/>
  <c r="E23" i="3" s="1"/>
  <c r="EF31" i="2"/>
  <c r="C24" i="3" s="1"/>
  <c r="EI31" i="2"/>
  <c r="D24" i="3" s="1"/>
  <c r="EO31" i="2"/>
  <c r="D25" i="3" s="1"/>
  <c r="E25" i="3" s="1"/>
  <c r="EX31" i="2"/>
  <c r="C27" i="3" s="1"/>
  <c r="FJ31" i="2"/>
  <c r="C29" i="3" s="1"/>
  <c r="FV31" i="2"/>
  <c r="C31" i="3" s="1"/>
  <c r="GH31" i="2"/>
  <c r="C33" i="3" s="1"/>
  <c r="FA31" i="2"/>
  <c r="D27" i="3" s="1"/>
  <c r="E27" i="3" s="1"/>
  <c r="E5" i="3"/>
  <c r="E22" i="3"/>
  <c r="E31" i="3"/>
  <c r="CG19" i="2"/>
  <c r="CG11" i="2"/>
  <c r="CA15" i="2"/>
  <c r="CG30" i="2"/>
  <c r="CG26" i="2"/>
  <c r="CG22" i="2"/>
  <c r="CG18" i="2"/>
  <c r="CG14" i="2"/>
  <c r="CG10" i="2"/>
  <c r="CG6" i="2"/>
  <c r="CA19" i="2"/>
  <c r="CG27" i="2"/>
  <c r="CG23" i="2"/>
  <c r="CG15" i="2"/>
  <c r="CA27" i="2"/>
  <c r="CA11" i="2"/>
  <c r="CG29" i="2"/>
  <c r="CG25" i="2"/>
  <c r="CG21" i="2"/>
  <c r="CG17" i="2"/>
  <c r="CG13" i="2"/>
  <c r="CG9" i="2"/>
  <c r="CG5" i="2"/>
  <c r="CA23" i="2"/>
  <c r="CG28" i="2"/>
  <c r="CG24" i="2"/>
  <c r="CG20" i="2"/>
  <c r="CG16" i="2"/>
  <c r="CG12" i="2"/>
  <c r="CG8" i="2"/>
  <c r="CG4" i="2"/>
  <c r="CA30" i="2"/>
  <c r="CA26" i="2"/>
  <c r="CA22" i="2"/>
  <c r="CA18" i="2"/>
  <c r="CA14" i="2"/>
  <c r="CA10" i="2"/>
  <c r="CA6" i="2"/>
  <c r="CA25" i="2"/>
  <c r="CA21" i="2"/>
  <c r="CA17" i="2"/>
  <c r="CA13" i="2"/>
  <c r="CA9" i="2"/>
  <c r="CA5" i="2"/>
  <c r="CA28" i="2"/>
  <c r="CA24" i="2"/>
  <c r="CA20" i="2"/>
  <c r="CA16" i="2"/>
  <c r="CA12" i="2"/>
  <c r="CA8" i="2"/>
  <c r="CA4" i="2"/>
  <c r="BU27" i="2"/>
  <c r="BU23" i="2"/>
  <c r="BU19" i="2"/>
  <c r="BU15" i="2"/>
  <c r="BU11" i="2"/>
  <c r="BU30" i="2"/>
  <c r="BU26" i="2"/>
  <c r="BU22" i="2"/>
  <c r="BU18" i="2"/>
  <c r="BU14" i="2"/>
  <c r="BU10" i="2"/>
  <c r="BU6" i="2"/>
  <c r="BU25" i="2"/>
  <c r="BU21" i="2"/>
  <c r="BU17" i="2"/>
  <c r="BU13" i="2"/>
  <c r="BU9" i="2"/>
  <c r="BU5" i="2"/>
  <c r="BU28" i="2"/>
  <c r="BU24" i="2"/>
  <c r="BU20" i="2"/>
  <c r="BU16" i="2"/>
  <c r="BU12" i="2"/>
  <c r="BU8" i="2"/>
  <c r="BU4" i="2"/>
  <c r="CP1" i="1"/>
  <c r="CT1" i="1" s="1"/>
  <c r="CX1" i="1" s="1"/>
  <c r="DB1" i="1" s="1"/>
  <c r="DF1" i="1" s="1"/>
  <c r="DJ1" i="1" s="1"/>
  <c r="DN1" i="1" s="1"/>
  <c r="DR1" i="1" s="1"/>
  <c r="DV1" i="1" s="1"/>
  <c r="E3" i="3" l="1"/>
  <c r="C34" i="3"/>
  <c r="F50" i="3"/>
  <c r="E6" i="3"/>
  <c r="E4" i="3"/>
  <c r="E33" i="3"/>
  <c r="E29" i="3"/>
  <c r="E24" i="3"/>
  <c r="CA31" i="2"/>
  <c r="D14" i="3" s="1"/>
  <c r="CG31" i="2"/>
  <c r="D15" i="3" s="1"/>
  <c r="E15" i="3" s="1"/>
  <c r="BU31" i="2"/>
  <c r="D13" i="3" s="1"/>
  <c r="E13" i="3" s="1"/>
  <c r="F47" i="3" l="1"/>
  <c r="E14" i="3"/>
  <c r="F48" i="3"/>
  <c r="D34" i="3"/>
  <c r="D42" i="3" s="1"/>
  <c r="D40" i="3"/>
  <c r="D41" i="3"/>
  <c r="D39" i="3"/>
  <c r="X163" i="5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</calcChain>
</file>

<file path=xl/sharedStrings.xml><?xml version="1.0" encoding="utf-8"?>
<sst xmlns="http://schemas.openxmlformats.org/spreadsheetml/2006/main" count="2428" uniqueCount="182">
  <si>
    <t>Vegetables</t>
  </si>
  <si>
    <t>In-stock</t>
  </si>
  <si>
    <t>In-rate(per unit)</t>
  </si>
  <si>
    <t>Out-stock</t>
  </si>
  <si>
    <t>Rate</t>
  </si>
  <si>
    <t>Banana</t>
  </si>
  <si>
    <t>12 dozen</t>
  </si>
  <si>
    <t>8 dozen</t>
  </si>
  <si>
    <t>0 dozen</t>
  </si>
  <si>
    <t>15 dozen</t>
  </si>
  <si>
    <t>4 dozen</t>
  </si>
  <si>
    <t>10 dozen</t>
  </si>
  <si>
    <t xml:space="preserve">8 dozen </t>
  </si>
  <si>
    <t xml:space="preserve">4 dozen </t>
  </si>
  <si>
    <t>6 dozen</t>
  </si>
  <si>
    <t xml:space="preserve">0 dozen </t>
  </si>
  <si>
    <t>2 dozen</t>
  </si>
  <si>
    <t xml:space="preserve"> 5 dozen</t>
  </si>
  <si>
    <t>3 dozen</t>
  </si>
  <si>
    <t>-</t>
  </si>
  <si>
    <t>5 dozen</t>
  </si>
  <si>
    <t>1 dozen</t>
  </si>
  <si>
    <t>Capsicum</t>
  </si>
  <si>
    <t>10 kg</t>
  </si>
  <si>
    <t>8 kg</t>
  </si>
  <si>
    <t>4 kg</t>
  </si>
  <si>
    <t>12 kg</t>
  </si>
  <si>
    <t>7 kg</t>
  </si>
  <si>
    <t>2 kg</t>
  </si>
  <si>
    <t>5 kg</t>
  </si>
  <si>
    <t>0 kg</t>
  </si>
  <si>
    <t>1 kg</t>
  </si>
  <si>
    <t>6 kg</t>
  </si>
  <si>
    <t>10kg</t>
  </si>
  <si>
    <t>6kg</t>
  </si>
  <si>
    <t>1kg</t>
  </si>
  <si>
    <t>5kg</t>
  </si>
  <si>
    <t>0kg</t>
  </si>
  <si>
    <t>Corpse</t>
  </si>
  <si>
    <t>3 kg</t>
  </si>
  <si>
    <t>4kg</t>
  </si>
  <si>
    <t>3kg</t>
  </si>
  <si>
    <t>2kg</t>
  </si>
  <si>
    <t>Okra</t>
  </si>
  <si>
    <t>8kg</t>
  </si>
  <si>
    <t>Lemon</t>
  </si>
  <si>
    <t>100 pc</t>
  </si>
  <si>
    <t>50 pc</t>
  </si>
  <si>
    <t>5 pc</t>
  </si>
  <si>
    <t>0 pc</t>
  </si>
  <si>
    <t>20 pc</t>
  </si>
  <si>
    <t>40 pc</t>
  </si>
  <si>
    <t>60 pc</t>
  </si>
  <si>
    <t>10 pc</t>
  </si>
  <si>
    <t>100pc</t>
  </si>
  <si>
    <t>70 pc</t>
  </si>
  <si>
    <t>40pc</t>
  </si>
  <si>
    <t>0pc</t>
  </si>
  <si>
    <t>45pc</t>
  </si>
  <si>
    <t>Beans</t>
  </si>
  <si>
    <t xml:space="preserve">5 kg </t>
  </si>
  <si>
    <t>Cucumber</t>
  </si>
  <si>
    <t>20 kg</t>
  </si>
  <si>
    <t>15 kg</t>
  </si>
  <si>
    <t>Tomato</t>
  </si>
  <si>
    <t>25 kg</t>
  </si>
  <si>
    <t>13 kg</t>
  </si>
  <si>
    <t>12kg</t>
  </si>
  <si>
    <t>Beetroot</t>
  </si>
  <si>
    <t>Bitter Gourd</t>
  </si>
  <si>
    <t>Bottle Gourd</t>
  </si>
  <si>
    <t>Green Chilli</t>
  </si>
  <si>
    <t>Brinjal</t>
  </si>
  <si>
    <t>Carrot</t>
  </si>
  <si>
    <t>Cauliflower</t>
  </si>
  <si>
    <t xml:space="preserve">4 kg </t>
  </si>
  <si>
    <t>Cabbage</t>
  </si>
  <si>
    <t>Mint</t>
  </si>
  <si>
    <t>2 pc</t>
  </si>
  <si>
    <t>1 pc</t>
  </si>
  <si>
    <t>4 pc</t>
  </si>
  <si>
    <t>8 pc</t>
  </si>
  <si>
    <t>6 pc</t>
  </si>
  <si>
    <t>3 pc</t>
  </si>
  <si>
    <t>5pc</t>
  </si>
  <si>
    <t>Ivy Gourd</t>
  </si>
  <si>
    <t>Flat Green Beans</t>
  </si>
  <si>
    <t>50kg</t>
  </si>
  <si>
    <t>20kg</t>
  </si>
  <si>
    <t>25kg</t>
  </si>
  <si>
    <t>Onion</t>
  </si>
  <si>
    <t>50 kg</t>
  </si>
  <si>
    <t>60 kg</t>
  </si>
  <si>
    <t>30 kg</t>
  </si>
  <si>
    <t>40 kg</t>
  </si>
  <si>
    <t>30kg</t>
  </si>
  <si>
    <t>23kg</t>
  </si>
  <si>
    <t>Potato</t>
  </si>
  <si>
    <t>15pc</t>
  </si>
  <si>
    <t>7pc</t>
  </si>
  <si>
    <t>10pc</t>
  </si>
  <si>
    <t>2pc</t>
  </si>
  <si>
    <t>Coriander</t>
  </si>
  <si>
    <t>3pc</t>
  </si>
  <si>
    <t>Spinach</t>
  </si>
  <si>
    <t>7 pc</t>
  </si>
  <si>
    <t>1pc</t>
  </si>
  <si>
    <t>Fenugreek</t>
  </si>
  <si>
    <t>Ginger</t>
  </si>
  <si>
    <t xml:space="preserve">0 kg </t>
  </si>
  <si>
    <t>Garlic</t>
  </si>
  <si>
    <t>7kg</t>
  </si>
  <si>
    <t>Amaranth Leaves</t>
  </si>
  <si>
    <t xml:space="preserve"> 0 pc</t>
  </si>
  <si>
    <t>Pumpkin</t>
  </si>
  <si>
    <t>vegetables</t>
  </si>
  <si>
    <t>average rate per unit</t>
  </si>
  <si>
    <t>average units sold</t>
  </si>
  <si>
    <t>Row Labels</t>
  </si>
  <si>
    <t>Sum of Earned</t>
  </si>
  <si>
    <t>Sum of Earned2</t>
  </si>
  <si>
    <t>Sum of Earned3</t>
  </si>
  <si>
    <t>Sum of Earned4</t>
  </si>
  <si>
    <t>Sum of Earned5</t>
  </si>
  <si>
    <t>Sum of Earned6</t>
  </si>
  <si>
    <t>Sum of Earned7</t>
  </si>
  <si>
    <t>Sum of Earned8</t>
  </si>
  <si>
    <t>Sum of Earned9</t>
  </si>
  <si>
    <t>Sum of Earned10</t>
  </si>
  <si>
    <t>Sum of Earned11</t>
  </si>
  <si>
    <t>Sum of Earned12</t>
  </si>
  <si>
    <t>Sum of Earned13</t>
  </si>
  <si>
    <t>Sum of Earned14</t>
  </si>
  <si>
    <t>Sum of Earned15</t>
  </si>
  <si>
    <t>Sum of Earned19</t>
  </si>
  <si>
    <t>Sum of Earned20</t>
  </si>
  <si>
    <t>Sum of Earned21</t>
  </si>
  <si>
    <t>Sum of Earned22</t>
  </si>
  <si>
    <t>Sum of Earned23</t>
  </si>
  <si>
    <t>Sum of Earned24</t>
  </si>
  <si>
    <t>Sum of Earned26</t>
  </si>
  <si>
    <t>Sum of Earned27</t>
  </si>
  <si>
    <t>Sum of Earned28</t>
  </si>
  <si>
    <t>Sum of Earned29</t>
  </si>
  <si>
    <t>Sum of Earned30</t>
  </si>
  <si>
    <t>Sum of Earned31</t>
  </si>
  <si>
    <t>Sum of Earned32</t>
  </si>
  <si>
    <t>(blank)</t>
  </si>
  <si>
    <t>Grand Total</t>
  </si>
  <si>
    <t>Vegetable</t>
  </si>
  <si>
    <t>Earning</t>
  </si>
  <si>
    <t>Total Earning</t>
  </si>
  <si>
    <t>Average earning per vegetable</t>
  </si>
  <si>
    <t>Spent</t>
  </si>
  <si>
    <t>Earned</t>
  </si>
  <si>
    <t xml:space="preserve">5 </t>
  </si>
  <si>
    <t>Average of earned</t>
  </si>
  <si>
    <t>Day</t>
  </si>
  <si>
    <t>Average revenue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</si>
  <si>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</si>
  <si>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</si>
  <si>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</si>
  <si>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</si>
  <si>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</si>
  <si>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</si>
  <si>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</si>
  <si>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</si>
  <si>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spent</t>
  </si>
  <si>
    <t>earned</t>
  </si>
  <si>
    <t>profit/loss</t>
  </si>
  <si>
    <t>Total expenses</t>
  </si>
  <si>
    <t>Total earning</t>
  </si>
  <si>
    <t>Total profit</t>
  </si>
  <si>
    <t>Total Days</t>
  </si>
  <si>
    <t>Daily average profit</t>
  </si>
  <si>
    <t>profit margin</t>
  </si>
  <si>
    <t>period</t>
  </si>
  <si>
    <t>average sales per day</t>
  </si>
  <si>
    <t>before diwali(20 Oct to 31 Oct)</t>
  </si>
  <si>
    <t>pre-diwali sales(1 Nov to 3 Nov)</t>
  </si>
  <si>
    <t>holiday(4 Nov to 6 Nov)</t>
  </si>
  <si>
    <t>after diwali(7 Nov to 20 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</si>
</sst>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65" formatCode="_ &quot;₹&quot;\ * #,##0_ ;_ &quot;₹&quot;\ * \-#,##0_ ;_ &quot;₹&quot;\ * &quot;-&quot;??_ ;_ @_ "/>
    <numFmt numFmtId="166" formatCode="&quot;₹&quot;\ #,##0"/>
    <numFmt numFmtId="167" formatCode="_ [$₹-4009]\ * #,##0.00_ ;_ [$₹-4009]\ * \-#,##0.00_ ;_ [$₹-4009]\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quotePrefix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1" applyNumberFormat="1" applyFont="1" applyFill="1"/>
    <xf numFmtId="14" fontId="0" fillId="0" borderId="0" xfId="0" applyNumberFormat="1"/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2" fontId="0" fillId="0" borderId="0" xfId="0" applyNumberFormat="1"/>
    <xf numFmtId="9" fontId="0" fillId="0" borderId="0" xfId="2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Sheet4!$G$3</c:f>
              <c:strCache>
                <c:ptCount val="1"/>
                <c:pt idx="0">
                  <c:v>average units sold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Sheet4!$F$4:$F$31</c:f>
              <c:numCache>
                <c:formatCode>_ "₹"\ * #,##0.00_ ;_ "₹"\ * \-#,##0.00_ ;_ "₹"\ * "-"??_ ;_ @_ </c:formatCode>
                <c:ptCount val="28"/>
                <c:pt idx="0">
                  <c:v>44.464285714285715</c:v>
                </c:pt>
                <c:pt idx="1">
                  <c:v>90.535714285714292</c:v>
                </c:pt>
                <c:pt idx="2">
                  <c:v>92.142857142857139</c:v>
                </c:pt>
                <c:pt idx="3">
                  <c:v>87.857142857142861</c:v>
                </c:pt>
                <c:pt idx="4">
                  <c:v>6.4642857142857144</c:v>
                </c:pt>
                <c:pt idx="5">
                  <c:v>77.5</c:v>
                </c:pt>
                <c:pt idx="6">
                  <c:v>65.892857142857139</c:v>
                </c:pt>
                <c:pt idx="7">
                  <c:v>88.928571428571431</c:v>
                </c:pt>
                <c:pt idx="8">
                  <c:v>65.714285714285708</c:v>
                </c:pt>
                <c:pt idx="9">
                  <c:v>70</c:v>
                </c:pt>
                <c:pt idx="10">
                  <c:v>77.678571428571431</c:v>
                </c:pt>
                <c:pt idx="11">
                  <c:v>79.642857142857139</c:v>
                </c:pt>
                <c:pt idx="12">
                  <c:v>98.214285714285708</c:v>
                </c:pt>
                <c:pt idx="13">
                  <c:v>78.928571428571431</c:v>
                </c:pt>
                <c:pt idx="14">
                  <c:v>95.714285714285708</c:v>
                </c:pt>
                <c:pt idx="15">
                  <c:v>71.428571428571431</c:v>
                </c:pt>
                <c:pt idx="16">
                  <c:v>18.035714285714285</c:v>
                </c:pt>
                <c:pt idx="17">
                  <c:v>72.5</c:v>
                </c:pt>
                <c:pt idx="18">
                  <c:v>77.857142857142861</c:v>
                </c:pt>
                <c:pt idx="19">
                  <c:v>61.071428571428569</c:v>
                </c:pt>
                <c:pt idx="20">
                  <c:v>37.142857142857146</c:v>
                </c:pt>
                <c:pt idx="21">
                  <c:v>49.285714285714285</c:v>
                </c:pt>
                <c:pt idx="22">
                  <c:v>12.285714285714286</c:v>
                </c:pt>
                <c:pt idx="23">
                  <c:v>14.5</c:v>
                </c:pt>
                <c:pt idx="24">
                  <c:v>47.857142857142854</c:v>
                </c:pt>
                <c:pt idx="25">
                  <c:v>89.642857142857139</c:v>
                </c:pt>
                <c:pt idx="26">
                  <c:v>16.428571428571427</c:v>
                </c:pt>
                <c:pt idx="27">
                  <c:v>26.071428571428573</c:v>
                </c:pt>
              </c:numCache>
            </c:numRef>
          </c:xVal>
          <c:yVal>
            <c:numRef>
              <c:f>Sheet4!$G$4:$G$31</c:f>
              <c:numCache>
                <c:formatCode>0.00</c:formatCode>
                <c:ptCount val="28"/>
                <c:pt idx="0">
                  <c:v>6.5357142857142847</c:v>
                </c:pt>
                <c:pt idx="1">
                  <c:v>6.1071428571428568</c:v>
                </c:pt>
                <c:pt idx="2">
                  <c:v>4.7142857142857144</c:v>
                </c:pt>
                <c:pt idx="3">
                  <c:v>6.3571428571428577</c:v>
                </c:pt>
                <c:pt idx="4">
                  <c:v>42.035714285714292</c:v>
                </c:pt>
                <c:pt idx="5">
                  <c:v>3.8214285714285712</c:v>
                </c:pt>
                <c:pt idx="6">
                  <c:v>8.6071428571428577</c:v>
                </c:pt>
                <c:pt idx="7">
                  <c:v>10.5</c:v>
                </c:pt>
                <c:pt idx="8">
                  <c:v>4.75</c:v>
                </c:pt>
                <c:pt idx="9">
                  <c:v>4.1785714285714288</c:v>
                </c:pt>
                <c:pt idx="10">
                  <c:v>4.5714285714285712</c:v>
                </c:pt>
                <c:pt idx="11">
                  <c:v>3.8928571428571428</c:v>
                </c:pt>
                <c:pt idx="12">
                  <c:v>4.5714285714285712</c:v>
                </c:pt>
                <c:pt idx="13">
                  <c:v>4.3571428571428568</c:v>
                </c:pt>
                <c:pt idx="14">
                  <c:v>4.75</c:v>
                </c:pt>
                <c:pt idx="15">
                  <c:v>6.4616402116402121</c:v>
                </c:pt>
                <c:pt idx="16">
                  <c:v>3.6785714285714284</c:v>
                </c:pt>
                <c:pt idx="17">
                  <c:v>4.3571428571428568</c:v>
                </c:pt>
                <c:pt idx="18">
                  <c:v>7.2142857142857135</c:v>
                </c:pt>
                <c:pt idx="19">
                  <c:v>25.178571428571427</c:v>
                </c:pt>
                <c:pt idx="20">
                  <c:v>20.071428571428569</c:v>
                </c:pt>
                <c:pt idx="21">
                  <c:v>4.5714285714285712</c:v>
                </c:pt>
                <c:pt idx="22">
                  <c:v>2.0714285714285716</c:v>
                </c:pt>
                <c:pt idx="23">
                  <c:v>1.4285714285714284</c:v>
                </c:pt>
                <c:pt idx="24">
                  <c:v>2.1785714285714284</c:v>
                </c:pt>
                <c:pt idx="25">
                  <c:v>5.1071428571428577</c:v>
                </c:pt>
                <c:pt idx="26">
                  <c:v>1.7142857142857144</c:v>
                </c:pt>
                <c:pt idx="27">
                  <c:v>2.2142857142857144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C67-94E3-23511F94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04128"/>
        <c:axId val="1573905792"/>
      </c:scatterChart>
      <c:valAx>
        <c:axId val="15739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strRef>
              <c:f>Sheet4!$F$3</c:f>
              <c:strCache>
                <c:ptCount val="1"/>
                <c:pt idx="0">
                  <c:v>average rate per unit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.00_ ;_ &quot;₹&quot;\ * \-#,##0.00_ ;_ &quot;₹&quot;\ * &quot;-&quot;??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05792"/>
        <c:crosses val="autoZero"/>
        <c:crossBetween val="midCat"/>
      </c:valAx>
      <c:valAx>
        <c:axId val="15739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strRef>
              <c:f>Sheet4!$G$3</c:f>
              <c:strCache>
                <c:ptCount val="1"/>
                <c:pt idx="0">
                  <c:v>average units sold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0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sales</a:t>
            </a:r>
            <a:r>
              <a:rPr lang="en-IN" baseline="0"/>
              <a:t> per day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Sheet7!$J$3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Sheet7!$I$4:$I$10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Sheet7!$J$4:$J$10</c:f>
              <c:numCache>
                <c:formatCode>_ "₹"\ * #,##0.00_ ;_ "₹"\ * \-#,##0.00_ ;_ "₹"\ * "-"??_ ;_ @_ </c:formatCode>
                <c:ptCount val="7"/>
                <c:pt idx="0">
                  <c:v>6971.25</c:v>
                </c:pt>
                <c:pt idx="1">
                  <c:v>7882.5</c:v>
                </c:pt>
                <c:pt idx="2">
                  <c:v>9848</c:v>
                </c:pt>
                <c:pt idx="3">
                  <c:v>6348.8</c:v>
                </c:pt>
                <c:pt idx="4">
                  <c:v>6214.8</c:v>
                </c:pt>
                <c:pt idx="5">
                  <c:v>4958</c:v>
                </c:pt>
                <c:pt idx="6">
                  <c:v>10532.5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5B8-B95E-105E78FE3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00560"/>
        <c:axId val="1557589744"/>
      </c:barChart>
      <c:catAx>
        <c:axId val="1557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89744"/>
        <c:crosses val="autoZero"/>
        <c:auto val="1"/>
        <c:lblAlgn val="ctr"/>
        <c:lblOffset val="100"/>
        <c:noMultiLvlLbl val="0"/>
      </c:catAx>
      <c:valAx>
        <c:axId val="1557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Purchases and profits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Sheet3!$B$2:$B$33</c:f>
              <c:numCache>
                <c:formatCode>m/d/yyyy</c:formatCode>
                <c:ptCount val="3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</c:numCache>
            </c:numRef>
          </c:cat>
          <c:val>
            <c:numRef>
              <c:f>Sheet3!$C$2:$C$33</c:f>
              <c:numCache>
                <c:formatCode>_ "₹"\ * #,##0_ ;_ "₹"\ * \-#,##0_ ;_ "₹"\ * "-"??_ ;_ @_ </c:formatCode>
                <c:ptCount val="32"/>
                <c:pt idx="0">
                  <c:v>11980</c:v>
                </c:pt>
                <c:pt idx="1">
                  <c:v>0</c:v>
                </c:pt>
                <c:pt idx="2">
                  <c:v>12940</c:v>
                </c:pt>
                <c:pt idx="3">
                  <c:v>0</c:v>
                </c:pt>
                <c:pt idx="4">
                  <c:v>11580</c:v>
                </c:pt>
                <c:pt idx="5">
                  <c:v>0</c:v>
                </c:pt>
                <c:pt idx="6">
                  <c:v>10250</c:v>
                </c:pt>
                <c:pt idx="7">
                  <c:v>0</c:v>
                </c:pt>
                <c:pt idx="8">
                  <c:v>10855</c:v>
                </c:pt>
                <c:pt idx="9">
                  <c:v>0</c:v>
                </c:pt>
                <c:pt idx="10">
                  <c:v>0</c:v>
                </c:pt>
                <c:pt idx="11">
                  <c:v>11625</c:v>
                </c:pt>
                <c:pt idx="12">
                  <c:v>13790</c:v>
                </c:pt>
                <c:pt idx="13">
                  <c:v>0</c:v>
                </c:pt>
                <c:pt idx="14">
                  <c:v>15045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12015</c:v>
                </c:pt>
                <c:pt idx="19">
                  <c:v>0</c:v>
                </c:pt>
                <c:pt idx="20">
                  <c:v>11900</c:v>
                </c:pt>
                <c:pt idx="21">
                  <c:v>0</c:v>
                </c:pt>
                <c:pt idx="22">
                  <c:v>13195</c:v>
                </c:pt>
                <c:pt idx="23">
                  <c:v>0</c:v>
                </c:pt>
                <c:pt idx="24" formatCode="General">
                  <c:v>0</c:v>
                </c:pt>
                <c:pt idx="25">
                  <c:v>14555</c:v>
                </c:pt>
                <c:pt idx="26">
                  <c:v>0</c:v>
                </c:pt>
                <c:pt idx="27">
                  <c:v>14355</c:v>
                </c:pt>
                <c:pt idx="28">
                  <c:v>0</c:v>
                </c:pt>
                <c:pt idx="29">
                  <c:v>13270</c:v>
                </c:pt>
                <c:pt idx="30">
                  <c:v>0</c:v>
                </c:pt>
                <c:pt idx="31">
                  <c:v>13965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7-4202-98F2-AEE9B584D738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earned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Sheet3!$B$2:$B$33</c:f>
              <c:numCache>
                <c:formatCode>m/d/yyyy</c:formatCode>
                <c:ptCount val="3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</c:numCache>
            </c:numRef>
          </c:cat>
          <c:val>
            <c:numRef>
              <c:f>Sheet3!$D$2:$D$33</c:f>
              <c:numCache>
                <c:formatCode>_ "₹"\ * #,##0_ ;_ "₹"\ * \-#,##0_ ;_ "₹"\ * "-"??_ ;_ @_ </c:formatCode>
                <c:ptCount val="32"/>
                <c:pt idx="0">
                  <c:v>7810</c:v>
                </c:pt>
                <c:pt idx="1">
                  <c:v>6390</c:v>
                </c:pt>
                <c:pt idx="2">
                  <c:v>8280</c:v>
                </c:pt>
                <c:pt idx="3">
                  <c:v>6740</c:v>
                </c:pt>
                <c:pt idx="4">
                  <c:v>10210</c:v>
                </c:pt>
                <c:pt idx="5">
                  <c:v>3945</c:v>
                </c:pt>
                <c:pt idx="6">
                  <c:v>6165</c:v>
                </c:pt>
                <c:pt idx="7">
                  <c:v>5515</c:v>
                </c:pt>
                <c:pt idx="8">
                  <c:v>5795</c:v>
                </c:pt>
                <c:pt idx="9">
                  <c:v>6535</c:v>
                </c:pt>
                <c:pt idx="10">
                  <c:v>915</c:v>
                </c:pt>
                <c:pt idx="11">
                  <c:v>11555</c:v>
                </c:pt>
                <c:pt idx="12">
                  <c:v>8780</c:v>
                </c:pt>
                <c:pt idx="13">
                  <c:v>6165</c:v>
                </c:pt>
                <c:pt idx="14">
                  <c:v>22675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7810</c:v>
                </c:pt>
                <c:pt idx="19">
                  <c:v>6390</c:v>
                </c:pt>
                <c:pt idx="20">
                  <c:v>8780</c:v>
                </c:pt>
                <c:pt idx="21">
                  <c:v>5460</c:v>
                </c:pt>
                <c:pt idx="22">
                  <c:v>9354</c:v>
                </c:pt>
                <c:pt idx="23">
                  <c:v>8634</c:v>
                </c:pt>
                <c:pt idx="24" formatCode="General">
                  <c:v>0</c:v>
                </c:pt>
                <c:pt idx="25">
                  <c:v>12555</c:v>
                </c:pt>
                <c:pt idx="26">
                  <c:v>8770</c:v>
                </c:pt>
                <c:pt idx="27">
                  <c:v>10420</c:v>
                </c:pt>
                <c:pt idx="28">
                  <c:v>7780</c:v>
                </c:pt>
                <c:pt idx="29">
                  <c:v>10205</c:v>
                </c:pt>
                <c:pt idx="30">
                  <c:v>7625</c:v>
                </c:pt>
                <c:pt idx="31">
                  <c:v>17135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7-4202-98F2-AEE9B584D738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Sheet3!$B$2:$B$33</c:f>
              <c:numCache>
                <c:formatCode>m/d/yyyy</c:formatCode>
                <c:ptCount val="3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</c:numCache>
            </c:numRef>
          </c:cat>
          <c:val>
            <c:numRef>
              <c:f>Sheet3!$E$2:$E$33</c:f>
              <c:numCache>
                <c:formatCode>_ "₹"\ * #,##0_ ;_ "₹"\ * \-#,##0_ ;_ "₹"\ * "-"??_ ;_ @_ </c:formatCode>
                <c:ptCount val="32"/>
                <c:pt idx="0">
                  <c:v>-4170</c:v>
                </c:pt>
                <c:pt idx="1">
                  <c:v>6390</c:v>
                </c:pt>
                <c:pt idx="2">
                  <c:v>-4660</c:v>
                </c:pt>
                <c:pt idx="3">
                  <c:v>6740</c:v>
                </c:pt>
                <c:pt idx="4">
                  <c:v>-1370</c:v>
                </c:pt>
                <c:pt idx="5">
                  <c:v>3945</c:v>
                </c:pt>
                <c:pt idx="6">
                  <c:v>-4085</c:v>
                </c:pt>
                <c:pt idx="7">
                  <c:v>5515</c:v>
                </c:pt>
                <c:pt idx="8">
                  <c:v>-5060</c:v>
                </c:pt>
                <c:pt idx="9">
                  <c:v>6535</c:v>
                </c:pt>
                <c:pt idx="10">
                  <c:v>915</c:v>
                </c:pt>
                <c:pt idx="11">
                  <c:v>-70</c:v>
                </c:pt>
                <c:pt idx="12">
                  <c:v>-5010</c:v>
                </c:pt>
                <c:pt idx="13">
                  <c:v>6165</c:v>
                </c:pt>
                <c:pt idx="14">
                  <c:v>7630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-4205</c:v>
                </c:pt>
                <c:pt idx="19">
                  <c:v>6390</c:v>
                </c:pt>
                <c:pt idx="20">
                  <c:v>-3120</c:v>
                </c:pt>
                <c:pt idx="21">
                  <c:v>5460</c:v>
                </c:pt>
                <c:pt idx="22">
                  <c:v>-3841</c:v>
                </c:pt>
                <c:pt idx="23">
                  <c:v>8634</c:v>
                </c:pt>
                <c:pt idx="24">
                  <c:v>0</c:v>
                </c:pt>
                <c:pt idx="25">
                  <c:v>-2000</c:v>
                </c:pt>
                <c:pt idx="26">
                  <c:v>8770</c:v>
                </c:pt>
                <c:pt idx="27">
                  <c:v>-3935</c:v>
                </c:pt>
                <c:pt idx="28">
                  <c:v>7780</c:v>
                </c:pt>
                <c:pt idx="29">
                  <c:v>-3065</c:v>
                </c:pt>
                <c:pt idx="30">
                  <c:v>7625</c:v>
                </c:pt>
                <c:pt idx="31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7-4202-98F2-AEE9B584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18384"/>
        <c:axId val="1560804656"/>
      </c:lineChart>
      <c:dateAx>
        <c:axId val="156081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4656"/>
        <c:crosses val="autoZero"/>
        <c:auto val="1"/>
        <c:lblOffset val="100"/>
        <c:baseTimeUnit val="days"/>
      </c:dateAx>
      <c:valAx>
        <c:axId val="15608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Sheet3!$F$46</c:f>
              <c:strCache>
                <c:ptCount val="1"/>
                <c:pt idx="0">
                  <c:v>average sales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Sheet3!$E$47:$E$50</c:f>
              <c:strCache>
                <c:ptCount val="4"/>
                <c:pt idx="0">
                  <c:v>before diwali(20 Oct to 31 Oct)</c:v>
                </c:pt>
                <c:pt idx="1">
                  <c:v>pre-diwali sales(1 Nov to 3 Nov)</c:v>
                </c:pt>
                <c:pt idx="2">
                  <c:v>holiday(4 Nov to 6 Nov)</c:v>
                </c:pt>
                <c:pt idx="3">
                  <c:v>after diwali(7 Nov to 20 Nov)</c:v>
                </c:pt>
              </c:strCache>
            </c:strRef>
          </c:cat>
          <c:val>
            <c:numRef>
              <c:f>Sheet3!$F$47:$F$50</c:f>
              <c:numCache>
                <c:formatCode>_ "₹"\ * #,##0_ ;_ "₹"\ * \-#,##0_ ;_ "₹"\ * "-"??_ ;_ @_ </c:formatCode>
                <c:ptCount val="4"/>
                <c:pt idx="0">
                  <c:v>6654.583333333333</c:v>
                </c:pt>
                <c:pt idx="1">
                  <c:v>12540</c:v>
                </c:pt>
                <c:pt idx="2" formatCode="_ &quot;₹&quot;\ * #,##0.00_ ;_ &quot;₹&quot;\ * \-#,##0.00_ ;_ &quot;₹&quot;\ * &quot;-&quot;??_ ;_ @_ ">
                  <c:v>0</c:v>
                </c:pt>
                <c:pt idx="3">
                  <c:v>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8-4CB4-BCD7-D4678D12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16368"/>
        <c:axId val="1557618032"/>
      </c:barChart>
      <c:catAx>
        <c:axId val="15576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8032"/>
        <c:crosses val="autoZero"/>
        <c:auto val="1"/>
        <c:lblAlgn val="ctr"/>
        <c:lblOffset val="100"/>
        <c:noMultiLvlLbl val="0"/>
      </c:catAx>
      <c:valAx>
        <c:axId val="1557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Pareto analysis of vegetable sales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775C0AB2-8E23-4819-9073-F879CD3CD14D}">
          <cx:tx>
            <cx:txData>
              <cx:f>_xlchart.v1.1</cx:f>
              <cx:v>Earning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E6DD0B2-DE57-4D86-8E34-0D77645F36A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3810</xdr:rowOff>
    </xdr:from>
    <xdr:to>
      <xdr:col>14</xdr:col>
      <xdr:colOff>121920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CB967-62A1-4784-A36D-6F508E95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157</xdr:row>
      <xdr:rowOff>49530</xdr:rowOff>
    </xdr:from>
    <xdr:to>
      <xdr:col>17</xdr:col>
      <xdr:colOff>91440</xdr:colOff>
      <xdr:row>182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2ADA85-D8CB-4E35-BD48-BC1E41384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12</xdr:row>
      <xdr:rowOff>41910</xdr:rowOff>
    </xdr:from>
    <xdr:to>
      <xdr:col>12</xdr:col>
      <xdr:colOff>137160</xdr:colOff>
      <xdr:row>27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4E11A-763B-46A1-91D5-8DB9CF12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8</xdr:row>
      <xdr:rowOff>179070</xdr:rowOff>
    </xdr:from>
    <xdr:to>
      <xdr:col>18</xdr:col>
      <xdr:colOff>220980</xdr:colOff>
      <xdr:row>28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968F4-7426-4AE8-A955-070FEDC3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40</xdr:row>
      <xdr:rowOff>3810</xdr:rowOff>
    </xdr:from>
    <xdr:to>
      <xdr:col>15</xdr:col>
      <xdr:colOff>373380</xdr:colOff>
      <xdr:row>55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70395-407B-479F-9ED0-6152BF371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32.807424537037" createdVersion="7" refreshedVersion="7" minRefreshableVersion="3" recordCount="29" xr:uid="{37EBE8A7-3FFF-4D6B-B32F-D8FDEE35C0D9}">
  <cacheSource type="worksheet">
    <worksheetSource ref="B2:GK31" sheet="Sheet2"/>
  </cacheSource>
  <cacheFields count="192">
    <cacheField name="In-stock" numFmtId="0">
      <sharedItems containsString="0" containsBlank="1" containsNumber="1" containsInteger="1" minValue="0" maxValue="100"/>
    </cacheField>
    <cacheField name="In-rate(per unit)" numFmtId="0">
      <sharedItems containsString="0" containsBlank="1" containsNumber="1" containsInteger="1" minValue="0" maxValue="90"/>
    </cacheField>
    <cacheField name="Spent" numFmtId="165">
      <sharedItems containsSemiMixedTypes="0" containsString="0" containsNumber="1" containsInteger="1" minValue="0" maxValue="11980"/>
    </cacheField>
    <cacheField name="Out-stock" numFmtId="0">
      <sharedItems containsString="0" containsBlank="1" containsNumber="1" containsInteger="1" minValue="0" maxValue="50"/>
    </cacheField>
    <cacheField name="Rate" numFmtId="165">
      <sharedItems containsString="0" containsBlank="1" containsNumber="1" containsInteger="1" minValue="0" maxValue="100"/>
    </cacheField>
    <cacheField name="Earned" numFmtId="165">
      <sharedItems containsSemiMixedTypes="0" containsString="0" containsNumber="1" containsInteger="1" minValue="0" maxValue="7810"/>
    </cacheField>
    <cacheField name="In-stock2" numFmtId="0">
      <sharedItems containsString="0" containsBlank="1" containsNumber="1" containsInteger="1" minValue="0" maxValue="50"/>
    </cacheField>
    <cacheField name="In-rate(per unit)2" numFmtId="0">
      <sharedItems containsString="0" containsBlank="1" containsNumber="1" containsInteger="1" minValue="0" maxValue="0"/>
    </cacheField>
    <cacheField name="Spent2" numFmtId="165">
      <sharedItems containsSemiMixedTypes="0" containsString="0" containsNumber="1" containsInteger="1" minValue="0" maxValue="0"/>
    </cacheField>
    <cacheField name="Out-stock2" numFmtId="0">
      <sharedItems containsString="0" containsBlank="1" containsNumber="1" containsInteger="1" minValue="0" maxValue="5"/>
    </cacheField>
    <cacheField name="Rate2" numFmtId="0">
      <sharedItems containsString="0" containsBlank="1" containsNumber="1" containsInteger="1" minValue="0" maxValue="100"/>
    </cacheField>
    <cacheField name="Earned2" numFmtId="165">
      <sharedItems containsSemiMixedTypes="0" containsString="0" containsNumber="1" containsInteger="1" minValue="0" maxValue="6390"/>
    </cacheField>
    <cacheField name="In-stock3" numFmtId="0">
      <sharedItems containsString="0" containsBlank="1" containsNumber="1" containsInteger="1" minValue="0" maxValue="100"/>
    </cacheField>
    <cacheField name="In-rate(per unit)3" numFmtId="0">
      <sharedItems containsString="0" containsBlank="1" containsNumber="1" containsInteger="1" minValue="0" maxValue="90"/>
    </cacheField>
    <cacheField name="Spent3" numFmtId="165">
      <sharedItems containsSemiMixedTypes="0" containsString="0" containsNumber="1" containsInteger="1" minValue="0" maxValue="12940"/>
    </cacheField>
    <cacheField name="Out-stock3" numFmtId="0">
      <sharedItems containsString="0" containsBlank="1" containsNumber="1" containsInteger="1" minValue="0" maxValue="50"/>
    </cacheField>
    <cacheField name="Rate3" numFmtId="0">
      <sharedItems containsString="0" containsBlank="1" containsNumber="1" containsInteger="1" minValue="0" maxValue="100"/>
    </cacheField>
    <cacheField name="Earned3" numFmtId="165">
      <sharedItems containsSemiMixedTypes="0" containsString="0" containsNumber="1" containsInteger="1" minValue="0" maxValue="8280"/>
    </cacheField>
    <cacheField name="In-stock4" numFmtId="0">
      <sharedItems containsString="0" containsBlank="1" containsNumber="1" containsInteger="1" minValue="0" maxValue="50"/>
    </cacheField>
    <cacheField name="In-rate(per unit)4" numFmtId="0">
      <sharedItems containsString="0" containsBlank="1" containsNumber="1" containsInteger="1" minValue="0" maxValue="0"/>
    </cacheField>
    <cacheField name="Spent4" numFmtId="165">
      <sharedItems containsSemiMixedTypes="0" containsString="0" containsNumber="1" containsInteger="1" minValue="0" maxValue="0"/>
    </cacheField>
    <cacheField name="Out-stock4" numFmtId="0">
      <sharedItems containsString="0" containsBlank="1" containsNumber="1" containsInteger="1" minValue="0" maxValue="5"/>
    </cacheField>
    <cacheField name="Rate4" numFmtId="0">
      <sharedItems containsString="0" containsBlank="1" containsNumber="1" containsInteger="1" minValue="0" maxValue="100"/>
    </cacheField>
    <cacheField name="Earned4" numFmtId="165">
      <sharedItems containsSemiMixedTypes="0" containsString="0" containsNumber="1" containsInteger="1" minValue="0" maxValue="6740"/>
    </cacheField>
    <cacheField name="In-stock5" numFmtId="0">
      <sharedItems containsString="0" containsBlank="1" containsNumber="1" containsInteger="1" minValue="0" maxValue="100"/>
    </cacheField>
    <cacheField name="In-rate(per unit)5" numFmtId="0">
      <sharedItems containsString="0" containsBlank="1" containsNumber="1" containsInteger="1" minValue="0" maxValue="100"/>
    </cacheField>
    <cacheField name="Spent5" numFmtId="165">
      <sharedItems containsSemiMixedTypes="0" containsString="0" containsNumber="1" containsInteger="1" minValue="0" maxValue="11580"/>
    </cacheField>
    <cacheField name="Out-stock5" numFmtId="0">
      <sharedItems containsString="0" containsBlank="1" containsNumber="1" containsInteger="1" minValue="0" maxValue="20"/>
    </cacheField>
    <cacheField name="Rate5" numFmtId="0">
      <sharedItems containsString="0" containsBlank="1" containsNumber="1" containsInteger="1" minValue="0" maxValue="100"/>
    </cacheField>
    <cacheField name="Earned5" numFmtId="165">
      <sharedItems containsSemiMixedTypes="0" containsString="0" containsNumber="1" containsInteger="1" minValue="0" maxValue="10210"/>
    </cacheField>
    <cacheField name="In-stock6" numFmtId="0">
      <sharedItems containsString="0" containsBlank="1" containsNumber="1" containsInteger="1" minValue="0" maxValue="20"/>
    </cacheField>
    <cacheField name="In-rate(per unit)6" numFmtId="0">
      <sharedItems containsString="0" containsBlank="1" containsNumber="1" containsInteger="1" minValue="0" maxValue="0"/>
    </cacheField>
    <cacheField name="Spent6" numFmtId="165">
      <sharedItems containsSemiMixedTypes="0" containsString="0" containsNumber="1" containsInteger="1" minValue="0" maxValue="0"/>
    </cacheField>
    <cacheField name="Out-stock6" numFmtId="0">
      <sharedItems containsString="0" containsBlank="1" containsNumber="1" containsInteger="1" minValue="0" maxValue="5"/>
    </cacheField>
    <cacheField name="Rate6" numFmtId="0">
      <sharedItems containsString="0" containsBlank="1" containsNumber="1" containsInteger="1" minValue="0" maxValue="100"/>
    </cacheField>
    <cacheField name="Earned6" numFmtId="165">
      <sharedItems containsSemiMixedTypes="0" containsString="0" containsNumber="1" containsInteger="1" minValue="0" maxValue="3945"/>
    </cacheField>
    <cacheField name="In-stock7" numFmtId="0">
      <sharedItems containsString="0" containsBlank="1" containsNumber="1" containsInteger="1" minValue="0" maxValue="50"/>
    </cacheField>
    <cacheField name="In-rate(per unit)7" numFmtId="0">
      <sharedItems containsString="0" containsBlank="1" containsNumber="1" containsInteger="1" minValue="0" maxValue="80"/>
    </cacheField>
    <cacheField name="Spent7" numFmtId="165">
      <sharedItems containsSemiMixedTypes="0" containsString="0" containsNumber="1" containsInteger="1" minValue="0" maxValue="10250"/>
    </cacheField>
    <cacheField name="Out-stock7" numFmtId="0">
      <sharedItems containsString="0" containsBlank="1" containsNumber="1" containsInteger="1" minValue="0" maxValue="30"/>
    </cacheField>
    <cacheField name="Rate7" numFmtId="0">
      <sharedItems containsString="0" containsBlank="1" containsNumber="1" containsInteger="1" minValue="0" maxValue="100"/>
    </cacheField>
    <cacheField name="Earned7" numFmtId="165">
      <sharedItems containsSemiMixedTypes="0" containsString="0" containsNumber="1" containsInteger="1" minValue="0" maxValue="6165"/>
    </cacheField>
    <cacheField name="In-stock8" numFmtId="0">
      <sharedItems containsString="0" containsBlank="1" containsNumber="1" containsInteger="1" minValue="0" maxValue="30"/>
    </cacheField>
    <cacheField name="In-rate(per unit)8" numFmtId="0">
      <sharedItems containsString="0" containsBlank="1" containsNumber="1" containsInteger="1" minValue="0" maxValue="0"/>
    </cacheField>
    <cacheField name="Spent8" numFmtId="165">
      <sharedItems containsSemiMixedTypes="0" containsString="0" containsNumber="1" containsInteger="1" minValue="0" maxValue="0"/>
    </cacheField>
    <cacheField name="Out-stock8" numFmtId="0">
      <sharedItems containsString="0" containsBlank="1" containsNumber="1" containsInteger="1" minValue="0" maxValue="2"/>
    </cacheField>
    <cacheField name="Rate8" numFmtId="0">
      <sharedItems containsString="0" containsBlank="1" containsNumber="1" containsInteger="1" minValue="0" maxValue="100"/>
    </cacheField>
    <cacheField name="Earned8" numFmtId="165">
      <sharedItems containsSemiMixedTypes="0" containsString="0" containsNumber="1" containsInteger="1" minValue="0" maxValue="5515"/>
    </cacheField>
    <cacheField name="In-stock9" numFmtId="0">
      <sharedItems containsString="0" containsBlank="1" containsNumber="1" containsInteger="1" minValue="0" maxValue="50"/>
    </cacheField>
    <cacheField name="In-rate(per unit)9" numFmtId="0">
      <sharedItems containsString="0" containsBlank="1" containsNumber="1" containsInteger="1" minValue="0" maxValue="70"/>
    </cacheField>
    <cacheField name="Spent9" numFmtId="165">
      <sharedItems containsSemiMixedTypes="0" containsString="0" containsNumber="1" containsInteger="1" minValue="0" maxValue="10855"/>
    </cacheField>
    <cacheField name="Out-stock9" numFmtId="0">
      <sharedItems containsString="0" containsBlank="1" containsNumber="1" containsInteger="1" minValue="0" maxValue="30"/>
    </cacheField>
    <cacheField name="Rate9" numFmtId="0">
      <sharedItems containsString="0" containsBlank="1" containsNumber="1" containsInteger="1" minValue="0" maxValue="80"/>
    </cacheField>
    <cacheField name="Earned9" numFmtId="165">
      <sharedItems containsSemiMixedTypes="0" containsString="0" containsNumber="1" containsInteger="1" minValue="0" maxValue="5795"/>
    </cacheField>
    <cacheField name="In-stock10" numFmtId="0">
      <sharedItems containsString="0" containsBlank="1" containsNumber="1" containsInteger="1" minValue="0" maxValue="30"/>
    </cacheField>
    <cacheField name="In-rate(per unit)10" numFmtId="0">
      <sharedItems containsString="0" containsBlank="1" containsNumber="1" containsInteger="1" minValue="0" maxValue="0"/>
    </cacheField>
    <cacheField name="Spent10" numFmtId="165">
      <sharedItems containsSemiMixedTypes="0" containsString="0" containsNumber="1" containsInteger="1" minValue="0" maxValue="0"/>
    </cacheField>
    <cacheField name="Out-stock10" numFmtId="0">
      <sharedItems containsString="0" containsBlank="1" containsNumber="1" containsInteger="1" minValue="0" maxValue="5"/>
    </cacheField>
    <cacheField name="Rate10" numFmtId="0">
      <sharedItems containsString="0" containsBlank="1" containsNumber="1" containsInteger="1" minValue="0" maxValue="80"/>
    </cacheField>
    <cacheField name="Earned10" numFmtId="165">
      <sharedItems containsSemiMixedTypes="0" containsString="0" containsNumber="1" containsInteger="1" minValue="0" maxValue="6535"/>
    </cacheField>
    <cacheField name="In-stock11" numFmtId="0">
      <sharedItems containsString="0" containsBlank="1" containsNumber="1" containsInteger="1" minValue="0" maxValue="5"/>
    </cacheField>
    <cacheField name="In-rate(per unit)11" numFmtId="0">
      <sharedItems containsString="0" containsBlank="1" containsNumber="1" containsInteger="1" minValue="0" maxValue="0"/>
    </cacheField>
    <cacheField name="Spent11" numFmtId="165">
      <sharedItems containsSemiMixedTypes="0" containsString="0" containsNumber="1" containsInteger="1" minValue="0" maxValue="0"/>
    </cacheField>
    <cacheField name="Out-stock11" numFmtId="0">
      <sharedItems containsString="0" containsBlank="1" containsNumber="1" containsInteger="1" minValue="0" maxValue="1"/>
    </cacheField>
    <cacheField name="Rate11" numFmtId="0">
      <sharedItems containsString="0" containsBlank="1" containsNumber="1" containsInteger="1" minValue="0" maxValue="80"/>
    </cacheField>
    <cacheField name="Earned11" numFmtId="165">
      <sharedItems containsSemiMixedTypes="0" containsString="0" containsNumber="1" containsInteger="1" minValue="0" maxValue="915"/>
    </cacheField>
    <cacheField name="In-stock12" numFmtId="0">
      <sharedItems containsString="0" containsBlank="1" containsNumber="1" containsInteger="1" minValue="0" maxValue="60"/>
    </cacheField>
    <cacheField name="In-rate(per unit)12" numFmtId="0">
      <sharedItems containsString="0" containsBlank="1" containsNumber="1" containsInteger="1" minValue="0" maxValue="70"/>
    </cacheField>
    <cacheField name="Spent12" numFmtId="165">
      <sharedItems containsSemiMixedTypes="0" containsString="0" containsNumber="1" containsInteger="1" minValue="0" maxValue="11625"/>
    </cacheField>
    <cacheField name="Out-stock12" numFmtId="0">
      <sharedItems containsString="0" containsBlank="1" containsNumber="1" containsInteger="1" minValue="0" maxValue="15"/>
    </cacheField>
    <cacheField name="Rate12" numFmtId="0">
      <sharedItems containsString="0" containsBlank="1" containsNumber="1" containsInteger="1" minValue="0" maxValue="80"/>
    </cacheField>
    <cacheField name="Earned12" numFmtId="165">
      <sharedItems containsSemiMixedTypes="0" containsString="0" containsNumber="1" containsInteger="1" minValue="0" maxValue="11555"/>
    </cacheField>
    <cacheField name="In-stock13" numFmtId="0">
      <sharedItems containsString="0" containsBlank="1" containsNumber="1" containsInteger="1" minValue="0" maxValue="100"/>
    </cacheField>
    <cacheField name="In-rate(per unit)13" numFmtId="0">
      <sharedItems containsString="0" containsBlank="1" containsNumber="1" containsInteger="1" minValue="0" maxValue="75"/>
    </cacheField>
    <cacheField name="Spent13" numFmtId="165">
      <sharedItems containsSemiMixedTypes="0" containsString="0" containsNumber="1" containsInteger="1" minValue="0" maxValue="13790"/>
    </cacheField>
    <cacheField name="Out-stock13" numFmtId="0">
      <sharedItems containsString="0" containsBlank="1" containsNumber="1" containsInteger="1" minValue="0" maxValue="60"/>
    </cacheField>
    <cacheField name="Rate13" numFmtId="0">
      <sharedItems containsString="0" containsBlank="1" containsNumber="1" containsInteger="1" minValue="0" maxValue="90"/>
    </cacheField>
    <cacheField name="Earned13" numFmtId="165">
      <sharedItems containsSemiMixedTypes="0" containsString="0" containsNumber="1" containsInteger="1" minValue="0" maxValue="8780"/>
    </cacheField>
    <cacheField name="In-stock14" numFmtId="0">
      <sharedItems containsString="0" containsBlank="1" containsNumber="1" containsInteger="1" minValue="0" maxValue="60"/>
    </cacheField>
    <cacheField name="In-rate(per unit)14" numFmtId="0">
      <sharedItems containsString="0" containsBlank="1" containsNumber="1" containsInteger="1" minValue="0" maxValue="0"/>
    </cacheField>
    <cacheField name="Spent14" numFmtId="165">
      <sharedItems containsSemiMixedTypes="0" containsString="0" containsNumber="1" containsInteger="1" minValue="0" maxValue="0"/>
    </cacheField>
    <cacheField name="Out-stock14" numFmtId="0">
      <sharedItems containsString="0" containsBlank="1" containsNumber="1" containsInteger="1" minValue="0" maxValue="10"/>
    </cacheField>
    <cacheField name="Rate14" numFmtId="0">
      <sharedItems containsString="0" containsBlank="1" containsNumber="1" containsInteger="1" minValue="0" maxValue="90"/>
    </cacheField>
    <cacheField name="Earned14" numFmtId="165">
      <sharedItems containsSemiMixedTypes="0" containsString="0" containsNumber="1" containsInteger="1" minValue="0" maxValue="6165"/>
    </cacheField>
    <cacheField name="In-stock15" numFmtId="0">
      <sharedItems containsString="0" containsBlank="1" containsNumber="1" containsInteger="1" minValue="5" maxValue="100"/>
    </cacheField>
    <cacheField name="In-rate(per unit)15" numFmtId="0">
      <sharedItems containsString="0" containsBlank="1" containsNumber="1" containsInteger="1" minValue="7" maxValue="75"/>
    </cacheField>
    <cacheField name="Spent15" numFmtId="165">
      <sharedItems containsSemiMixedTypes="0" containsString="0" containsNumber="1" containsInteger="1" minValue="75" maxValue="15045"/>
    </cacheField>
    <cacheField name="Out-stock15" numFmtId="0">
      <sharedItems containsString="0" containsBlank="1" containsNumber="1" containsInteger="1" minValue="0" maxValue="10"/>
    </cacheField>
    <cacheField name="Rate15" numFmtId="0">
      <sharedItems containsString="0" containsBlank="1" containsNumber="1" containsInteger="1" minValue="20" maxValue="110"/>
    </cacheField>
    <cacheField name="Earned15" numFmtId="165">
      <sharedItems containsSemiMixedTypes="0" containsString="0" containsNumber="1" containsInteger="1" minValue="60" maxValue="22675"/>
    </cacheField>
    <cacheField name="In-stock16" numFmtId="0">
      <sharedItems containsNonDate="0" containsString="0" containsBlank="1"/>
    </cacheField>
    <cacheField name="In-rate(per unit)16" numFmtId="0">
      <sharedItems containsNonDate="0" containsString="0" containsBlank="1"/>
    </cacheField>
    <cacheField name="Spent16" numFmtId="0">
      <sharedItems containsNonDate="0" containsString="0" containsBlank="1"/>
    </cacheField>
    <cacheField name="Out-stock16" numFmtId="0">
      <sharedItems containsNonDate="0" containsString="0" containsBlank="1"/>
    </cacheField>
    <cacheField name="Rate16" numFmtId="0">
      <sharedItems containsNonDate="0" containsString="0" containsBlank="1"/>
    </cacheField>
    <cacheField name="Earned16" numFmtId="0">
      <sharedItems containsNonDate="0" containsString="0" containsBlank="1"/>
    </cacheField>
    <cacheField name="In-stock17" numFmtId="0">
      <sharedItems containsNonDate="0" containsString="0" containsBlank="1"/>
    </cacheField>
    <cacheField name="In-rate(per unit)17" numFmtId="0">
      <sharedItems containsNonDate="0" containsString="0" containsBlank="1"/>
    </cacheField>
    <cacheField name="Spent17" numFmtId="0">
      <sharedItems containsNonDate="0" containsString="0" containsBlank="1"/>
    </cacheField>
    <cacheField name="Out-stock17" numFmtId="0">
      <sharedItems containsNonDate="0" containsString="0" containsBlank="1"/>
    </cacheField>
    <cacheField name="Rate17" numFmtId="0">
      <sharedItems containsNonDate="0" containsString="0" containsBlank="1"/>
    </cacheField>
    <cacheField name="Earned17" numFmtId="0">
      <sharedItems containsNonDate="0" containsString="0" containsBlank="1"/>
    </cacheField>
    <cacheField name="In-stock18" numFmtId="0">
      <sharedItems containsNonDate="0" containsString="0" containsBlank="1"/>
    </cacheField>
    <cacheField name="In-rate(per unit)18" numFmtId="0">
      <sharedItems containsNonDate="0" containsString="0" containsBlank="1"/>
    </cacheField>
    <cacheField name="Spent18" numFmtId="0">
      <sharedItems containsNonDate="0" containsString="0" containsBlank="1"/>
    </cacheField>
    <cacheField name="Out-stock18" numFmtId="0">
      <sharedItems containsNonDate="0" containsString="0" containsBlank="1"/>
    </cacheField>
    <cacheField name="Rate18" numFmtId="0">
      <sharedItems containsNonDate="0" containsString="0" containsBlank="1"/>
    </cacheField>
    <cacheField name="Earned18" numFmtId="0">
      <sharedItems containsNonDate="0" containsString="0" containsBlank="1"/>
    </cacheField>
    <cacheField name="In-stock19" numFmtId="0">
      <sharedItems containsString="0" containsBlank="1" containsNumber="1" containsInteger="1" minValue="0" maxValue="100"/>
    </cacheField>
    <cacheField name="In-rate(per unit)19" numFmtId="0">
      <sharedItems containsString="0" containsBlank="1" containsNumber="1" containsInteger="1" minValue="2" maxValue="65"/>
    </cacheField>
    <cacheField name="Spent19" numFmtId="165">
      <sharedItems containsSemiMixedTypes="0" containsString="0" containsNumber="1" containsInteger="1" minValue="0" maxValue="12015"/>
    </cacheField>
    <cacheField name="Out-stock19" numFmtId="0">
      <sharedItems containsString="0" containsBlank="1" containsNumber="1" containsInteger="1" minValue="0" maxValue="50"/>
    </cacheField>
    <cacheField name="Rate19" numFmtId="0">
      <sharedItems containsString="0" containsBlank="1" containsNumber="1" containsInteger="1" minValue="0" maxValue="100"/>
    </cacheField>
    <cacheField name="Earned19" numFmtId="165">
      <sharedItems containsSemiMixedTypes="0" containsString="0" containsNumber="1" containsInteger="1" minValue="0" maxValue="7810"/>
    </cacheField>
    <cacheField name="In-stock20" numFmtId="0">
      <sharedItems containsString="0" containsBlank="1" containsNumber="1" containsInteger="1" minValue="0" maxValue="50"/>
    </cacheField>
    <cacheField name="In-rate(per unit)20" numFmtId="0">
      <sharedItems containsString="0" containsBlank="1" containsNumber="1" containsInteger="1" minValue="0" maxValue="0"/>
    </cacheField>
    <cacheField name="Spent20" numFmtId="165">
      <sharedItems containsSemiMixedTypes="0" containsString="0" containsNumber="1" containsInteger="1" minValue="0" maxValue="0"/>
    </cacheField>
    <cacheField name="Out-stock20" numFmtId="0">
      <sharedItems containsString="0" containsBlank="1" containsNumber="1" containsInteger="1" minValue="0" maxValue="5"/>
    </cacheField>
    <cacheField name="Rate20" numFmtId="0">
      <sharedItems containsString="0" containsBlank="1" containsNumber="1" containsInteger="1" minValue="0" maxValue="100"/>
    </cacheField>
    <cacheField name="Earned20" numFmtId="165">
      <sharedItems containsSemiMixedTypes="0" containsString="0" containsNumber="1" containsInteger="1" minValue="0" maxValue="6390"/>
    </cacheField>
    <cacheField name="In-stock21" numFmtId="0">
      <sharedItems containsString="0" containsBlank="1" containsNumber="1" containsInteger="1" minValue="0" maxValue="100"/>
    </cacheField>
    <cacheField name="In-rate(per unit)21" numFmtId="0">
      <sharedItems containsString="0" containsBlank="1" containsNumber="1" containsInteger="1" minValue="4" maxValue="65"/>
    </cacheField>
    <cacheField name="Spent21" numFmtId="165">
      <sharedItems containsSemiMixedTypes="0" containsString="0" containsNumber="1" containsInteger="1" minValue="0" maxValue="11900"/>
    </cacheField>
    <cacheField name="Out-stock21" numFmtId="0">
      <sharedItems containsBlank="1" containsMixedTypes="1" containsNumber="1" containsInteger="1" minValue="0" maxValue="40"/>
    </cacheField>
    <cacheField name="Rate21" numFmtId="0">
      <sharedItems containsString="0" containsBlank="1" containsNumber="1" containsInteger="1" minValue="0" maxValue="100"/>
    </cacheField>
    <cacheField name="Earned21" numFmtId="165">
      <sharedItems containsSemiMixedTypes="0" containsString="0" containsNumber="1" containsInteger="1" minValue="0" maxValue="8780"/>
    </cacheField>
    <cacheField name="In-stock22" numFmtId="0">
      <sharedItems containsString="0" containsBlank="1" containsNumber="1" containsInteger="1" minValue="0" maxValue="40"/>
    </cacheField>
    <cacheField name="In-rate(per unit)22" numFmtId="167">
      <sharedItems containsBlank="1"/>
    </cacheField>
    <cacheField name="Spent22" numFmtId="0">
      <sharedItems containsSemiMixedTypes="0" containsString="0" containsNumber="1" containsInteger="1" minValue="0" maxValue="0"/>
    </cacheField>
    <cacheField name="Out-stock22" numFmtId="0">
      <sharedItems containsString="0" containsBlank="1" containsNumber="1" containsInteger="1" minValue="0" maxValue="10"/>
    </cacheField>
    <cacheField name="Rate22" numFmtId="0">
      <sharedItems containsString="0" containsBlank="1" containsNumber="1" containsInteger="1" minValue="0" maxValue="100"/>
    </cacheField>
    <cacheField name="Earned22" numFmtId="165">
      <sharedItems containsSemiMixedTypes="0" containsString="0" containsNumber="1" containsInteger="1" minValue="0" maxValue="5460"/>
    </cacheField>
    <cacheField name="In-stock23" numFmtId="0">
      <sharedItems containsString="0" containsBlank="1" containsNumber="1" containsInteger="1" minValue="0" maxValue="100"/>
    </cacheField>
    <cacheField name="In-rate(per unit)23" numFmtId="0">
      <sharedItems containsString="0" containsBlank="1" containsNumber="1" containsInteger="1" minValue="5" maxValue="70"/>
    </cacheField>
    <cacheField name="Spent23" numFmtId="165">
      <sharedItems containsSemiMixedTypes="0" containsString="0" containsNumber="1" containsInteger="1" minValue="0" maxValue="13195"/>
    </cacheField>
    <cacheField name="Out-stock23" numFmtId="0">
      <sharedItems containsString="0" containsBlank="1" containsNumber="1" containsInteger="1" minValue="0" maxValue="70"/>
    </cacheField>
    <cacheField name="Rate23" numFmtId="0">
      <sharedItems containsString="0" containsBlank="1" containsNumber="1" containsInteger="1" minValue="7" maxValue="110"/>
    </cacheField>
    <cacheField name="Earned23" numFmtId="165">
      <sharedItems containsSemiMixedTypes="0" containsString="0" containsNumber="1" containsInteger="1" minValue="0" maxValue="9354"/>
    </cacheField>
    <cacheField name="In-stock24" numFmtId="0">
      <sharedItems containsString="0" containsBlank="1" containsNumber="1" containsInteger="1" minValue="0" maxValue="70"/>
    </cacheField>
    <cacheField name="In-rate(per unit)24" numFmtId="0">
      <sharedItems containsBlank="1"/>
    </cacheField>
    <cacheField name="Spent24" numFmtId="165">
      <sharedItems containsSemiMixedTypes="0" containsString="0" containsNumber="1" containsInteger="1" minValue="0" maxValue="0"/>
    </cacheField>
    <cacheField name="Out-stock24" numFmtId="0">
      <sharedItems containsString="0" containsBlank="1" containsNumber="1" containsInteger="1" minValue="0" maxValue="20"/>
    </cacheField>
    <cacheField name="Rate24" numFmtId="0">
      <sharedItems containsString="0" containsBlank="1" containsNumber="1" containsInteger="1" minValue="7" maxValue="110"/>
    </cacheField>
    <cacheField name="Earned24" numFmtId="165">
      <sharedItems containsSemiMixedTypes="0" containsString="0" containsNumber="1" containsInteger="1" minValue="0" maxValue="8634"/>
    </cacheField>
    <cacheField name="In-stock25" numFmtId="0">
      <sharedItems containsNonDate="0" containsString="0" containsBlank="1"/>
    </cacheField>
    <cacheField name="In-rate(per unit)25" numFmtId="0">
      <sharedItems containsNonDate="0" containsString="0" containsBlank="1"/>
    </cacheField>
    <cacheField name="Spent25" numFmtId="0">
      <sharedItems containsNonDate="0" containsString="0" containsBlank="1"/>
    </cacheField>
    <cacheField name="Out-stock25" numFmtId="0">
      <sharedItems containsNonDate="0" containsString="0" containsBlank="1"/>
    </cacheField>
    <cacheField name="Rate25" numFmtId="0">
      <sharedItems containsNonDate="0" containsString="0" containsBlank="1"/>
    </cacheField>
    <cacheField name="Earned25" numFmtId="0">
      <sharedItems containsNonDate="0" containsString="0" containsBlank="1"/>
    </cacheField>
    <cacheField name="In-stock26" numFmtId="0">
      <sharedItems containsString="0" containsBlank="1" containsNumber="1" containsInteger="1" minValue="0" maxValue="100"/>
    </cacheField>
    <cacheField name="In-rate(per unit)26" numFmtId="0">
      <sharedItems containsString="0" containsBlank="1" containsNumber="1" containsInteger="1" minValue="5" maxValue="70"/>
    </cacheField>
    <cacheField name="Spent26" numFmtId="165">
      <sharedItems containsSemiMixedTypes="0" containsString="0" containsNumber="1" containsInteger="1" minValue="0" maxValue="14555"/>
    </cacheField>
    <cacheField name="Out-stock26" numFmtId="0">
      <sharedItems containsString="0" containsBlank="1" containsNumber="1" containsInteger="1" minValue="0" maxValue="40"/>
    </cacheField>
    <cacheField name="Rate26" numFmtId="0">
      <sharedItems containsString="0" containsBlank="1" containsNumber="1" containsInteger="1" minValue="10" maxValue="120"/>
    </cacheField>
    <cacheField name="Earned26" numFmtId="165">
      <sharedItems containsSemiMixedTypes="0" containsString="0" containsNumber="1" containsInteger="1" minValue="0" maxValue="12555"/>
    </cacheField>
    <cacheField name="In-stock27" numFmtId="0">
      <sharedItems containsString="0" containsBlank="1" containsNumber="1" containsInteger="1" minValue="0" maxValue="40"/>
    </cacheField>
    <cacheField name="In-rate(per unit)27" numFmtId="0">
      <sharedItems containsBlank="1"/>
    </cacheField>
    <cacheField name="Spent27" numFmtId="0">
      <sharedItems containsSemiMixedTypes="0" containsString="0" containsNumber="1" containsInteger="1" minValue="0" maxValue="0"/>
    </cacheField>
    <cacheField name="Out-stock27" numFmtId="0">
      <sharedItems containsString="0" containsBlank="1" containsNumber="1" containsInteger="1" minValue="0" maxValue="5"/>
    </cacheField>
    <cacheField name="Rate27" numFmtId="0">
      <sharedItems containsString="0" containsBlank="1" containsNumber="1" containsInteger="1" minValue="10" maxValue="120"/>
    </cacheField>
    <cacheField name="Earned27" numFmtId="165">
      <sharedItems containsSemiMixedTypes="0" containsString="0" containsNumber="1" containsInteger="1" minValue="0" maxValue="8770"/>
    </cacheField>
    <cacheField name="In-stock28" numFmtId="0">
      <sharedItems containsString="0" containsBlank="1" containsNumber="1" containsInteger="1" minValue="0" maxValue="100"/>
    </cacheField>
    <cacheField name="In-rate(per unit)28" numFmtId="0">
      <sharedItems containsString="0" containsBlank="1" containsNumber="1" containsInteger="1" minValue="3" maxValue="70"/>
    </cacheField>
    <cacheField name="Spent28" numFmtId="165">
      <sharedItems containsSemiMixedTypes="0" containsString="0" containsNumber="1" containsInteger="1" minValue="0" maxValue="14355"/>
    </cacheField>
    <cacheField name="Out-stock28" numFmtId="0">
      <sharedItems containsString="0" containsBlank="1" containsNumber="1" containsInteger="1" minValue="0" maxValue="45"/>
    </cacheField>
    <cacheField name="Rate28" numFmtId="0">
      <sharedItems containsString="0" containsBlank="1" containsNumber="1" containsInteger="1" minValue="5" maxValue="100"/>
    </cacheField>
    <cacheField name="Earned28" numFmtId="165">
      <sharedItems containsSemiMixedTypes="0" containsString="0" containsNumber="1" containsInteger="1" minValue="0" maxValue="10420"/>
    </cacheField>
    <cacheField name="In-stock29" numFmtId="0">
      <sharedItems containsString="0" containsBlank="1" containsNumber="1" containsInteger="1" minValue="0" maxValue="45"/>
    </cacheField>
    <cacheField name="In-rate(per unit)29" numFmtId="0">
      <sharedItems containsBlank="1"/>
    </cacheField>
    <cacheField name="Spent29" numFmtId="0">
      <sharedItems containsSemiMixedTypes="0" containsString="0" containsNumber="1" containsInteger="1" minValue="0" maxValue="0"/>
    </cacheField>
    <cacheField name="Out-stock29" numFmtId="0">
      <sharedItems containsString="0" containsBlank="1" containsNumber="1" containsInteger="1" minValue="0" maxValue="10"/>
    </cacheField>
    <cacheField name="Rate29" numFmtId="0">
      <sharedItems containsString="0" containsBlank="1" containsNumber="1" containsInteger="1" minValue="5" maxValue="100"/>
    </cacheField>
    <cacheField name="Earned29" numFmtId="165">
      <sharedItems containsSemiMixedTypes="0" containsString="0" containsNumber="1" containsInteger="1" minValue="0" maxValue="7780"/>
    </cacheField>
    <cacheField name="In-stock30" numFmtId="0">
      <sharedItems containsString="0" containsBlank="1" containsNumber="1" containsInteger="1" minValue="0" maxValue="100"/>
    </cacheField>
    <cacheField name="In-rate(per unit)30" numFmtId="0">
      <sharedItems containsString="0" containsBlank="1" containsNumber="1" containsInteger="1" minValue="3" maxValue="70"/>
    </cacheField>
    <cacheField name="Spent30" numFmtId="165">
      <sharedItems containsSemiMixedTypes="0" containsString="0" containsNumber="1" containsInteger="1" minValue="0" maxValue="13270"/>
    </cacheField>
    <cacheField name="Out-stock30" numFmtId="0">
      <sharedItems containsString="0" containsBlank="1" containsNumber="1" containsInteger="1" minValue="0" maxValue="50"/>
    </cacheField>
    <cacheField name="Rate30" numFmtId="0">
      <sharedItems containsString="0" containsBlank="1" containsNumber="1" containsInteger="1" minValue="5" maxValue="100"/>
    </cacheField>
    <cacheField name="Earned30" numFmtId="165">
      <sharedItems containsSemiMixedTypes="0" containsString="0" containsNumber="1" containsInteger="1" minValue="0" maxValue="10205"/>
    </cacheField>
    <cacheField name="In-stock31" numFmtId="0">
      <sharedItems containsString="0" containsBlank="1" containsNumber="1" containsInteger="1" minValue="0" maxValue="50"/>
    </cacheField>
    <cacheField name="In-rate(per unit)31" numFmtId="0">
      <sharedItems containsBlank="1"/>
    </cacheField>
    <cacheField name="Spent31" numFmtId="0">
      <sharedItems containsSemiMixedTypes="0" containsString="0" containsNumber="1" containsInteger="1" minValue="0" maxValue="0"/>
    </cacheField>
    <cacheField name="Out-stock31" numFmtId="0">
      <sharedItems containsString="0" containsBlank="1" containsNumber="1" containsInteger="1" minValue="0" maxValue="5"/>
    </cacheField>
    <cacheField name="Rate31" numFmtId="0">
      <sharedItems containsString="0" containsBlank="1" containsNumber="1" containsInteger="1" minValue="5" maxValue="100"/>
    </cacheField>
    <cacheField name="Earned31" numFmtId="165">
      <sharedItems containsSemiMixedTypes="0" containsString="0" containsNumber="1" containsInteger="1" minValue="0" maxValue="7625"/>
    </cacheField>
    <cacheField name="In-stock32" numFmtId="0">
      <sharedItems containsString="0" containsBlank="1" containsNumber="1" containsInteger="1" minValue="0" maxValue="100"/>
    </cacheField>
    <cacheField name="In-rate(per unit)32" numFmtId="0">
      <sharedItems containsString="0" containsBlank="1" containsNumber="1" containsInteger="1" minValue="3" maxValue="70"/>
    </cacheField>
    <cacheField name="Spent32" numFmtId="165">
      <sharedItems containsSemiMixedTypes="0" containsString="0" containsNumber="1" containsInteger="1" minValue="0" maxValue="13965"/>
    </cacheField>
    <cacheField name="Out-stock32" numFmtId="0">
      <sharedItems containsString="0" containsBlank="1" containsNumber="1" containsInteger="1" minValue="0" maxValue="15"/>
    </cacheField>
    <cacheField name="Rate32" numFmtId="0">
      <sharedItems containsString="0" containsBlank="1" containsNumber="1" containsInteger="1" minValue="5" maxValue="100"/>
    </cacheField>
    <cacheField name="Earned32" numFmtId="165">
      <sharedItems containsSemiMixedTypes="0" containsString="0" containsNumber="1" containsInteger="1" minValue="-40" maxValue="17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32.809210763888" createdVersion="7" refreshedVersion="7" minRefreshableVersion="3" recordCount="29" xr:uid="{F35126C4-F3CC-4438-AAB6-45105BAC7297}">
  <cacheSource type="worksheet">
    <worksheetSource ref="A2:GK31" sheet="Sheet2"/>
  </cacheSource>
  <cacheFields count="193">
    <cacheField name="Vegetable" numFmtId="0">
      <sharedItems containsBlank="1" count="29">
        <s v="Banana"/>
        <s v="Capsicum"/>
        <s v="Corpse"/>
        <s v="Okra"/>
        <s v="Lemon"/>
        <s v="Beans"/>
        <s v="Cucumber"/>
        <s v="Tomato"/>
        <s v="Beetroot"/>
        <s v="Bitter Gourd"/>
        <s v="Bottle Gourd"/>
        <s v="Green Chilli"/>
        <s v="Brinjal"/>
        <s v="Carrot"/>
        <s v="Cauliflower"/>
        <s v="Cabbage"/>
        <s v="Mint"/>
        <s v="Ivy Gourd"/>
        <s v="Flat Green Beans"/>
        <s v="Onion"/>
        <s v="Potato"/>
        <s v="Coriander"/>
        <s v="Spinach"/>
        <s v="Fenugreek"/>
        <s v="Ginger"/>
        <s v="Garlic"/>
        <s v="Amaranth Leaves"/>
        <s v="Pumpkin"/>
        <m/>
      </sharedItems>
    </cacheField>
    <cacheField name="In-stock" numFmtId="0">
      <sharedItems containsString="0" containsBlank="1" containsNumber="1" containsInteger="1" minValue="0" maxValue="100"/>
    </cacheField>
    <cacheField name="In-rate(per unit)" numFmtId="0">
      <sharedItems containsString="0" containsBlank="1" containsNumber="1" containsInteger="1" minValue="0" maxValue="90"/>
    </cacheField>
    <cacheField name="Spent" numFmtId="165">
      <sharedItems containsSemiMixedTypes="0" containsString="0" containsNumber="1" containsInteger="1" minValue="0" maxValue="11980"/>
    </cacheField>
    <cacheField name="Out-stock" numFmtId="0">
      <sharedItems containsString="0" containsBlank="1" containsNumber="1" containsInteger="1" minValue="0" maxValue="50"/>
    </cacheField>
    <cacheField name="Rate" numFmtId="165">
      <sharedItems containsString="0" containsBlank="1" containsNumber="1" containsInteger="1" minValue="0" maxValue="100"/>
    </cacheField>
    <cacheField name="Earned" numFmtId="165">
      <sharedItems containsSemiMixedTypes="0" containsString="0" containsNumber="1" containsInteger="1" minValue="0" maxValue="7810"/>
    </cacheField>
    <cacheField name="In-stock2" numFmtId="0">
      <sharedItems containsString="0" containsBlank="1" containsNumber="1" containsInteger="1" minValue="0" maxValue="50"/>
    </cacheField>
    <cacheField name="In-rate(per unit)2" numFmtId="0">
      <sharedItems containsString="0" containsBlank="1" containsNumber="1" containsInteger="1" minValue="0" maxValue="0"/>
    </cacheField>
    <cacheField name="Spent2" numFmtId="165">
      <sharedItems containsSemiMixedTypes="0" containsString="0" containsNumber="1" containsInteger="1" minValue="0" maxValue="0"/>
    </cacheField>
    <cacheField name="Out-stock2" numFmtId="0">
      <sharedItems containsString="0" containsBlank="1" containsNumber="1" containsInteger="1" minValue="0" maxValue="5"/>
    </cacheField>
    <cacheField name="Rate2" numFmtId="0">
      <sharedItems containsString="0" containsBlank="1" containsNumber="1" containsInteger="1" minValue="0" maxValue="100"/>
    </cacheField>
    <cacheField name="Earned2" numFmtId="165">
      <sharedItems containsSemiMixedTypes="0" containsString="0" containsNumber="1" containsInteger="1" minValue="0" maxValue="6390"/>
    </cacheField>
    <cacheField name="In-stock3" numFmtId="0">
      <sharedItems containsString="0" containsBlank="1" containsNumber="1" containsInteger="1" minValue="0" maxValue="100"/>
    </cacheField>
    <cacheField name="In-rate(per unit)3" numFmtId="0">
      <sharedItems containsString="0" containsBlank="1" containsNumber="1" containsInteger="1" minValue="0" maxValue="90"/>
    </cacheField>
    <cacheField name="Spent3" numFmtId="165">
      <sharedItems containsSemiMixedTypes="0" containsString="0" containsNumber="1" containsInteger="1" minValue="0" maxValue="12940"/>
    </cacheField>
    <cacheField name="Out-stock3" numFmtId="0">
      <sharedItems containsString="0" containsBlank="1" containsNumber="1" containsInteger="1" minValue="0" maxValue="50"/>
    </cacheField>
    <cacheField name="Rate3" numFmtId="0">
      <sharedItems containsString="0" containsBlank="1" containsNumber="1" containsInteger="1" minValue="0" maxValue="100"/>
    </cacheField>
    <cacheField name="Earned3" numFmtId="165">
      <sharedItems containsSemiMixedTypes="0" containsString="0" containsNumber="1" containsInteger="1" minValue="0" maxValue="8280"/>
    </cacheField>
    <cacheField name="In-stock4" numFmtId="0">
      <sharedItems containsString="0" containsBlank="1" containsNumber="1" containsInteger="1" minValue="0" maxValue="50"/>
    </cacheField>
    <cacheField name="In-rate(per unit)4" numFmtId="0">
      <sharedItems containsString="0" containsBlank="1" containsNumber="1" containsInteger="1" minValue="0" maxValue="0"/>
    </cacheField>
    <cacheField name="Spent4" numFmtId="165">
      <sharedItems containsSemiMixedTypes="0" containsString="0" containsNumber="1" containsInteger="1" minValue="0" maxValue="0"/>
    </cacheField>
    <cacheField name="Out-stock4" numFmtId="0">
      <sharedItems containsString="0" containsBlank="1" containsNumber="1" containsInteger="1" minValue="0" maxValue="5"/>
    </cacheField>
    <cacheField name="Rate4" numFmtId="0">
      <sharedItems containsString="0" containsBlank="1" containsNumber="1" containsInteger="1" minValue="0" maxValue="100"/>
    </cacheField>
    <cacheField name="Earned4" numFmtId="165">
      <sharedItems containsSemiMixedTypes="0" containsString="0" containsNumber="1" containsInteger="1" minValue="0" maxValue="6740"/>
    </cacheField>
    <cacheField name="In-stock5" numFmtId="0">
      <sharedItems containsString="0" containsBlank="1" containsNumber="1" containsInteger="1" minValue="0" maxValue="100"/>
    </cacheField>
    <cacheField name="In-rate(per unit)5" numFmtId="0">
      <sharedItems containsString="0" containsBlank="1" containsNumber="1" containsInteger="1" minValue="0" maxValue="100"/>
    </cacheField>
    <cacheField name="Spent5" numFmtId="165">
      <sharedItems containsSemiMixedTypes="0" containsString="0" containsNumber="1" containsInteger="1" minValue="0" maxValue="11580"/>
    </cacheField>
    <cacheField name="Out-stock5" numFmtId="0">
      <sharedItems containsString="0" containsBlank="1" containsNumber="1" containsInteger="1" minValue="0" maxValue="20"/>
    </cacheField>
    <cacheField name="Rate5" numFmtId="0">
      <sharedItems containsString="0" containsBlank="1" containsNumber="1" containsInteger="1" minValue="0" maxValue="100"/>
    </cacheField>
    <cacheField name="Earned5" numFmtId="165">
      <sharedItems containsSemiMixedTypes="0" containsString="0" containsNumber="1" containsInteger="1" minValue="0" maxValue="10210"/>
    </cacheField>
    <cacheField name="In-stock6" numFmtId="0">
      <sharedItems containsString="0" containsBlank="1" containsNumber="1" containsInteger="1" minValue="0" maxValue="20"/>
    </cacheField>
    <cacheField name="In-rate(per unit)6" numFmtId="0">
      <sharedItems containsString="0" containsBlank="1" containsNumber="1" containsInteger="1" minValue="0" maxValue="0"/>
    </cacheField>
    <cacheField name="Spent6" numFmtId="165">
      <sharedItems containsSemiMixedTypes="0" containsString="0" containsNumber="1" containsInteger="1" minValue="0" maxValue="0"/>
    </cacheField>
    <cacheField name="Out-stock6" numFmtId="0">
      <sharedItems containsString="0" containsBlank="1" containsNumber="1" containsInteger="1" minValue="0" maxValue="5"/>
    </cacheField>
    <cacheField name="Rate6" numFmtId="0">
      <sharedItems containsString="0" containsBlank="1" containsNumber="1" containsInteger="1" minValue="0" maxValue="100"/>
    </cacheField>
    <cacheField name="Earned6" numFmtId="165">
      <sharedItems containsSemiMixedTypes="0" containsString="0" containsNumber="1" containsInteger="1" minValue="0" maxValue="3945"/>
    </cacheField>
    <cacheField name="In-stock7" numFmtId="0">
      <sharedItems containsString="0" containsBlank="1" containsNumber="1" containsInteger="1" minValue="0" maxValue="50"/>
    </cacheField>
    <cacheField name="In-rate(per unit)7" numFmtId="0">
      <sharedItems containsString="0" containsBlank="1" containsNumber="1" containsInteger="1" minValue="0" maxValue="80"/>
    </cacheField>
    <cacheField name="Spent7" numFmtId="165">
      <sharedItems containsSemiMixedTypes="0" containsString="0" containsNumber="1" containsInteger="1" minValue="0" maxValue="10250"/>
    </cacheField>
    <cacheField name="Out-stock7" numFmtId="0">
      <sharedItems containsString="0" containsBlank="1" containsNumber="1" containsInteger="1" minValue="0" maxValue="30"/>
    </cacheField>
    <cacheField name="Rate7" numFmtId="0">
      <sharedItems containsString="0" containsBlank="1" containsNumber="1" containsInteger="1" minValue="0" maxValue="100"/>
    </cacheField>
    <cacheField name="Earned7" numFmtId="165">
      <sharedItems containsSemiMixedTypes="0" containsString="0" containsNumber="1" containsInteger="1" minValue="0" maxValue="6165"/>
    </cacheField>
    <cacheField name="In-stock8" numFmtId="0">
      <sharedItems containsString="0" containsBlank="1" containsNumber="1" containsInteger="1" minValue="0" maxValue="30"/>
    </cacheField>
    <cacheField name="In-rate(per unit)8" numFmtId="0">
      <sharedItems containsString="0" containsBlank="1" containsNumber="1" containsInteger="1" minValue="0" maxValue="0"/>
    </cacheField>
    <cacheField name="Spent8" numFmtId="165">
      <sharedItems containsSemiMixedTypes="0" containsString="0" containsNumber="1" containsInteger="1" minValue="0" maxValue="0"/>
    </cacheField>
    <cacheField name="Out-stock8" numFmtId="0">
      <sharedItems containsString="0" containsBlank="1" containsNumber="1" containsInteger="1" minValue="0" maxValue="2"/>
    </cacheField>
    <cacheField name="Rate8" numFmtId="0">
      <sharedItems containsString="0" containsBlank="1" containsNumber="1" containsInteger="1" minValue="0" maxValue="100"/>
    </cacheField>
    <cacheField name="Earned8" numFmtId="165">
      <sharedItems containsSemiMixedTypes="0" containsString="0" containsNumber="1" containsInteger="1" minValue="0" maxValue="5515"/>
    </cacheField>
    <cacheField name="In-stock9" numFmtId="0">
      <sharedItems containsString="0" containsBlank="1" containsNumber="1" containsInteger="1" minValue="0" maxValue="50"/>
    </cacheField>
    <cacheField name="In-rate(per unit)9" numFmtId="0">
      <sharedItems containsString="0" containsBlank="1" containsNumber="1" containsInteger="1" minValue="0" maxValue="70"/>
    </cacheField>
    <cacheField name="Spent9" numFmtId="165">
      <sharedItems containsSemiMixedTypes="0" containsString="0" containsNumber="1" containsInteger="1" minValue="0" maxValue="10855"/>
    </cacheField>
    <cacheField name="Out-stock9" numFmtId="0">
      <sharedItems containsString="0" containsBlank="1" containsNumber="1" containsInteger="1" minValue="0" maxValue="30"/>
    </cacheField>
    <cacheField name="Rate9" numFmtId="0">
      <sharedItems containsString="0" containsBlank="1" containsNumber="1" containsInteger="1" minValue="0" maxValue="80"/>
    </cacheField>
    <cacheField name="Earned9" numFmtId="165">
      <sharedItems containsSemiMixedTypes="0" containsString="0" containsNumber="1" containsInteger="1" minValue="0" maxValue="5795"/>
    </cacheField>
    <cacheField name="In-stock10" numFmtId="0">
      <sharedItems containsString="0" containsBlank="1" containsNumber="1" containsInteger="1" minValue="0" maxValue="30"/>
    </cacheField>
    <cacheField name="In-rate(per unit)10" numFmtId="0">
      <sharedItems containsString="0" containsBlank="1" containsNumber="1" containsInteger="1" minValue="0" maxValue="0"/>
    </cacheField>
    <cacheField name="Spent10" numFmtId="165">
      <sharedItems containsSemiMixedTypes="0" containsString="0" containsNumber="1" containsInteger="1" minValue="0" maxValue="0"/>
    </cacheField>
    <cacheField name="Out-stock10" numFmtId="0">
      <sharedItems containsString="0" containsBlank="1" containsNumber="1" containsInteger="1" minValue="0" maxValue="5"/>
    </cacheField>
    <cacheField name="Rate10" numFmtId="0">
      <sharedItems containsString="0" containsBlank="1" containsNumber="1" containsInteger="1" minValue="0" maxValue="80"/>
    </cacheField>
    <cacheField name="Earned10" numFmtId="165">
      <sharedItems containsSemiMixedTypes="0" containsString="0" containsNumber="1" containsInteger="1" minValue="0" maxValue="6535"/>
    </cacheField>
    <cacheField name="In-stock11" numFmtId="0">
      <sharedItems containsString="0" containsBlank="1" containsNumber="1" containsInteger="1" minValue="0" maxValue="5"/>
    </cacheField>
    <cacheField name="In-rate(per unit)11" numFmtId="0">
      <sharedItems containsString="0" containsBlank="1" containsNumber="1" containsInteger="1" minValue="0" maxValue="0"/>
    </cacheField>
    <cacheField name="Spent11" numFmtId="165">
      <sharedItems containsSemiMixedTypes="0" containsString="0" containsNumber="1" containsInteger="1" minValue="0" maxValue="0"/>
    </cacheField>
    <cacheField name="Out-stock11" numFmtId="0">
      <sharedItems containsString="0" containsBlank="1" containsNumber="1" containsInteger="1" minValue="0" maxValue="1"/>
    </cacheField>
    <cacheField name="Rate11" numFmtId="0">
      <sharedItems containsString="0" containsBlank="1" containsNumber="1" containsInteger="1" minValue="0" maxValue="80"/>
    </cacheField>
    <cacheField name="Earned11" numFmtId="165">
      <sharedItems containsSemiMixedTypes="0" containsString="0" containsNumber="1" containsInteger="1" minValue="0" maxValue="915"/>
    </cacheField>
    <cacheField name="In-stock12" numFmtId="0">
      <sharedItems containsString="0" containsBlank="1" containsNumber="1" containsInteger="1" minValue="0" maxValue="60"/>
    </cacheField>
    <cacheField name="In-rate(per unit)12" numFmtId="0">
      <sharedItems containsString="0" containsBlank="1" containsNumber="1" containsInteger="1" minValue="0" maxValue="70"/>
    </cacheField>
    <cacheField name="Spent12" numFmtId="165">
      <sharedItems containsSemiMixedTypes="0" containsString="0" containsNumber="1" containsInteger="1" minValue="0" maxValue="11625"/>
    </cacheField>
    <cacheField name="Out-stock12" numFmtId="0">
      <sharedItems containsString="0" containsBlank="1" containsNumber="1" containsInteger="1" minValue="0" maxValue="15"/>
    </cacheField>
    <cacheField name="Rate12" numFmtId="0">
      <sharedItems containsString="0" containsBlank="1" containsNumber="1" containsInteger="1" minValue="0" maxValue="80"/>
    </cacheField>
    <cacheField name="Earned12" numFmtId="165">
      <sharedItems containsSemiMixedTypes="0" containsString="0" containsNumber="1" containsInteger="1" minValue="0" maxValue="11555"/>
    </cacheField>
    <cacheField name="In-stock13" numFmtId="0">
      <sharedItems containsString="0" containsBlank="1" containsNumber="1" containsInteger="1" minValue="0" maxValue="100"/>
    </cacheField>
    <cacheField name="In-rate(per unit)13" numFmtId="0">
      <sharedItems containsString="0" containsBlank="1" containsNumber="1" containsInteger="1" minValue="0" maxValue="75"/>
    </cacheField>
    <cacheField name="Spent13" numFmtId="165">
      <sharedItems containsSemiMixedTypes="0" containsString="0" containsNumber="1" containsInteger="1" minValue="0" maxValue="13790"/>
    </cacheField>
    <cacheField name="Out-stock13" numFmtId="0">
      <sharedItems containsString="0" containsBlank="1" containsNumber="1" containsInteger="1" minValue="0" maxValue="60"/>
    </cacheField>
    <cacheField name="Rate13" numFmtId="0">
      <sharedItems containsString="0" containsBlank="1" containsNumber="1" containsInteger="1" minValue="0" maxValue="90"/>
    </cacheField>
    <cacheField name="Earned13" numFmtId="165">
      <sharedItems containsSemiMixedTypes="0" containsString="0" containsNumber="1" containsInteger="1" minValue="0" maxValue="8780"/>
    </cacheField>
    <cacheField name="In-stock14" numFmtId="0">
      <sharedItems containsString="0" containsBlank="1" containsNumber="1" containsInteger="1" minValue="0" maxValue="60"/>
    </cacheField>
    <cacheField name="In-rate(per unit)14" numFmtId="0">
      <sharedItems containsString="0" containsBlank="1" containsNumber="1" containsInteger="1" minValue="0" maxValue="0"/>
    </cacheField>
    <cacheField name="Spent14" numFmtId="165">
      <sharedItems containsSemiMixedTypes="0" containsString="0" containsNumber="1" containsInteger="1" minValue="0" maxValue="0"/>
    </cacheField>
    <cacheField name="Out-stock14" numFmtId="0">
      <sharedItems containsString="0" containsBlank="1" containsNumber="1" containsInteger="1" minValue="0" maxValue="10"/>
    </cacheField>
    <cacheField name="Rate14" numFmtId="0">
      <sharedItems containsString="0" containsBlank="1" containsNumber="1" containsInteger="1" minValue="0" maxValue="90"/>
    </cacheField>
    <cacheField name="Earned14" numFmtId="165">
      <sharedItems containsSemiMixedTypes="0" containsString="0" containsNumber="1" containsInteger="1" minValue="0" maxValue="6165"/>
    </cacheField>
    <cacheField name="In-stock15" numFmtId="0">
      <sharedItems containsString="0" containsBlank="1" containsNumber="1" containsInteger="1" minValue="5" maxValue="100"/>
    </cacheField>
    <cacheField name="In-rate(per unit)15" numFmtId="0">
      <sharedItems containsString="0" containsBlank="1" containsNumber="1" containsInteger="1" minValue="7" maxValue="75"/>
    </cacheField>
    <cacheField name="Spent15" numFmtId="165">
      <sharedItems containsSemiMixedTypes="0" containsString="0" containsNumber="1" containsInteger="1" minValue="75" maxValue="15045"/>
    </cacheField>
    <cacheField name="Out-stock15" numFmtId="0">
      <sharedItems containsString="0" containsBlank="1" containsNumber="1" containsInteger="1" minValue="0" maxValue="10"/>
    </cacheField>
    <cacheField name="Rate15" numFmtId="0">
      <sharedItems containsString="0" containsBlank="1" containsNumber="1" containsInteger="1" minValue="20" maxValue="110"/>
    </cacheField>
    <cacheField name="Earned15" numFmtId="165">
      <sharedItems containsSemiMixedTypes="0" containsString="0" containsNumber="1" containsInteger="1" minValue="60" maxValue="22675"/>
    </cacheField>
    <cacheField name="In-stock16" numFmtId="0">
      <sharedItems containsNonDate="0" containsString="0" containsBlank="1"/>
    </cacheField>
    <cacheField name="In-rate(per unit)16" numFmtId="0">
      <sharedItems containsNonDate="0" containsString="0" containsBlank="1"/>
    </cacheField>
    <cacheField name="Spent16" numFmtId="0">
      <sharedItems containsNonDate="0" containsString="0" containsBlank="1"/>
    </cacheField>
    <cacheField name="Out-stock16" numFmtId="0">
      <sharedItems containsNonDate="0" containsString="0" containsBlank="1"/>
    </cacheField>
    <cacheField name="Rate16" numFmtId="0">
      <sharedItems containsNonDate="0" containsString="0" containsBlank="1"/>
    </cacheField>
    <cacheField name="Earned16" numFmtId="0">
      <sharedItems containsNonDate="0" containsString="0" containsBlank="1" count="1">
        <m/>
      </sharedItems>
    </cacheField>
    <cacheField name="In-stock17" numFmtId="0">
      <sharedItems containsNonDate="0" containsString="0" containsBlank="1"/>
    </cacheField>
    <cacheField name="In-rate(per unit)17" numFmtId="0">
      <sharedItems containsNonDate="0" containsString="0" containsBlank="1"/>
    </cacheField>
    <cacheField name="Spent17" numFmtId="0">
      <sharedItems containsNonDate="0" containsString="0" containsBlank="1"/>
    </cacheField>
    <cacheField name="Out-stock17" numFmtId="0">
      <sharedItems containsNonDate="0" containsString="0" containsBlank="1"/>
    </cacheField>
    <cacheField name="Rate17" numFmtId="0">
      <sharedItems containsNonDate="0" containsString="0" containsBlank="1"/>
    </cacheField>
    <cacheField name="Earned17" numFmtId="0">
      <sharedItems containsNonDate="0" containsString="0" containsBlank="1" count="1">
        <m/>
      </sharedItems>
    </cacheField>
    <cacheField name="In-stock18" numFmtId="0">
      <sharedItems containsNonDate="0" containsString="0" containsBlank="1"/>
    </cacheField>
    <cacheField name="In-rate(per unit)18" numFmtId="0">
      <sharedItems containsNonDate="0" containsString="0" containsBlank="1"/>
    </cacheField>
    <cacheField name="Spent18" numFmtId="0">
      <sharedItems containsNonDate="0" containsString="0" containsBlank="1"/>
    </cacheField>
    <cacheField name="Out-stock18" numFmtId="0">
      <sharedItems containsNonDate="0" containsString="0" containsBlank="1"/>
    </cacheField>
    <cacheField name="Rate18" numFmtId="0">
      <sharedItems containsNonDate="0" containsString="0" containsBlank="1"/>
    </cacheField>
    <cacheField name="Earned18" numFmtId="0">
      <sharedItems containsNonDate="0" containsString="0" containsBlank="1" count="1">
        <m/>
      </sharedItems>
    </cacheField>
    <cacheField name="In-stock19" numFmtId="0">
      <sharedItems containsString="0" containsBlank="1" containsNumber="1" containsInteger="1" minValue="0" maxValue="100"/>
    </cacheField>
    <cacheField name="In-rate(per unit)19" numFmtId="0">
      <sharedItems containsString="0" containsBlank="1" containsNumber="1" containsInteger="1" minValue="2" maxValue="65"/>
    </cacheField>
    <cacheField name="Spent19" numFmtId="165">
      <sharedItems containsSemiMixedTypes="0" containsString="0" containsNumber="1" containsInteger="1" minValue="0" maxValue="12015"/>
    </cacheField>
    <cacheField name="Out-stock19" numFmtId="0">
      <sharedItems containsString="0" containsBlank="1" containsNumber="1" containsInteger="1" minValue="0" maxValue="50"/>
    </cacheField>
    <cacheField name="Rate19" numFmtId="0">
      <sharedItems containsString="0" containsBlank="1" containsNumber="1" containsInteger="1" minValue="0" maxValue="100"/>
    </cacheField>
    <cacheField name="Earned19" numFmtId="165">
      <sharedItems containsSemiMixedTypes="0" containsString="0" containsNumber="1" containsInteger="1" minValue="0" maxValue="7810"/>
    </cacheField>
    <cacheField name="In-stock20" numFmtId="0">
      <sharedItems containsString="0" containsBlank="1" containsNumber="1" containsInteger="1" minValue="0" maxValue="50"/>
    </cacheField>
    <cacheField name="In-rate(per unit)20" numFmtId="0">
      <sharedItems containsString="0" containsBlank="1" containsNumber="1" containsInteger="1" minValue="0" maxValue="0"/>
    </cacheField>
    <cacheField name="Spent20" numFmtId="165">
      <sharedItems containsSemiMixedTypes="0" containsString="0" containsNumber="1" containsInteger="1" minValue="0" maxValue="0"/>
    </cacheField>
    <cacheField name="Out-stock20" numFmtId="0">
      <sharedItems containsString="0" containsBlank="1" containsNumber="1" containsInteger="1" minValue="0" maxValue="5"/>
    </cacheField>
    <cacheField name="Rate20" numFmtId="0">
      <sharedItems containsString="0" containsBlank="1" containsNumber="1" containsInteger="1" minValue="0" maxValue="100"/>
    </cacheField>
    <cacheField name="Earned20" numFmtId="165">
      <sharedItems containsSemiMixedTypes="0" containsString="0" containsNumber="1" containsInteger="1" minValue="0" maxValue="6390"/>
    </cacheField>
    <cacheField name="In-stock21" numFmtId="0">
      <sharedItems containsString="0" containsBlank="1" containsNumber="1" containsInteger="1" minValue="0" maxValue="100"/>
    </cacheField>
    <cacheField name="In-rate(per unit)21" numFmtId="0">
      <sharedItems containsString="0" containsBlank="1" containsNumber="1" containsInteger="1" minValue="4" maxValue="65"/>
    </cacheField>
    <cacheField name="Spent21" numFmtId="165">
      <sharedItems containsSemiMixedTypes="0" containsString="0" containsNumber="1" containsInteger="1" minValue="0" maxValue="11900"/>
    </cacheField>
    <cacheField name="Out-stock21" numFmtId="0">
      <sharedItems containsBlank="1" containsMixedTypes="1" containsNumber="1" containsInteger="1" minValue="0" maxValue="40"/>
    </cacheField>
    <cacheField name="Rate21" numFmtId="0">
      <sharedItems containsString="0" containsBlank="1" containsNumber="1" containsInteger="1" minValue="0" maxValue="100"/>
    </cacheField>
    <cacheField name="Earned21" numFmtId="165">
      <sharedItems containsSemiMixedTypes="0" containsString="0" containsNumber="1" containsInteger="1" minValue="0" maxValue="8780"/>
    </cacheField>
    <cacheField name="In-stock22" numFmtId="0">
      <sharedItems containsString="0" containsBlank="1" containsNumber="1" containsInteger="1" minValue="0" maxValue="40"/>
    </cacheField>
    <cacheField name="In-rate(per unit)22" numFmtId="167">
      <sharedItems containsBlank="1"/>
    </cacheField>
    <cacheField name="Spent22" numFmtId="0">
      <sharedItems containsSemiMixedTypes="0" containsString="0" containsNumber="1" containsInteger="1" minValue="0" maxValue="0"/>
    </cacheField>
    <cacheField name="Out-stock22" numFmtId="0">
      <sharedItems containsString="0" containsBlank="1" containsNumber="1" containsInteger="1" minValue="0" maxValue="10"/>
    </cacheField>
    <cacheField name="Rate22" numFmtId="0">
      <sharedItems containsString="0" containsBlank="1" containsNumber="1" containsInteger="1" minValue="0" maxValue="100"/>
    </cacheField>
    <cacheField name="Earned22" numFmtId="165">
      <sharedItems containsSemiMixedTypes="0" containsString="0" containsNumber="1" containsInteger="1" minValue="0" maxValue="5460"/>
    </cacheField>
    <cacheField name="In-stock23" numFmtId="0">
      <sharedItems containsString="0" containsBlank="1" containsNumber="1" containsInteger="1" minValue="0" maxValue="100"/>
    </cacheField>
    <cacheField name="In-rate(per unit)23" numFmtId="0">
      <sharedItems containsString="0" containsBlank="1" containsNumber="1" containsInteger="1" minValue="5" maxValue="70"/>
    </cacheField>
    <cacheField name="Spent23" numFmtId="165">
      <sharedItems containsSemiMixedTypes="0" containsString="0" containsNumber="1" containsInteger="1" minValue="0" maxValue="13195"/>
    </cacheField>
    <cacheField name="Out-stock23" numFmtId="0">
      <sharedItems containsString="0" containsBlank="1" containsNumber="1" containsInteger="1" minValue="0" maxValue="70"/>
    </cacheField>
    <cacheField name="Rate23" numFmtId="0">
      <sharedItems containsString="0" containsBlank="1" containsNumber="1" containsInteger="1" minValue="7" maxValue="110"/>
    </cacheField>
    <cacheField name="Earned23" numFmtId="165">
      <sharedItems containsSemiMixedTypes="0" containsString="0" containsNumber="1" containsInteger="1" minValue="0" maxValue="9354"/>
    </cacheField>
    <cacheField name="In-stock24" numFmtId="0">
      <sharedItems containsString="0" containsBlank="1" containsNumber="1" containsInteger="1" minValue="0" maxValue="70"/>
    </cacheField>
    <cacheField name="In-rate(per unit)24" numFmtId="0">
      <sharedItems containsBlank="1"/>
    </cacheField>
    <cacheField name="Spent24" numFmtId="165">
      <sharedItems containsSemiMixedTypes="0" containsString="0" containsNumber="1" containsInteger="1" minValue="0" maxValue="0"/>
    </cacheField>
    <cacheField name="Out-stock24" numFmtId="0">
      <sharedItems containsString="0" containsBlank="1" containsNumber="1" containsInteger="1" minValue="0" maxValue="20"/>
    </cacheField>
    <cacheField name="Rate24" numFmtId="0">
      <sharedItems containsString="0" containsBlank="1" containsNumber="1" containsInteger="1" minValue="7" maxValue="110"/>
    </cacheField>
    <cacheField name="Earned24" numFmtId="165">
      <sharedItems containsSemiMixedTypes="0" containsString="0" containsNumber="1" containsInteger="1" minValue="0" maxValue="8634"/>
    </cacheField>
    <cacheField name="In-stock25" numFmtId="0">
      <sharedItems containsNonDate="0" containsString="0" containsBlank="1"/>
    </cacheField>
    <cacheField name="In-rate(per unit)25" numFmtId="0">
      <sharedItems containsNonDate="0" containsString="0" containsBlank="1"/>
    </cacheField>
    <cacheField name="Spent25" numFmtId="0">
      <sharedItems containsNonDate="0" containsString="0" containsBlank="1"/>
    </cacheField>
    <cacheField name="Out-stock25" numFmtId="0">
      <sharedItems containsNonDate="0" containsString="0" containsBlank="1"/>
    </cacheField>
    <cacheField name="Rate25" numFmtId="0">
      <sharedItems containsNonDate="0" containsString="0" containsBlank="1"/>
    </cacheField>
    <cacheField name="Earned25" numFmtId="0">
      <sharedItems containsNonDate="0" containsString="0" containsBlank="1" count="1">
        <m/>
      </sharedItems>
    </cacheField>
    <cacheField name="In-stock26" numFmtId="0">
      <sharedItems containsString="0" containsBlank="1" containsNumber="1" containsInteger="1" minValue="0" maxValue="100"/>
    </cacheField>
    <cacheField name="In-rate(per unit)26" numFmtId="0">
      <sharedItems containsString="0" containsBlank="1" containsNumber="1" containsInteger="1" minValue="5" maxValue="70"/>
    </cacheField>
    <cacheField name="Spent26" numFmtId="165">
      <sharedItems containsSemiMixedTypes="0" containsString="0" containsNumber="1" containsInteger="1" minValue="0" maxValue="14555"/>
    </cacheField>
    <cacheField name="Out-stock26" numFmtId="0">
      <sharedItems containsString="0" containsBlank="1" containsNumber="1" containsInteger="1" minValue="0" maxValue="40"/>
    </cacheField>
    <cacheField name="Rate26" numFmtId="0">
      <sharedItems containsString="0" containsBlank="1" containsNumber="1" containsInteger="1" minValue="10" maxValue="120"/>
    </cacheField>
    <cacheField name="Earned26" numFmtId="165">
      <sharedItems containsSemiMixedTypes="0" containsString="0" containsNumber="1" containsInteger="1" minValue="0" maxValue="12555"/>
    </cacheField>
    <cacheField name="In-stock27" numFmtId="0">
      <sharedItems containsString="0" containsBlank="1" containsNumber="1" containsInteger="1" minValue="0" maxValue="40"/>
    </cacheField>
    <cacheField name="In-rate(per unit)27" numFmtId="0">
      <sharedItems containsBlank="1"/>
    </cacheField>
    <cacheField name="Spent27" numFmtId="0">
      <sharedItems containsSemiMixedTypes="0" containsString="0" containsNumber="1" containsInteger="1" minValue="0" maxValue="0"/>
    </cacheField>
    <cacheField name="Out-stock27" numFmtId="0">
      <sharedItems containsString="0" containsBlank="1" containsNumber="1" containsInteger="1" minValue="0" maxValue="5"/>
    </cacheField>
    <cacheField name="Rate27" numFmtId="0">
      <sharedItems containsString="0" containsBlank="1" containsNumber="1" containsInteger="1" minValue="10" maxValue="120"/>
    </cacheField>
    <cacheField name="Earned27" numFmtId="165">
      <sharedItems containsSemiMixedTypes="0" containsString="0" containsNumber="1" containsInteger="1" minValue="0" maxValue="8770"/>
    </cacheField>
    <cacheField name="In-stock28" numFmtId="0">
      <sharedItems containsString="0" containsBlank="1" containsNumber="1" containsInteger="1" minValue="0" maxValue="100"/>
    </cacheField>
    <cacheField name="In-rate(per unit)28" numFmtId="0">
      <sharedItems containsString="0" containsBlank="1" containsNumber="1" containsInteger="1" minValue="3" maxValue="70"/>
    </cacheField>
    <cacheField name="Spent28" numFmtId="165">
      <sharedItems containsSemiMixedTypes="0" containsString="0" containsNumber="1" containsInteger="1" minValue="0" maxValue="14355"/>
    </cacheField>
    <cacheField name="Out-stock28" numFmtId="0">
      <sharedItems containsString="0" containsBlank="1" containsNumber="1" containsInteger="1" minValue="0" maxValue="45"/>
    </cacheField>
    <cacheField name="Rate28" numFmtId="0">
      <sharedItems containsString="0" containsBlank="1" containsNumber="1" containsInteger="1" minValue="5" maxValue="100"/>
    </cacheField>
    <cacheField name="Earned28" numFmtId="165">
      <sharedItems containsSemiMixedTypes="0" containsString="0" containsNumber="1" containsInteger="1" minValue="0" maxValue="10420"/>
    </cacheField>
    <cacheField name="In-stock29" numFmtId="0">
      <sharedItems containsString="0" containsBlank="1" containsNumber="1" containsInteger="1" minValue="0" maxValue="45"/>
    </cacheField>
    <cacheField name="In-rate(per unit)29" numFmtId="0">
      <sharedItems containsBlank="1"/>
    </cacheField>
    <cacheField name="Spent29" numFmtId="0">
      <sharedItems containsSemiMixedTypes="0" containsString="0" containsNumber="1" containsInteger="1" minValue="0" maxValue="0"/>
    </cacheField>
    <cacheField name="Out-stock29" numFmtId="0">
      <sharedItems containsString="0" containsBlank="1" containsNumber="1" containsInteger="1" minValue="0" maxValue="10"/>
    </cacheField>
    <cacheField name="Rate29" numFmtId="0">
      <sharedItems containsString="0" containsBlank="1" containsNumber="1" containsInteger="1" minValue="5" maxValue="100"/>
    </cacheField>
    <cacheField name="Earned29" numFmtId="165">
      <sharedItems containsSemiMixedTypes="0" containsString="0" containsNumber="1" containsInteger="1" minValue="0" maxValue="7780"/>
    </cacheField>
    <cacheField name="In-stock30" numFmtId="0">
      <sharedItems containsString="0" containsBlank="1" containsNumber="1" containsInteger="1" minValue="0" maxValue="100"/>
    </cacheField>
    <cacheField name="In-rate(per unit)30" numFmtId="0">
      <sharedItems containsString="0" containsBlank="1" containsNumber="1" containsInteger="1" minValue="3" maxValue="70"/>
    </cacheField>
    <cacheField name="Spent30" numFmtId="165">
      <sharedItems containsSemiMixedTypes="0" containsString="0" containsNumber="1" containsInteger="1" minValue="0" maxValue="13270"/>
    </cacheField>
    <cacheField name="Out-stock30" numFmtId="0">
      <sharedItems containsString="0" containsBlank="1" containsNumber="1" containsInteger="1" minValue="0" maxValue="50"/>
    </cacheField>
    <cacheField name="Rate30" numFmtId="0">
      <sharedItems containsString="0" containsBlank="1" containsNumber="1" containsInteger="1" minValue="5" maxValue="100"/>
    </cacheField>
    <cacheField name="Earned30" numFmtId="165">
      <sharedItems containsSemiMixedTypes="0" containsString="0" containsNumber="1" containsInteger="1" minValue="0" maxValue="10205"/>
    </cacheField>
    <cacheField name="In-stock31" numFmtId="0">
      <sharedItems containsString="0" containsBlank="1" containsNumber="1" containsInteger="1" minValue="0" maxValue="50"/>
    </cacheField>
    <cacheField name="In-rate(per unit)31" numFmtId="0">
      <sharedItems containsBlank="1"/>
    </cacheField>
    <cacheField name="Spent31" numFmtId="0">
      <sharedItems containsSemiMixedTypes="0" containsString="0" containsNumber="1" containsInteger="1" minValue="0" maxValue="0"/>
    </cacheField>
    <cacheField name="Out-stock31" numFmtId="0">
      <sharedItems containsString="0" containsBlank="1" containsNumber="1" containsInteger="1" minValue="0" maxValue="5"/>
    </cacheField>
    <cacheField name="Rate31" numFmtId="0">
      <sharedItems containsString="0" containsBlank="1" containsNumber="1" containsInteger="1" minValue="5" maxValue="100"/>
    </cacheField>
    <cacheField name="Earned31" numFmtId="165">
      <sharedItems containsSemiMixedTypes="0" containsString="0" containsNumber="1" containsInteger="1" minValue="0" maxValue="7625"/>
    </cacheField>
    <cacheField name="In-stock32" numFmtId="0">
      <sharedItems containsString="0" containsBlank="1" containsNumber="1" containsInteger="1" minValue="0" maxValue="100"/>
    </cacheField>
    <cacheField name="In-rate(per unit)32" numFmtId="0">
      <sharedItems containsString="0" containsBlank="1" containsNumber="1" containsInteger="1" minValue="3" maxValue="70"/>
    </cacheField>
    <cacheField name="Spent32" numFmtId="165">
      <sharedItems containsSemiMixedTypes="0" containsString="0" containsNumber="1" containsInteger="1" minValue="0" maxValue="13965"/>
    </cacheField>
    <cacheField name="Out-stock32" numFmtId="0">
      <sharedItems containsString="0" containsBlank="1" containsNumber="1" containsInteger="1" minValue="0" maxValue="15"/>
    </cacheField>
    <cacheField name="Rate32" numFmtId="0">
      <sharedItems containsString="0" containsBlank="1" containsNumber="1" containsInteger="1" minValue="5" maxValue="100"/>
    </cacheField>
    <cacheField name="Earned32" numFmtId="165">
      <sharedItems containsSemiMixedTypes="0" containsString="0" containsNumber="1" containsInteger="1" minValue="-40" maxValue="17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32.85263090278" createdVersion="7" refreshedVersion="7" minRefreshableVersion="3" recordCount="32" xr:uid="{B0327D3D-C39C-4E2C-8678-1DA11E71C51B}">
  <cacheSource type="worksheet">
    <worksheetSource ref="A1:E33" sheet="Sheet3"/>
  </cacheSource>
  <cacheFields count="5">
    <cacheField name="Day" numFmtId="0">
      <sharedItems count="7">
        <s v="Wednesday"/>
        <s v="Thursday"/>
        <s v="Friday"/>
        <s v="Saturday"/>
        <s v="Sunday"/>
        <s v="Monday"/>
        <s v="Tuesday"/>
      </sharedItems>
    </cacheField>
    <cacheField name="date" numFmtId="14">
      <sharedItems containsSemiMixedTypes="0" containsNonDate="0" containsDate="1" containsString="0" minDate="2021-10-20T00:00:00" maxDate="2021-11-21T00:00:00"/>
    </cacheField>
    <cacheField name="spent" numFmtId="0">
      <sharedItems containsSemiMixedTypes="0" containsString="0" containsNumber="1" containsInteger="1" minValue="0" maxValue="15045"/>
    </cacheField>
    <cacheField name="earned" numFmtId="0">
      <sharedItems containsSemiMixedTypes="0" containsString="0" containsNumber="1" containsInteger="1" minValue="0" maxValue="22675"/>
    </cacheField>
    <cacheField name="profit/loss" numFmtId="165">
      <sharedItems containsSemiMixedTypes="0" containsString="0" containsNumber="1" containsInteger="1" minValue="-5060" maxValue="8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2"/>
    <n v="35"/>
    <n v="420"/>
    <n v="8"/>
    <n v="40"/>
    <n v="160"/>
    <n v="8"/>
    <n v="0"/>
    <n v="0"/>
    <n v="0"/>
    <n v="40"/>
    <n v="320"/>
    <n v="15"/>
    <n v="35"/>
    <n v="525"/>
    <n v="4"/>
    <n v="40"/>
    <n v="440"/>
    <n v="4"/>
    <n v="0"/>
    <n v="0"/>
    <n v="0"/>
    <n v="40"/>
    <n v="160"/>
    <n v="10"/>
    <n v="35"/>
    <n v="350"/>
    <n v="4"/>
    <n v="40"/>
    <n v="240"/>
    <n v="4"/>
    <n v="0"/>
    <n v="0"/>
    <n v="0"/>
    <n v="40"/>
    <n v="160"/>
    <n v="8"/>
    <n v="35"/>
    <n v="280"/>
    <n v="4"/>
    <n v="40"/>
    <n v="160"/>
    <n v="4"/>
    <n v="0"/>
    <n v="0"/>
    <n v="0"/>
    <n v="40"/>
    <n v="160"/>
    <n v="12"/>
    <n v="40"/>
    <n v="480"/>
    <n v="6"/>
    <n v="50"/>
    <n v="300"/>
    <n v="6"/>
    <n v="0"/>
    <n v="0"/>
    <n v="0"/>
    <n v="50"/>
    <n v="300"/>
    <n v="0"/>
    <n v="0"/>
    <n v="0"/>
    <n v="0"/>
    <n v="50"/>
    <n v="0"/>
    <n v="15"/>
    <n v="40"/>
    <n v="600"/>
    <n v="2"/>
    <n v="50"/>
    <n v="650"/>
    <n v="10"/>
    <n v="45"/>
    <n v="450"/>
    <n v="5"/>
    <n v="40"/>
    <n v="200"/>
    <n v="5"/>
    <n v="0"/>
    <n v="0"/>
    <n v="0"/>
    <n v="40"/>
    <n v="200"/>
    <n v="10"/>
    <n v="45"/>
    <n v="450"/>
    <n v="2"/>
    <n v="60"/>
    <n v="480"/>
    <m/>
    <m/>
    <m/>
    <m/>
    <m/>
    <m/>
    <m/>
    <m/>
    <m/>
    <m/>
    <m/>
    <m/>
    <m/>
    <m/>
    <m/>
    <m/>
    <m/>
    <m/>
    <n v="12"/>
    <n v="35"/>
    <n v="420"/>
    <n v="8"/>
    <n v="40"/>
    <n v="160"/>
    <n v="8"/>
    <n v="0"/>
    <n v="0"/>
    <n v="0"/>
    <n v="40"/>
    <n v="320"/>
    <n v="8"/>
    <n v="35"/>
    <n v="280"/>
    <n v="3"/>
    <n v="40"/>
    <n v="200"/>
    <n v="3"/>
    <s v="-"/>
    <n v="0"/>
    <n v="0"/>
    <n v="40"/>
    <n v="120"/>
    <n v="10"/>
    <n v="35"/>
    <n v="350"/>
    <n v="5"/>
    <n v="40"/>
    <n v="200"/>
    <n v="5"/>
    <s v="-"/>
    <n v="0"/>
    <n v="1"/>
    <n v="45"/>
    <n v="180"/>
    <m/>
    <m/>
    <m/>
    <m/>
    <m/>
    <m/>
    <n v="6"/>
    <n v="40"/>
    <n v="240"/>
    <n v="2"/>
    <n v="45"/>
    <n v="180"/>
    <n v="2"/>
    <s v="-"/>
    <n v="0"/>
    <n v="0"/>
    <n v="45"/>
    <n v="90"/>
    <n v="10"/>
    <n v="40"/>
    <n v="400"/>
    <n v="4"/>
    <n v="50"/>
    <n v="300"/>
    <n v="4"/>
    <s v="-"/>
    <n v="0"/>
    <n v="0"/>
    <n v="50"/>
    <n v="200"/>
    <n v="12"/>
    <n v="40"/>
    <n v="480"/>
    <n v="8"/>
    <n v="50"/>
    <n v="200"/>
    <n v="8"/>
    <s v="-"/>
    <n v="0"/>
    <n v="0"/>
    <n v="50"/>
    <n v="400"/>
    <n v="15"/>
    <n v="40"/>
    <n v="600"/>
    <n v="2"/>
    <n v="50"/>
    <n v="650"/>
  </r>
  <r>
    <n v="10"/>
    <n v="80"/>
    <n v="800"/>
    <n v="8"/>
    <n v="100"/>
    <n v="200"/>
    <n v="8"/>
    <n v="0"/>
    <n v="0"/>
    <n v="4"/>
    <n v="100"/>
    <n v="400"/>
    <n v="12"/>
    <n v="80"/>
    <n v="960"/>
    <n v="7"/>
    <n v="100"/>
    <n v="500"/>
    <n v="7"/>
    <n v="0"/>
    <n v="0"/>
    <n v="2"/>
    <n v="100"/>
    <n v="500"/>
    <n v="5"/>
    <n v="80"/>
    <n v="400"/>
    <n v="2"/>
    <n v="100"/>
    <n v="300"/>
    <n v="2"/>
    <n v="0"/>
    <n v="0"/>
    <n v="0"/>
    <n v="100"/>
    <n v="200"/>
    <n v="7"/>
    <n v="70"/>
    <n v="490"/>
    <n v="4"/>
    <n v="80"/>
    <n v="240"/>
    <n v="4"/>
    <n v="0"/>
    <n v="0"/>
    <n v="1"/>
    <n v="80"/>
    <n v="240"/>
    <n v="8"/>
    <n v="60"/>
    <n v="480"/>
    <n v="4"/>
    <n v="70"/>
    <n v="280"/>
    <n v="4"/>
    <n v="0"/>
    <n v="0"/>
    <n v="1"/>
    <n v="70"/>
    <n v="210"/>
    <n v="1"/>
    <n v="0"/>
    <n v="0"/>
    <n v="0"/>
    <n v="70"/>
    <n v="70"/>
    <n v="10"/>
    <n v="60"/>
    <n v="600"/>
    <n v="2"/>
    <n v="70"/>
    <n v="560"/>
    <n v="10"/>
    <n v="65"/>
    <n v="650"/>
    <n v="6"/>
    <n v="80"/>
    <n v="320"/>
    <n v="6"/>
    <n v="0"/>
    <n v="0"/>
    <n v="1"/>
    <n v="80"/>
    <n v="400"/>
    <n v="10"/>
    <n v="65"/>
    <n v="650"/>
    <n v="1"/>
    <n v="100"/>
    <n v="900"/>
    <m/>
    <m/>
    <m/>
    <m/>
    <m/>
    <m/>
    <m/>
    <m/>
    <m/>
    <m/>
    <m/>
    <m/>
    <m/>
    <m/>
    <m/>
    <m/>
    <m/>
    <m/>
    <n v="10"/>
    <n v="55"/>
    <n v="550"/>
    <n v="8"/>
    <n v="100"/>
    <n v="200"/>
    <n v="8"/>
    <n v="0"/>
    <n v="0"/>
    <n v="4"/>
    <n v="100"/>
    <n v="400"/>
    <n v="10"/>
    <n v="55"/>
    <n v="550"/>
    <n v="4"/>
    <n v="100"/>
    <n v="600"/>
    <n v="4"/>
    <s v="-"/>
    <n v="0"/>
    <n v="1"/>
    <n v="100"/>
    <n v="300"/>
    <n v="10"/>
    <n v="60"/>
    <n v="600"/>
    <n v="4"/>
    <n v="105"/>
    <n v="630"/>
    <n v="4"/>
    <s v="-"/>
    <n v="0"/>
    <n v="0"/>
    <n v="110"/>
    <n v="440"/>
    <m/>
    <m/>
    <m/>
    <m/>
    <m/>
    <m/>
    <n v="10"/>
    <n v="65"/>
    <n v="650"/>
    <n v="6"/>
    <n v="110"/>
    <n v="440"/>
    <n v="6"/>
    <s v="-"/>
    <n v="0"/>
    <n v="1"/>
    <n v="110"/>
    <n v="550"/>
    <n v="10"/>
    <n v="65"/>
    <n v="650"/>
    <n v="5"/>
    <n v="80"/>
    <n v="400"/>
    <n v="5"/>
    <s v="-"/>
    <n v="0"/>
    <n v="0"/>
    <n v="80"/>
    <n v="400"/>
    <n v="10"/>
    <n v="65"/>
    <n v="650"/>
    <n v="8"/>
    <n v="80"/>
    <n v="160"/>
    <n v="8"/>
    <s v="-"/>
    <n v="0"/>
    <n v="4"/>
    <n v="80"/>
    <n v="320"/>
    <n v="12"/>
    <n v="65"/>
    <n v="780"/>
    <n v="2"/>
    <n v="80"/>
    <n v="800"/>
  </r>
  <r>
    <n v="5"/>
    <n v="90"/>
    <n v="450"/>
    <n v="3"/>
    <n v="100"/>
    <n v="200"/>
    <n v="3"/>
    <n v="0"/>
    <n v="0"/>
    <n v="0"/>
    <n v="100"/>
    <n v="300"/>
    <n v="5"/>
    <n v="90"/>
    <n v="450"/>
    <n v="3"/>
    <n v="100"/>
    <n v="200"/>
    <n v="3"/>
    <n v="0"/>
    <n v="0"/>
    <n v="0"/>
    <n v="100"/>
    <n v="300"/>
    <n v="5"/>
    <n v="80"/>
    <n v="400"/>
    <n v="2"/>
    <n v="100"/>
    <n v="300"/>
    <n v="2"/>
    <n v="0"/>
    <n v="0"/>
    <n v="1"/>
    <n v="100"/>
    <n v="100"/>
    <n v="4"/>
    <n v="70"/>
    <n v="280"/>
    <n v="2"/>
    <n v="80"/>
    <n v="160"/>
    <n v="2"/>
    <n v="0"/>
    <n v="0"/>
    <n v="0"/>
    <n v="80"/>
    <n v="160"/>
    <n v="5"/>
    <n v="65"/>
    <n v="325"/>
    <n v="3"/>
    <n v="70"/>
    <n v="140"/>
    <n v="3"/>
    <n v="0"/>
    <n v="0"/>
    <n v="1"/>
    <n v="70"/>
    <n v="140"/>
    <n v="1"/>
    <n v="0"/>
    <n v="0"/>
    <n v="0"/>
    <n v="70"/>
    <n v="70"/>
    <n v="5"/>
    <n v="65"/>
    <n v="325"/>
    <n v="0"/>
    <n v="75"/>
    <n v="375"/>
    <n v="7"/>
    <n v="70"/>
    <n v="490"/>
    <n v="3"/>
    <n v="85"/>
    <n v="340"/>
    <n v="3"/>
    <n v="0"/>
    <n v="0"/>
    <n v="0"/>
    <n v="85"/>
    <n v="255"/>
    <n v="5"/>
    <n v="70"/>
    <n v="350"/>
    <n v="0"/>
    <n v="105"/>
    <n v="525"/>
    <m/>
    <m/>
    <m/>
    <m/>
    <m/>
    <m/>
    <m/>
    <m/>
    <m/>
    <m/>
    <m/>
    <m/>
    <m/>
    <m/>
    <m/>
    <m/>
    <m/>
    <m/>
    <n v="5"/>
    <n v="60"/>
    <n v="300"/>
    <n v="3"/>
    <n v="100"/>
    <n v="200"/>
    <n v="3"/>
    <n v="0"/>
    <n v="0"/>
    <n v="0"/>
    <n v="100"/>
    <n v="300"/>
    <n v="5"/>
    <n v="60"/>
    <n v="300"/>
    <n v="1"/>
    <n v="100"/>
    <n v="400"/>
    <n v="1"/>
    <s v="-"/>
    <n v="0"/>
    <n v="0"/>
    <n v="100"/>
    <n v="100"/>
    <n v="5"/>
    <n v="65"/>
    <n v="325"/>
    <n v="2"/>
    <n v="110"/>
    <n v="330"/>
    <n v="2"/>
    <s v="-"/>
    <n v="0"/>
    <n v="1"/>
    <n v="110"/>
    <n v="110"/>
    <m/>
    <m/>
    <m/>
    <m/>
    <m/>
    <m/>
    <n v="4"/>
    <n v="65"/>
    <n v="260"/>
    <n v="3"/>
    <n v="120"/>
    <n v="120"/>
    <n v="3"/>
    <s v="-"/>
    <n v="0"/>
    <n v="0"/>
    <n v="120"/>
    <n v="360"/>
    <n v="4"/>
    <n v="65"/>
    <n v="260"/>
    <n v="2"/>
    <n v="80"/>
    <n v="160"/>
    <n v="2"/>
    <s v="-"/>
    <n v="0"/>
    <n v="0"/>
    <n v="80"/>
    <n v="160"/>
    <n v="5"/>
    <n v="65"/>
    <n v="325"/>
    <n v="3"/>
    <n v="80"/>
    <n v="160"/>
    <n v="3"/>
    <s v="-"/>
    <n v="0"/>
    <n v="0"/>
    <n v="80"/>
    <n v="240"/>
    <n v="5"/>
    <n v="65"/>
    <n v="325"/>
    <n v="0"/>
    <n v="80"/>
    <n v="400"/>
  </r>
  <r>
    <n v="10"/>
    <n v="60"/>
    <n v="600"/>
    <n v="5"/>
    <n v="80"/>
    <n v="400"/>
    <n v="5"/>
    <n v="0"/>
    <n v="0"/>
    <n v="0"/>
    <n v="80"/>
    <n v="400"/>
    <n v="12"/>
    <n v="60"/>
    <n v="720"/>
    <n v="7"/>
    <n v="80"/>
    <n v="400"/>
    <n v="7"/>
    <n v="0"/>
    <n v="0"/>
    <n v="2"/>
    <n v="80"/>
    <n v="400"/>
    <n v="10"/>
    <n v="60"/>
    <n v="600"/>
    <n v="4"/>
    <n v="80"/>
    <n v="480"/>
    <n v="4"/>
    <n v="0"/>
    <n v="0"/>
    <n v="1"/>
    <n v="80"/>
    <n v="240"/>
    <n v="5"/>
    <n v="60"/>
    <n v="300"/>
    <n v="3"/>
    <n v="70"/>
    <n v="140"/>
    <n v="3"/>
    <n v="0"/>
    <n v="0"/>
    <n v="1"/>
    <n v="70"/>
    <n v="140"/>
    <n v="4"/>
    <n v="70"/>
    <n v="280"/>
    <n v="3"/>
    <n v="80"/>
    <n v="80"/>
    <n v="3"/>
    <n v="0"/>
    <n v="0"/>
    <n v="0"/>
    <n v="80"/>
    <n v="240"/>
    <n v="0"/>
    <n v="0"/>
    <n v="0"/>
    <n v="0"/>
    <n v="80"/>
    <n v="0"/>
    <n v="5"/>
    <n v="70"/>
    <n v="350"/>
    <n v="0"/>
    <n v="80"/>
    <n v="400"/>
    <n v="5"/>
    <n v="75"/>
    <n v="375"/>
    <n v="3"/>
    <n v="90"/>
    <n v="180"/>
    <n v="3"/>
    <n v="0"/>
    <n v="0"/>
    <n v="0"/>
    <n v="90"/>
    <n v="270"/>
    <n v="5"/>
    <n v="75"/>
    <n v="375"/>
    <n v="0"/>
    <n v="110"/>
    <n v="550"/>
    <m/>
    <m/>
    <m/>
    <m/>
    <m/>
    <m/>
    <m/>
    <m/>
    <m/>
    <m/>
    <m/>
    <m/>
    <m/>
    <m/>
    <m/>
    <m/>
    <m/>
    <m/>
    <n v="10"/>
    <n v="65"/>
    <n v="650"/>
    <n v="5"/>
    <n v="80"/>
    <n v="400"/>
    <n v="5"/>
    <n v="0"/>
    <n v="0"/>
    <n v="0"/>
    <n v="80"/>
    <n v="400"/>
    <n v="12"/>
    <n v="65"/>
    <n v="780"/>
    <n v="8"/>
    <n v="80"/>
    <n v="320"/>
    <n v="8"/>
    <s v="-"/>
    <n v="0"/>
    <n v="2"/>
    <n v="80"/>
    <n v="480"/>
    <n v="8"/>
    <n v="70"/>
    <n v="560"/>
    <n v="3"/>
    <n v="100"/>
    <n v="500"/>
    <n v="3"/>
    <s v="-"/>
    <n v="0"/>
    <n v="0"/>
    <n v="100"/>
    <n v="300"/>
    <m/>
    <m/>
    <m/>
    <m/>
    <m/>
    <m/>
    <n v="8"/>
    <n v="70"/>
    <n v="560"/>
    <n v="4"/>
    <n v="105"/>
    <n v="420"/>
    <n v="4"/>
    <s v="-"/>
    <n v="0"/>
    <n v="1"/>
    <n v="105"/>
    <n v="315"/>
    <n v="8"/>
    <n v="70"/>
    <n v="560"/>
    <n v="3"/>
    <n v="100"/>
    <n v="500"/>
    <n v="3"/>
    <s v="-"/>
    <n v="0"/>
    <n v="1"/>
    <n v="100"/>
    <n v="200"/>
    <n v="10"/>
    <n v="70"/>
    <n v="700"/>
    <n v="5"/>
    <n v="100"/>
    <n v="500"/>
    <n v="5"/>
    <s v="-"/>
    <n v="0"/>
    <n v="0"/>
    <n v="100"/>
    <n v="500"/>
    <n v="12"/>
    <n v="70"/>
    <n v="840"/>
    <n v="0"/>
    <n v="100"/>
    <n v="1200"/>
  </r>
  <r>
    <n v="100"/>
    <n v="3"/>
    <n v="300"/>
    <n v="50"/>
    <n v="4"/>
    <n v="200"/>
    <n v="50"/>
    <n v="0"/>
    <n v="0"/>
    <n v="5"/>
    <n v="4"/>
    <n v="180"/>
    <n v="100"/>
    <n v="3"/>
    <n v="300"/>
    <n v="50"/>
    <n v="4"/>
    <n v="200"/>
    <n v="50"/>
    <n v="0"/>
    <n v="0"/>
    <n v="0"/>
    <n v="4"/>
    <n v="200"/>
    <n v="100"/>
    <n v="4"/>
    <n v="400"/>
    <n v="20"/>
    <n v="5"/>
    <n v="400"/>
    <n v="20"/>
    <n v="0"/>
    <n v="0"/>
    <n v="5"/>
    <n v="5"/>
    <n v="75"/>
    <n v="50"/>
    <n v="3"/>
    <n v="150"/>
    <n v="20"/>
    <n v="5"/>
    <n v="150"/>
    <n v="20"/>
    <n v="0"/>
    <n v="0"/>
    <n v="0"/>
    <n v="5"/>
    <n v="100"/>
    <n v="40"/>
    <n v="2"/>
    <n v="80"/>
    <n v="20"/>
    <n v="5"/>
    <n v="100"/>
    <n v="20"/>
    <n v="0"/>
    <n v="0"/>
    <n v="5"/>
    <n v="5"/>
    <n v="75"/>
    <n v="5"/>
    <n v="0"/>
    <n v="0"/>
    <n v="0"/>
    <n v="5"/>
    <n v="25"/>
    <n v="60"/>
    <n v="2"/>
    <n v="120"/>
    <n v="10"/>
    <n v="3"/>
    <n v="150"/>
    <n v="100"/>
    <n v="7"/>
    <n v="700"/>
    <n v="60"/>
    <n v="5"/>
    <n v="200"/>
    <n v="60"/>
    <n v="0"/>
    <n v="0"/>
    <n v="10"/>
    <n v="5"/>
    <n v="250"/>
    <n v="100"/>
    <n v="7"/>
    <n v="700"/>
    <n v="0"/>
    <n v="25"/>
    <n v="2500"/>
    <m/>
    <m/>
    <m/>
    <m/>
    <m/>
    <m/>
    <m/>
    <m/>
    <m/>
    <m/>
    <m/>
    <m/>
    <m/>
    <m/>
    <m/>
    <m/>
    <m/>
    <m/>
    <n v="100"/>
    <n v="2"/>
    <n v="200"/>
    <n v="50"/>
    <n v="4"/>
    <n v="200"/>
    <n v="50"/>
    <n v="0"/>
    <n v="0"/>
    <n v="5"/>
    <n v="4"/>
    <n v="180"/>
    <n v="100"/>
    <n v="4"/>
    <n v="400"/>
    <n v="40"/>
    <n v="4"/>
    <n v="240"/>
    <n v="40"/>
    <s v="-"/>
    <n v="0"/>
    <n v="10"/>
    <n v="4"/>
    <n v="120"/>
    <n v="100"/>
    <n v="7"/>
    <n v="700"/>
    <n v="70"/>
    <n v="12"/>
    <n v="360"/>
    <n v="70"/>
    <s v="-"/>
    <n v="0"/>
    <n v="20"/>
    <n v="13"/>
    <n v="650"/>
    <m/>
    <m/>
    <m/>
    <m/>
    <m/>
    <m/>
    <n v="100"/>
    <n v="7"/>
    <n v="700"/>
    <n v="40"/>
    <n v="13"/>
    <n v="780"/>
    <n v="40"/>
    <s v="-"/>
    <n v="0"/>
    <n v="0"/>
    <n v="13"/>
    <n v="520"/>
    <n v="100"/>
    <n v="3"/>
    <n v="300"/>
    <n v="45"/>
    <n v="5"/>
    <n v="275"/>
    <n v="45"/>
    <s v="-"/>
    <n v="0"/>
    <n v="0"/>
    <n v="5"/>
    <n v="225"/>
    <n v="100"/>
    <n v="3"/>
    <n v="300"/>
    <n v="50"/>
    <n v="5"/>
    <n v="250"/>
    <n v="50"/>
    <s v="-"/>
    <n v="0"/>
    <n v="5"/>
    <n v="5"/>
    <n v="225"/>
    <n v="100"/>
    <n v="3"/>
    <n v="300"/>
    <n v="10"/>
    <n v="5"/>
    <n v="450"/>
  </r>
  <r>
    <n v="5"/>
    <n v="70"/>
    <n v="350"/>
    <n v="3"/>
    <n v="80"/>
    <n v="160"/>
    <n v="3"/>
    <n v="0"/>
    <n v="0"/>
    <n v="1"/>
    <n v="80"/>
    <n v="160"/>
    <n v="5"/>
    <n v="70"/>
    <n v="350"/>
    <n v="3"/>
    <n v="80"/>
    <n v="160"/>
    <n v="3"/>
    <n v="0"/>
    <n v="0"/>
    <n v="1"/>
    <n v="80"/>
    <n v="160"/>
    <n v="5"/>
    <n v="70"/>
    <n v="350"/>
    <n v="3"/>
    <n v="90"/>
    <n v="180"/>
    <n v="3"/>
    <n v="0"/>
    <n v="0"/>
    <n v="0"/>
    <n v="90"/>
    <n v="270"/>
    <n v="5"/>
    <n v="60"/>
    <n v="300"/>
    <n v="3"/>
    <n v="70"/>
    <n v="140"/>
    <n v="3"/>
    <n v="0"/>
    <n v="0"/>
    <n v="0"/>
    <n v="70"/>
    <n v="210"/>
    <n v="5"/>
    <n v="50"/>
    <n v="250"/>
    <n v="2"/>
    <n v="60"/>
    <n v="180"/>
    <n v="2"/>
    <n v="0"/>
    <n v="0"/>
    <n v="0"/>
    <n v="60"/>
    <n v="120"/>
    <n v="0"/>
    <n v="0"/>
    <n v="0"/>
    <n v="0"/>
    <n v="60"/>
    <n v="0"/>
    <n v="5"/>
    <n v="50"/>
    <n v="250"/>
    <n v="0"/>
    <n v="60"/>
    <n v="300"/>
    <n v="5"/>
    <n v="55"/>
    <n v="275"/>
    <n v="3"/>
    <n v="70"/>
    <n v="140"/>
    <n v="3"/>
    <n v="0"/>
    <n v="0"/>
    <n v="0"/>
    <n v="70"/>
    <n v="210"/>
    <n v="5"/>
    <n v="55"/>
    <n v="275"/>
    <n v="2"/>
    <n v="90"/>
    <n v="270"/>
    <m/>
    <m/>
    <m/>
    <m/>
    <m/>
    <m/>
    <m/>
    <m/>
    <m/>
    <m/>
    <m/>
    <m/>
    <m/>
    <m/>
    <m/>
    <m/>
    <m/>
    <m/>
    <n v="5"/>
    <n v="45"/>
    <n v="225"/>
    <n v="3"/>
    <n v="80"/>
    <n v="160"/>
    <n v="3"/>
    <n v="0"/>
    <n v="0"/>
    <n v="1"/>
    <n v="80"/>
    <n v="160"/>
    <n v="5"/>
    <n v="40"/>
    <n v="200"/>
    <n v="2"/>
    <n v="80"/>
    <n v="240"/>
    <n v="2"/>
    <s v="-"/>
    <n v="0"/>
    <n v="0"/>
    <n v="80"/>
    <n v="160"/>
    <n v="5"/>
    <n v="45"/>
    <n v="225"/>
    <n v="3"/>
    <n v="85"/>
    <n v="170"/>
    <n v="3"/>
    <s v="-"/>
    <n v="0"/>
    <n v="1"/>
    <n v="85"/>
    <n v="170"/>
    <m/>
    <m/>
    <m/>
    <m/>
    <m/>
    <m/>
    <n v="5"/>
    <n v="50"/>
    <n v="250"/>
    <n v="1"/>
    <n v="85"/>
    <n v="340"/>
    <n v="1"/>
    <s v="-"/>
    <n v="0"/>
    <n v="0"/>
    <n v="85"/>
    <n v="85"/>
    <n v="5"/>
    <n v="50"/>
    <n v="250"/>
    <n v="3"/>
    <n v="80"/>
    <n v="160"/>
    <n v="3"/>
    <s v="-"/>
    <n v="0"/>
    <n v="1"/>
    <n v="80"/>
    <n v="160"/>
    <n v="5"/>
    <n v="50"/>
    <n v="250"/>
    <n v="3"/>
    <n v="80"/>
    <n v="160"/>
    <n v="3"/>
    <s v="-"/>
    <n v="0"/>
    <n v="1"/>
    <n v="80"/>
    <n v="160"/>
    <n v="5"/>
    <n v="50"/>
    <n v="250"/>
    <n v="0"/>
    <n v="80"/>
    <n v="400"/>
  </r>
  <r>
    <n v="20"/>
    <n v="40"/>
    <n v="800"/>
    <n v="15"/>
    <n v="60"/>
    <n v="300"/>
    <n v="15"/>
    <n v="0"/>
    <n v="0"/>
    <n v="3"/>
    <n v="60"/>
    <n v="720"/>
    <n v="20"/>
    <n v="40"/>
    <n v="800"/>
    <n v="12"/>
    <n v="60"/>
    <n v="480"/>
    <n v="12"/>
    <n v="0"/>
    <n v="0"/>
    <n v="3"/>
    <n v="60"/>
    <n v="540"/>
    <n v="15"/>
    <n v="40"/>
    <n v="600"/>
    <n v="6"/>
    <n v="50"/>
    <n v="450"/>
    <n v="6"/>
    <n v="0"/>
    <n v="0"/>
    <n v="1"/>
    <n v="50"/>
    <n v="250"/>
    <n v="10"/>
    <n v="40"/>
    <n v="400"/>
    <n v="5"/>
    <n v="50"/>
    <n v="250"/>
    <n v="5"/>
    <n v="0"/>
    <n v="0"/>
    <n v="1"/>
    <n v="50"/>
    <n v="200"/>
    <n v="10"/>
    <n v="50"/>
    <n v="500"/>
    <n v="5"/>
    <n v="60"/>
    <n v="300"/>
    <n v="5"/>
    <n v="0"/>
    <n v="0"/>
    <n v="1"/>
    <n v="60"/>
    <n v="240"/>
    <n v="1"/>
    <n v="0"/>
    <n v="0"/>
    <n v="0"/>
    <n v="60"/>
    <n v="60"/>
    <n v="10"/>
    <n v="50"/>
    <n v="500"/>
    <n v="3"/>
    <n v="60"/>
    <n v="420"/>
    <n v="10"/>
    <n v="55"/>
    <n v="550"/>
    <n v="5"/>
    <n v="70"/>
    <n v="350"/>
    <n v="5"/>
    <n v="0"/>
    <n v="0"/>
    <n v="2"/>
    <n v="70"/>
    <n v="210"/>
    <n v="10"/>
    <n v="55"/>
    <n v="550"/>
    <n v="2"/>
    <n v="90"/>
    <n v="720"/>
    <m/>
    <m/>
    <m/>
    <m/>
    <m/>
    <m/>
    <m/>
    <m/>
    <m/>
    <m/>
    <m/>
    <m/>
    <m/>
    <m/>
    <m/>
    <m/>
    <m/>
    <m/>
    <n v="20"/>
    <n v="45"/>
    <n v="900"/>
    <n v="15"/>
    <n v="60"/>
    <n v="300"/>
    <n v="15"/>
    <n v="0"/>
    <n v="0"/>
    <n v="3"/>
    <n v="60"/>
    <n v="720"/>
    <n v="20"/>
    <n v="45"/>
    <n v="900"/>
    <n v="8"/>
    <n v="60"/>
    <n v="720"/>
    <n v="8"/>
    <s v="-"/>
    <n v="0"/>
    <n v="2"/>
    <n v="60"/>
    <n v="360"/>
    <n v="20"/>
    <n v="50"/>
    <n v="1000"/>
    <n v="7"/>
    <n v="70"/>
    <n v="910"/>
    <n v="7"/>
    <s v="-"/>
    <n v="0"/>
    <n v="3"/>
    <n v="75"/>
    <n v="300"/>
    <m/>
    <m/>
    <m/>
    <m/>
    <m/>
    <m/>
    <n v="20"/>
    <n v="50"/>
    <n v="1000"/>
    <n v="6"/>
    <n v="75"/>
    <n v="1050"/>
    <n v="6"/>
    <s v="-"/>
    <n v="0"/>
    <n v="0"/>
    <n v="75"/>
    <n v="450"/>
    <n v="20"/>
    <n v="50"/>
    <n v="1000"/>
    <n v="10"/>
    <n v="80"/>
    <n v="800"/>
    <n v="10"/>
    <s v="-"/>
    <n v="0"/>
    <n v="5"/>
    <n v="80"/>
    <n v="400"/>
    <n v="20"/>
    <n v="50"/>
    <n v="1000"/>
    <n v="15"/>
    <n v="80"/>
    <n v="400"/>
    <n v="15"/>
    <s v="-"/>
    <n v="0"/>
    <n v="3"/>
    <n v="80"/>
    <n v="960"/>
    <n v="20"/>
    <n v="50"/>
    <n v="1000"/>
    <n v="3"/>
    <n v="80"/>
    <n v="1360"/>
  </r>
  <r>
    <n v="25"/>
    <n v="50"/>
    <n v="1250"/>
    <n v="15"/>
    <n v="80"/>
    <n v="800"/>
    <n v="15"/>
    <n v="0"/>
    <n v="0"/>
    <n v="5"/>
    <n v="80"/>
    <n v="800"/>
    <n v="20"/>
    <n v="50"/>
    <n v="1000"/>
    <n v="10"/>
    <n v="80"/>
    <n v="800"/>
    <n v="10"/>
    <n v="0"/>
    <n v="0"/>
    <n v="2"/>
    <n v="80"/>
    <n v="640"/>
    <n v="15"/>
    <n v="80"/>
    <n v="1200"/>
    <n v="5"/>
    <n v="100"/>
    <n v="1000"/>
    <n v="5"/>
    <n v="0"/>
    <n v="0"/>
    <n v="0"/>
    <n v="100"/>
    <n v="500"/>
    <n v="10"/>
    <n v="70"/>
    <n v="700"/>
    <n v="5"/>
    <n v="90"/>
    <n v="450"/>
    <n v="5"/>
    <n v="0"/>
    <n v="0"/>
    <n v="2"/>
    <n v="90"/>
    <n v="270"/>
    <n v="8"/>
    <n v="70"/>
    <n v="560"/>
    <n v="2"/>
    <n v="80"/>
    <n v="480"/>
    <n v="2"/>
    <n v="0"/>
    <n v="0"/>
    <n v="0"/>
    <n v="80"/>
    <n v="160"/>
    <n v="0"/>
    <n v="0"/>
    <n v="0"/>
    <n v="0"/>
    <n v="80"/>
    <n v="0"/>
    <n v="8"/>
    <n v="70"/>
    <n v="560"/>
    <n v="2"/>
    <n v="80"/>
    <n v="480"/>
    <n v="15"/>
    <n v="75"/>
    <n v="1125"/>
    <n v="5"/>
    <n v="90"/>
    <n v="900"/>
    <n v="5"/>
    <n v="0"/>
    <n v="0"/>
    <n v="2"/>
    <n v="90"/>
    <n v="270"/>
    <n v="20"/>
    <n v="75"/>
    <n v="1500"/>
    <n v="2"/>
    <n v="110"/>
    <n v="1980"/>
    <m/>
    <m/>
    <m/>
    <m/>
    <m/>
    <m/>
    <m/>
    <m/>
    <m/>
    <m/>
    <m/>
    <m/>
    <m/>
    <m/>
    <m/>
    <m/>
    <m/>
    <m/>
    <n v="25"/>
    <n v="65"/>
    <n v="1625"/>
    <n v="15"/>
    <n v="80"/>
    <n v="800"/>
    <n v="15"/>
    <n v="0"/>
    <n v="0"/>
    <n v="5"/>
    <n v="80"/>
    <n v="800"/>
    <n v="25"/>
    <n v="65"/>
    <n v="1625"/>
    <n v="10"/>
    <n v="80"/>
    <n v="1200"/>
    <n v="10"/>
    <s v="-"/>
    <n v="0"/>
    <n v="3"/>
    <n v="80"/>
    <n v="560"/>
    <n v="20"/>
    <n v="70"/>
    <n v="1400"/>
    <n v="8"/>
    <n v="90"/>
    <n v="1080"/>
    <n v="8"/>
    <s v="-"/>
    <n v="0"/>
    <n v="1"/>
    <n v="90"/>
    <n v="630"/>
    <m/>
    <m/>
    <m/>
    <m/>
    <m/>
    <m/>
    <n v="25"/>
    <n v="70"/>
    <n v="1750"/>
    <n v="13"/>
    <n v="90"/>
    <n v="1080"/>
    <n v="13"/>
    <s v="-"/>
    <n v="0"/>
    <n v="5"/>
    <n v="90"/>
    <n v="720"/>
    <n v="25"/>
    <n v="70"/>
    <n v="1750"/>
    <n v="12"/>
    <n v="100"/>
    <n v="1300"/>
    <n v="12"/>
    <s v="-"/>
    <n v="0"/>
    <n v="6"/>
    <n v="100"/>
    <n v="600"/>
    <n v="25"/>
    <n v="70"/>
    <n v="1750"/>
    <n v="15"/>
    <n v="100"/>
    <n v="1000"/>
    <n v="15"/>
    <s v="-"/>
    <n v="0"/>
    <n v="5"/>
    <n v="100"/>
    <n v="1000"/>
    <n v="20"/>
    <n v="70"/>
    <n v="1400"/>
    <n v="2"/>
    <n v="100"/>
    <n v="1800"/>
  </r>
  <r>
    <n v="5"/>
    <n v="40"/>
    <n v="200"/>
    <n v="3"/>
    <n v="60"/>
    <n v="120"/>
    <n v="3"/>
    <n v="0"/>
    <n v="0"/>
    <n v="0"/>
    <n v="60"/>
    <n v="180"/>
    <n v="5"/>
    <n v="40"/>
    <n v="200"/>
    <n v="2"/>
    <n v="60"/>
    <n v="180"/>
    <n v="2"/>
    <n v="0"/>
    <n v="0"/>
    <n v="0"/>
    <n v="60"/>
    <n v="120"/>
    <n v="5"/>
    <n v="40"/>
    <n v="200"/>
    <n v="3"/>
    <n v="50"/>
    <n v="100"/>
    <n v="3"/>
    <n v="0"/>
    <n v="0"/>
    <n v="0"/>
    <n v="50"/>
    <n v="150"/>
    <n v="7"/>
    <n v="40"/>
    <n v="280"/>
    <n v="4"/>
    <n v="50"/>
    <n v="150"/>
    <n v="4"/>
    <n v="0"/>
    <n v="0"/>
    <n v="1"/>
    <n v="50"/>
    <n v="150"/>
    <n v="5"/>
    <n v="40"/>
    <n v="200"/>
    <n v="3"/>
    <n v="50"/>
    <n v="100"/>
    <n v="3"/>
    <n v="0"/>
    <n v="0"/>
    <n v="1"/>
    <n v="50"/>
    <n v="100"/>
    <n v="1"/>
    <n v="0"/>
    <n v="0"/>
    <n v="0"/>
    <n v="50"/>
    <n v="50"/>
    <n v="7"/>
    <n v="40"/>
    <n v="280"/>
    <n v="2"/>
    <n v="50"/>
    <n v="250"/>
    <n v="7"/>
    <n v="45"/>
    <n v="315"/>
    <n v="3"/>
    <n v="60"/>
    <n v="240"/>
    <n v="3"/>
    <n v="0"/>
    <n v="0"/>
    <n v="2"/>
    <n v="60"/>
    <n v="60"/>
    <n v="7"/>
    <n v="45"/>
    <n v="315"/>
    <n v="2"/>
    <n v="80"/>
    <n v="400"/>
    <m/>
    <m/>
    <m/>
    <m/>
    <m/>
    <m/>
    <m/>
    <m/>
    <m/>
    <m/>
    <m/>
    <m/>
    <m/>
    <m/>
    <m/>
    <m/>
    <m/>
    <m/>
    <n v="5"/>
    <n v="35"/>
    <n v="175"/>
    <n v="3"/>
    <n v="60"/>
    <n v="120"/>
    <n v="3"/>
    <n v="0"/>
    <n v="0"/>
    <n v="0"/>
    <n v="60"/>
    <n v="180"/>
    <n v="5"/>
    <n v="35"/>
    <n v="175"/>
    <n v="2"/>
    <n v="60"/>
    <n v="180"/>
    <n v="2"/>
    <s v="-"/>
    <n v="0"/>
    <n v="0"/>
    <n v="60"/>
    <n v="120"/>
    <n v="5"/>
    <n v="65"/>
    <n v="325"/>
    <n v="4"/>
    <n v="75"/>
    <n v="75"/>
    <n v="4"/>
    <s v="-"/>
    <n v="0"/>
    <n v="1"/>
    <n v="75"/>
    <n v="225"/>
    <m/>
    <m/>
    <m/>
    <m/>
    <m/>
    <m/>
    <n v="5"/>
    <n v="65"/>
    <n v="325"/>
    <n v="0"/>
    <n v="80"/>
    <n v="400"/>
    <n v="0"/>
    <s v="-"/>
    <n v="0"/>
    <n v="0"/>
    <n v="80"/>
    <n v="0"/>
    <n v="5"/>
    <n v="65"/>
    <n v="325"/>
    <n v="3"/>
    <n v="90"/>
    <n v="180"/>
    <n v="3"/>
    <s v="-"/>
    <n v="0"/>
    <n v="0"/>
    <n v="90"/>
    <n v="270"/>
    <n v="5"/>
    <n v="65"/>
    <n v="325"/>
    <n v="3"/>
    <n v="90"/>
    <n v="180"/>
    <n v="3"/>
    <s v="-"/>
    <n v="0"/>
    <n v="0"/>
    <n v="90"/>
    <n v="270"/>
    <n v="5"/>
    <n v="65"/>
    <n v="325"/>
    <n v="2"/>
    <n v="90"/>
    <n v="270"/>
  </r>
  <r>
    <n v="4"/>
    <n v="50"/>
    <n v="200"/>
    <n v="2"/>
    <n v="60"/>
    <n v="120"/>
    <n v="2"/>
    <n v="0"/>
    <n v="0"/>
    <n v="0"/>
    <n v="60"/>
    <n v="120"/>
    <n v="3"/>
    <n v="50"/>
    <n v="150"/>
    <n v="1"/>
    <n v="60"/>
    <n v="120"/>
    <n v="1"/>
    <n v="0"/>
    <n v="0"/>
    <n v="0"/>
    <n v="60"/>
    <n v="60"/>
    <n v="4"/>
    <n v="50"/>
    <n v="200"/>
    <n v="1"/>
    <n v="70"/>
    <n v="210"/>
    <n v="1"/>
    <n v="0"/>
    <n v="0"/>
    <n v="0"/>
    <n v="70"/>
    <n v="70"/>
    <n v="5"/>
    <n v="50"/>
    <n v="250"/>
    <n v="2"/>
    <n v="60"/>
    <n v="180"/>
    <n v="2"/>
    <n v="0"/>
    <n v="0"/>
    <n v="0"/>
    <n v="60"/>
    <n v="120"/>
    <n v="7"/>
    <n v="60"/>
    <n v="420"/>
    <n v="4"/>
    <n v="70"/>
    <n v="210"/>
    <n v="4"/>
    <n v="0"/>
    <n v="0"/>
    <n v="2"/>
    <n v="70"/>
    <n v="140"/>
    <n v="2"/>
    <n v="0"/>
    <n v="0"/>
    <n v="0"/>
    <n v="70"/>
    <n v="140"/>
    <n v="7"/>
    <n v="60"/>
    <n v="420"/>
    <n v="1"/>
    <n v="70"/>
    <n v="420"/>
    <n v="7"/>
    <n v="65"/>
    <n v="455"/>
    <n v="4"/>
    <n v="80"/>
    <n v="240"/>
    <n v="4"/>
    <n v="0"/>
    <n v="0"/>
    <n v="1"/>
    <n v="80"/>
    <n v="240"/>
    <n v="7"/>
    <n v="65"/>
    <n v="455"/>
    <n v="1"/>
    <n v="100"/>
    <n v="600"/>
    <m/>
    <m/>
    <m/>
    <m/>
    <m/>
    <m/>
    <m/>
    <m/>
    <m/>
    <m/>
    <m/>
    <m/>
    <m/>
    <m/>
    <m/>
    <m/>
    <m/>
    <m/>
    <n v="4"/>
    <n v="55"/>
    <n v="220"/>
    <n v="2"/>
    <n v="60"/>
    <n v="120"/>
    <n v="2"/>
    <n v="0"/>
    <n v="0"/>
    <n v="0"/>
    <n v="60"/>
    <n v="120"/>
    <n v="4"/>
    <n v="55"/>
    <n v="220"/>
    <n v="2"/>
    <n v="60"/>
    <n v="120"/>
    <n v="2"/>
    <s v="-"/>
    <n v="0"/>
    <n v="1"/>
    <n v="60"/>
    <n v="60"/>
    <n v="4"/>
    <n v="55"/>
    <n v="220"/>
    <n v="0"/>
    <n v="65"/>
    <n v="260"/>
    <n v="0"/>
    <s v="-"/>
    <n v="0"/>
    <n v="0"/>
    <n v="65"/>
    <n v="0"/>
    <m/>
    <m/>
    <m/>
    <m/>
    <m/>
    <m/>
    <n v="4"/>
    <n v="60"/>
    <n v="240"/>
    <n v="1"/>
    <n v="75"/>
    <n v="225"/>
    <n v="1"/>
    <s v="-"/>
    <n v="0"/>
    <n v="0"/>
    <n v="75"/>
    <n v="75"/>
    <n v="4"/>
    <n v="60"/>
    <n v="240"/>
    <n v="2"/>
    <n v="80"/>
    <n v="160"/>
    <n v="2"/>
    <s v="-"/>
    <n v="0"/>
    <n v="0"/>
    <n v="80"/>
    <n v="160"/>
    <n v="4"/>
    <n v="60"/>
    <n v="240"/>
    <n v="2"/>
    <n v="80"/>
    <n v="160"/>
    <n v="2"/>
    <s v="-"/>
    <n v="0"/>
    <n v="0"/>
    <n v="80"/>
    <n v="160"/>
    <n v="3"/>
    <n v="60"/>
    <n v="180"/>
    <n v="1"/>
    <n v="80"/>
    <n v="160"/>
  </r>
  <r>
    <n v="6"/>
    <n v="60"/>
    <n v="360"/>
    <n v="3"/>
    <n v="80"/>
    <n v="240"/>
    <n v="3"/>
    <n v="0"/>
    <n v="0"/>
    <n v="1"/>
    <n v="80"/>
    <n v="160"/>
    <n v="7"/>
    <n v="60"/>
    <n v="420"/>
    <n v="4"/>
    <n v="80"/>
    <n v="240"/>
    <n v="4"/>
    <n v="0"/>
    <n v="0"/>
    <n v="0"/>
    <n v="80"/>
    <n v="320"/>
    <n v="7"/>
    <n v="80"/>
    <n v="560"/>
    <n v="3"/>
    <n v="90"/>
    <n v="360"/>
    <n v="3"/>
    <n v="0"/>
    <n v="0"/>
    <n v="1"/>
    <n v="90"/>
    <n v="180"/>
    <n v="7"/>
    <n v="70"/>
    <n v="490"/>
    <n v="4"/>
    <n v="80"/>
    <n v="240"/>
    <n v="4"/>
    <n v="0"/>
    <n v="0"/>
    <n v="0"/>
    <n v="80"/>
    <n v="320"/>
    <n v="5"/>
    <n v="50"/>
    <n v="250"/>
    <n v="2"/>
    <n v="55"/>
    <n v="165"/>
    <n v="2"/>
    <n v="0"/>
    <n v="0"/>
    <n v="0"/>
    <n v="55"/>
    <n v="110"/>
    <n v="0"/>
    <n v="0"/>
    <n v="0"/>
    <n v="0"/>
    <n v="55"/>
    <n v="0"/>
    <n v="5"/>
    <n v="50"/>
    <n v="250"/>
    <n v="0"/>
    <n v="60"/>
    <n v="300"/>
    <n v="5"/>
    <n v="55"/>
    <n v="275"/>
    <n v="2"/>
    <n v="70"/>
    <n v="210"/>
    <n v="2"/>
    <n v="0"/>
    <n v="0"/>
    <n v="0"/>
    <n v="70"/>
    <n v="140"/>
    <n v="5"/>
    <n v="55"/>
    <n v="275"/>
    <n v="0"/>
    <n v="90"/>
    <n v="450"/>
    <m/>
    <m/>
    <m/>
    <m/>
    <m/>
    <m/>
    <m/>
    <m/>
    <m/>
    <m/>
    <m/>
    <m/>
    <m/>
    <m/>
    <m/>
    <m/>
    <m/>
    <m/>
    <n v="6"/>
    <n v="45"/>
    <n v="270"/>
    <n v="3"/>
    <n v="80"/>
    <n v="240"/>
    <n v="3"/>
    <n v="0"/>
    <n v="0"/>
    <n v="1"/>
    <n v="80"/>
    <n v="160"/>
    <n v="6"/>
    <n v="45"/>
    <n v="270"/>
    <n v="2"/>
    <n v="80"/>
    <n v="320"/>
    <n v="2"/>
    <s v="-"/>
    <n v="0"/>
    <n v="1"/>
    <n v="80"/>
    <n v="80"/>
    <n v="6"/>
    <n v="50"/>
    <n v="300"/>
    <n v="4"/>
    <n v="85"/>
    <n v="170"/>
    <n v="4"/>
    <s v="-"/>
    <n v="0"/>
    <n v="1"/>
    <n v="85"/>
    <n v="255"/>
    <m/>
    <m/>
    <m/>
    <m/>
    <m/>
    <m/>
    <n v="6"/>
    <n v="50"/>
    <n v="300"/>
    <n v="2"/>
    <n v="85"/>
    <n v="340"/>
    <n v="2"/>
    <s v="-"/>
    <n v="0"/>
    <n v="0"/>
    <n v="85"/>
    <n v="170"/>
    <n v="6"/>
    <n v="50"/>
    <n v="300"/>
    <n v="3"/>
    <n v="80"/>
    <n v="240"/>
    <n v="3"/>
    <s v="-"/>
    <n v="0"/>
    <n v="0"/>
    <n v="80"/>
    <n v="240"/>
    <n v="6"/>
    <n v="50"/>
    <n v="300"/>
    <n v="3"/>
    <n v="80"/>
    <n v="240"/>
    <n v="3"/>
    <s v="-"/>
    <n v="0"/>
    <n v="1"/>
    <n v="80"/>
    <n v="160"/>
    <n v="7"/>
    <n v="50"/>
    <n v="350"/>
    <n v="0"/>
    <n v="80"/>
    <n v="560"/>
  </r>
  <r>
    <n v="5"/>
    <n v="60"/>
    <n v="300"/>
    <n v="2"/>
    <n v="80"/>
    <n v="240"/>
    <n v="2"/>
    <n v="0"/>
    <n v="0"/>
    <n v="0"/>
    <n v="80"/>
    <n v="160"/>
    <n v="5"/>
    <n v="60"/>
    <n v="300"/>
    <n v="3"/>
    <n v="80"/>
    <n v="160"/>
    <n v="3"/>
    <n v="0"/>
    <n v="0"/>
    <n v="0"/>
    <n v="80"/>
    <n v="240"/>
    <n v="5"/>
    <n v="100"/>
    <n v="500"/>
    <n v="2"/>
    <n v="100"/>
    <n v="300"/>
    <n v="2"/>
    <n v="0"/>
    <n v="0"/>
    <n v="0"/>
    <n v="100"/>
    <n v="200"/>
    <n v="5"/>
    <n v="80"/>
    <n v="400"/>
    <n v="2"/>
    <n v="90"/>
    <n v="270"/>
    <n v="2"/>
    <n v="0"/>
    <n v="0"/>
    <n v="0"/>
    <n v="90"/>
    <n v="180"/>
    <n v="7"/>
    <n v="60"/>
    <n v="420"/>
    <n v="4"/>
    <n v="60"/>
    <n v="180"/>
    <n v="4"/>
    <n v="0"/>
    <n v="0"/>
    <n v="1"/>
    <n v="60"/>
    <n v="180"/>
    <n v="1"/>
    <n v="0"/>
    <n v="0"/>
    <n v="1"/>
    <n v="60"/>
    <n v="0"/>
    <n v="5"/>
    <n v="60"/>
    <n v="300"/>
    <n v="1"/>
    <n v="70"/>
    <n v="280"/>
    <n v="5"/>
    <n v="65"/>
    <n v="325"/>
    <n v="3"/>
    <n v="80"/>
    <n v="160"/>
    <n v="3"/>
    <n v="0"/>
    <n v="0"/>
    <n v="1"/>
    <n v="80"/>
    <n v="160"/>
    <n v="5"/>
    <n v="65"/>
    <n v="325"/>
    <n v="2"/>
    <n v="100"/>
    <n v="300"/>
    <m/>
    <m/>
    <m/>
    <m/>
    <m/>
    <m/>
    <m/>
    <m/>
    <m/>
    <m/>
    <m/>
    <m/>
    <m/>
    <m/>
    <m/>
    <m/>
    <m/>
    <m/>
    <n v="5"/>
    <n v="55"/>
    <n v="275"/>
    <n v="2"/>
    <n v="80"/>
    <n v="240"/>
    <n v="2"/>
    <n v="0"/>
    <n v="0"/>
    <n v="0"/>
    <n v="80"/>
    <n v="160"/>
    <n v="5"/>
    <n v="44"/>
    <n v="220"/>
    <n v="4"/>
    <n v="80"/>
    <n v="80"/>
    <n v="4"/>
    <s v="-"/>
    <n v="0"/>
    <n v="3"/>
    <n v="80"/>
    <n v="80"/>
    <n v="3"/>
    <n v="50"/>
    <n v="150"/>
    <n v="2"/>
    <n v="75"/>
    <n v="75"/>
    <n v="2"/>
    <s v="-"/>
    <n v="0"/>
    <n v="0"/>
    <n v="75"/>
    <n v="150"/>
    <m/>
    <m/>
    <m/>
    <m/>
    <m/>
    <m/>
    <n v="3"/>
    <n v="55"/>
    <n v="165"/>
    <n v="1"/>
    <n v="75"/>
    <n v="150"/>
    <n v="1"/>
    <s v="-"/>
    <n v="0"/>
    <n v="0"/>
    <n v="75"/>
    <n v="75"/>
    <n v="3"/>
    <n v="55"/>
    <n v="165"/>
    <n v="2"/>
    <n v="80"/>
    <n v="80"/>
    <n v="2"/>
    <s v="-"/>
    <n v="0"/>
    <n v="0"/>
    <n v="80"/>
    <n v="160"/>
    <n v="5"/>
    <n v="55"/>
    <n v="275"/>
    <n v="2"/>
    <n v="80"/>
    <n v="240"/>
    <n v="2"/>
    <s v="-"/>
    <n v="0"/>
    <n v="0"/>
    <n v="80"/>
    <n v="160"/>
    <n v="5"/>
    <n v="55"/>
    <n v="275"/>
    <n v="1"/>
    <n v="80"/>
    <n v="320"/>
  </r>
  <r>
    <n v="5"/>
    <n v="80"/>
    <n v="400"/>
    <n v="3"/>
    <n v="100"/>
    <n v="200"/>
    <n v="3"/>
    <n v="0"/>
    <n v="0"/>
    <n v="1"/>
    <n v="100"/>
    <n v="200"/>
    <n v="5"/>
    <n v="80"/>
    <n v="400"/>
    <n v="3"/>
    <n v="100"/>
    <n v="200"/>
    <n v="3"/>
    <n v="0"/>
    <n v="0"/>
    <n v="1"/>
    <n v="100"/>
    <n v="200"/>
    <n v="2"/>
    <n v="80"/>
    <n v="160"/>
    <n v="0"/>
    <n v="100"/>
    <n v="200"/>
    <n v="0"/>
    <n v="0"/>
    <n v="0"/>
    <n v="0"/>
    <n v="100"/>
    <n v="0"/>
    <n v="3"/>
    <n v="80"/>
    <n v="240"/>
    <n v="1"/>
    <n v="100"/>
    <n v="200"/>
    <n v="1"/>
    <n v="0"/>
    <n v="0"/>
    <n v="0"/>
    <n v="100"/>
    <n v="100"/>
    <n v="5"/>
    <n v="70"/>
    <n v="350"/>
    <n v="2"/>
    <n v="80"/>
    <n v="240"/>
    <n v="2"/>
    <n v="0"/>
    <n v="0"/>
    <n v="0"/>
    <n v="80"/>
    <n v="160"/>
    <n v="0"/>
    <n v="0"/>
    <n v="0"/>
    <n v="0"/>
    <n v="80"/>
    <n v="0"/>
    <n v="5"/>
    <n v="70"/>
    <n v="350"/>
    <n v="1"/>
    <n v="80"/>
    <n v="320"/>
    <n v="5"/>
    <n v="75"/>
    <n v="375"/>
    <n v="3"/>
    <n v="90"/>
    <n v="180"/>
    <n v="3"/>
    <n v="0"/>
    <n v="0"/>
    <n v="1"/>
    <n v="90"/>
    <n v="180"/>
    <n v="7"/>
    <n v="75"/>
    <n v="525"/>
    <n v="1"/>
    <n v="110"/>
    <n v="660"/>
    <m/>
    <m/>
    <m/>
    <m/>
    <m/>
    <m/>
    <m/>
    <m/>
    <m/>
    <m/>
    <m/>
    <m/>
    <m/>
    <m/>
    <m/>
    <m/>
    <m/>
    <m/>
    <n v="5"/>
    <n v="65"/>
    <n v="325"/>
    <n v="3"/>
    <n v="100"/>
    <n v="200"/>
    <n v="3"/>
    <n v="0"/>
    <n v="0"/>
    <n v="1"/>
    <n v="100"/>
    <n v="200"/>
    <n v="5"/>
    <n v="65"/>
    <n v="325"/>
    <n v="3"/>
    <n v="100"/>
    <n v="200"/>
    <n v="3"/>
    <s v="-"/>
    <n v="0"/>
    <n v="0"/>
    <n v="100"/>
    <n v="300"/>
    <n v="5"/>
    <n v="70"/>
    <n v="350"/>
    <n v="4"/>
    <n v="110"/>
    <n v="110"/>
    <n v="4"/>
    <s v="-"/>
    <n v="0"/>
    <n v="1"/>
    <n v="110"/>
    <n v="330"/>
    <m/>
    <m/>
    <m/>
    <m/>
    <m/>
    <m/>
    <n v="5"/>
    <n v="70"/>
    <n v="350"/>
    <n v="2"/>
    <n v="110"/>
    <n v="330"/>
    <n v="2"/>
    <s v="-"/>
    <n v="0"/>
    <n v="0"/>
    <n v="110"/>
    <n v="220"/>
    <n v="5"/>
    <n v="70"/>
    <n v="350"/>
    <n v="3"/>
    <n v="100"/>
    <n v="200"/>
    <n v="3"/>
    <s v="-"/>
    <n v="0"/>
    <n v="0"/>
    <n v="100"/>
    <n v="300"/>
    <n v="5"/>
    <n v="70"/>
    <n v="350"/>
    <n v="3"/>
    <n v="100"/>
    <n v="200"/>
    <n v="3"/>
    <s v="-"/>
    <n v="0"/>
    <n v="1"/>
    <n v="100"/>
    <n v="200"/>
    <n v="5"/>
    <n v="70"/>
    <n v="350"/>
    <n v="1"/>
    <n v="100"/>
    <n v="400"/>
  </r>
  <r>
    <n v="5"/>
    <n v="60"/>
    <n v="300"/>
    <n v="3"/>
    <n v="80"/>
    <n v="160"/>
    <n v="3"/>
    <n v="0"/>
    <n v="0"/>
    <n v="1"/>
    <n v="80"/>
    <n v="160"/>
    <n v="5"/>
    <n v="60"/>
    <n v="300"/>
    <n v="2"/>
    <n v="80"/>
    <n v="240"/>
    <n v="2"/>
    <n v="0"/>
    <n v="0"/>
    <n v="0"/>
    <n v="80"/>
    <n v="160"/>
    <n v="4"/>
    <n v="70"/>
    <n v="280"/>
    <n v="1"/>
    <n v="80"/>
    <n v="240"/>
    <n v="1"/>
    <n v="0"/>
    <n v="0"/>
    <n v="0"/>
    <n v="80"/>
    <n v="80"/>
    <n v="5"/>
    <n v="70"/>
    <n v="350"/>
    <n v="2"/>
    <n v="80"/>
    <n v="240"/>
    <n v="2"/>
    <n v="0"/>
    <n v="0"/>
    <n v="1"/>
    <n v="80"/>
    <n v="80"/>
    <n v="7"/>
    <n v="60"/>
    <n v="420"/>
    <n v="5"/>
    <n v="60"/>
    <n v="120"/>
    <n v="5"/>
    <n v="0"/>
    <n v="0"/>
    <n v="2"/>
    <n v="60"/>
    <n v="180"/>
    <n v="2"/>
    <n v="0"/>
    <n v="0"/>
    <n v="0"/>
    <n v="60"/>
    <n v="120"/>
    <n v="7"/>
    <n v="60"/>
    <n v="420"/>
    <n v="2"/>
    <n v="70"/>
    <n v="350"/>
    <n v="7"/>
    <n v="65"/>
    <n v="455"/>
    <n v="4"/>
    <n v="80"/>
    <n v="240"/>
    <n v="4"/>
    <n v="0"/>
    <n v="0"/>
    <n v="2"/>
    <n v="80"/>
    <n v="160"/>
    <n v="5"/>
    <n v="65"/>
    <n v="325"/>
    <n v="2"/>
    <n v="100"/>
    <n v="300"/>
    <m/>
    <m/>
    <m/>
    <m/>
    <m/>
    <m/>
    <m/>
    <m/>
    <m/>
    <m/>
    <m/>
    <m/>
    <m/>
    <m/>
    <m/>
    <m/>
    <m/>
    <m/>
    <n v="5"/>
    <n v="55"/>
    <n v="275"/>
    <n v="3"/>
    <n v="80"/>
    <n v="160"/>
    <n v="3"/>
    <n v="0"/>
    <n v="0"/>
    <n v="1"/>
    <n v="80"/>
    <n v="160"/>
    <n v="5"/>
    <n v="55"/>
    <n v="275"/>
    <n v="2"/>
    <n v="80"/>
    <n v="240"/>
    <n v="2"/>
    <s v="-"/>
    <n v="0"/>
    <n v="0"/>
    <n v="80"/>
    <n v="160"/>
    <n v="5"/>
    <n v="60"/>
    <n v="300"/>
    <n v="3"/>
    <n v="85"/>
    <n v="170"/>
    <n v="4"/>
    <s v="-"/>
    <n v="0"/>
    <n v="2"/>
    <n v="85"/>
    <n v="170"/>
    <m/>
    <m/>
    <m/>
    <m/>
    <m/>
    <m/>
    <n v="5"/>
    <n v="60"/>
    <n v="300"/>
    <n v="2"/>
    <n v="85"/>
    <n v="255"/>
    <n v="2"/>
    <s v="-"/>
    <n v="0"/>
    <n v="0"/>
    <n v="85"/>
    <n v="170"/>
    <n v="5"/>
    <n v="60"/>
    <n v="300"/>
    <n v="2"/>
    <n v="80"/>
    <n v="240"/>
    <n v="2"/>
    <s v="-"/>
    <n v="0"/>
    <n v="0"/>
    <n v="80"/>
    <n v="160"/>
    <n v="5"/>
    <n v="60"/>
    <n v="300"/>
    <n v="3"/>
    <n v="80"/>
    <n v="160"/>
    <n v="3"/>
    <s v="-"/>
    <n v="0"/>
    <n v="1"/>
    <n v="80"/>
    <n v="160"/>
    <n v="5"/>
    <n v="60"/>
    <n v="300"/>
    <n v="2"/>
    <n v="80"/>
    <n v="240"/>
  </r>
  <r>
    <n v="5"/>
    <n v="90"/>
    <n v="450"/>
    <n v="2"/>
    <n v="100"/>
    <n v="300"/>
    <n v="2"/>
    <n v="0"/>
    <n v="0"/>
    <n v="0"/>
    <n v="100"/>
    <n v="200"/>
    <n v="5"/>
    <n v="90"/>
    <n v="450"/>
    <n v="2"/>
    <n v="100"/>
    <n v="300"/>
    <n v="2"/>
    <n v="0"/>
    <n v="0"/>
    <n v="0"/>
    <n v="100"/>
    <n v="200"/>
    <n v="3"/>
    <n v="80"/>
    <n v="240"/>
    <n v="0"/>
    <n v="100"/>
    <n v="300"/>
    <n v="0"/>
    <n v="0"/>
    <n v="0"/>
    <n v="0"/>
    <n v="100"/>
    <n v="0"/>
    <n v="5"/>
    <n v="70"/>
    <n v="350"/>
    <n v="2"/>
    <n v="90"/>
    <n v="270"/>
    <n v="2"/>
    <n v="0"/>
    <n v="0"/>
    <n v="0"/>
    <n v="90"/>
    <n v="180"/>
    <n v="5"/>
    <n v="70"/>
    <n v="350"/>
    <n v="3"/>
    <n v="80"/>
    <n v="160"/>
    <n v="3"/>
    <n v="0"/>
    <n v="0"/>
    <n v="1"/>
    <n v="80"/>
    <n v="160"/>
    <n v="1"/>
    <n v="0"/>
    <n v="0"/>
    <n v="0"/>
    <n v="80"/>
    <n v="80"/>
    <n v="7"/>
    <n v="70"/>
    <n v="490"/>
    <n v="2"/>
    <n v="80"/>
    <n v="400"/>
    <n v="5"/>
    <n v="75"/>
    <n v="375"/>
    <n v="3"/>
    <n v="90"/>
    <n v="180"/>
    <n v="3"/>
    <n v="0"/>
    <n v="0"/>
    <n v="2"/>
    <n v="90"/>
    <n v="90"/>
    <n v="5"/>
    <n v="75"/>
    <n v="375"/>
    <n v="2"/>
    <n v="110"/>
    <n v="330"/>
    <m/>
    <m/>
    <m/>
    <m/>
    <m/>
    <m/>
    <m/>
    <m/>
    <m/>
    <m/>
    <m/>
    <m/>
    <m/>
    <m/>
    <m/>
    <m/>
    <m/>
    <m/>
    <n v="5"/>
    <n v="65"/>
    <n v="325"/>
    <n v="2"/>
    <n v="100"/>
    <n v="300"/>
    <n v="2"/>
    <n v="0"/>
    <n v="0"/>
    <n v="0"/>
    <n v="100"/>
    <n v="200"/>
    <n v="5"/>
    <n v="65"/>
    <n v="325"/>
    <n v="0"/>
    <n v="100"/>
    <n v="500"/>
    <n v="0"/>
    <s v="-"/>
    <n v="0"/>
    <n v="0"/>
    <n v="100"/>
    <n v="0"/>
    <n v="8"/>
    <n v="70"/>
    <n v="560"/>
    <n v="4"/>
    <n v="110"/>
    <n v="440"/>
    <n v="4"/>
    <s v="-"/>
    <n v="0"/>
    <n v="1"/>
    <n v="110"/>
    <n v="330"/>
    <m/>
    <m/>
    <m/>
    <m/>
    <m/>
    <m/>
    <n v="6"/>
    <n v="70"/>
    <n v="420"/>
    <n v="2"/>
    <n v="110"/>
    <n v="440"/>
    <n v="2"/>
    <s v="-"/>
    <n v="0"/>
    <n v="0"/>
    <n v="110"/>
    <n v="220"/>
    <n v="6"/>
    <n v="70"/>
    <n v="420"/>
    <n v="3"/>
    <n v="90"/>
    <n v="270"/>
    <n v="3"/>
    <s v="-"/>
    <n v="0"/>
    <n v="0"/>
    <n v="90"/>
    <n v="270"/>
    <n v="5"/>
    <n v="70"/>
    <n v="350"/>
    <n v="2"/>
    <n v="90"/>
    <n v="270"/>
    <n v="2"/>
    <s v="-"/>
    <n v="0"/>
    <n v="0"/>
    <n v="90"/>
    <n v="180"/>
    <n v="5"/>
    <n v="70"/>
    <n v="350"/>
    <n v="2"/>
    <n v="90"/>
    <n v="270"/>
  </r>
  <r>
    <n v="10"/>
    <n v="40"/>
    <n v="400"/>
    <n v="1"/>
    <n v="60"/>
    <n v="540"/>
    <n v="1"/>
    <n v="0"/>
    <n v="0"/>
    <n v="0"/>
    <n v="60"/>
    <n v="60"/>
    <n v="10"/>
    <n v="40"/>
    <n v="400"/>
    <n v="4"/>
    <n v="60"/>
    <n v="360"/>
    <n v="4"/>
    <n v="0"/>
    <n v="0"/>
    <n v="0"/>
    <n v="60"/>
    <n v="240"/>
    <n v="8"/>
    <n v="60"/>
    <n v="480"/>
    <n v="2"/>
    <n v="80"/>
    <n v="480"/>
    <n v="2"/>
    <n v="0"/>
    <n v="0"/>
    <n v="1"/>
    <n v="80"/>
    <n v="80"/>
    <n v="10"/>
    <n v="60"/>
    <n v="600"/>
    <n v="6"/>
    <n v="70"/>
    <n v="280"/>
    <n v="6"/>
    <n v="0"/>
    <n v="0"/>
    <n v="2"/>
    <n v="70"/>
    <n v="280"/>
    <n v="10"/>
    <n v="60"/>
    <n v="600"/>
    <n v="7"/>
    <n v="60"/>
    <n v="180"/>
    <n v="7"/>
    <n v="0"/>
    <n v="0"/>
    <n v="0"/>
    <n v="60"/>
    <n v="420"/>
    <n v="0"/>
    <n v="0"/>
    <n v="0"/>
    <n v="0"/>
    <n v="60"/>
    <n v="0"/>
    <n v="10"/>
    <n v="60"/>
    <n v="600"/>
    <n v="3"/>
    <n v="70"/>
    <n v="490"/>
    <n v="10"/>
    <n v="65"/>
    <n v="650"/>
    <n v="5"/>
    <n v="80"/>
    <n v="400"/>
    <n v="5"/>
    <n v="0"/>
    <n v="0"/>
    <n v="2"/>
    <n v="80"/>
    <n v="240"/>
    <n v="10"/>
    <n v="65"/>
    <n v="650"/>
    <n v="2"/>
    <n v="100"/>
    <n v="800"/>
    <m/>
    <m/>
    <m/>
    <m/>
    <m/>
    <m/>
    <m/>
    <m/>
    <m/>
    <m/>
    <m/>
    <m/>
    <m/>
    <m/>
    <m/>
    <m/>
    <m/>
    <m/>
    <n v="10"/>
    <n v="55"/>
    <n v="550"/>
    <n v="1"/>
    <n v="60"/>
    <n v="540"/>
    <n v="1"/>
    <n v="0"/>
    <n v="0"/>
    <n v="0"/>
    <n v="60"/>
    <n v="60"/>
    <n v="10"/>
    <n v="55"/>
    <n v="550"/>
    <s v="5 "/>
    <n v="60"/>
    <n v="300"/>
    <n v="5"/>
    <s v="-"/>
    <n v="0"/>
    <n v="2"/>
    <n v="60"/>
    <n v="180"/>
    <n v="10"/>
    <n v="60"/>
    <n v="600"/>
    <n v="6"/>
    <n v="75"/>
    <n v="300"/>
    <n v="6"/>
    <s v="-"/>
    <n v="0"/>
    <n v="1"/>
    <n v="75"/>
    <n v="375"/>
    <m/>
    <m/>
    <m/>
    <m/>
    <m/>
    <m/>
    <n v="8"/>
    <n v="60"/>
    <n v="480"/>
    <n v="3"/>
    <n v="80"/>
    <n v="400"/>
    <n v="3"/>
    <s v="-"/>
    <n v="0"/>
    <n v="0"/>
    <n v="80"/>
    <n v="240"/>
    <n v="8"/>
    <n v="60"/>
    <n v="480"/>
    <n v="4"/>
    <n v="80"/>
    <n v="320"/>
    <n v="4"/>
    <s v="-"/>
    <n v="0"/>
    <n v="0"/>
    <n v="80"/>
    <n v="320"/>
    <n v="10"/>
    <n v="60"/>
    <n v="600"/>
    <n v="1"/>
    <n v="80"/>
    <n v="720"/>
    <n v="1"/>
    <s v="-"/>
    <n v="0"/>
    <n v="0"/>
    <n v="80"/>
    <n v="80"/>
    <n v="10"/>
    <n v="60"/>
    <n v="600"/>
    <n v="3"/>
    <n v="80"/>
    <n v="560"/>
  </r>
  <r>
    <n v="5"/>
    <n v="10"/>
    <n v="50"/>
    <n v="2"/>
    <n v="10"/>
    <n v="30"/>
    <n v="2"/>
    <n v="0"/>
    <n v="0"/>
    <n v="0"/>
    <n v="10"/>
    <n v="20"/>
    <n v="5"/>
    <n v="10"/>
    <n v="50"/>
    <n v="1"/>
    <n v="10"/>
    <n v="40"/>
    <n v="1"/>
    <n v="0"/>
    <n v="0"/>
    <n v="0"/>
    <n v="10"/>
    <n v="10"/>
    <n v="4"/>
    <n v="10"/>
    <n v="40"/>
    <n v="0"/>
    <n v="15"/>
    <n v="60"/>
    <n v="0"/>
    <n v="0"/>
    <n v="0"/>
    <n v="0"/>
    <n v="15"/>
    <n v="0"/>
    <n v="5"/>
    <n v="10"/>
    <n v="50"/>
    <n v="2"/>
    <n v="20"/>
    <n v="60"/>
    <n v="2"/>
    <n v="0"/>
    <n v="0"/>
    <n v="0"/>
    <n v="20"/>
    <n v="40"/>
    <n v="10"/>
    <n v="10"/>
    <n v="100"/>
    <n v="8"/>
    <n v="30"/>
    <n v="60"/>
    <n v="8"/>
    <n v="0"/>
    <n v="0"/>
    <n v="0"/>
    <n v="30"/>
    <n v="240"/>
    <n v="0"/>
    <n v="0"/>
    <n v="0"/>
    <n v="0"/>
    <n v="30"/>
    <n v="0"/>
    <n v="10"/>
    <n v="10"/>
    <n v="100"/>
    <n v="0"/>
    <n v="20"/>
    <n v="200"/>
    <n v="10"/>
    <n v="15"/>
    <n v="150"/>
    <n v="6"/>
    <n v="30"/>
    <n v="120"/>
    <n v="6"/>
    <n v="0"/>
    <n v="0"/>
    <n v="0"/>
    <n v="30"/>
    <n v="180"/>
    <n v="10"/>
    <n v="15"/>
    <n v="150"/>
    <n v="3"/>
    <n v="50"/>
    <n v="350"/>
    <m/>
    <m/>
    <m/>
    <m/>
    <m/>
    <m/>
    <m/>
    <m/>
    <m/>
    <m/>
    <m/>
    <m/>
    <m/>
    <m/>
    <m/>
    <m/>
    <m/>
    <m/>
    <n v="5"/>
    <n v="5"/>
    <n v="25"/>
    <n v="2"/>
    <n v="10"/>
    <n v="30"/>
    <n v="2"/>
    <n v="0"/>
    <n v="0"/>
    <n v="0"/>
    <n v="10"/>
    <n v="20"/>
    <n v="5"/>
    <n v="5"/>
    <n v="25"/>
    <n v="1"/>
    <n v="10"/>
    <n v="40"/>
    <n v="1"/>
    <s v="-"/>
    <n v="0"/>
    <n v="0"/>
    <n v="10"/>
    <n v="10"/>
    <n v="10"/>
    <n v="7"/>
    <n v="70"/>
    <n v="3"/>
    <n v="15"/>
    <n v="105"/>
    <n v="3"/>
    <s v="-"/>
    <n v="0"/>
    <n v="0"/>
    <n v="15"/>
    <n v="45"/>
    <m/>
    <m/>
    <m/>
    <m/>
    <m/>
    <m/>
    <n v="10"/>
    <n v="7"/>
    <n v="70"/>
    <n v="4"/>
    <n v="15"/>
    <n v="90"/>
    <n v="4"/>
    <s v="-"/>
    <n v="0"/>
    <n v="0"/>
    <n v="15"/>
    <n v="60"/>
    <n v="10"/>
    <n v="7"/>
    <n v="70"/>
    <n v="5"/>
    <n v="15"/>
    <n v="75"/>
    <n v="5"/>
    <s v="-"/>
    <n v="0"/>
    <n v="0"/>
    <n v="15"/>
    <n v="75"/>
    <n v="5"/>
    <n v="7"/>
    <n v="35"/>
    <n v="2"/>
    <n v="15"/>
    <n v="45"/>
    <n v="2"/>
    <s v="-"/>
    <n v="0"/>
    <n v="0"/>
    <n v="15"/>
    <n v="30"/>
    <n v="5"/>
    <n v="7"/>
    <n v="35"/>
    <n v="0"/>
    <n v="15"/>
    <n v="75"/>
  </r>
  <r>
    <n v="5"/>
    <n v="60"/>
    <n v="300"/>
    <n v="2"/>
    <n v="80"/>
    <n v="240"/>
    <n v="2"/>
    <n v="0"/>
    <n v="0"/>
    <n v="1"/>
    <n v="80"/>
    <n v="80"/>
    <n v="5"/>
    <n v="60"/>
    <n v="300"/>
    <n v="2"/>
    <n v="80"/>
    <n v="240"/>
    <n v="2"/>
    <n v="0"/>
    <n v="0"/>
    <n v="0"/>
    <n v="80"/>
    <n v="160"/>
    <n v="5"/>
    <n v="60"/>
    <n v="300"/>
    <n v="3"/>
    <n v="80"/>
    <n v="160"/>
    <n v="3"/>
    <n v="0"/>
    <n v="0"/>
    <n v="1"/>
    <n v="80"/>
    <n v="160"/>
    <n v="5"/>
    <n v="50"/>
    <n v="250"/>
    <n v="2"/>
    <n v="60"/>
    <n v="180"/>
    <n v="2"/>
    <n v="0"/>
    <n v="0"/>
    <n v="0"/>
    <n v="60"/>
    <n v="120"/>
    <n v="10"/>
    <n v="50"/>
    <n v="500"/>
    <n v="5"/>
    <n v="60"/>
    <n v="300"/>
    <n v="5"/>
    <n v="0"/>
    <n v="0"/>
    <n v="1"/>
    <n v="60"/>
    <n v="240"/>
    <n v="1"/>
    <n v="0"/>
    <n v="0"/>
    <n v="0"/>
    <n v="60"/>
    <n v="60"/>
    <n v="8"/>
    <n v="50"/>
    <n v="400"/>
    <n v="0"/>
    <n v="60"/>
    <n v="480"/>
    <n v="8"/>
    <n v="55"/>
    <n v="440"/>
    <n v="4"/>
    <n v="70"/>
    <n v="280"/>
    <n v="4"/>
    <n v="0"/>
    <n v="0"/>
    <n v="0"/>
    <n v="70"/>
    <n v="280"/>
    <n v="8"/>
    <n v="55"/>
    <n v="440"/>
    <n v="2"/>
    <n v="90"/>
    <n v="540"/>
    <m/>
    <m/>
    <m/>
    <m/>
    <m/>
    <m/>
    <m/>
    <m/>
    <m/>
    <m/>
    <m/>
    <m/>
    <m/>
    <m/>
    <m/>
    <m/>
    <m/>
    <m/>
    <n v="5"/>
    <n v="45"/>
    <n v="225"/>
    <n v="2"/>
    <n v="80"/>
    <n v="240"/>
    <n v="2"/>
    <n v="0"/>
    <n v="0"/>
    <n v="1"/>
    <n v="80"/>
    <n v="80"/>
    <n v="5"/>
    <n v="40"/>
    <n v="200"/>
    <n v="2"/>
    <n v="80"/>
    <n v="240"/>
    <n v="2"/>
    <s v="-"/>
    <n v="0"/>
    <n v="0"/>
    <n v="80"/>
    <n v="160"/>
    <n v="5"/>
    <n v="45"/>
    <n v="225"/>
    <n v="4"/>
    <n v="85"/>
    <n v="85"/>
    <n v="4"/>
    <s v="-"/>
    <n v="0"/>
    <n v="1"/>
    <n v="85"/>
    <n v="255"/>
    <m/>
    <m/>
    <m/>
    <m/>
    <m/>
    <m/>
    <n v="5"/>
    <n v="45"/>
    <n v="225"/>
    <n v="2"/>
    <n v="85"/>
    <n v="255"/>
    <n v="2"/>
    <s v="-"/>
    <n v="0"/>
    <n v="0"/>
    <n v="85"/>
    <n v="170"/>
    <n v="5"/>
    <n v="45"/>
    <n v="225"/>
    <n v="3"/>
    <n v="60"/>
    <n v="120"/>
    <n v="3"/>
    <s v="-"/>
    <n v="0"/>
    <n v="0"/>
    <n v="60"/>
    <n v="180"/>
    <n v="5"/>
    <n v="45"/>
    <n v="225"/>
    <n v="2"/>
    <n v="60"/>
    <n v="180"/>
    <n v="2"/>
    <s v="-"/>
    <n v="0"/>
    <n v="1"/>
    <n v="60"/>
    <n v="60"/>
    <n v="5"/>
    <n v="45"/>
    <n v="225"/>
    <n v="0"/>
    <n v="60"/>
    <n v="300"/>
  </r>
  <r>
    <n v="5"/>
    <n v="60"/>
    <n v="300"/>
    <n v="2"/>
    <n v="80"/>
    <n v="240"/>
    <n v="2"/>
    <n v="0"/>
    <n v="0"/>
    <n v="0"/>
    <n v="80"/>
    <n v="160"/>
    <n v="6"/>
    <n v="60"/>
    <n v="360"/>
    <n v="3"/>
    <n v="80"/>
    <n v="240"/>
    <n v="3"/>
    <n v="0"/>
    <n v="0"/>
    <n v="1"/>
    <n v="80"/>
    <n v="160"/>
    <n v="4"/>
    <n v="60"/>
    <n v="240"/>
    <n v="1"/>
    <n v="70"/>
    <n v="210"/>
    <n v="1"/>
    <n v="0"/>
    <n v="0"/>
    <n v="0"/>
    <n v="70"/>
    <n v="70"/>
    <n v="4"/>
    <n v="50"/>
    <n v="200"/>
    <n v="1"/>
    <n v="70"/>
    <n v="210"/>
    <n v="1"/>
    <n v="0"/>
    <n v="0"/>
    <n v="0"/>
    <n v="70"/>
    <n v="70"/>
    <n v="5"/>
    <n v="60"/>
    <n v="300"/>
    <n v="2"/>
    <n v="70"/>
    <n v="210"/>
    <n v="2"/>
    <n v="0"/>
    <n v="0"/>
    <n v="0"/>
    <n v="70"/>
    <n v="140"/>
    <n v="0"/>
    <n v="0"/>
    <n v="0"/>
    <n v="0"/>
    <n v="70"/>
    <n v="0"/>
    <n v="5"/>
    <n v="60"/>
    <n v="300"/>
    <n v="0"/>
    <n v="70"/>
    <n v="350"/>
    <n v="5"/>
    <n v="65"/>
    <n v="325"/>
    <n v="3"/>
    <n v="80"/>
    <n v="160"/>
    <n v="3"/>
    <n v="0"/>
    <n v="0"/>
    <n v="0"/>
    <n v="80"/>
    <n v="240"/>
    <n v="5"/>
    <n v="65"/>
    <n v="325"/>
    <n v="0"/>
    <n v="100"/>
    <n v="500"/>
    <m/>
    <m/>
    <m/>
    <m/>
    <m/>
    <m/>
    <m/>
    <m/>
    <m/>
    <m/>
    <m/>
    <m/>
    <m/>
    <m/>
    <m/>
    <m/>
    <m/>
    <m/>
    <n v="5"/>
    <n v="55"/>
    <n v="275"/>
    <n v="2"/>
    <n v="80"/>
    <n v="240"/>
    <n v="2"/>
    <n v="0"/>
    <n v="0"/>
    <n v="0"/>
    <n v="80"/>
    <n v="160"/>
    <n v="5"/>
    <n v="55"/>
    <n v="275"/>
    <n v="3"/>
    <n v="80"/>
    <n v="160"/>
    <n v="3"/>
    <s v="-"/>
    <n v="0"/>
    <n v="1"/>
    <n v="80"/>
    <n v="160"/>
    <n v="5"/>
    <n v="55"/>
    <n v="275"/>
    <n v="3"/>
    <n v="80"/>
    <n v="160"/>
    <n v="3"/>
    <s v="-"/>
    <n v="0"/>
    <n v="1"/>
    <n v="80"/>
    <n v="160"/>
    <m/>
    <m/>
    <m/>
    <m/>
    <m/>
    <m/>
    <n v="50"/>
    <n v="55"/>
    <n v="2750"/>
    <n v="20"/>
    <n v="80"/>
    <n v="2400"/>
    <n v="20"/>
    <s v="-"/>
    <n v="0"/>
    <n v="0"/>
    <n v="80"/>
    <n v="1600"/>
    <n v="50"/>
    <n v="55"/>
    <n v="2750"/>
    <n v="25"/>
    <n v="80"/>
    <n v="2000"/>
    <n v="25"/>
    <s v="-"/>
    <n v="0"/>
    <n v="10"/>
    <n v="80"/>
    <n v="1200"/>
    <n v="5"/>
    <n v="55"/>
    <n v="275"/>
    <n v="2"/>
    <n v="80"/>
    <n v="240"/>
    <n v="2"/>
    <s v="-"/>
    <n v="0"/>
    <n v="0"/>
    <n v="80"/>
    <n v="160"/>
    <n v="6"/>
    <n v="55"/>
    <n v="330"/>
    <n v="0"/>
    <n v="80"/>
    <n v="480"/>
  </r>
  <r>
    <n v="50"/>
    <n v="30"/>
    <n v="1500"/>
    <n v="10"/>
    <n v="40"/>
    <n v="1600"/>
    <n v="10"/>
    <n v="0"/>
    <n v="0"/>
    <n v="0"/>
    <n v="40"/>
    <n v="400"/>
    <n v="60"/>
    <n v="30"/>
    <n v="1800"/>
    <n v="30"/>
    <n v="40"/>
    <n v="1200"/>
    <n v="30"/>
    <n v="0"/>
    <n v="0"/>
    <n v="3"/>
    <n v="40"/>
    <n v="1080"/>
    <n v="40"/>
    <n v="40"/>
    <n v="1600"/>
    <n v="10"/>
    <n v="50"/>
    <n v="1500"/>
    <n v="10"/>
    <n v="0"/>
    <n v="0"/>
    <n v="2"/>
    <n v="50"/>
    <n v="400"/>
    <n v="50"/>
    <n v="40"/>
    <n v="2000"/>
    <n v="30"/>
    <n v="50"/>
    <n v="1000"/>
    <n v="30"/>
    <n v="0"/>
    <n v="0"/>
    <n v="2"/>
    <n v="50"/>
    <n v="1400"/>
    <n v="40"/>
    <n v="50"/>
    <n v="2000"/>
    <n v="30"/>
    <n v="60"/>
    <n v="600"/>
    <n v="30"/>
    <n v="0"/>
    <n v="0"/>
    <n v="2"/>
    <n v="60"/>
    <n v="1680"/>
    <n v="2"/>
    <n v="0"/>
    <n v="0"/>
    <n v="0"/>
    <n v="60"/>
    <n v="120"/>
    <n v="50"/>
    <n v="50"/>
    <n v="2500"/>
    <n v="10"/>
    <n v="60"/>
    <n v="2400"/>
    <n v="50"/>
    <n v="55"/>
    <n v="2750"/>
    <n v="20"/>
    <n v="70"/>
    <n v="2100"/>
    <n v="20"/>
    <n v="0"/>
    <n v="0"/>
    <n v="5"/>
    <n v="70"/>
    <n v="1050"/>
    <n v="60"/>
    <n v="55"/>
    <n v="3300"/>
    <n v="5"/>
    <n v="90"/>
    <n v="4950"/>
    <m/>
    <m/>
    <m/>
    <m/>
    <m/>
    <m/>
    <m/>
    <m/>
    <m/>
    <m/>
    <m/>
    <m/>
    <m/>
    <m/>
    <m/>
    <m/>
    <m/>
    <m/>
    <n v="50"/>
    <n v="45"/>
    <n v="2250"/>
    <n v="10"/>
    <n v="40"/>
    <n v="1600"/>
    <n v="10"/>
    <n v="0"/>
    <n v="0"/>
    <n v="0"/>
    <n v="40"/>
    <n v="400"/>
    <n v="50"/>
    <n v="45"/>
    <n v="2250"/>
    <n v="20"/>
    <n v="40"/>
    <n v="1200"/>
    <n v="20"/>
    <s v="-"/>
    <n v="0"/>
    <n v="3"/>
    <n v="40"/>
    <n v="680"/>
    <n v="50"/>
    <n v="50"/>
    <n v="2500"/>
    <n v="30"/>
    <n v="80"/>
    <n v="1600"/>
    <n v="30"/>
    <s v="-"/>
    <n v="0"/>
    <n v="5"/>
    <n v="80"/>
    <n v="2000"/>
    <m/>
    <m/>
    <m/>
    <m/>
    <m/>
    <m/>
    <n v="50"/>
    <n v="50"/>
    <n v="2500"/>
    <n v="23"/>
    <n v="80"/>
    <n v="2160"/>
    <n v="23"/>
    <s v="-"/>
    <n v="0"/>
    <n v="0"/>
    <n v="80"/>
    <n v="1840"/>
    <n v="50"/>
    <n v="50"/>
    <n v="2500"/>
    <n v="25"/>
    <n v="80"/>
    <n v="2000"/>
    <n v="25"/>
    <s v="-"/>
    <n v="0"/>
    <n v="10"/>
    <n v="80"/>
    <n v="1200"/>
    <n v="50"/>
    <n v="50"/>
    <n v="2500"/>
    <n v="10"/>
    <n v="80"/>
    <n v="3200"/>
    <n v="10"/>
    <s v="-"/>
    <n v="0"/>
    <n v="0"/>
    <n v="80"/>
    <n v="800"/>
    <n v="60"/>
    <n v="50"/>
    <n v="3000"/>
    <n v="10"/>
    <n v="80"/>
    <n v="4000"/>
  </r>
  <r>
    <n v="50"/>
    <n v="25"/>
    <n v="1250"/>
    <n v="30"/>
    <n v="30"/>
    <n v="600"/>
    <n v="30"/>
    <n v="0"/>
    <n v="0"/>
    <n v="5"/>
    <n v="30"/>
    <n v="750"/>
    <n v="50"/>
    <n v="25"/>
    <n v="1250"/>
    <n v="20"/>
    <n v="30"/>
    <n v="900"/>
    <n v="20"/>
    <n v="0"/>
    <n v="0"/>
    <n v="5"/>
    <n v="30"/>
    <n v="450"/>
    <n v="50"/>
    <n v="30"/>
    <n v="1500"/>
    <n v="15"/>
    <n v="50"/>
    <n v="1750"/>
    <n v="15"/>
    <n v="0"/>
    <n v="0"/>
    <n v="5"/>
    <n v="50"/>
    <n v="500"/>
    <n v="40"/>
    <n v="25"/>
    <n v="1000"/>
    <n v="20"/>
    <n v="30"/>
    <n v="600"/>
    <n v="20"/>
    <n v="0"/>
    <n v="0"/>
    <n v="1"/>
    <n v="30"/>
    <n v="570"/>
    <n v="50"/>
    <n v="20"/>
    <n v="1000"/>
    <n v="20"/>
    <n v="30"/>
    <n v="900"/>
    <n v="20"/>
    <n v="0"/>
    <n v="0"/>
    <n v="0"/>
    <n v="30"/>
    <n v="600"/>
    <n v="0"/>
    <n v="0"/>
    <n v="0"/>
    <n v="0"/>
    <n v="30"/>
    <n v="0"/>
    <n v="50"/>
    <n v="20"/>
    <n v="1000"/>
    <n v="15"/>
    <n v="30"/>
    <n v="1050"/>
    <n v="50"/>
    <n v="25"/>
    <n v="1250"/>
    <n v="30"/>
    <n v="40"/>
    <n v="800"/>
    <n v="30"/>
    <n v="0"/>
    <n v="0"/>
    <n v="10"/>
    <n v="40"/>
    <n v="800"/>
    <n v="60"/>
    <n v="25"/>
    <n v="1500"/>
    <n v="10"/>
    <n v="60"/>
    <n v="3000"/>
    <m/>
    <m/>
    <m/>
    <m/>
    <m/>
    <m/>
    <m/>
    <m/>
    <m/>
    <m/>
    <m/>
    <m/>
    <m/>
    <m/>
    <m/>
    <m/>
    <m/>
    <m/>
    <n v="50"/>
    <n v="15"/>
    <n v="750"/>
    <n v="30"/>
    <n v="30"/>
    <n v="600"/>
    <n v="30"/>
    <n v="0"/>
    <n v="0"/>
    <n v="5"/>
    <n v="30"/>
    <n v="750"/>
    <n v="50"/>
    <n v="20"/>
    <n v="1000"/>
    <n v="30"/>
    <n v="30"/>
    <n v="600"/>
    <n v="30"/>
    <s v="-"/>
    <n v="0"/>
    <n v="5"/>
    <n v="30"/>
    <n v="750"/>
    <n v="50"/>
    <n v="25"/>
    <n v="1250"/>
    <n v="30"/>
    <n v="50"/>
    <n v="1000"/>
    <n v="30"/>
    <s v="-"/>
    <n v="0"/>
    <n v="10"/>
    <n v="50"/>
    <n v="1000"/>
    <m/>
    <m/>
    <m/>
    <m/>
    <m/>
    <m/>
    <n v="15"/>
    <n v="25"/>
    <n v="375"/>
    <n v="7"/>
    <n v="40"/>
    <n v="320"/>
    <n v="7"/>
    <s v="-"/>
    <n v="0"/>
    <n v="0"/>
    <n v="40"/>
    <n v="280"/>
    <n v="15"/>
    <n v="25"/>
    <n v="375"/>
    <n v="10"/>
    <n v="40"/>
    <n v="200"/>
    <n v="10"/>
    <s v="-"/>
    <n v="0"/>
    <n v="2"/>
    <n v="40"/>
    <n v="320"/>
    <n v="50"/>
    <n v="25"/>
    <n v="1250"/>
    <n v="30"/>
    <n v="40"/>
    <n v="800"/>
    <n v="30"/>
    <s v="-"/>
    <n v="0"/>
    <n v="5"/>
    <n v="40"/>
    <n v="1000"/>
    <n v="50"/>
    <n v="25"/>
    <n v="1250"/>
    <n v="15"/>
    <n v="40"/>
    <n v="1400"/>
  </r>
  <r>
    <n v="10"/>
    <n v="50"/>
    <n v="500"/>
    <n v="5"/>
    <n v="60"/>
    <n v="300"/>
    <n v="5"/>
    <n v="0"/>
    <n v="0"/>
    <n v="1"/>
    <n v="60"/>
    <n v="240"/>
    <n v="10"/>
    <n v="50"/>
    <n v="500"/>
    <n v="5"/>
    <n v="60"/>
    <n v="300"/>
    <n v="5"/>
    <n v="0"/>
    <n v="0"/>
    <n v="0"/>
    <n v="60"/>
    <n v="300"/>
    <n v="10"/>
    <n v="50"/>
    <n v="500"/>
    <n v="2"/>
    <n v="60"/>
    <n v="480"/>
    <n v="2"/>
    <n v="0"/>
    <n v="0"/>
    <n v="0"/>
    <n v="60"/>
    <n v="120"/>
    <n v="8"/>
    <n v="40"/>
    <n v="320"/>
    <n v="6"/>
    <n v="50"/>
    <n v="100"/>
    <n v="6"/>
    <n v="0"/>
    <n v="0"/>
    <n v="2"/>
    <n v="50"/>
    <n v="200"/>
    <n v="6"/>
    <n v="30"/>
    <n v="180"/>
    <n v="4"/>
    <n v="40"/>
    <n v="80"/>
    <n v="4"/>
    <n v="0"/>
    <n v="0"/>
    <n v="1"/>
    <n v="40"/>
    <n v="120"/>
    <n v="1"/>
    <n v="0"/>
    <n v="0"/>
    <n v="0"/>
    <n v="40"/>
    <n v="40"/>
    <n v="5"/>
    <n v="30"/>
    <n v="150"/>
    <n v="0"/>
    <n v="40"/>
    <n v="200"/>
    <n v="5"/>
    <n v="35"/>
    <n v="175"/>
    <n v="2"/>
    <n v="50"/>
    <n v="150"/>
    <n v="2"/>
    <n v="0"/>
    <n v="0"/>
    <n v="0"/>
    <n v="50"/>
    <n v="100"/>
    <n v="5"/>
    <n v="35"/>
    <n v="175"/>
    <n v="1"/>
    <n v="70"/>
    <n v="280"/>
    <m/>
    <m/>
    <m/>
    <m/>
    <m/>
    <m/>
    <m/>
    <m/>
    <m/>
    <m/>
    <m/>
    <m/>
    <m/>
    <m/>
    <m/>
    <m/>
    <m/>
    <m/>
    <n v="10"/>
    <n v="25"/>
    <n v="250"/>
    <n v="5"/>
    <n v="60"/>
    <n v="300"/>
    <n v="5"/>
    <n v="0"/>
    <n v="0"/>
    <n v="1"/>
    <n v="60"/>
    <n v="240"/>
    <n v="10"/>
    <n v="25"/>
    <n v="250"/>
    <n v="5"/>
    <n v="60"/>
    <n v="300"/>
    <n v="5"/>
    <s v="-"/>
    <n v="0"/>
    <n v="0"/>
    <n v="60"/>
    <n v="300"/>
    <n v="10"/>
    <n v="25"/>
    <n v="250"/>
    <n v="5"/>
    <n v="35"/>
    <n v="175"/>
    <n v="5"/>
    <s v="-"/>
    <n v="0"/>
    <n v="0"/>
    <n v="35"/>
    <n v="175"/>
    <m/>
    <m/>
    <m/>
    <m/>
    <m/>
    <m/>
    <n v="5"/>
    <n v="25"/>
    <n v="125"/>
    <n v="3"/>
    <n v="40"/>
    <n v="80"/>
    <n v="3"/>
    <s v="-"/>
    <n v="0"/>
    <n v="0"/>
    <n v="40"/>
    <n v="120"/>
    <n v="5"/>
    <n v="25"/>
    <n v="125"/>
    <n v="3"/>
    <n v="40"/>
    <n v="80"/>
    <n v="3"/>
    <s v="-"/>
    <n v="0"/>
    <n v="0"/>
    <n v="40"/>
    <n v="120"/>
    <n v="10"/>
    <n v="25"/>
    <n v="250"/>
    <n v="5"/>
    <n v="40"/>
    <n v="200"/>
    <n v="5"/>
    <s v="-"/>
    <n v="0"/>
    <n v="1"/>
    <n v="40"/>
    <n v="160"/>
    <n v="10"/>
    <n v="25"/>
    <n v="250"/>
    <n v="0"/>
    <n v="40"/>
    <n v="400"/>
  </r>
  <r>
    <n v="0"/>
    <n v="10"/>
    <n v="0"/>
    <n v="0"/>
    <n v="0"/>
    <n v="0"/>
    <n v="0"/>
    <n v="0"/>
    <n v="0"/>
    <n v="0"/>
    <n v="0"/>
    <n v="0"/>
    <n v="10"/>
    <n v="10"/>
    <n v="100"/>
    <n v="4"/>
    <n v="0"/>
    <n v="0"/>
    <n v="4"/>
    <n v="0"/>
    <n v="0"/>
    <n v="0"/>
    <n v="0"/>
    <n v="0"/>
    <n v="5"/>
    <n v="10"/>
    <n v="50"/>
    <n v="2"/>
    <n v="20"/>
    <n v="60"/>
    <n v="2"/>
    <n v="0"/>
    <n v="0"/>
    <n v="0"/>
    <n v="20"/>
    <n v="40"/>
    <n v="7"/>
    <n v="10"/>
    <n v="70"/>
    <n v="2"/>
    <n v="15"/>
    <n v="75"/>
    <n v="2"/>
    <n v="0"/>
    <n v="0"/>
    <n v="1"/>
    <n v="15"/>
    <n v="15"/>
    <n v="8"/>
    <n v="10"/>
    <n v="80"/>
    <n v="5"/>
    <n v="20"/>
    <n v="60"/>
    <n v="5"/>
    <n v="0"/>
    <n v="0"/>
    <n v="0"/>
    <n v="20"/>
    <n v="100"/>
    <n v="0"/>
    <n v="0"/>
    <n v="0"/>
    <n v="0"/>
    <n v="20"/>
    <n v="0"/>
    <n v="5"/>
    <n v="10"/>
    <n v="50"/>
    <n v="0"/>
    <n v="20"/>
    <n v="100"/>
    <n v="5"/>
    <n v="15"/>
    <n v="75"/>
    <n v="3"/>
    <n v="30"/>
    <n v="60"/>
    <n v="3"/>
    <n v="0"/>
    <n v="0"/>
    <n v="0"/>
    <n v="30"/>
    <n v="90"/>
    <n v="5"/>
    <n v="15"/>
    <n v="75"/>
    <n v="0"/>
    <n v="50"/>
    <n v="250"/>
    <m/>
    <m/>
    <m/>
    <m/>
    <m/>
    <m/>
    <m/>
    <m/>
    <m/>
    <m/>
    <m/>
    <m/>
    <m/>
    <m/>
    <m/>
    <m/>
    <m/>
    <m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s v="-"/>
    <n v="0"/>
    <n v="0"/>
    <n v="0"/>
    <n v="0"/>
    <n v="5"/>
    <n v="5"/>
    <n v="25"/>
    <n v="3"/>
    <n v="7"/>
    <n v="14"/>
    <n v="3"/>
    <s v="-"/>
    <n v="0"/>
    <n v="1"/>
    <n v="7"/>
    <n v="14"/>
    <m/>
    <m/>
    <m/>
    <m/>
    <m/>
    <m/>
    <n v="0"/>
    <n v="5"/>
    <n v="0"/>
    <n v="0"/>
    <n v="10"/>
    <n v="0"/>
    <n v="0"/>
    <s v="-"/>
    <n v="0"/>
    <n v="0"/>
    <n v="10"/>
    <n v="0"/>
    <n v="0"/>
    <n v="5"/>
    <n v="0"/>
    <n v="0"/>
    <n v="10"/>
    <n v="0"/>
    <n v="0"/>
    <s v="-"/>
    <n v="0"/>
    <n v="0"/>
    <n v="10"/>
    <n v="0"/>
    <n v="0"/>
    <n v="5"/>
    <n v="0"/>
    <n v="0"/>
    <n v="10"/>
    <n v="0"/>
    <n v="0"/>
    <s v="-"/>
    <n v="0"/>
    <n v="0"/>
    <n v="10"/>
    <n v="0"/>
    <n v="10"/>
    <n v="5"/>
    <n v="50"/>
    <n v="0"/>
    <n v="10"/>
    <n v="100"/>
  </r>
  <r>
    <n v="0"/>
    <n v="15"/>
    <n v="0"/>
    <n v="0"/>
    <n v="0"/>
    <n v="0"/>
    <n v="0"/>
    <n v="0"/>
    <n v="0"/>
    <n v="0"/>
    <n v="0"/>
    <n v="0"/>
    <n v="5"/>
    <n v="15"/>
    <n v="75"/>
    <n v="2"/>
    <n v="0"/>
    <n v="0"/>
    <n v="2"/>
    <n v="0"/>
    <n v="0"/>
    <n v="0"/>
    <n v="0"/>
    <n v="0"/>
    <n v="2"/>
    <n v="15"/>
    <n v="30"/>
    <n v="0"/>
    <n v="20"/>
    <n v="40"/>
    <n v="0"/>
    <n v="0"/>
    <n v="0"/>
    <n v="0"/>
    <n v="20"/>
    <n v="0"/>
    <n v="3"/>
    <n v="10"/>
    <n v="30"/>
    <n v="1"/>
    <n v="20"/>
    <n v="40"/>
    <n v="1"/>
    <n v="0"/>
    <n v="0"/>
    <n v="0"/>
    <n v="20"/>
    <n v="20"/>
    <n v="5"/>
    <n v="10"/>
    <n v="50"/>
    <n v="3"/>
    <n v="20"/>
    <n v="40"/>
    <n v="3"/>
    <n v="0"/>
    <n v="0"/>
    <n v="0"/>
    <n v="20"/>
    <n v="60"/>
    <n v="0"/>
    <n v="0"/>
    <n v="0"/>
    <n v="0"/>
    <n v="20"/>
    <n v="0"/>
    <n v="5"/>
    <n v="10"/>
    <n v="50"/>
    <n v="2"/>
    <n v="20"/>
    <n v="60"/>
    <n v="5"/>
    <n v="15"/>
    <n v="75"/>
    <n v="2"/>
    <n v="30"/>
    <n v="90"/>
    <n v="2"/>
    <n v="0"/>
    <n v="0"/>
    <n v="2"/>
    <n v="30"/>
    <n v="0"/>
    <n v="5"/>
    <n v="15"/>
    <n v="75"/>
    <n v="2"/>
    <n v="50"/>
    <n v="150"/>
    <m/>
    <m/>
    <m/>
    <m/>
    <m/>
    <m/>
    <m/>
    <m/>
    <m/>
    <m/>
    <m/>
    <m/>
    <m/>
    <m/>
    <m/>
    <m/>
    <m/>
    <m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s v="-"/>
    <n v="0"/>
    <n v="0"/>
    <n v="0"/>
    <n v="0"/>
    <n v="0"/>
    <n v="5"/>
    <n v="0"/>
    <n v="0"/>
    <n v="8"/>
    <n v="0"/>
    <n v="0"/>
    <s v="-"/>
    <n v="0"/>
    <n v="0"/>
    <n v="8"/>
    <n v="0"/>
    <m/>
    <m/>
    <m/>
    <m/>
    <m/>
    <m/>
    <n v="4"/>
    <n v="5"/>
    <n v="20"/>
    <n v="2"/>
    <n v="10"/>
    <n v="20"/>
    <n v="2"/>
    <s v="-"/>
    <n v="0"/>
    <n v="0"/>
    <n v="10"/>
    <n v="20"/>
    <n v="4"/>
    <n v="15"/>
    <n v="60"/>
    <n v="2"/>
    <n v="20"/>
    <n v="40"/>
    <n v="2"/>
    <s v="-"/>
    <n v="0"/>
    <n v="0"/>
    <n v="20"/>
    <n v="40"/>
    <n v="0"/>
    <n v="15"/>
    <n v="0"/>
    <n v="0"/>
    <n v="20"/>
    <n v="0"/>
    <n v="0"/>
    <s v="-"/>
    <n v="0"/>
    <n v="0"/>
    <n v="20"/>
    <n v="0"/>
    <n v="5"/>
    <n v="15"/>
    <n v="75"/>
    <n v="2"/>
    <n v="20"/>
    <n v="60"/>
  </r>
  <r>
    <n v="2"/>
    <n v="40"/>
    <n v="80"/>
    <n v="1"/>
    <n v="60"/>
    <n v="60"/>
    <n v="1"/>
    <n v="0"/>
    <n v="0"/>
    <n v="0"/>
    <n v="60"/>
    <n v="60"/>
    <n v="2"/>
    <n v="40"/>
    <n v="80"/>
    <n v="1"/>
    <n v="60"/>
    <n v="60"/>
    <n v="1"/>
    <n v="0"/>
    <n v="0"/>
    <n v="0"/>
    <n v="60"/>
    <n v="60"/>
    <n v="1"/>
    <n v="40"/>
    <n v="40"/>
    <n v="0"/>
    <n v="50"/>
    <n v="50"/>
    <n v="0"/>
    <n v="0"/>
    <n v="0"/>
    <n v="0"/>
    <n v="50"/>
    <n v="0"/>
    <n v="2"/>
    <n v="30"/>
    <n v="60"/>
    <n v="0"/>
    <n v="40"/>
    <n v="80"/>
    <n v="0"/>
    <n v="0"/>
    <n v="0"/>
    <n v="0"/>
    <n v="40"/>
    <n v="0"/>
    <n v="3"/>
    <n v="30"/>
    <n v="90"/>
    <n v="1"/>
    <n v="40"/>
    <n v="80"/>
    <n v="1"/>
    <n v="0"/>
    <n v="0"/>
    <n v="0"/>
    <n v="40"/>
    <n v="40"/>
    <n v="0"/>
    <n v="0"/>
    <n v="0"/>
    <n v="0"/>
    <n v="40"/>
    <n v="0"/>
    <n v="7"/>
    <n v="30"/>
    <n v="210"/>
    <n v="3"/>
    <n v="40"/>
    <n v="160"/>
    <n v="6"/>
    <n v="35"/>
    <n v="210"/>
    <n v="3"/>
    <n v="50"/>
    <n v="150"/>
    <n v="3"/>
    <n v="0"/>
    <n v="0"/>
    <n v="3"/>
    <n v="50"/>
    <n v="0"/>
    <n v="6"/>
    <n v="35"/>
    <n v="210"/>
    <n v="3"/>
    <n v="70"/>
    <n v="210"/>
    <m/>
    <m/>
    <m/>
    <m/>
    <m/>
    <m/>
    <m/>
    <m/>
    <m/>
    <m/>
    <m/>
    <m/>
    <m/>
    <m/>
    <m/>
    <m/>
    <m/>
    <m/>
    <n v="2"/>
    <n v="25"/>
    <n v="50"/>
    <n v="1"/>
    <n v="60"/>
    <n v="60"/>
    <n v="1"/>
    <n v="0"/>
    <n v="0"/>
    <n v="0"/>
    <n v="60"/>
    <n v="60"/>
    <n v="2"/>
    <n v="25"/>
    <n v="50"/>
    <n v="1"/>
    <n v="60"/>
    <n v="60"/>
    <n v="1"/>
    <s v="-"/>
    <n v="0"/>
    <n v="0"/>
    <n v="60"/>
    <n v="60"/>
    <n v="3"/>
    <n v="25"/>
    <n v="75"/>
    <n v="2"/>
    <n v="35"/>
    <n v="35"/>
    <n v="2"/>
    <s v="-"/>
    <n v="0"/>
    <n v="0"/>
    <n v="35"/>
    <n v="70"/>
    <m/>
    <m/>
    <m/>
    <m/>
    <m/>
    <m/>
    <n v="6"/>
    <n v="25"/>
    <n v="150"/>
    <n v="4"/>
    <n v="40"/>
    <n v="80"/>
    <n v="4"/>
    <s v="-"/>
    <n v="0"/>
    <n v="1"/>
    <n v="40"/>
    <n v="120"/>
    <n v="6"/>
    <n v="25"/>
    <n v="150"/>
    <n v="3"/>
    <n v="40"/>
    <n v="120"/>
    <n v="3"/>
    <s v="-"/>
    <n v="0"/>
    <n v="0"/>
    <n v="40"/>
    <n v="120"/>
    <n v="2"/>
    <n v="25"/>
    <n v="50"/>
    <n v="1"/>
    <n v="40"/>
    <n v="40"/>
    <n v="1"/>
    <s v="-"/>
    <n v="0"/>
    <n v="0"/>
    <n v="40"/>
    <n v="40"/>
    <n v="2"/>
    <n v="25"/>
    <n v="50"/>
    <n v="3"/>
    <n v="40"/>
    <n v="-40"/>
  </r>
  <r>
    <n v="7"/>
    <n v="60"/>
    <n v="420"/>
    <n v="2"/>
    <n v="80"/>
    <n v="400"/>
    <n v="2"/>
    <n v="0"/>
    <n v="0"/>
    <n v="0"/>
    <n v="80"/>
    <n v="160"/>
    <n v="5"/>
    <n v="60"/>
    <n v="300"/>
    <n v="1"/>
    <n v="80"/>
    <n v="320"/>
    <n v="1"/>
    <n v="0"/>
    <n v="0"/>
    <n v="0"/>
    <n v="80"/>
    <n v="80"/>
    <n v="4"/>
    <n v="80"/>
    <n v="320"/>
    <n v="1"/>
    <n v="100"/>
    <n v="300"/>
    <n v="1"/>
    <n v="0"/>
    <n v="0"/>
    <n v="0"/>
    <n v="100"/>
    <n v="100"/>
    <n v="5"/>
    <n v="70"/>
    <n v="350"/>
    <n v="2"/>
    <n v="80"/>
    <n v="240"/>
    <n v="2"/>
    <n v="0"/>
    <n v="0"/>
    <n v="0"/>
    <n v="80"/>
    <n v="160"/>
    <n v="7"/>
    <n v="70"/>
    <n v="490"/>
    <n v="5"/>
    <n v="80"/>
    <n v="160"/>
    <n v="5"/>
    <n v="0"/>
    <n v="0"/>
    <n v="1"/>
    <n v="80"/>
    <n v="320"/>
    <n v="1"/>
    <n v="0"/>
    <n v="0"/>
    <n v="0"/>
    <n v="80"/>
    <n v="80"/>
    <n v="5"/>
    <n v="70"/>
    <n v="350"/>
    <n v="1"/>
    <n v="80"/>
    <n v="320"/>
    <n v="5"/>
    <n v="75"/>
    <n v="375"/>
    <n v="2"/>
    <n v="90"/>
    <n v="270"/>
    <n v="2"/>
    <n v="0"/>
    <n v="0"/>
    <n v="1"/>
    <n v="90"/>
    <n v="90"/>
    <n v="5"/>
    <n v="75"/>
    <n v="375"/>
    <n v="1"/>
    <n v="110"/>
    <n v="440"/>
    <m/>
    <m/>
    <m/>
    <m/>
    <m/>
    <m/>
    <m/>
    <m/>
    <m/>
    <m/>
    <m/>
    <m/>
    <m/>
    <m/>
    <m/>
    <m/>
    <m/>
    <m/>
    <n v="7"/>
    <n v="65"/>
    <n v="455"/>
    <n v="2"/>
    <n v="80"/>
    <n v="400"/>
    <n v="2"/>
    <n v="0"/>
    <n v="0"/>
    <n v="0"/>
    <n v="80"/>
    <n v="160"/>
    <n v="7"/>
    <n v="65"/>
    <n v="455"/>
    <n v="3"/>
    <n v="80"/>
    <n v="320"/>
    <n v="3"/>
    <s v="-"/>
    <n v="0"/>
    <n v="1"/>
    <n v="80"/>
    <n v="160"/>
    <n v="8"/>
    <n v="70"/>
    <n v="560"/>
    <n v="4"/>
    <n v="100"/>
    <n v="400"/>
    <n v="4"/>
    <s v="-"/>
    <n v="0"/>
    <n v="1"/>
    <n v="100"/>
    <n v="300"/>
    <m/>
    <m/>
    <m/>
    <m/>
    <m/>
    <m/>
    <n v="5"/>
    <n v="70"/>
    <n v="350"/>
    <n v="3"/>
    <n v="100"/>
    <n v="200"/>
    <n v="3"/>
    <s v="-"/>
    <n v="0"/>
    <n v="0"/>
    <n v="100"/>
    <n v="300"/>
    <n v="5"/>
    <n v="70"/>
    <n v="350"/>
    <n v="3"/>
    <n v="100"/>
    <n v="200"/>
    <n v="3"/>
    <s v="-"/>
    <n v="0"/>
    <n v="0"/>
    <n v="100"/>
    <n v="300"/>
    <n v="7"/>
    <n v="70"/>
    <n v="490"/>
    <n v="2"/>
    <n v="100"/>
    <n v="500"/>
    <n v="2"/>
    <s v="-"/>
    <n v="0"/>
    <n v="0"/>
    <n v="100"/>
    <n v="200"/>
    <n v="5"/>
    <n v="70"/>
    <n v="350"/>
    <n v="1"/>
    <n v="100"/>
    <n v="400"/>
  </r>
  <r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0"/>
    <n v="200"/>
    <n v="2"/>
    <n v="20"/>
    <n v="60"/>
    <m/>
    <m/>
    <m/>
    <m/>
    <m/>
    <m/>
    <m/>
    <m/>
    <m/>
    <m/>
    <m/>
    <m/>
    <m/>
    <m/>
    <m/>
    <m/>
    <m/>
    <m/>
    <n v="10"/>
    <n v="30"/>
    <n v="300"/>
    <n v="0"/>
    <n v="0"/>
    <n v="0"/>
    <n v="0"/>
    <n v="0"/>
    <n v="0"/>
    <n v="0"/>
    <n v="0"/>
    <n v="0"/>
    <n v="0"/>
    <n v="30"/>
    <n v="0"/>
    <n v="0"/>
    <n v="0"/>
    <n v="0"/>
    <n v="0"/>
    <s v="-"/>
    <n v="0"/>
    <n v="0"/>
    <n v="0"/>
    <n v="0"/>
    <n v="0"/>
    <n v="35"/>
    <n v="0"/>
    <n v="0"/>
    <n v="45"/>
    <n v="0"/>
    <n v="0"/>
    <s v="-"/>
    <n v="0"/>
    <n v="0"/>
    <n v="45"/>
    <n v="0"/>
    <m/>
    <m/>
    <m/>
    <m/>
    <m/>
    <m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</r>
  <r>
    <n v="0"/>
    <n v="0"/>
    <n v="0"/>
    <n v="0"/>
    <n v="0"/>
    <n v="0"/>
    <n v="0"/>
    <n v="0"/>
    <n v="0"/>
    <n v="0"/>
    <n v="0"/>
    <n v="0"/>
    <n v="5"/>
    <n v="80"/>
    <n v="400"/>
    <n v="2"/>
    <n v="0"/>
    <n v="0"/>
    <n v="2"/>
    <n v="0"/>
    <n v="0"/>
    <n v="0"/>
    <n v="0"/>
    <n v="0"/>
    <n v="2"/>
    <n v="20"/>
    <n v="40"/>
    <n v="0"/>
    <n v="30"/>
    <n v="60"/>
    <n v="0"/>
    <n v="0"/>
    <n v="0"/>
    <n v="0"/>
    <n v="30"/>
    <n v="0"/>
    <n v="3"/>
    <n v="20"/>
    <n v="60"/>
    <n v="1"/>
    <n v="30"/>
    <n v="60"/>
    <n v="1"/>
    <n v="0"/>
    <n v="0"/>
    <n v="0"/>
    <n v="30"/>
    <n v="30"/>
    <n v="5"/>
    <n v="20"/>
    <n v="100"/>
    <n v="2"/>
    <n v="30"/>
    <n v="90"/>
    <n v="2"/>
    <n v="0"/>
    <n v="0"/>
    <n v="0"/>
    <n v="30"/>
    <n v="60"/>
    <n v="0"/>
    <n v="0"/>
    <n v="0"/>
    <n v="0"/>
    <n v="30"/>
    <n v="0"/>
    <n v="5"/>
    <n v="20"/>
    <n v="100"/>
    <n v="2"/>
    <n v="30"/>
    <n v="90"/>
    <n v="5"/>
    <n v="25"/>
    <n v="125"/>
    <n v="2"/>
    <n v="40"/>
    <n v="120"/>
    <n v="2"/>
    <n v="0"/>
    <n v="0"/>
    <n v="2"/>
    <n v="40"/>
    <n v="0"/>
    <n v="5"/>
    <n v="25"/>
    <n v="125"/>
    <n v="2"/>
    <n v="60"/>
    <n v="180"/>
    <m/>
    <m/>
    <m/>
    <m/>
    <m/>
    <m/>
    <m/>
    <m/>
    <m/>
    <m/>
    <m/>
    <m/>
    <m/>
    <m/>
    <m/>
    <m/>
    <m/>
    <m/>
    <n v="10"/>
    <n v="15"/>
    <n v="150"/>
    <n v="0"/>
    <n v="0"/>
    <n v="0"/>
    <n v="0"/>
    <n v="0"/>
    <n v="0"/>
    <n v="0"/>
    <n v="0"/>
    <n v="0"/>
    <n v="0"/>
    <n v="20"/>
    <n v="0"/>
    <n v="0"/>
    <n v="0"/>
    <n v="0"/>
    <n v="0"/>
    <s v="-"/>
    <n v="0"/>
    <n v="0"/>
    <n v="0"/>
    <n v="0"/>
    <n v="0"/>
    <n v="25"/>
    <n v="0"/>
    <n v="0"/>
    <n v="35"/>
    <n v="0"/>
    <n v="0"/>
    <s v="-"/>
    <n v="0"/>
    <n v="0"/>
    <n v="35"/>
    <n v="0"/>
    <m/>
    <m/>
    <m/>
    <m/>
    <m/>
    <m/>
    <n v="0"/>
    <n v="25"/>
    <n v="0"/>
    <n v="0"/>
    <n v="40"/>
    <n v="0"/>
    <n v="0"/>
    <s v="-"/>
    <n v="0"/>
    <n v="0"/>
    <n v="40"/>
    <n v="0"/>
    <n v="0"/>
    <n v="25"/>
    <n v="0"/>
    <n v="0"/>
    <n v="40"/>
    <n v="0"/>
    <n v="0"/>
    <s v="-"/>
    <n v="0"/>
    <n v="0"/>
    <n v="40"/>
    <n v="0"/>
    <n v="0"/>
    <n v="25"/>
    <n v="0"/>
    <n v="0"/>
    <n v="40"/>
    <n v="0"/>
    <n v="0"/>
    <s v="-"/>
    <n v="0"/>
    <n v="0"/>
    <n v="40"/>
    <n v="0"/>
    <n v="5"/>
    <n v="25"/>
    <n v="125"/>
    <n v="2"/>
    <n v="40"/>
    <n v="120"/>
  </r>
  <r>
    <m/>
    <m/>
    <n v="11980"/>
    <m/>
    <m/>
    <n v="7810"/>
    <m/>
    <m/>
    <n v="0"/>
    <m/>
    <m/>
    <n v="6390"/>
    <m/>
    <m/>
    <n v="12940"/>
    <m/>
    <m/>
    <n v="8280"/>
    <m/>
    <m/>
    <n v="0"/>
    <m/>
    <m/>
    <n v="6740"/>
    <m/>
    <m/>
    <n v="11580"/>
    <m/>
    <m/>
    <n v="10210"/>
    <m/>
    <m/>
    <n v="0"/>
    <m/>
    <m/>
    <n v="3945"/>
    <m/>
    <m/>
    <n v="10250"/>
    <m/>
    <m/>
    <n v="6165"/>
    <m/>
    <m/>
    <n v="0"/>
    <m/>
    <m/>
    <n v="5515"/>
    <m/>
    <m/>
    <n v="10855"/>
    <m/>
    <m/>
    <n v="5795"/>
    <m/>
    <m/>
    <n v="0"/>
    <m/>
    <m/>
    <n v="6535"/>
    <m/>
    <m/>
    <n v="0"/>
    <m/>
    <m/>
    <n v="915"/>
    <m/>
    <m/>
    <n v="11625"/>
    <m/>
    <m/>
    <n v="11555"/>
    <m/>
    <m/>
    <n v="13790"/>
    <m/>
    <m/>
    <n v="8780"/>
    <m/>
    <m/>
    <n v="0"/>
    <m/>
    <m/>
    <n v="6165"/>
    <m/>
    <m/>
    <n v="15045"/>
    <m/>
    <m/>
    <n v="22675"/>
    <m/>
    <m/>
    <m/>
    <m/>
    <m/>
    <m/>
    <m/>
    <m/>
    <m/>
    <m/>
    <m/>
    <m/>
    <m/>
    <m/>
    <m/>
    <m/>
    <m/>
    <m/>
    <m/>
    <m/>
    <n v="12015"/>
    <m/>
    <m/>
    <n v="7810"/>
    <m/>
    <m/>
    <n v="0"/>
    <m/>
    <m/>
    <n v="6390"/>
    <m/>
    <m/>
    <n v="11900"/>
    <m/>
    <m/>
    <n v="8780"/>
    <m/>
    <m/>
    <n v="0"/>
    <m/>
    <m/>
    <n v="5460"/>
    <m/>
    <m/>
    <n v="13195"/>
    <m/>
    <m/>
    <n v="9354"/>
    <m/>
    <m/>
    <n v="0"/>
    <m/>
    <m/>
    <n v="8634"/>
    <m/>
    <m/>
    <m/>
    <m/>
    <m/>
    <m/>
    <m/>
    <m/>
    <n v="14555"/>
    <m/>
    <m/>
    <n v="12555"/>
    <m/>
    <m/>
    <n v="0"/>
    <m/>
    <m/>
    <n v="8770"/>
    <m/>
    <m/>
    <n v="14355"/>
    <m/>
    <m/>
    <n v="10420"/>
    <m/>
    <m/>
    <n v="0"/>
    <m/>
    <m/>
    <n v="7780"/>
    <m/>
    <m/>
    <n v="13270"/>
    <m/>
    <m/>
    <n v="10205"/>
    <m/>
    <m/>
    <n v="0"/>
    <m/>
    <m/>
    <n v="7625"/>
    <m/>
    <m/>
    <n v="13965"/>
    <m/>
    <m/>
    <n v="17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2"/>
    <n v="35"/>
    <n v="420"/>
    <n v="8"/>
    <n v="40"/>
    <n v="160"/>
    <n v="8"/>
    <n v="0"/>
    <n v="0"/>
    <n v="0"/>
    <n v="40"/>
    <n v="320"/>
    <n v="15"/>
    <n v="35"/>
    <n v="525"/>
    <n v="4"/>
    <n v="40"/>
    <n v="440"/>
    <n v="4"/>
    <n v="0"/>
    <n v="0"/>
    <n v="0"/>
    <n v="40"/>
    <n v="160"/>
    <n v="10"/>
    <n v="35"/>
    <n v="350"/>
    <n v="4"/>
    <n v="40"/>
    <n v="240"/>
    <n v="4"/>
    <n v="0"/>
    <n v="0"/>
    <n v="0"/>
    <n v="40"/>
    <n v="160"/>
    <n v="8"/>
    <n v="35"/>
    <n v="280"/>
    <n v="4"/>
    <n v="40"/>
    <n v="160"/>
    <n v="4"/>
    <n v="0"/>
    <n v="0"/>
    <n v="0"/>
    <n v="40"/>
    <n v="160"/>
    <n v="12"/>
    <n v="40"/>
    <n v="480"/>
    <n v="6"/>
    <n v="50"/>
    <n v="300"/>
    <n v="6"/>
    <n v="0"/>
    <n v="0"/>
    <n v="0"/>
    <n v="50"/>
    <n v="300"/>
    <n v="0"/>
    <n v="0"/>
    <n v="0"/>
    <n v="0"/>
    <n v="50"/>
    <n v="0"/>
    <n v="15"/>
    <n v="40"/>
    <n v="600"/>
    <n v="2"/>
    <n v="50"/>
    <n v="650"/>
    <n v="10"/>
    <n v="45"/>
    <n v="450"/>
    <n v="5"/>
    <n v="40"/>
    <n v="200"/>
    <n v="5"/>
    <n v="0"/>
    <n v="0"/>
    <n v="0"/>
    <n v="40"/>
    <n v="200"/>
    <n v="10"/>
    <n v="45"/>
    <n v="450"/>
    <n v="2"/>
    <n v="60"/>
    <n v="480"/>
    <m/>
    <m/>
    <m/>
    <m/>
    <m/>
    <x v="0"/>
    <m/>
    <m/>
    <m/>
    <m/>
    <m/>
    <x v="0"/>
    <m/>
    <m/>
    <m/>
    <m/>
    <m/>
    <x v="0"/>
    <n v="12"/>
    <n v="35"/>
    <n v="420"/>
    <n v="8"/>
    <n v="40"/>
    <n v="160"/>
    <n v="8"/>
    <n v="0"/>
    <n v="0"/>
    <n v="0"/>
    <n v="40"/>
    <n v="320"/>
    <n v="8"/>
    <n v="35"/>
    <n v="280"/>
    <n v="3"/>
    <n v="40"/>
    <n v="200"/>
    <n v="3"/>
    <s v="-"/>
    <n v="0"/>
    <n v="0"/>
    <n v="40"/>
    <n v="120"/>
    <n v="10"/>
    <n v="35"/>
    <n v="350"/>
    <n v="5"/>
    <n v="40"/>
    <n v="200"/>
    <n v="5"/>
    <s v="-"/>
    <n v="0"/>
    <n v="1"/>
    <n v="45"/>
    <n v="180"/>
    <m/>
    <m/>
    <m/>
    <m/>
    <m/>
    <x v="0"/>
    <n v="6"/>
    <n v="40"/>
    <n v="240"/>
    <n v="2"/>
    <n v="45"/>
    <n v="180"/>
    <n v="2"/>
    <s v="-"/>
    <n v="0"/>
    <n v="0"/>
    <n v="45"/>
    <n v="90"/>
    <n v="10"/>
    <n v="40"/>
    <n v="400"/>
    <n v="4"/>
    <n v="50"/>
    <n v="300"/>
    <n v="4"/>
    <s v="-"/>
    <n v="0"/>
    <n v="0"/>
    <n v="50"/>
    <n v="200"/>
    <n v="12"/>
    <n v="40"/>
    <n v="480"/>
    <n v="8"/>
    <n v="50"/>
    <n v="200"/>
    <n v="8"/>
    <s v="-"/>
    <n v="0"/>
    <n v="0"/>
    <n v="50"/>
    <n v="400"/>
    <n v="15"/>
    <n v="40"/>
    <n v="600"/>
    <n v="2"/>
    <n v="50"/>
    <n v="650"/>
  </r>
  <r>
    <x v="1"/>
    <n v="10"/>
    <n v="80"/>
    <n v="800"/>
    <n v="8"/>
    <n v="100"/>
    <n v="200"/>
    <n v="8"/>
    <n v="0"/>
    <n v="0"/>
    <n v="4"/>
    <n v="100"/>
    <n v="400"/>
    <n v="12"/>
    <n v="80"/>
    <n v="960"/>
    <n v="7"/>
    <n v="100"/>
    <n v="500"/>
    <n v="7"/>
    <n v="0"/>
    <n v="0"/>
    <n v="2"/>
    <n v="100"/>
    <n v="500"/>
    <n v="5"/>
    <n v="80"/>
    <n v="400"/>
    <n v="2"/>
    <n v="100"/>
    <n v="300"/>
    <n v="2"/>
    <n v="0"/>
    <n v="0"/>
    <n v="0"/>
    <n v="100"/>
    <n v="200"/>
    <n v="7"/>
    <n v="70"/>
    <n v="490"/>
    <n v="4"/>
    <n v="80"/>
    <n v="240"/>
    <n v="4"/>
    <n v="0"/>
    <n v="0"/>
    <n v="1"/>
    <n v="80"/>
    <n v="240"/>
    <n v="8"/>
    <n v="60"/>
    <n v="480"/>
    <n v="4"/>
    <n v="70"/>
    <n v="280"/>
    <n v="4"/>
    <n v="0"/>
    <n v="0"/>
    <n v="1"/>
    <n v="70"/>
    <n v="210"/>
    <n v="1"/>
    <n v="0"/>
    <n v="0"/>
    <n v="0"/>
    <n v="70"/>
    <n v="70"/>
    <n v="10"/>
    <n v="60"/>
    <n v="600"/>
    <n v="2"/>
    <n v="70"/>
    <n v="560"/>
    <n v="10"/>
    <n v="65"/>
    <n v="650"/>
    <n v="6"/>
    <n v="80"/>
    <n v="320"/>
    <n v="6"/>
    <n v="0"/>
    <n v="0"/>
    <n v="1"/>
    <n v="80"/>
    <n v="400"/>
    <n v="10"/>
    <n v="65"/>
    <n v="650"/>
    <n v="1"/>
    <n v="100"/>
    <n v="900"/>
    <m/>
    <m/>
    <m/>
    <m/>
    <m/>
    <x v="0"/>
    <m/>
    <m/>
    <m/>
    <m/>
    <m/>
    <x v="0"/>
    <m/>
    <m/>
    <m/>
    <m/>
    <m/>
    <x v="0"/>
    <n v="10"/>
    <n v="55"/>
    <n v="550"/>
    <n v="8"/>
    <n v="100"/>
    <n v="200"/>
    <n v="8"/>
    <n v="0"/>
    <n v="0"/>
    <n v="4"/>
    <n v="100"/>
    <n v="400"/>
    <n v="10"/>
    <n v="55"/>
    <n v="550"/>
    <n v="4"/>
    <n v="100"/>
    <n v="600"/>
    <n v="4"/>
    <s v="-"/>
    <n v="0"/>
    <n v="1"/>
    <n v="100"/>
    <n v="300"/>
    <n v="10"/>
    <n v="60"/>
    <n v="600"/>
    <n v="4"/>
    <n v="105"/>
    <n v="630"/>
    <n v="4"/>
    <s v="-"/>
    <n v="0"/>
    <n v="0"/>
    <n v="110"/>
    <n v="440"/>
    <m/>
    <m/>
    <m/>
    <m/>
    <m/>
    <x v="0"/>
    <n v="10"/>
    <n v="65"/>
    <n v="650"/>
    <n v="6"/>
    <n v="110"/>
    <n v="440"/>
    <n v="6"/>
    <s v="-"/>
    <n v="0"/>
    <n v="1"/>
    <n v="110"/>
    <n v="550"/>
    <n v="10"/>
    <n v="65"/>
    <n v="650"/>
    <n v="5"/>
    <n v="80"/>
    <n v="400"/>
    <n v="5"/>
    <s v="-"/>
    <n v="0"/>
    <n v="0"/>
    <n v="80"/>
    <n v="400"/>
    <n v="10"/>
    <n v="65"/>
    <n v="650"/>
    <n v="8"/>
    <n v="80"/>
    <n v="160"/>
    <n v="8"/>
    <s v="-"/>
    <n v="0"/>
    <n v="4"/>
    <n v="80"/>
    <n v="320"/>
    <n v="12"/>
    <n v="65"/>
    <n v="780"/>
    <n v="2"/>
    <n v="80"/>
    <n v="800"/>
  </r>
  <r>
    <x v="2"/>
    <n v="5"/>
    <n v="90"/>
    <n v="450"/>
    <n v="3"/>
    <n v="100"/>
    <n v="200"/>
    <n v="3"/>
    <n v="0"/>
    <n v="0"/>
    <n v="0"/>
    <n v="100"/>
    <n v="300"/>
    <n v="5"/>
    <n v="90"/>
    <n v="450"/>
    <n v="3"/>
    <n v="100"/>
    <n v="200"/>
    <n v="3"/>
    <n v="0"/>
    <n v="0"/>
    <n v="0"/>
    <n v="100"/>
    <n v="300"/>
    <n v="5"/>
    <n v="80"/>
    <n v="400"/>
    <n v="2"/>
    <n v="100"/>
    <n v="300"/>
    <n v="2"/>
    <n v="0"/>
    <n v="0"/>
    <n v="1"/>
    <n v="100"/>
    <n v="100"/>
    <n v="4"/>
    <n v="70"/>
    <n v="280"/>
    <n v="2"/>
    <n v="80"/>
    <n v="160"/>
    <n v="2"/>
    <n v="0"/>
    <n v="0"/>
    <n v="0"/>
    <n v="80"/>
    <n v="160"/>
    <n v="5"/>
    <n v="65"/>
    <n v="325"/>
    <n v="3"/>
    <n v="70"/>
    <n v="140"/>
    <n v="3"/>
    <n v="0"/>
    <n v="0"/>
    <n v="1"/>
    <n v="70"/>
    <n v="140"/>
    <n v="1"/>
    <n v="0"/>
    <n v="0"/>
    <n v="0"/>
    <n v="70"/>
    <n v="70"/>
    <n v="5"/>
    <n v="65"/>
    <n v="325"/>
    <n v="0"/>
    <n v="75"/>
    <n v="375"/>
    <n v="7"/>
    <n v="70"/>
    <n v="490"/>
    <n v="3"/>
    <n v="85"/>
    <n v="340"/>
    <n v="3"/>
    <n v="0"/>
    <n v="0"/>
    <n v="0"/>
    <n v="85"/>
    <n v="255"/>
    <n v="5"/>
    <n v="70"/>
    <n v="350"/>
    <n v="0"/>
    <n v="105"/>
    <n v="525"/>
    <m/>
    <m/>
    <m/>
    <m/>
    <m/>
    <x v="0"/>
    <m/>
    <m/>
    <m/>
    <m/>
    <m/>
    <x v="0"/>
    <m/>
    <m/>
    <m/>
    <m/>
    <m/>
    <x v="0"/>
    <n v="5"/>
    <n v="60"/>
    <n v="300"/>
    <n v="3"/>
    <n v="100"/>
    <n v="200"/>
    <n v="3"/>
    <n v="0"/>
    <n v="0"/>
    <n v="0"/>
    <n v="100"/>
    <n v="300"/>
    <n v="5"/>
    <n v="60"/>
    <n v="300"/>
    <n v="1"/>
    <n v="100"/>
    <n v="400"/>
    <n v="1"/>
    <s v="-"/>
    <n v="0"/>
    <n v="0"/>
    <n v="100"/>
    <n v="100"/>
    <n v="5"/>
    <n v="65"/>
    <n v="325"/>
    <n v="2"/>
    <n v="110"/>
    <n v="330"/>
    <n v="2"/>
    <s v="-"/>
    <n v="0"/>
    <n v="1"/>
    <n v="110"/>
    <n v="110"/>
    <m/>
    <m/>
    <m/>
    <m/>
    <m/>
    <x v="0"/>
    <n v="4"/>
    <n v="65"/>
    <n v="260"/>
    <n v="3"/>
    <n v="120"/>
    <n v="120"/>
    <n v="3"/>
    <s v="-"/>
    <n v="0"/>
    <n v="0"/>
    <n v="120"/>
    <n v="360"/>
    <n v="4"/>
    <n v="65"/>
    <n v="260"/>
    <n v="2"/>
    <n v="80"/>
    <n v="160"/>
    <n v="2"/>
    <s v="-"/>
    <n v="0"/>
    <n v="0"/>
    <n v="80"/>
    <n v="160"/>
    <n v="5"/>
    <n v="65"/>
    <n v="325"/>
    <n v="3"/>
    <n v="80"/>
    <n v="160"/>
    <n v="3"/>
    <s v="-"/>
    <n v="0"/>
    <n v="0"/>
    <n v="80"/>
    <n v="240"/>
    <n v="5"/>
    <n v="65"/>
    <n v="325"/>
    <n v="0"/>
    <n v="80"/>
    <n v="400"/>
  </r>
  <r>
    <x v="3"/>
    <n v="10"/>
    <n v="60"/>
    <n v="600"/>
    <n v="5"/>
    <n v="80"/>
    <n v="400"/>
    <n v="5"/>
    <n v="0"/>
    <n v="0"/>
    <n v="0"/>
    <n v="80"/>
    <n v="400"/>
    <n v="12"/>
    <n v="60"/>
    <n v="720"/>
    <n v="7"/>
    <n v="80"/>
    <n v="400"/>
    <n v="7"/>
    <n v="0"/>
    <n v="0"/>
    <n v="2"/>
    <n v="80"/>
    <n v="400"/>
    <n v="10"/>
    <n v="60"/>
    <n v="600"/>
    <n v="4"/>
    <n v="80"/>
    <n v="480"/>
    <n v="4"/>
    <n v="0"/>
    <n v="0"/>
    <n v="1"/>
    <n v="80"/>
    <n v="240"/>
    <n v="5"/>
    <n v="60"/>
    <n v="300"/>
    <n v="3"/>
    <n v="70"/>
    <n v="140"/>
    <n v="3"/>
    <n v="0"/>
    <n v="0"/>
    <n v="1"/>
    <n v="70"/>
    <n v="140"/>
    <n v="4"/>
    <n v="70"/>
    <n v="280"/>
    <n v="3"/>
    <n v="80"/>
    <n v="80"/>
    <n v="3"/>
    <n v="0"/>
    <n v="0"/>
    <n v="0"/>
    <n v="80"/>
    <n v="240"/>
    <n v="0"/>
    <n v="0"/>
    <n v="0"/>
    <n v="0"/>
    <n v="80"/>
    <n v="0"/>
    <n v="5"/>
    <n v="70"/>
    <n v="350"/>
    <n v="0"/>
    <n v="80"/>
    <n v="400"/>
    <n v="5"/>
    <n v="75"/>
    <n v="375"/>
    <n v="3"/>
    <n v="90"/>
    <n v="180"/>
    <n v="3"/>
    <n v="0"/>
    <n v="0"/>
    <n v="0"/>
    <n v="90"/>
    <n v="270"/>
    <n v="5"/>
    <n v="75"/>
    <n v="375"/>
    <n v="0"/>
    <n v="110"/>
    <n v="550"/>
    <m/>
    <m/>
    <m/>
    <m/>
    <m/>
    <x v="0"/>
    <m/>
    <m/>
    <m/>
    <m/>
    <m/>
    <x v="0"/>
    <m/>
    <m/>
    <m/>
    <m/>
    <m/>
    <x v="0"/>
    <n v="10"/>
    <n v="65"/>
    <n v="650"/>
    <n v="5"/>
    <n v="80"/>
    <n v="400"/>
    <n v="5"/>
    <n v="0"/>
    <n v="0"/>
    <n v="0"/>
    <n v="80"/>
    <n v="400"/>
    <n v="12"/>
    <n v="65"/>
    <n v="780"/>
    <n v="8"/>
    <n v="80"/>
    <n v="320"/>
    <n v="8"/>
    <s v="-"/>
    <n v="0"/>
    <n v="2"/>
    <n v="80"/>
    <n v="480"/>
    <n v="8"/>
    <n v="70"/>
    <n v="560"/>
    <n v="3"/>
    <n v="100"/>
    <n v="500"/>
    <n v="3"/>
    <s v="-"/>
    <n v="0"/>
    <n v="0"/>
    <n v="100"/>
    <n v="300"/>
    <m/>
    <m/>
    <m/>
    <m/>
    <m/>
    <x v="0"/>
    <n v="8"/>
    <n v="70"/>
    <n v="560"/>
    <n v="4"/>
    <n v="105"/>
    <n v="420"/>
    <n v="4"/>
    <s v="-"/>
    <n v="0"/>
    <n v="1"/>
    <n v="105"/>
    <n v="315"/>
    <n v="8"/>
    <n v="70"/>
    <n v="560"/>
    <n v="3"/>
    <n v="100"/>
    <n v="500"/>
    <n v="3"/>
    <s v="-"/>
    <n v="0"/>
    <n v="1"/>
    <n v="100"/>
    <n v="200"/>
    <n v="10"/>
    <n v="70"/>
    <n v="700"/>
    <n v="5"/>
    <n v="100"/>
    <n v="500"/>
    <n v="5"/>
    <s v="-"/>
    <n v="0"/>
    <n v="0"/>
    <n v="100"/>
    <n v="500"/>
    <n v="12"/>
    <n v="70"/>
    <n v="840"/>
    <n v="0"/>
    <n v="100"/>
    <n v="1200"/>
  </r>
  <r>
    <x v="4"/>
    <n v="100"/>
    <n v="3"/>
    <n v="300"/>
    <n v="50"/>
    <n v="4"/>
    <n v="200"/>
    <n v="50"/>
    <n v="0"/>
    <n v="0"/>
    <n v="5"/>
    <n v="4"/>
    <n v="180"/>
    <n v="100"/>
    <n v="3"/>
    <n v="300"/>
    <n v="50"/>
    <n v="4"/>
    <n v="200"/>
    <n v="50"/>
    <n v="0"/>
    <n v="0"/>
    <n v="0"/>
    <n v="4"/>
    <n v="200"/>
    <n v="100"/>
    <n v="4"/>
    <n v="400"/>
    <n v="20"/>
    <n v="5"/>
    <n v="400"/>
    <n v="20"/>
    <n v="0"/>
    <n v="0"/>
    <n v="5"/>
    <n v="5"/>
    <n v="75"/>
    <n v="50"/>
    <n v="3"/>
    <n v="150"/>
    <n v="20"/>
    <n v="5"/>
    <n v="150"/>
    <n v="20"/>
    <n v="0"/>
    <n v="0"/>
    <n v="0"/>
    <n v="5"/>
    <n v="100"/>
    <n v="40"/>
    <n v="2"/>
    <n v="80"/>
    <n v="20"/>
    <n v="5"/>
    <n v="100"/>
    <n v="20"/>
    <n v="0"/>
    <n v="0"/>
    <n v="5"/>
    <n v="5"/>
    <n v="75"/>
    <n v="5"/>
    <n v="0"/>
    <n v="0"/>
    <n v="0"/>
    <n v="5"/>
    <n v="25"/>
    <n v="60"/>
    <n v="2"/>
    <n v="120"/>
    <n v="10"/>
    <n v="3"/>
    <n v="150"/>
    <n v="100"/>
    <n v="7"/>
    <n v="700"/>
    <n v="60"/>
    <n v="5"/>
    <n v="200"/>
    <n v="60"/>
    <n v="0"/>
    <n v="0"/>
    <n v="10"/>
    <n v="5"/>
    <n v="250"/>
    <n v="100"/>
    <n v="7"/>
    <n v="700"/>
    <n v="0"/>
    <n v="25"/>
    <n v="2500"/>
    <m/>
    <m/>
    <m/>
    <m/>
    <m/>
    <x v="0"/>
    <m/>
    <m/>
    <m/>
    <m/>
    <m/>
    <x v="0"/>
    <m/>
    <m/>
    <m/>
    <m/>
    <m/>
    <x v="0"/>
    <n v="100"/>
    <n v="2"/>
    <n v="200"/>
    <n v="50"/>
    <n v="4"/>
    <n v="200"/>
    <n v="50"/>
    <n v="0"/>
    <n v="0"/>
    <n v="5"/>
    <n v="4"/>
    <n v="180"/>
    <n v="100"/>
    <n v="4"/>
    <n v="400"/>
    <n v="40"/>
    <n v="4"/>
    <n v="240"/>
    <n v="40"/>
    <s v="-"/>
    <n v="0"/>
    <n v="10"/>
    <n v="4"/>
    <n v="120"/>
    <n v="100"/>
    <n v="7"/>
    <n v="700"/>
    <n v="70"/>
    <n v="12"/>
    <n v="360"/>
    <n v="70"/>
    <s v="-"/>
    <n v="0"/>
    <n v="20"/>
    <n v="13"/>
    <n v="650"/>
    <m/>
    <m/>
    <m/>
    <m/>
    <m/>
    <x v="0"/>
    <n v="100"/>
    <n v="7"/>
    <n v="700"/>
    <n v="40"/>
    <n v="13"/>
    <n v="780"/>
    <n v="40"/>
    <s v="-"/>
    <n v="0"/>
    <n v="0"/>
    <n v="13"/>
    <n v="520"/>
    <n v="100"/>
    <n v="3"/>
    <n v="300"/>
    <n v="45"/>
    <n v="5"/>
    <n v="275"/>
    <n v="45"/>
    <s v="-"/>
    <n v="0"/>
    <n v="0"/>
    <n v="5"/>
    <n v="225"/>
    <n v="100"/>
    <n v="3"/>
    <n v="300"/>
    <n v="50"/>
    <n v="5"/>
    <n v="250"/>
    <n v="50"/>
    <s v="-"/>
    <n v="0"/>
    <n v="5"/>
    <n v="5"/>
    <n v="225"/>
    <n v="100"/>
    <n v="3"/>
    <n v="300"/>
    <n v="10"/>
    <n v="5"/>
    <n v="450"/>
  </r>
  <r>
    <x v="5"/>
    <n v="5"/>
    <n v="70"/>
    <n v="350"/>
    <n v="3"/>
    <n v="80"/>
    <n v="160"/>
    <n v="3"/>
    <n v="0"/>
    <n v="0"/>
    <n v="1"/>
    <n v="80"/>
    <n v="160"/>
    <n v="5"/>
    <n v="70"/>
    <n v="350"/>
    <n v="3"/>
    <n v="80"/>
    <n v="160"/>
    <n v="3"/>
    <n v="0"/>
    <n v="0"/>
    <n v="1"/>
    <n v="80"/>
    <n v="160"/>
    <n v="5"/>
    <n v="70"/>
    <n v="350"/>
    <n v="3"/>
    <n v="90"/>
    <n v="180"/>
    <n v="3"/>
    <n v="0"/>
    <n v="0"/>
    <n v="0"/>
    <n v="90"/>
    <n v="270"/>
    <n v="5"/>
    <n v="60"/>
    <n v="300"/>
    <n v="3"/>
    <n v="70"/>
    <n v="140"/>
    <n v="3"/>
    <n v="0"/>
    <n v="0"/>
    <n v="0"/>
    <n v="70"/>
    <n v="210"/>
    <n v="5"/>
    <n v="50"/>
    <n v="250"/>
    <n v="2"/>
    <n v="60"/>
    <n v="180"/>
    <n v="2"/>
    <n v="0"/>
    <n v="0"/>
    <n v="0"/>
    <n v="60"/>
    <n v="120"/>
    <n v="0"/>
    <n v="0"/>
    <n v="0"/>
    <n v="0"/>
    <n v="60"/>
    <n v="0"/>
    <n v="5"/>
    <n v="50"/>
    <n v="250"/>
    <n v="0"/>
    <n v="60"/>
    <n v="300"/>
    <n v="5"/>
    <n v="55"/>
    <n v="275"/>
    <n v="3"/>
    <n v="70"/>
    <n v="140"/>
    <n v="3"/>
    <n v="0"/>
    <n v="0"/>
    <n v="0"/>
    <n v="70"/>
    <n v="210"/>
    <n v="5"/>
    <n v="55"/>
    <n v="275"/>
    <n v="2"/>
    <n v="90"/>
    <n v="270"/>
    <m/>
    <m/>
    <m/>
    <m/>
    <m/>
    <x v="0"/>
    <m/>
    <m/>
    <m/>
    <m/>
    <m/>
    <x v="0"/>
    <m/>
    <m/>
    <m/>
    <m/>
    <m/>
    <x v="0"/>
    <n v="5"/>
    <n v="45"/>
    <n v="225"/>
    <n v="3"/>
    <n v="80"/>
    <n v="160"/>
    <n v="3"/>
    <n v="0"/>
    <n v="0"/>
    <n v="1"/>
    <n v="80"/>
    <n v="160"/>
    <n v="5"/>
    <n v="40"/>
    <n v="200"/>
    <n v="2"/>
    <n v="80"/>
    <n v="240"/>
    <n v="2"/>
    <s v="-"/>
    <n v="0"/>
    <n v="0"/>
    <n v="80"/>
    <n v="160"/>
    <n v="5"/>
    <n v="45"/>
    <n v="225"/>
    <n v="3"/>
    <n v="85"/>
    <n v="170"/>
    <n v="3"/>
    <s v="-"/>
    <n v="0"/>
    <n v="1"/>
    <n v="85"/>
    <n v="170"/>
    <m/>
    <m/>
    <m/>
    <m/>
    <m/>
    <x v="0"/>
    <n v="5"/>
    <n v="50"/>
    <n v="250"/>
    <n v="1"/>
    <n v="85"/>
    <n v="340"/>
    <n v="1"/>
    <s v="-"/>
    <n v="0"/>
    <n v="0"/>
    <n v="85"/>
    <n v="85"/>
    <n v="5"/>
    <n v="50"/>
    <n v="250"/>
    <n v="3"/>
    <n v="80"/>
    <n v="160"/>
    <n v="3"/>
    <s v="-"/>
    <n v="0"/>
    <n v="1"/>
    <n v="80"/>
    <n v="160"/>
    <n v="5"/>
    <n v="50"/>
    <n v="250"/>
    <n v="3"/>
    <n v="80"/>
    <n v="160"/>
    <n v="3"/>
    <s v="-"/>
    <n v="0"/>
    <n v="1"/>
    <n v="80"/>
    <n v="160"/>
    <n v="5"/>
    <n v="50"/>
    <n v="250"/>
    <n v="0"/>
    <n v="80"/>
    <n v="400"/>
  </r>
  <r>
    <x v="6"/>
    <n v="20"/>
    <n v="40"/>
    <n v="800"/>
    <n v="15"/>
    <n v="60"/>
    <n v="300"/>
    <n v="15"/>
    <n v="0"/>
    <n v="0"/>
    <n v="3"/>
    <n v="60"/>
    <n v="720"/>
    <n v="20"/>
    <n v="40"/>
    <n v="800"/>
    <n v="12"/>
    <n v="60"/>
    <n v="480"/>
    <n v="12"/>
    <n v="0"/>
    <n v="0"/>
    <n v="3"/>
    <n v="60"/>
    <n v="540"/>
    <n v="15"/>
    <n v="40"/>
    <n v="600"/>
    <n v="6"/>
    <n v="50"/>
    <n v="450"/>
    <n v="6"/>
    <n v="0"/>
    <n v="0"/>
    <n v="1"/>
    <n v="50"/>
    <n v="250"/>
    <n v="10"/>
    <n v="40"/>
    <n v="400"/>
    <n v="5"/>
    <n v="50"/>
    <n v="250"/>
    <n v="5"/>
    <n v="0"/>
    <n v="0"/>
    <n v="1"/>
    <n v="50"/>
    <n v="200"/>
    <n v="10"/>
    <n v="50"/>
    <n v="500"/>
    <n v="5"/>
    <n v="60"/>
    <n v="300"/>
    <n v="5"/>
    <n v="0"/>
    <n v="0"/>
    <n v="1"/>
    <n v="60"/>
    <n v="240"/>
    <n v="1"/>
    <n v="0"/>
    <n v="0"/>
    <n v="0"/>
    <n v="60"/>
    <n v="60"/>
    <n v="10"/>
    <n v="50"/>
    <n v="500"/>
    <n v="3"/>
    <n v="60"/>
    <n v="420"/>
    <n v="10"/>
    <n v="55"/>
    <n v="550"/>
    <n v="5"/>
    <n v="70"/>
    <n v="350"/>
    <n v="5"/>
    <n v="0"/>
    <n v="0"/>
    <n v="2"/>
    <n v="70"/>
    <n v="210"/>
    <n v="10"/>
    <n v="55"/>
    <n v="550"/>
    <n v="2"/>
    <n v="90"/>
    <n v="720"/>
    <m/>
    <m/>
    <m/>
    <m/>
    <m/>
    <x v="0"/>
    <m/>
    <m/>
    <m/>
    <m/>
    <m/>
    <x v="0"/>
    <m/>
    <m/>
    <m/>
    <m/>
    <m/>
    <x v="0"/>
    <n v="20"/>
    <n v="45"/>
    <n v="900"/>
    <n v="15"/>
    <n v="60"/>
    <n v="300"/>
    <n v="15"/>
    <n v="0"/>
    <n v="0"/>
    <n v="3"/>
    <n v="60"/>
    <n v="720"/>
    <n v="20"/>
    <n v="45"/>
    <n v="900"/>
    <n v="8"/>
    <n v="60"/>
    <n v="720"/>
    <n v="8"/>
    <s v="-"/>
    <n v="0"/>
    <n v="2"/>
    <n v="60"/>
    <n v="360"/>
    <n v="20"/>
    <n v="50"/>
    <n v="1000"/>
    <n v="7"/>
    <n v="70"/>
    <n v="910"/>
    <n v="7"/>
    <s v="-"/>
    <n v="0"/>
    <n v="3"/>
    <n v="75"/>
    <n v="300"/>
    <m/>
    <m/>
    <m/>
    <m/>
    <m/>
    <x v="0"/>
    <n v="20"/>
    <n v="50"/>
    <n v="1000"/>
    <n v="6"/>
    <n v="75"/>
    <n v="1050"/>
    <n v="6"/>
    <s v="-"/>
    <n v="0"/>
    <n v="0"/>
    <n v="75"/>
    <n v="450"/>
    <n v="20"/>
    <n v="50"/>
    <n v="1000"/>
    <n v="10"/>
    <n v="80"/>
    <n v="800"/>
    <n v="10"/>
    <s v="-"/>
    <n v="0"/>
    <n v="5"/>
    <n v="80"/>
    <n v="400"/>
    <n v="20"/>
    <n v="50"/>
    <n v="1000"/>
    <n v="15"/>
    <n v="80"/>
    <n v="400"/>
    <n v="15"/>
    <s v="-"/>
    <n v="0"/>
    <n v="3"/>
    <n v="80"/>
    <n v="960"/>
    <n v="20"/>
    <n v="50"/>
    <n v="1000"/>
    <n v="3"/>
    <n v="80"/>
    <n v="1360"/>
  </r>
  <r>
    <x v="7"/>
    <n v="25"/>
    <n v="50"/>
    <n v="1250"/>
    <n v="15"/>
    <n v="80"/>
    <n v="800"/>
    <n v="15"/>
    <n v="0"/>
    <n v="0"/>
    <n v="5"/>
    <n v="80"/>
    <n v="800"/>
    <n v="20"/>
    <n v="50"/>
    <n v="1000"/>
    <n v="10"/>
    <n v="80"/>
    <n v="800"/>
    <n v="10"/>
    <n v="0"/>
    <n v="0"/>
    <n v="2"/>
    <n v="80"/>
    <n v="640"/>
    <n v="15"/>
    <n v="80"/>
    <n v="1200"/>
    <n v="5"/>
    <n v="100"/>
    <n v="1000"/>
    <n v="5"/>
    <n v="0"/>
    <n v="0"/>
    <n v="0"/>
    <n v="100"/>
    <n v="500"/>
    <n v="10"/>
    <n v="70"/>
    <n v="700"/>
    <n v="5"/>
    <n v="90"/>
    <n v="450"/>
    <n v="5"/>
    <n v="0"/>
    <n v="0"/>
    <n v="2"/>
    <n v="90"/>
    <n v="270"/>
    <n v="8"/>
    <n v="70"/>
    <n v="560"/>
    <n v="2"/>
    <n v="80"/>
    <n v="480"/>
    <n v="2"/>
    <n v="0"/>
    <n v="0"/>
    <n v="0"/>
    <n v="80"/>
    <n v="160"/>
    <n v="0"/>
    <n v="0"/>
    <n v="0"/>
    <n v="0"/>
    <n v="80"/>
    <n v="0"/>
    <n v="8"/>
    <n v="70"/>
    <n v="560"/>
    <n v="2"/>
    <n v="80"/>
    <n v="480"/>
    <n v="15"/>
    <n v="75"/>
    <n v="1125"/>
    <n v="5"/>
    <n v="90"/>
    <n v="900"/>
    <n v="5"/>
    <n v="0"/>
    <n v="0"/>
    <n v="2"/>
    <n v="90"/>
    <n v="270"/>
    <n v="20"/>
    <n v="75"/>
    <n v="1500"/>
    <n v="2"/>
    <n v="110"/>
    <n v="1980"/>
    <m/>
    <m/>
    <m/>
    <m/>
    <m/>
    <x v="0"/>
    <m/>
    <m/>
    <m/>
    <m/>
    <m/>
    <x v="0"/>
    <m/>
    <m/>
    <m/>
    <m/>
    <m/>
    <x v="0"/>
    <n v="25"/>
    <n v="65"/>
    <n v="1625"/>
    <n v="15"/>
    <n v="80"/>
    <n v="800"/>
    <n v="15"/>
    <n v="0"/>
    <n v="0"/>
    <n v="5"/>
    <n v="80"/>
    <n v="800"/>
    <n v="25"/>
    <n v="65"/>
    <n v="1625"/>
    <n v="10"/>
    <n v="80"/>
    <n v="1200"/>
    <n v="10"/>
    <s v="-"/>
    <n v="0"/>
    <n v="3"/>
    <n v="80"/>
    <n v="560"/>
    <n v="20"/>
    <n v="70"/>
    <n v="1400"/>
    <n v="8"/>
    <n v="90"/>
    <n v="1080"/>
    <n v="8"/>
    <s v="-"/>
    <n v="0"/>
    <n v="1"/>
    <n v="90"/>
    <n v="630"/>
    <m/>
    <m/>
    <m/>
    <m/>
    <m/>
    <x v="0"/>
    <n v="25"/>
    <n v="70"/>
    <n v="1750"/>
    <n v="13"/>
    <n v="90"/>
    <n v="1080"/>
    <n v="13"/>
    <s v="-"/>
    <n v="0"/>
    <n v="5"/>
    <n v="90"/>
    <n v="720"/>
    <n v="25"/>
    <n v="70"/>
    <n v="1750"/>
    <n v="12"/>
    <n v="100"/>
    <n v="1300"/>
    <n v="12"/>
    <s v="-"/>
    <n v="0"/>
    <n v="6"/>
    <n v="100"/>
    <n v="600"/>
    <n v="25"/>
    <n v="70"/>
    <n v="1750"/>
    <n v="15"/>
    <n v="100"/>
    <n v="1000"/>
    <n v="15"/>
    <s v="-"/>
    <n v="0"/>
    <n v="5"/>
    <n v="100"/>
    <n v="1000"/>
    <n v="20"/>
    <n v="70"/>
    <n v="1400"/>
    <n v="2"/>
    <n v="100"/>
    <n v="1800"/>
  </r>
  <r>
    <x v="8"/>
    <n v="5"/>
    <n v="40"/>
    <n v="200"/>
    <n v="3"/>
    <n v="60"/>
    <n v="120"/>
    <n v="3"/>
    <n v="0"/>
    <n v="0"/>
    <n v="0"/>
    <n v="60"/>
    <n v="180"/>
    <n v="5"/>
    <n v="40"/>
    <n v="200"/>
    <n v="2"/>
    <n v="60"/>
    <n v="180"/>
    <n v="2"/>
    <n v="0"/>
    <n v="0"/>
    <n v="0"/>
    <n v="60"/>
    <n v="120"/>
    <n v="5"/>
    <n v="40"/>
    <n v="200"/>
    <n v="3"/>
    <n v="50"/>
    <n v="100"/>
    <n v="3"/>
    <n v="0"/>
    <n v="0"/>
    <n v="0"/>
    <n v="50"/>
    <n v="150"/>
    <n v="7"/>
    <n v="40"/>
    <n v="280"/>
    <n v="4"/>
    <n v="50"/>
    <n v="150"/>
    <n v="4"/>
    <n v="0"/>
    <n v="0"/>
    <n v="1"/>
    <n v="50"/>
    <n v="150"/>
    <n v="5"/>
    <n v="40"/>
    <n v="200"/>
    <n v="3"/>
    <n v="50"/>
    <n v="100"/>
    <n v="3"/>
    <n v="0"/>
    <n v="0"/>
    <n v="1"/>
    <n v="50"/>
    <n v="100"/>
    <n v="1"/>
    <n v="0"/>
    <n v="0"/>
    <n v="0"/>
    <n v="50"/>
    <n v="50"/>
    <n v="7"/>
    <n v="40"/>
    <n v="280"/>
    <n v="2"/>
    <n v="50"/>
    <n v="250"/>
    <n v="7"/>
    <n v="45"/>
    <n v="315"/>
    <n v="3"/>
    <n v="60"/>
    <n v="240"/>
    <n v="3"/>
    <n v="0"/>
    <n v="0"/>
    <n v="2"/>
    <n v="60"/>
    <n v="60"/>
    <n v="7"/>
    <n v="45"/>
    <n v="315"/>
    <n v="2"/>
    <n v="80"/>
    <n v="400"/>
    <m/>
    <m/>
    <m/>
    <m/>
    <m/>
    <x v="0"/>
    <m/>
    <m/>
    <m/>
    <m/>
    <m/>
    <x v="0"/>
    <m/>
    <m/>
    <m/>
    <m/>
    <m/>
    <x v="0"/>
    <n v="5"/>
    <n v="35"/>
    <n v="175"/>
    <n v="3"/>
    <n v="60"/>
    <n v="120"/>
    <n v="3"/>
    <n v="0"/>
    <n v="0"/>
    <n v="0"/>
    <n v="60"/>
    <n v="180"/>
    <n v="5"/>
    <n v="35"/>
    <n v="175"/>
    <n v="2"/>
    <n v="60"/>
    <n v="180"/>
    <n v="2"/>
    <s v="-"/>
    <n v="0"/>
    <n v="0"/>
    <n v="60"/>
    <n v="120"/>
    <n v="5"/>
    <n v="65"/>
    <n v="325"/>
    <n v="4"/>
    <n v="75"/>
    <n v="75"/>
    <n v="4"/>
    <s v="-"/>
    <n v="0"/>
    <n v="1"/>
    <n v="75"/>
    <n v="225"/>
    <m/>
    <m/>
    <m/>
    <m/>
    <m/>
    <x v="0"/>
    <n v="5"/>
    <n v="65"/>
    <n v="325"/>
    <n v="0"/>
    <n v="80"/>
    <n v="400"/>
    <n v="0"/>
    <s v="-"/>
    <n v="0"/>
    <n v="0"/>
    <n v="80"/>
    <n v="0"/>
    <n v="5"/>
    <n v="65"/>
    <n v="325"/>
    <n v="3"/>
    <n v="90"/>
    <n v="180"/>
    <n v="3"/>
    <s v="-"/>
    <n v="0"/>
    <n v="0"/>
    <n v="90"/>
    <n v="270"/>
    <n v="5"/>
    <n v="65"/>
    <n v="325"/>
    <n v="3"/>
    <n v="90"/>
    <n v="180"/>
    <n v="3"/>
    <s v="-"/>
    <n v="0"/>
    <n v="0"/>
    <n v="90"/>
    <n v="270"/>
    <n v="5"/>
    <n v="65"/>
    <n v="325"/>
    <n v="2"/>
    <n v="90"/>
    <n v="270"/>
  </r>
  <r>
    <x v="9"/>
    <n v="4"/>
    <n v="50"/>
    <n v="200"/>
    <n v="2"/>
    <n v="60"/>
    <n v="120"/>
    <n v="2"/>
    <n v="0"/>
    <n v="0"/>
    <n v="0"/>
    <n v="60"/>
    <n v="120"/>
    <n v="3"/>
    <n v="50"/>
    <n v="150"/>
    <n v="1"/>
    <n v="60"/>
    <n v="120"/>
    <n v="1"/>
    <n v="0"/>
    <n v="0"/>
    <n v="0"/>
    <n v="60"/>
    <n v="60"/>
    <n v="4"/>
    <n v="50"/>
    <n v="200"/>
    <n v="1"/>
    <n v="70"/>
    <n v="210"/>
    <n v="1"/>
    <n v="0"/>
    <n v="0"/>
    <n v="0"/>
    <n v="70"/>
    <n v="70"/>
    <n v="5"/>
    <n v="50"/>
    <n v="250"/>
    <n v="2"/>
    <n v="60"/>
    <n v="180"/>
    <n v="2"/>
    <n v="0"/>
    <n v="0"/>
    <n v="0"/>
    <n v="60"/>
    <n v="120"/>
    <n v="7"/>
    <n v="60"/>
    <n v="420"/>
    <n v="4"/>
    <n v="70"/>
    <n v="210"/>
    <n v="4"/>
    <n v="0"/>
    <n v="0"/>
    <n v="2"/>
    <n v="70"/>
    <n v="140"/>
    <n v="2"/>
    <n v="0"/>
    <n v="0"/>
    <n v="0"/>
    <n v="70"/>
    <n v="140"/>
    <n v="7"/>
    <n v="60"/>
    <n v="420"/>
    <n v="1"/>
    <n v="70"/>
    <n v="420"/>
    <n v="7"/>
    <n v="65"/>
    <n v="455"/>
    <n v="4"/>
    <n v="80"/>
    <n v="240"/>
    <n v="4"/>
    <n v="0"/>
    <n v="0"/>
    <n v="1"/>
    <n v="80"/>
    <n v="240"/>
    <n v="7"/>
    <n v="65"/>
    <n v="455"/>
    <n v="1"/>
    <n v="100"/>
    <n v="600"/>
    <m/>
    <m/>
    <m/>
    <m/>
    <m/>
    <x v="0"/>
    <m/>
    <m/>
    <m/>
    <m/>
    <m/>
    <x v="0"/>
    <m/>
    <m/>
    <m/>
    <m/>
    <m/>
    <x v="0"/>
    <n v="4"/>
    <n v="55"/>
    <n v="220"/>
    <n v="2"/>
    <n v="60"/>
    <n v="120"/>
    <n v="2"/>
    <n v="0"/>
    <n v="0"/>
    <n v="0"/>
    <n v="60"/>
    <n v="120"/>
    <n v="4"/>
    <n v="55"/>
    <n v="220"/>
    <n v="2"/>
    <n v="60"/>
    <n v="120"/>
    <n v="2"/>
    <s v="-"/>
    <n v="0"/>
    <n v="1"/>
    <n v="60"/>
    <n v="60"/>
    <n v="4"/>
    <n v="55"/>
    <n v="220"/>
    <n v="0"/>
    <n v="65"/>
    <n v="260"/>
    <n v="0"/>
    <s v="-"/>
    <n v="0"/>
    <n v="0"/>
    <n v="65"/>
    <n v="0"/>
    <m/>
    <m/>
    <m/>
    <m/>
    <m/>
    <x v="0"/>
    <n v="4"/>
    <n v="60"/>
    <n v="240"/>
    <n v="1"/>
    <n v="75"/>
    <n v="225"/>
    <n v="1"/>
    <s v="-"/>
    <n v="0"/>
    <n v="0"/>
    <n v="75"/>
    <n v="75"/>
    <n v="4"/>
    <n v="60"/>
    <n v="240"/>
    <n v="2"/>
    <n v="80"/>
    <n v="160"/>
    <n v="2"/>
    <s v="-"/>
    <n v="0"/>
    <n v="0"/>
    <n v="80"/>
    <n v="160"/>
    <n v="4"/>
    <n v="60"/>
    <n v="240"/>
    <n v="2"/>
    <n v="80"/>
    <n v="160"/>
    <n v="2"/>
    <s v="-"/>
    <n v="0"/>
    <n v="0"/>
    <n v="80"/>
    <n v="160"/>
    <n v="3"/>
    <n v="60"/>
    <n v="180"/>
    <n v="1"/>
    <n v="80"/>
    <n v="160"/>
  </r>
  <r>
    <x v="10"/>
    <n v="6"/>
    <n v="60"/>
    <n v="360"/>
    <n v="3"/>
    <n v="80"/>
    <n v="240"/>
    <n v="3"/>
    <n v="0"/>
    <n v="0"/>
    <n v="1"/>
    <n v="80"/>
    <n v="160"/>
    <n v="7"/>
    <n v="60"/>
    <n v="420"/>
    <n v="4"/>
    <n v="80"/>
    <n v="240"/>
    <n v="4"/>
    <n v="0"/>
    <n v="0"/>
    <n v="0"/>
    <n v="80"/>
    <n v="320"/>
    <n v="7"/>
    <n v="80"/>
    <n v="560"/>
    <n v="3"/>
    <n v="90"/>
    <n v="360"/>
    <n v="3"/>
    <n v="0"/>
    <n v="0"/>
    <n v="1"/>
    <n v="90"/>
    <n v="180"/>
    <n v="7"/>
    <n v="70"/>
    <n v="490"/>
    <n v="4"/>
    <n v="80"/>
    <n v="240"/>
    <n v="4"/>
    <n v="0"/>
    <n v="0"/>
    <n v="0"/>
    <n v="80"/>
    <n v="320"/>
    <n v="5"/>
    <n v="50"/>
    <n v="250"/>
    <n v="2"/>
    <n v="55"/>
    <n v="165"/>
    <n v="2"/>
    <n v="0"/>
    <n v="0"/>
    <n v="0"/>
    <n v="55"/>
    <n v="110"/>
    <n v="0"/>
    <n v="0"/>
    <n v="0"/>
    <n v="0"/>
    <n v="55"/>
    <n v="0"/>
    <n v="5"/>
    <n v="50"/>
    <n v="250"/>
    <n v="0"/>
    <n v="60"/>
    <n v="300"/>
    <n v="5"/>
    <n v="55"/>
    <n v="275"/>
    <n v="2"/>
    <n v="70"/>
    <n v="210"/>
    <n v="2"/>
    <n v="0"/>
    <n v="0"/>
    <n v="0"/>
    <n v="70"/>
    <n v="140"/>
    <n v="5"/>
    <n v="55"/>
    <n v="275"/>
    <n v="0"/>
    <n v="90"/>
    <n v="450"/>
    <m/>
    <m/>
    <m/>
    <m/>
    <m/>
    <x v="0"/>
    <m/>
    <m/>
    <m/>
    <m/>
    <m/>
    <x v="0"/>
    <m/>
    <m/>
    <m/>
    <m/>
    <m/>
    <x v="0"/>
    <n v="6"/>
    <n v="45"/>
    <n v="270"/>
    <n v="3"/>
    <n v="80"/>
    <n v="240"/>
    <n v="3"/>
    <n v="0"/>
    <n v="0"/>
    <n v="1"/>
    <n v="80"/>
    <n v="160"/>
    <n v="6"/>
    <n v="45"/>
    <n v="270"/>
    <n v="2"/>
    <n v="80"/>
    <n v="320"/>
    <n v="2"/>
    <s v="-"/>
    <n v="0"/>
    <n v="1"/>
    <n v="80"/>
    <n v="80"/>
    <n v="6"/>
    <n v="50"/>
    <n v="300"/>
    <n v="4"/>
    <n v="85"/>
    <n v="170"/>
    <n v="4"/>
    <s v="-"/>
    <n v="0"/>
    <n v="1"/>
    <n v="85"/>
    <n v="255"/>
    <m/>
    <m/>
    <m/>
    <m/>
    <m/>
    <x v="0"/>
    <n v="6"/>
    <n v="50"/>
    <n v="300"/>
    <n v="2"/>
    <n v="85"/>
    <n v="340"/>
    <n v="2"/>
    <s v="-"/>
    <n v="0"/>
    <n v="0"/>
    <n v="85"/>
    <n v="170"/>
    <n v="6"/>
    <n v="50"/>
    <n v="300"/>
    <n v="3"/>
    <n v="80"/>
    <n v="240"/>
    <n v="3"/>
    <s v="-"/>
    <n v="0"/>
    <n v="0"/>
    <n v="80"/>
    <n v="240"/>
    <n v="6"/>
    <n v="50"/>
    <n v="300"/>
    <n v="3"/>
    <n v="80"/>
    <n v="240"/>
    <n v="3"/>
    <s v="-"/>
    <n v="0"/>
    <n v="1"/>
    <n v="80"/>
    <n v="160"/>
    <n v="7"/>
    <n v="50"/>
    <n v="350"/>
    <n v="0"/>
    <n v="80"/>
    <n v="560"/>
  </r>
  <r>
    <x v="11"/>
    <n v="5"/>
    <n v="60"/>
    <n v="300"/>
    <n v="2"/>
    <n v="80"/>
    <n v="240"/>
    <n v="2"/>
    <n v="0"/>
    <n v="0"/>
    <n v="0"/>
    <n v="80"/>
    <n v="160"/>
    <n v="5"/>
    <n v="60"/>
    <n v="300"/>
    <n v="3"/>
    <n v="80"/>
    <n v="160"/>
    <n v="3"/>
    <n v="0"/>
    <n v="0"/>
    <n v="0"/>
    <n v="80"/>
    <n v="240"/>
    <n v="5"/>
    <n v="100"/>
    <n v="500"/>
    <n v="2"/>
    <n v="100"/>
    <n v="300"/>
    <n v="2"/>
    <n v="0"/>
    <n v="0"/>
    <n v="0"/>
    <n v="100"/>
    <n v="200"/>
    <n v="5"/>
    <n v="80"/>
    <n v="400"/>
    <n v="2"/>
    <n v="90"/>
    <n v="270"/>
    <n v="2"/>
    <n v="0"/>
    <n v="0"/>
    <n v="0"/>
    <n v="90"/>
    <n v="180"/>
    <n v="7"/>
    <n v="60"/>
    <n v="420"/>
    <n v="4"/>
    <n v="60"/>
    <n v="180"/>
    <n v="4"/>
    <n v="0"/>
    <n v="0"/>
    <n v="1"/>
    <n v="60"/>
    <n v="180"/>
    <n v="1"/>
    <n v="0"/>
    <n v="0"/>
    <n v="1"/>
    <n v="60"/>
    <n v="0"/>
    <n v="5"/>
    <n v="60"/>
    <n v="300"/>
    <n v="1"/>
    <n v="70"/>
    <n v="280"/>
    <n v="5"/>
    <n v="65"/>
    <n v="325"/>
    <n v="3"/>
    <n v="80"/>
    <n v="160"/>
    <n v="3"/>
    <n v="0"/>
    <n v="0"/>
    <n v="1"/>
    <n v="80"/>
    <n v="160"/>
    <n v="5"/>
    <n v="65"/>
    <n v="325"/>
    <n v="2"/>
    <n v="100"/>
    <n v="300"/>
    <m/>
    <m/>
    <m/>
    <m/>
    <m/>
    <x v="0"/>
    <m/>
    <m/>
    <m/>
    <m/>
    <m/>
    <x v="0"/>
    <m/>
    <m/>
    <m/>
    <m/>
    <m/>
    <x v="0"/>
    <n v="5"/>
    <n v="55"/>
    <n v="275"/>
    <n v="2"/>
    <n v="80"/>
    <n v="240"/>
    <n v="2"/>
    <n v="0"/>
    <n v="0"/>
    <n v="0"/>
    <n v="80"/>
    <n v="160"/>
    <n v="5"/>
    <n v="44"/>
    <n v="220"/>
    <n v="4"/>
    <n v="80"/>
    <n v="80"/>
    <n v="4"/>
    <s v="-"/>
    <n v="0"/>
    <n v="3"/>
    <n v="80"/>
    <n v="80"/>
    <n v="3"/>
    <n v="50"/>
    <n v="150"/>
    <n v="2"/>
    <n v="75"/>
    <n v="75"/>
    <n v="2"/>
    <s v="-"/>
    <n v="0"/>
    <n v="0"/>
    <n v="75"/>
    <n v="150"/>
    <m/>
    <m/>
    <m/>
    <m/>
    <m/>
    <x v="0"/>
    <n v="3"/>
    <n v="55"/>
    <n v="165"/>
    <n v="1"/>
    <n v="75"/>
    <n v="150"/>
    <n v="1"/>
    <s v="-"/>
    <n v="0"/>
    <n v="0"/>
    <n v="75"/>
    <n v="75"/>
    <n v="3"/>
    <n v="55"/>
    <n v="165"/>
    <n v="2"/>
    <n v="80"/>
    <n v="80"/>
    <n v="2"/>
    <s v="-"/>
    <n v="0"/>
    <n v="0"/>
    <n v="80"/>
    <n v="160"/>
    <n v="5"/>
    <n v="55"/>
    <n v="275"/>
    <n v="2"/>
    <n v="80"/>
    <n v="240"/>
    <n v="2"/>
    <s v="-"/>
    <n v="0"/>
    <n v="0"/>
    <n v="80"/>
    <n v="160"/>
    <n v="5"/>
    <n v="55"/>
    <n v="275"/>
    <n v="1"/>
    <n v="80"/>
    <n v="320"/>
  </r>
  <r>
    <x v="12"/>
    <n v="5"/>
    <n v="80"/>
    <n v="400"/>
    <n v="3"/>
    <n v="100"/>
    <n v="200"/>
    <n v="3"/>
    <n v="0"/>
    <n v="0"/>
    <n v="1"/>
    <n v="100"/>
    <n v="200"/>
    <n v="5"/>
    <n v="80"/>
    <n v="400"/>
    <n v="3"/>
    <n v="100"/>
    <n v="200"/>
    <n v="3"/>
    <n v="0"/>
    <n v="0"/>
    <n v="1"/>
    <n v="100"/>
    <n v="200"/>
    <n v="2"/>
    <n v="80"/>
    <n v="160"/>
    <n v="0"/>
    <n v="100"/>
    <n v="200"/>
    <n v="0"/>
    <n v="0"/>
    <n v="0"/>
    <n v="0"/>
    <n v="100"/>
    <n v="0"/>
    <n v="3"/>
    <n v="80"/>
    <n v="240"/>
    <n v="1"/>
    <n v="100"/>
    <n v="200"/>
    <n v="1"/>
    <n v="0"/>
    <n v="0"/>
    <n v="0"/>
    <n v="100"/>
    <n v="100"/>
    <n v="5"/>
    <n v="70"/>
    <n v="350"/>
    <n v="2"/>
    <n v="80"/>
    <n v="240"/>
    <n v="2"/>
    <n v="0"/>
    <n v="0"/>
    <n v="0"/>
    <n v="80"/>
    <n v="160"/>
    <n v="0"/>
    <n v="0"/>
    <n v="0"/>
    <n v="0"/>
    <n v="80"/>
    <n v="0"/>
    <n v="5"/>
    <n v="70"/>
    <n v="350"/>
    <n v="1"/>
    <n v="80"/>
    <n v="320"/>
    <n v="5"/>
    <n v="75"/>
    <n v="375"/>
    <n v="3"/>
    <n v="90"/>
    <n v="180"/>
    <n v="3"/>
    <n v="0"/>
    <n v="0"/>
    <n v="1"/>
    <n v="90"/>
    <n v="180"/>
    <n v="7"/>
    <n v="75"/>
    <n v="525"/>
    <n v="1"/>
    <n v="110"/>
    <n v="660"/>
    <m/>
    <m/>
    <m/>
    <m/>
    <m/>
    <x v="0"/>
    <m/>
    <m/>
    <m/>
    <m/>
    <m/>
    <x v="0"/>
    <m/>
    <m/>
    <m/>
    <m/>
    <m/>
    <x v="0"/>
    <n v="5"/>
    <n v="65"/>
    <n v="325"/>
    <n v="3"/>
    <n v="100"/>
    <n v="200"/>
    <n v="3"/>
    <n v="0"/>
    <n v="0"/>
    <n v="1"/>
    <n v="100"/>
    <n v="200"/>
    <n v="5"/>
    <n v="65"/>
    <n v="325"/>
    <n v="3"/>
    <n v="100"/>
    <n v="200"/>
    <n v="3"/>
    <s v="-"/>
    <n v="0"/>
    <n v="0"/>
    <n v="100"/>
    <n v="300"/>
    <n v="5"/>
    <n v="70"/>
    <n v="350"/>
    <n v="4"/>
    <n v="110"/>
    <n v="110"/>
    <n v="4"/>
    <s v="-"/>
    <n v="0"/>
    <n v="1"/>
    <n v="110"/>
    <n v="330"/>
    <m/>
    <m/>
    <m/>
    <m/>
    <m/>
    <x v="0"/>
    <n v="5"/>
    <n v="70"/>
    <n v="350"/>
    <n v="2"/>
    <n v="110"/>
    <n v="330"/>
    <n v="2"/>
    <s v="-"/>
    <n v="0"/>
    <n v="0"/>
    <n v="110"/>
    <n v="220"/>
    <n v="5"/>
    <n v="70"/>
    <n v="350"/>
    <n v="3"/>
    <n v="100"/>
    <n v="200"/>
    <n v="3"/>
    <s v="-"/>
    <n v="0"/>
    <n v="0"/>
    <n v="100"/>
    <n v="300"/>
    <n v="5"/>
    <n v="70"/>
    <n v="350"/>
    <n v="3"/>
    <n v="100"/>
    <n v="200"/>
    <n v="3"/>
    <s v="-"/>
    <n v="0"/>
    <n v="1"/>
    <n v="100"/>
    <n v="200"/>
    <n v="5"/>
    <n v="70"/>
    <n v="350"/>
    <n v="1"/>
    <n v="100"/>
    <n v="400"/>
  </r>
  <r>
    <x v="13"/>
    <n v="5"/>
    <n v="60"/>
    <n v="300"/>
    <n v="3"/>
    <n v="80"/>
    <n v="160"/>
    <n v="3"/>
    <n v="0"/>
    <n v="0"/>
    <n v="1"/>
    <n v="80"/>
    <n v="160"/>
    <n v="5"/>
    <n v="60"/>
    <n v="300"/>
    <n v="2"/>
    <n v="80"/>
    <n v="240"/>
    <n v="2"/>
    <n v="0"/>
    <n v="0"/>
    <n v="0"/>
    <n v="80"/>
    <n v="160"/>
    <n v="4"/>
    <n v="70"/>
    <n v="280"/>
    <n v="1"/>
    <n v="80"/>
    <n v="240"/>
    <n v="1"/>
    <n v="0"/>
    <n v="0"/>
    <n v="0"/>
    <n v="80"/>
    <n v="80"/>
    <n v="5"/>
    <n v="70"/>
    <n v="350"/>
    <n v="2"/>
    <n v="80"/>
    <n v="240"/>
    <n v="2"/>
    <n v="0"/>
    <n v="0"/>
    <n v="1"/>
    <n v="80"/>
    <n v="80"/>
    <n v="7"/>
    <n v="60"/>
    <n v="420"/>
    <n v="5"/>
    <n v="60"/>
    <n v="120"/>
    <n v="5"/>
    <n v="0"/>
    <n v="0"/>
    <n v="2"/>
    <n v="60"/>
    <n v="180"/>
    <n v="2"/>
    <n v="0"/>
    <n v="0"/>
    <n v="0"/>
    <n v="60"/>
    <n v="120"/>
    <n v="7"/>
    <n v="60"/>
    <n v="420"/>
    <n v="2"/>
    <n v="70"/>
    <n v="350"/>
    <n v="7"/>
    <n v="65"/>
    <n v="455"/>
    <n v="4"/>
    <n v="80"/>
    <n v="240"/>
    <n v="4"/>
    <n v="0"/>
    <n v="0"/>
    <n v="2"/>
    <n v="80"/>
    <n v="160"/>
    <n v="5"/>
    <n v="65"/>
    <n v="325"/>
    <n v="2"/>
    <n v="100"/>
    <n v="300"/>
    <m/>
    <m/>
    <m/>
    <m/>
    <m/>
    <x v="0"/>
    <m/>
    <m/>
    <m/>
    <m/>
    <m/>
    <x v="0"/>
    <m/>
    <m/>
    <m/>
    <m/>
    <m/>
    <x v="0"/>
    <n v="5"/>
    <n v="55"/>
    <n v="275"/>
    <n v="3"/>
    <n v="80"/>
    <n v="160"/>
    <n v="3"/>
    <n v="0"/>
    <n v="0"/>
    <n v="1"/>
    <n v="80"/>
    <n v="160"/>
    <n v="5"/>
    <n v="55"/>
    <n v="275"/>
    <n v="2"/>
    <n v="80"/>
    <n v="240"/>
    <n v="2"/>
    <s v="-"/>
    <n v="0"/>
    <n v="0"/>
    <n v="80"/>
    <n v="160"/>
    <n v="5"/>
    <n v="60"/>
    <n v="300"/>
    <n v="3"/>
    <n v="85"/>
    <n v="170"/>
    <n v="4"/>
    <s v="-"/>
    <n v="0"/>
    <n v="2"/>
    <n v="85"/>
    <n v="170"/>
    <m/>
    <m/>
    <m/>
    <m/>
    <m/>
    <x v="0"/>
    <n v="5"/>
    <n v="60"/>
    <n v="300"/>
    <n v="2"/>
    <n v="85"/>
    <n v="255"/>
    <n v="2"/>
    <s v="-"/>
    <n v="0"/>
    <n v="0"/>
    <n v="85"/>
    <n v="170"/>
    <n v="5"/>
    <n v="60"/>
    <n v="300"/>
    <n v="2"/>
    <n v="80"/>
    <n v="240"/>
    <n v="2"/>
    <s v="-"/>
    <n v="0"/>
    <n v="0"/>
    <n v="80"/>
    <n v="160"/>
    <n v="5"/>
    <n v="60"/>
    <n v="300"/>
    <n v="3"/>
    <n v="80"/>
    <n v="160"/>
    <n v="3"/>
    <s v="-"/>
    <n v="0"/>
    <n v="1"/>
    <n v="80"/>
    <n v="160"/>
    <n v="5"/>
    <n v="60"/>
    <n v="300"/>
    <n v="2"/>
    <n v="80"/>
    <n v="240"/>
  </r>
  <r>
    <x v="14"/>
    <n v="5"/>
    <n v="90"/>
    <n v="450"/>
    <n v="2"/>
    <n v="100"/>
    <n v="300"/>
    <n v="2"/>
    <n v="0"/>
    <n v="0"/>
    <n v="0"/>
    <n v="100"/>
    <n v="200"/>
    <n v="5"/>
    <n v="90"/>
    <n v="450"/>
    <n v="2"/>
    <n v="100"/>
    <n v="300"/>
    <n v="2"/>
    <n v="0"/>
    <n v="0"/>
    <n v="0"/>
    <n v="100"/>
    <n v="200"/>
    <n v="3"/>
    <n v="80"/>
    <n v="240"/>
    <n v="0"/>
    <n v="100"/>
    <n v="300"/>
    <n v="0"/>
    <n v="0"/>
    <n v="0"/>
    <n v="0"/>
    <n v="100"/>
    <n v="0"/>
    <n v="5"/>
    <n v="70"/>
    <n v="350"/>
    <n v="2"/>
    <n v="90"/>
    <n v="270"/>
    <n v="2"/>
    <n v="0"/>
    <n v="0"/>
    <n v="0"/>
    <n v="90"/>
    <n v="180"/>
    <n v="5"/>
    <n v="70"/>
    <n v="350"/>
    <n v="3"/>
    <n v="80"/>
    <n v="160"/>
    <n v="3"/>
    <n v="0"/>
    <n v="0"/>
    <n v="1"/>
    <n v="80"/>
    <n v="160"/>
    <n v="1"/>
    <n v="0"/>
    <n v="0"/>
    <n v="0"/>
    <n v="80"/>
    <n v="80"/>
    <n v="7"/>
    <n v="70"/>
    <n v="490"/>
    <n v="2"/>
    <n v="80"/>
    <n v="400"/>
    <n v="5"/>
    <n v="75"/>
    <n v="375"/>
    <n v="3"/>
    <n v="90"/>
    <n v="180"/>
    <n v="3"/>
    <n v="0"/>
    <n v="0"/>
    <n v="2"/>
    <n v="90"/>
    <n v="90"/>
    <n v="5"/>
    <n v="75"/>
    <n v="375"/>
    <n v="2"/>
    <n v="110"/>
    <n v="330"/>
    <m/>
    <m/>
    <m/>
    <m/>
    <m/>
    <x v="0"/>
    <m/>
    <m/>
    <m/>
    <m/>
    <m/>
    <x v="0"/>
    <m/>
    <m/>
    <m/>
    <m/>
    <m/>
    <x v="0"/>
    <n v="5"/>
    <n v="65"/>
    <n v="325"/>
    <n v="2"/>
    <n v="100"/>
    <n v="300"/>
    <n v="2"/>
    <n v="0"/>
    <n v="0"/>
    <n v="0"/>
    <n v="100"/>
    <n v="200"/>
    <n v="5"/>
    <n v="65"/>
    <n v="325"/>
    <n v="0"/>
    <n v="100"/>
    <n v="500"/>
    <n v="0"/>
    <s v="-"/>
    <n v="0"/>
    <n v="0"/>
    <n v="100"/>
    <n v="0"/>
    <n v="8"/>
    <n v="70"/>
    <n v="560"/>
    <n v="4"/>
    <n v="110"/>
    <n v="440"/>
    <n v="4"/>
    <s v="-"/>
    <n v="0"/>
    <n v="1"/>
    <n v="110"/>
    <n v="330"/>
    <m/>
    <m/>
    <m/>
    <m/>
    <m/>
    <x v="0"/>
    <n v="6"/>
    <n v="70"/>
    <n v="420"/>
    <n v="2"/>
    <n v="110"/>
    <n v="440"/>
    <n v="2"/>
    <s v="-"/>
    <n v="0"/>
    <n v="0"/>
    <n v="110"/>
    <n v="220"/>
    <n v="6"/>
    <n v="70"/>
    <n v="420"/>
    <n v="3"/>
    <n v="90"/>
    <n v="270"/>
    <n v="3"/>
    <s v="-"/>
    <n v="0"/>
    <n v="0"/>
    <n v="90"/>
    <n v="270"/>
    <n v="5"/>
    <n v="70"/>
    <n v="350"/>
    <n v="2"/>
    <n v="90"/>
    <n v="270"/>
    <n v="2"/>
    <s v="-"/>
    <n v="0"/>
    <n v="0"/>
    <n v="90"/>
    <n v="180"/>
    <n v="5"/>
    <n v="70"/>
    <n v="350"/>
    <n v="2"/>
    <n v="90"/>
    <n v="270"/>
  </r>
  <r>
    <x v="15"/>
    <n v="10"/>
    <n v="40"/>
    <n v="400"/>
    <n v="1"/>
    <n v="60"/>
    <n v="540"/>
    <n v="1"/>
    <n v="0"/>
    <n v="0"/>
    <n v="0"/>
    <n v="60"/>
    <n v="60"/>
    <n v="10"/>
    <n v="40"/>
    <n v="400"/>
    <n v="4"/>
    <n v="60"/>
    <n v="360"/>
    <n v="4"/>
    <n v="0"/>
    <n v="0"/>
    <n v="0"/>
    <n v="60"/>
    <n v="240"/>
    <n v="8"/>
    <n v="60"/>
    <n v="480"/>
    <n v="2"/>
    <n v="80"/>
    <n v="480"/>
    <n v="2"/>
    <n v="0"/>
    <n v="0"/>
    <n v="1"/>
    <n v="80"/>
    <n v="80"/>
    <n v="10"/>
    <n v="60"/>
    <n v="600"/>
    <n v="6"/>
    <n v="70"/>
    <n v="280"/>
    <n v="6"/>
    <n v="0"/>
    <n v="0"/>
    <n v="2"/>
    <n v="70"/>
    <n v="280"/>
    <n v="10"/>
    <n v="60"/>
    <n v="600"/>
    <n v="7"/>
    <n v="60"/>
    <n v="180"/>
    <n v="7"/>
    <n v="0"/>
    <n v="0"/>
    <n v="0"/>
    <n v="60"/>
    <n v="420"/>
    <n v="0"/>
    <n v="0"/>
    <n v="0"/>
    <n v="0"/>
    <n v="60"/>
    <n v="0"/>
    <n v="10"/>
    <n v="60"/>
    <n v="600"/>
    <n v="3"/>
    <n v="70"/>
    <n v="490"/>
    <n v="10"/>
    <n v="65"/>
    <n v="650"/>
    <n v="5"/>
    <n v="80"/>
    <n v="400"/>
    <n v="5"/>
    <n v="0"/>
    <n v="0"/>
    <n v="2"/>
    <n v="80"/>
    <n v="240"/>
    <n v="10"/>
    <n v="65"/>
    <n v="650"/>
    <n v="2"/>
    <n v="100"/>
    <n v="800"/>
    <m/>
    <m/>
    <m/>
    <m/>
    <m/>
    <x v="0"/>
    <m/>
    <m/>
    <m/>
    <m/>
    <m/>
    <x v="0"/>
    <m/>
    <m/>
    <m/>
    <m/>
    <m/>
    <x v="0"/>
    <n v="10"/>
    <n v="55"/>
    <n v="550"/>
    <n v="1"/>
    <n v="60"/>
    <n v="540"/>
    <n v="1"/>
    <n v="0"/>
    <n v="0"/>
    <n v="0"/>
    <n v="60"/>
    <n v="60"/>
    <n v="10"/>
    <n v="55"/>
    <n v="550"/>
    <s v="5 "/>
    <n v="60"/>
    <n v="300"/>
    <n v="5"/>
    <s v="-"/>
    <n v="0"/>
    <n v="2"/>
    <n v="60"/>
    <n v="180"/>
    <n v="10"/>
    <n v="60"/>
    <n v="600"/>
    <n v="6"/>
    <n v="75"/>
    <n v="300"/>
    <n v="6"/>
    <s v="-"/>
    <n v="0"/>
    <n v="1"/>
    <n v="75"/>
    <n v="375"/>
    <m/>
    <m/>
    <m/>
    <m/>
    <m/>
    <x v="0"/>
    <n v="8"/>
    <n v="60"/>
    <n v="480"/>
    <n v="3"/>
    <n v="80"/>
    <n v="400"/>
    <n v="3"/>
    <s v="-"/>
    <n v="0"/>
    <n v="0"/>
    <n v="80"/>
    <n v="240"/>
    <n v="8"/>
    <n v="60"/>
    <n v="480"/>
    <n v="4"/>
    <n v="80"/>
    <n v="320"/>
    <n v="4"/>
    <s v="-"/>
    <n v="0"/>
    <n v="0"/>
    <n v="80"/>
    <n v="320"/>
    <n v="10"/>
    <n v="60"/>
    <n v="600"/>
    <n v="1"/>
    <n v="80"/>
    <n v="720"/>
    <n v="1"/>
    <s v="-"/>
    <n v="0"/>
    <n v="0"/>
    <n v="80"/>
    <n v="80"/>
    <n v="10"/>
    <n v="60"/>
    <n v="600"/>
    <n v="3"/>
    <n v="80"/>
    <n v="560"/>
  </r>
  <r>
    <x v="16"/>
    <n v="5"/>
    <n v="10"/>
    <n v="50"/>
    <n v="2"/>
    <n v="10"/>
    <n v="30"/>
    <n v="2"/>
    <n v="0"/>
    <n v="0"/>
    <n v="0"/>
    <n v="10"/>
    <n v="20"/>
    <n v="5"/>
    <n v="10"/>
    <n v="50"/>
    <n v="1"/>
    <n v="10"/>
    <n v="40"/>
    <n v="1"/>
    <n v="0"/>
    <n v="0"/>
    <n v="0"/>
    <n v="10"/>
    <n v="10"/>
    <n v="4"/>
    <n v="10"/>
    <n v="40"/>
    <n v="0"/>
    <n v="15"/>
    <n v="60"/>
    <n v="0"/>
    <n v="0"/>
    <n v="0"/>
    <n v="0"/>
    <n v="15"/>
    <n v="0"/>
    <n v="5"/>
    <n v="10"/>
    <n v="50"/>
    <n v="2"/>
    <n v="20"/>
    <n v="60"/>
    <n v="2"/>
    <n v="0"/>
    <n v="0"/>
    <n v="0"/>
    <n v="20"/>
    <n v="40"/>
    <n v="10"/>
    <n v="10"/>
    <n v="100"/>
    <n v="8"/>
    <n v="30"/>
    <n v="60"/>
    <n v="8"/>
    <n v="0"/>
    <n v="0"/>
    <n v="0"/>
    <n v="30"/>
    <n v="240"/>
    <n v="0"/>
    <n v="0"/>
    <n v="0"/>
    <n v="0"/>
    <n v="30"/>
    <n v="0"/>
    <n v="10"/>
    <n v="10"/>
    <n v="100"/>
    <n v="0"/>
    <n v="20"/>
    <n v="200"/>
    <n v="10"/>
    <n v="15"/>
    <n v="150"/>
    <n v="6"/>
    <n v="30"/>
    <n v="120"/>
    <n v="6"/>
    <n v="0"/>
    <n v="0"/>
    <n v="0"/>
    <n v="30"/>
    <n v="180"/>
    <n v="10"/>
    <n v="15"/>
    <n v="150"/>
    <n v="3"/>
    <n v="50"/>
    <n v="350"/>
    <m/>
    <m/>
    <m/>
    <m/>
    <m/>
    <x v="0"/>
    <m/>
    <m/>
    <m/>
    <m/>
    <m/>
    <x v="0"/>
    <m/>
    <m/>
    <m/>
    <m/>
    <m/>
    <x v="0"/>
    <n v="5"/>
    <n v="5"/>
    <n v="25"/>
    <n v="2"/>
    <n v="10"/>
    <n v="30"/>
    <n v="2"/>
    <n v="0"/>
    <n v="0"/>
    <n v="0"/>
    <n v="10"/>
    <n v="20"/>
    <n v="5"/>
    <n v="5"/>
    <n v="25"/>
    <n v="1"/>
    <n v="10"/>
    <n v="40"/>
    <n v="1"/>
    <s v="-"/>
    <n v="0"/>
    <n v="0"/>
    <n v="10"/>
    <n v="10"/>
    <n v="10"/>
    <n v="7"/>
    <n v="70"/>
    <n v="3"/>
    <n v="15"/>
    <n v="105"/>
    <n v="3"/>
    <s v="-"/>
    <n v="0"/>
    <n v="0"/>
    <n v="15"/>
    <n v="45"/>
    <m/>
    <m/>
    <m/>
    <m/>
    <m/>
    <x v="0"/>
    <n v="10"/>
    <n v="7"/>
    <n v="70"/>
    <n v="4"/>
    <n v="15"/>
    <n v="90"/>
    <n v="4"/>
    <s v="-"/>
    <n v="0"/>
    <n v="0"/>
    <n v="15"/>
    <n v="60"/>
    <n v="10"/>
    <n v="7"/>
    <n v="70"/>
    <n v="5"/>
    <n v="15"/>
    <n v="75"/>
    <n v="5"/>
    <s v="-"/>
    <n v="0"/>
    <n v="0"/>
    <n v="15"/>
    <n v="75"/>
    <n v="5"/>
    <n v="7"/>
    <n v="35"/>
    <n v="2"/>
    <n v="15"/>
    <n v="45"/>
    <n v="2"/>
    <s v="-"/>
    <n v="0"/>
    <n v="0"/>
    <n v="15"/>
    <n v="30"/>
    <n v="5"/>
    <n v="7"/>
    <n v="35"/>
    <n v="0"/>
    <n v="15"/>
    <n v="75"/>
  </r>
  <r>
    <x v="17"/>
    <n v="5"/>
    <n v="60"/>
    <n v="300"/>
    <n v="2"/>
    <n v="80"/>
    <n v="240"/>
    <n v="2"/>
    <n v="0"/>
    <n v="0"/>
    <n v="1"/>
    <n v="80"/>
    <n v="80"/>
    <n v="5"/>
    <n v="60"/>
    <n v="300"/>
    <n v="2"/>
    <n v="80"/>
    <n v="240"/>
    <n v="2"/>
    <n v="0"/>
    <n v="0"/>
    <n v="0"/>
    <n v="80"/>
    <n v="160"/>
    <n v="5"/>
    <n v="60"/>
    <n v="300"/>
    <n v="3"/>
    <n v="80"/>
    <n v="160"/>
    <n v="3"/>
    <n v="0"/>
    <n v="0"/>
    <n v="1"/>
    <n v="80"/>
    <n v="160"/>
    <n v="5"/>
    <n v="50"/>
    <n v="250"/>
    <n v="2"/>
    <n v="60"/>
    <n v="180"/>
    <n v="2"/>
    <n v="0"/>
    <n v="0"/>
    <n v="0"/>
    <n v="60"/>
    <n v="120"/>
    <n v="10"/>
    <n v="50"/>
    <n v="500"/>
    <n v="5"/>
    <n v="60"/>
    <n v="300"/>
    <n v="5"/>
    <n v="0"/>
    <n v="0"/>
    <n v="1"/>
    <n v="60"/>
    <n v="240"/>
    <n v="1"/>
    <n v="0"/>
    <n v="0"/>
    <n v="0"/>
    <n v="60"/>
    <n v="60"/>
    <n v="8"/>
    <n v="50"/>
    <n v="400"/>
    <n v="0"/>
    <n v="60"/>
    <n v="480"/>
    <n v="8"/>
    <n v="55"/>
    <n v="440"/>
    <n v="4"/>
    <n v="70"/>
    <n v="280"/>
    <n v="4"/>
    <n v="0"/>
    <n v="0"/>
    <n v="0"/>
    <n v="70"/>
    <n v="280"/>
    <n v="8"/>
    <n v="55"/>
    <n v="440"/>
    <n v="2"/>
    <n v="90"/>
    <n v="540"/>
    <m/>
    <m/>
    <m/>
    <m/>
    <m/>
    <x v="0"/>
    <m/>
    <m/>
    <m/>
    <m/>
    <m/>
    <x v="0"/>
    <m/>
    <m/>
    <m/>
    <m/>
    <m/>
    <x v="0"/>
    <n v="5"/>
    <n v="45"/>
    <n v="225"/>
    <n v="2"/>
    <n v="80"/>
    <n v="240"/>
    <n v="2"/>
    <n v="0"/>
    <n v="0"/>
    <n v="1"/>
    <n v="80"/>
    <n v="80"/>
    <n v="5"/>
    <n v="40"/>
    <n v="200"/>
    <n v="2"/>
    <n v="80"/>
    <n v="240"/>
    <n v="2"/>
    <s v="-"/>
    <n v="0"/>
    <n v="0"/>
    <n v="80"/>
    <n v="160"/>
    <n v="5"/>
    <n v="45"/>
    <n v="225"/>
    <n v="4"/>
    <n v="85"/>
    <n v="85"/>
    <n v="4"/>
    <s v="-"/>
    <n v="0"/>
    <n v="1"/>
    <n v="85"/>
    <n v="255"/>
    <m/>
    <m/>
    <m/>
    <m/>
    <m/>
    <x v="0"/>
    <n v="5"/>
    <n v="45"/>
    <n v="225"/>
    <n v="2"/>
    <n v="85"/>
    <n v="255"/>
    <n v="2"/>
    <s v="-"/>
    <n v="0"/>
    <n v="0"/>
    <n v="85"/>
    <n v="170"/>
    <n v="5"/>
    <n v="45"/>
    <n v="225"/>
    <n v="3"/>
    <n v="60"/>
    <n v="120"/>
    <n v="3"/>
    <s v="-"/>
    <n v="0"/>
    <n v="0"/>
    <n v="60"/>
    <n v="180"/>
    <n v="5"/>
    <n v="45"/>
    <n v="225"/>
    <n v="2"/>
    <n v="60"/>
    <n v="180"/>
    <n v="2"/>
    <s v="-"/>
    <n v="0"/>
    <n v="1"/>
    <n v="60"/>
    <n v="60"/>
    <n v="5"/>
    <n v="45"/>
    <n v="225"/>
    <n v="0"/>
    <n v="60"/>
    <n v="300"/>
  </r>
  <r>
    <x v="18"/>
    <n v="5"/>
    <n v="60"/>
    <n v="300"/>
    <n v="2"/>
    <n v="80"/>
    <n v="240"/>
    <n v="2"/>
    <n v="0"/>
    <n v="0"/>
    <n v="0"/>
    <n v="80"/>
    <n v="160"/>
    <n v="6"/>
    <n v="60"/>
    <n v="360"/>
    <n v="3"/>
    <n v="80"/>
    <n v="240"/>
    <n v="3"/>
    <n v="0"/>
    <n v="0"/>
    <n v="1"/>
    <n v="80"/>
    <n v="160"/>
    <n v="4"/>
    <n v="60"/>
    <n v="240"/>
    <n v="1"/>
    <n v="70"/>
    <n v="210"/>
    <n v="1"/>
    <n v="0"/>
    <n v="0"/>
    <n v="0"/>
    <n v="70"/>
    <n v="70"/>
    <n v="4"/>
    <n v="50"/>
    <n v="200"/>
    <n v="1"/>
    <n v="70"/>
    <n v="210"/>
    <n v="1"/>
    <n v="0"/>
    <n v="0"/>
    <n v="0"/>
    <n v="70"/>
    <n v="70"/>
    <n v="5"/>
    <n v="60"/>
    <n v="300"/>
    <n v="2"/>
    <n v="70"/>
    <n v="210"/>
    <n v="2"/>
    <n v="0"/>
    <n v="0"/>
    <n v="0"/>
    <n v="70"/>
    <n v="140"/>
    <n v="0"/>
    <n v="0"/>
    <n v="0"/>
    <n v="0"/>
    <n v="70"/>
    <n v="0"/>
    <n v="5"/>
    <n v="60"/>
    <n v="300"/>
    <n v="0"/>
    <n v="70"/>
    <n v="350"/>
    <n v="5"/>
    <n v="65"/>
    <n v="325"/>
    <n v="3"/>
    <n v="80"/>
    <n v="160"/>
    <n v="3"/>
    <n v="0"/>
    <n v="0"/>
    <n v="0"/>
    <n v="80"/>
    <n v="240"/>
    <n v="5"/>
    <n v="65"/>
    <n v="325"/>
    <n v="0"/>
    <n v="100"/>
    <n v="500"/>
    <m/>
    <m/>
    <m/>
    <m/>
    <m/>
    <x v="0"/>
    <m/>
    <m/>
    <m/>
    <m/>
    <m/>
    <x v="0"/>
    <m/>
    <m/>
    <m/>
    <m/>
    <m/>
    <x v="0"/>
    <n v="5"/>
    <n v="55"/>
    <n v="275"/>
    <n v="2"/>
    <n v="80"/>
    <n v="240"/>
    <n v="2"/>
    <n v="0"/>
    <n v="0"/>
    <n v="0"/>
    <n v="80"/>
    <n v="160"/>
    <n v="5"/>
    <n v="55"/>
    <n v="275"/>
    <n v="3"/>
    <n v="80"/>
    <n v="160"/>
    <n v="3"/>
    <s v="-"/>
    <n v="0"/>
    <n v="1"/>
    <n v="80"/>
    <n v="160"/>
    <n v="5"/>
    <n v="55"/>
    <n v="275"/>
    <n v="3"/>
    <n v="80"/>
    <n v="160"/>
    <n v="3"/>
    <s v="-"/>
    <n v="0"/>
    <n v="1"/>
    <n v="80"/>
    <n v="160"/>
    <m/>
    <m/>
    <m/>
    <m/>
    <m/>
    <x v="0"/>
    <n v="50"/>
    <n v="55"/>
    <n v="2750"/>
    <n v="20"/>
    <n v="80"/>
    <n v="2400"/>
    <n v="20"/>
    <s v="-"/>
    <n v="0"/>
    <n v="0"/>
    <n v="80"/>
    <n v="1600"/>
    <n v="50"/>
    <n v="55"/>
    <n v="2750"/>
    <n v="25"/>
    <n v="80"/>
    <n v="2000"/>
    <n v="25"/>
    <s v="-"/>
    <n v="0"/>
    <n v="10"/>
    <n v="80"/>
    <n v="1200"/>
    <n v="5"/>
    <n v="55"/>
    <n v="275"/>
    <n v="2"/>
    <n v="80"/>
    <n v="240"/>
    <n v="2"/>
    <s v="-"/>
    <n v="0"/>
    <n v="0"/>
    <n v="80"/>
    <n v="160"/>
    <n v="6"/>
    <n v="55"/>
    <n v="330"/>
    <n v="0"/>
    <n v="80"/>
    <n v="480"/>
  </r>
  <r>
    <x v="19"/>
    <n v="50"/>
    <n v="30"/>
    <n v="1500"/>
    <n v="10"/>
    <n v="40"/>
    <n v="1600"/>
    <n v="10"/>
    <n v="0"/>
    <n v="0"/>
    <n v="0"/>
    <n v="40"/>
    <n v="400"/>
    <n v="60"/>
    <n v="30"/>
    <n v="1800"/>
    <n v="30"/>
    <n v="40"/>
    <n v="1200"/>
    <n v="30"/>
    <n v="0"/>
    <n v="0"/>
    <n v="3"/>
    <n v="40"/>
    <n v="1080"/>
    <n v="40"/>
    <n v="40"/>
    <n v="1600"/>
    <n v="10"/>
    <n v="50"/>
    <n v="1500"/>
    <n v="10"/>
    <n v="0"/>
    <n v="0"/>
    <n v="2"/>
    <n v="50"/>
    <n v="400"/>
    <n v="50"/>
    <n v="40"/>
    <n v="2000"/>
    <n v="30"/>
    <n v="50"/>
    <n v="1000"/>
    <n v="30"/>
    <n v="0"/>
    <n v="0"/>
    <n v="2"/>
    <n v="50"/>
    <n v="1400"/>
    <n v="40"/>
    <n v="50"/>
    <n v="2000"/>
    <n v="30"/>
    <n v="60"/>
    <n v="600"/>
    <n v="30"/>
    <n v="0"/>
    <n v="0"/>
    <n v="2"/>
    <n v="60"/>
    <n v="1680"/>
    <n v="2"/>
    <n v="0"/>
    <n v="0"/>
    <n v="0"/>
    <n v="60"/>
    <n v="120"/>
    <n v="50"/>
    <n v="50"/>
    <n v="2500"/>
    <n v="10"/>
    <n v="60"/>
    <n v="2400"/>
    <n v="50"/>
    <n v="55"/>
    <n v="2750"/>
    <n v="20"/>
    <n v="70"/>
    <n v="2100"/>
    <n v="20"/>
    <n v="0"/>
    <n v="0"/>
    <n v="5"/>
    <n v="70"/>
    <n v="1050"/>
    <n v="60"/>
    <n v="55"/>
    <n v="3300"/>
    <n v="5"/>
    <n v="90"/>
    <n v="4950"/>
    <m/>
    <m/>
    <m/>
    <m/>
    <m/>
    <x v="0"/>
    <m/>
    <m/>
    <m/>
    <m/>
    <m/>
    <x v="0"/>
    <m/>
    <m/>
    <m/>
    <m/>
    <m/>
    <x v="0"/>
    <n v="50"/>
    <n v="45"/>
    <n v="2250"/>
    <n v="10"/>
    <n v="40"/>
    <n v="1600"/>
    <n v="10"/>
    <n v="0"/>
    <n v="0"/>
    <n v="0"/>
    <n v="40"/>
    <n v="400"/>
    <n v="50"/>
    <n v="45"/>
    <n v="2250"/>
    <n v="20"/>
    <n v="40"/>
    <n v="1200"/>
    <n v="20"/>
    <s v="-"/>
    <n v="0"/>
    <n v="3"/>
    <n v="40"/>
    <n v="680"/>
    <n v="50"/>
    <n v="50"/>
    <n v="2500"/>
    <n v="30"/>
    <n v="80"/>
    <n v="1600"/>
    <n v="30"/>
    <s v="-"/>
    <n v="0"/>
    <n v="5"/>
    <n v="80"/>
    <n v="2000"/>
    <m/>
    <m/>
    <m/>
    <m/>
    <m/>
    <x v="0"/>
    <n v="50"/>
    <n v="50"/>
    <n v="2500"/>
    <n v="23"/>
    <n v="80"/>
    <n v="2160"/>
    <n v="23"/>
    <s v="-"/>
    <n v="0"/>
    <n v="0"/>
    <n v="80"/>
    <n v="1840"/>
    <n v="50"/>
    <n v="50"/>
    <n v="2500"/>
    <n v="25"/>
    <n v="80"/>
    <n v="2000"/>
    <n v="25"/>
    <s v="-"/>
    <n v="0"/>
    <n v="10"/>
    <n v="80"/>
    <n v="1200"/>
    <n v="50"/>
    <n v="50"/>
    <n v="2500"/>
    <n v="10"/>
    <n v="80"/>
    <n v="3200"/>
    <n v="10"/>
    <s v="-"/>
    <n v="0"/>
    <n v="0"/>
    <n v="80"/>
    <n v="800"/>
    <n v="60"/>
    <n v="50"/>
    <n v="3000"/>
    <n v="10"/>
    <n v="80"/>
    <n v="4000"/>
  </r>
  <r>
    <x v="20"/>
    <n v="50"/>
    <n v="25"/>
    <n v="1250"/>
    <n v="30"/>
    <n v="30"/>
    <n v="600"/>
    <n v="30"/>
    <n v="0"/>
    <n v="0"/>
    <n v="5"/>
    <n v="30"/>
    <n v="750"/>
    <n v="50"/>
    <n v="25"/>
    <n v="1250"/>
    <n v="20"/>
    <n v="30"/>
    <n v="900"/>
    <n v="20"/>
    <n v="0"/>
    <n v="0"/>
    <n v="5"/>
    <n v="30"/>
    <n v="450"/>
    <n v="50"/>
    <n v="30"/>
    <n v="1500"/>
    <n v="15"/>
    <n v="50"/>
    <n v="1750"/>
    <n v="15"/>
    <n v="0"/>
    <n v="0"/>
    <n v="5"/>
    <n v="50"/>
    <n v="500"/>
    <n v="40"/>
    <n v="25"/>
    <n v="1000"/>
    <n v="20"/>
    <n v="30"/>
    <n v="600"/>
    <n v="20"/>
    <n v="0"/>
    <n v="0"/>
    <n v="1"/>
    <n v="30"/>
    <n v="570"/>
    <n v="50"/>
    <n v="20"/>
    <n v="1000"/>
    <n v="20"/>
    <n v="30"/>
    <n v="900"/>
    <n v="20"/>
    <n v="0"/>
    <n v="0"/>
    <n v="0"/>
    <n v="30"/>
    <n v="600"/>
    <n v="0"/>
    <n v="0"/>
    <n v="0"/>
    <n v="0"/>
    <n v="30"/>
    <n v="0"/>
    <n v="50"/>
    <n v="20"/>
    <n v="1000"/>
    <n v="15"/>
    <n v="30"/>
    <n v="1050"/>
    <n v="50"/>
    <n v="25"/>
    <n v="1250"/>
    <n v="30"/>
    <n v="40"/>
    <n v="800"/>
    <n v="30"/>
    <n v="0"/>
    <n v="0"/>
    <n v="10"/>
    <n v="40"/>
    <n v="800"/>
    <n v="60"/>
    <n v="25"/>
    <n v="1500"/>
    <n v="10"/>
    <n v="60"/>
    <n v="3000"/>
    <m/>
    <m/>
    <m/>
    <m/>
    <m/>
    <x v="0"/>
    <m/>
    <m/>
    <m/>
    <m/>
    <m/>
    <x v="0"/>
    <m/>
    <m/>
    <m/>
    <m/>
    <m/>
    <x v="0"/>
    <n v="50"/>
    <n v="15"/>
    <n v="750"/>
    <n v="30"/>
    <n v="30"/>
    <n v="600"/>
    <n v="30"/>
    <n v="0"/>
    <n v="0"/>
    <n v="5"/>
    <n v="30"/>
    <n v="750"/>
    <n v="50"/>
    <n v="20"/>
    <n v="1000"/>
    <n v="30"/>
    <n v="30"/>
    <n v="600"/>
    <n v="30"/>
    <s v="-"/>
    <n v="0"/>
    <n v="5"/>
    <n v="30"/>
    <n v="750"/>
    <n v="50"/>
    <n v="25"/>
    <n v="1250"/>
    <n v="30"/>
    <n v="50"/>
    <n v="1000"/>
    <n v="30"/>
    <s v="-"/>
    <n v="0"/>
    <n v="10"/>
    <n v="50"/>
    <n v="1000"/>
    <m/>
    <m/>
    <m/>
    <m/>
    <m/>
    <x v="0"/>
    <n v="15"/>
    <n v="25"/>
    <n v="375"/>
    <n v="7"/>
    <n v="40"/>
    <n v="320"/>
    <n v="7"/>
    <s v="-"/>
    <n v="0"/>
    <n v="0"/>
    <n v="40"/>
    <n v="280"/>
    <n v="15"/>
    <n v="25"/>
    <n v="375"/>
    <n v="10"/>
    <n v="40"/>
    <n v="200"/>
    <n v="10"/>
    <s v="-"/>
    <n v="0"/>
    <n v="2"/>
    <n v="40"/>
    <n v="320"/>
    <n v="50"/>
    <n v="25"/>
    <n v="1250"/>
    <n v="30"/>
    <n v="40"/>
    <n v="800"/>
    <n v="30"/>
    <s v="-"/>
    <n v="0"/>
    <n v="5"/>
    <n v="40"/>
    <n v="1000"/>
    <n v="50"/>
    <n v="25"/>
    <n v="1250"/>
    <n v="15"/>
    <n v="40"/>
    <n v="1400"/>
  </r>
  <r>
    <x v="21"/>
    <n v="10"/>
    <n v="50"/>
    <n v="500"/>
    <n v="5"/>
    <n v="60"/>
    <n v="300"/>
    <n v="5"/>
    <n v="0"/>
    <n v="0"/>
    <n v="1"/>
    <n v="60"/>
    <n v="240"/>
    <n v="10"/>
    <n v="50"/>
    <n v="500"/>
    <n v="5"/>
    <n v="60"/>
    <n v="300"/>
    <n v="5"/>
    <n v="0"/>
    <n v="0"/>
    <n v="0"/>
    <n v="60"/>
    <n v="300"/>
    <n v="10"/>
    <n v="50"/>
    <n v="500"/>
    <n v="2"/>
    <n v="60"/>
    <n v="480"/>
    <n v="2"/>
    <n v="0"/>
    <n v="0"/>
    <n v="0"/>
    <n v="60"/>
    <n v="120"/>
    <n v="8"/>
    <n v="40"/>
    <n v="320"/>
    <n v="6"/>
    <n v="50"/>
    <n v="100"/>
    <n v="6"/>
    <n v="0"/>
    <n v="0"/>
    <n v="2"/>
    <n v="50"/>
    <n v="200"/>
    <n v="6"/>
    <n v="30"/>
    <n v="180"/>
    <n v="4"/>
    <n v="40"/>
    <n v="80"/>
    <n v="4"/>
    <n v="0"/>
    <n v="0"/>
    <n v="1"/>
    <n v="40"/>
    <n v="120"/>
    <n v="1"/>
    <n v="0"/>
    <n v="0"/>
    <n v="0"/>
    <n v="40"/>
    <n v="40"/>
    <n v="5"/>
    <n v="30"/>
    <n v="150"/>
    <n v="0"/>
    <n v="40"/>
    <n v="200"/>
    <n v="5"/>
    <n v="35"/>
    <n v="175"/>
    <n v="2"/>
    <n v="50"/>
    <n v="150"/>
    <n v="2"/>
    <n v="0"/>
    <n v="0"/>
    <n v="0"/>
    <n v="50"/>
    <n v="100"/>
    <n v="5"/>
    <n v="35"/>
    <n v="175"/>
    <n v="1"/>
    <n v="70"/>
    <n v="280"/>
    <m/>
    <m/>
    <m/>
    <m/>
    <m/>
    <x v="0"/>
    <m/>
    <m/>
    <m/>
    <m/>
    <m/>
    <x v="0"/>
    <m/>
    <m/>
    <m/>
    <m/>
    <m/>
    <x v="0"/>
    <n v="10"/>
    <n v="25"/>
    <n v="250"/>
    <n v="5"/>
    <n v="60"/>
    <n v="300"/>
    <n v="5"/>
    <n v="0"/>
    <n v="0"/>
    <n v="1"/>
    <n v="60"/>
    <n v="240"/>
    <n v="10"/>
    <n v="25"/>
    <n v="250"/>
    <n v="5"/>
    <n v="60"/>
    <n v="300"/>
    <n v="5"/>
    <s v="-"/>
    <n v="0"/>
    <n v="0"/>
    <n v="60"/>
    <n v="300"/>
    <n v="10"/>
    <n v="25"/>
    <n v="250"/>
    <n v="5"/>
    <n v="35"/>
    <n v="175"/>
    <n v="5"/>
    <s v="-"/>
    <n v="0"/>
    <n v="0"/>
    <n v="35"/>
    <n v="175"/>
    <m/>
    <m/>
    <m/>
    <m/>
    <m/>
    <x v="0"/>
    <n v="5"/>
    <n v="25"/>
    <n v="125"/>
    <n v="3"/>
    <n v="40"/>
    <n v="80"/>
    <n v="3"/>
    <s v="-"/>
    <n v="0"/>
    <n v="0"/>
    <n v="40"/>
    <n v="120"/>
    <n v="5"/>
    <n v="25"/>
    <n v="125"/>
    <n v="3"/>
    <n v="40"/>
    <n v="80"/>
    <n v="3"/>
    <s v="-"/>
    <n v="0"/>
    <n v="0"/>
    <n v="40"/>
    <n v="120"/>
    <n v="10"/>
    <n v="25"/>
    <n v="250"/>
    <n v="5"/>
    <n v="40"/>
    <n v="200"/>
    <n v="5"/>
    <s v="-"/>
    <n v="0"/>
    <n v="1"/>
    <n v="40"/>
    <n v="160"/>
    <n v="10"/>
    <n v="25"/>
    <n v="250"/>
    <n v="0"/>
    <n v="40"/>
    <n v="400"/>
  </r>
  <r>
    <x v="22"/>
    <n v="0"/>
    <n v="10"/>
    <n v="0"/>
    <n v="0"/>
    <n v="0"/>
    <n v="0"/>
    <n v="0"/>
    <n v="0"/>
    <n v="0"/>
    <n v="0"/>
    <n v="0"/>
    <n v="0"/>
    <n v="10"/>
    <n v="10"/>
    <n v="100"/>
    <n v="4"/>
    <n v="0"/>
    <n v="0"/>
    <n v="4"/>
    <n v="0"/>
    <n v="0"/>
    <n v="0"/>
    <n v="0"/>
    <n v="0"/>
    <n v="5"/>
    <n v="10"/>
    <n v="50"/>
    <n v="2"/>
    <n v="20"/>
    <n v="60"/>
    <n v="2"/>
    <n v="0"/>
    <n v="0"/>
    <n v="0"/>
    <n v="20"/>
    <n v="40"/>
    <n v="7"/>
    <n v="10"/>
    <n v="70"/>
    <n v="2"/>
    <n v="15"/>
    <n v="75"/>
    <n v="2"/>
    <n v="0"/>
    <n v="0"/>
    <n v="1"/>
    <n v="15"/>
    <n v="15"/>
    <n v="8"/>
    <n v="10"/>
    <n v="80"/>
    <n v="5"/>
    <n v="20"/>
    <n v="60"/>
    <n v="5"/>
    <n v="0"/>
    <n v="0"/>
    <n v="0"/>
    <n v="20"/>
    <n v="100"/>
    <n v="0"/>
    <n v="0"/>
    <n v="0"/>
    <n v="0"/>
    <n v="20"/>
    <n v="0"/>
    <n v="5"/>
    <n v="10"/>
    <n v="50"/>
    <n v="0"/>
    <n v="20"/>
    <n v="100"/>
    <n v="5"/>
    <n v="15"/>
    <n v="75"/>
    <n v="3"/>
    <n v="30"/>
    <n v="60"/>
    <n v="3"/>
    <n v="0"/>
    <n v="0"/>
    <n v="0"/>
    <n v="30"/>
    <n v="90"/>
    <n v="5"/>
    <n v="15"/>
    <n v="75"/>
    <n v="0"/>
    <n v="50"/>
    <n v="250"/>
    <m/>
    <m/>
    <m/>
    <m/>
    <m/>
    <x v="0"/>
    <m/>
    <m/>
    <m/>
    <m/>
    <m/>
    <x v="0"/>
    <m/>
    <m/>
    <m/>
    <m/>
    <m/>
    <x v="0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s v="-"/>
    <n v="0"/>
    <n v="0"/>
    <n v="0"/>
    <n v="0"/>
    <n v="5"/>
    <n v="5"/>
    <n v="25"/>
    <n v="3"/>
    <n v="7"/>
    <n v="14"/>
    <n v="3"/>
    <s v="-"/>
    <n v="0"/>
    <n v="1"/>
    <n v="7"/>
    <n v="14"/>
    <m/>
    <m/>
    <m/>
    <m/>
    <m/>
    <x v="0"/>
    <n v="0"/>
    <n v="5"/>
    <n v="0"/>
    <n v="0"/>
    <n v="10"/>
    <n v="0"/>
    <n v="0"/>
    <s v="-"/>
    <n v="0"/>
    <n v="0"/>
    <n v="10"/>
    <n v="0"/>
    <n v="0"/>
    <n v="5"/>
    <n v="0"/>
    <n v="0"/>
    <n v="10"/>
    <n v="0"/>
    <n v="0"/>
    <s v="-"/>
    <n v="0"/>
    <n v="0"/>
    <n v="10"/>
    <n v="0"/>
    <n v="0"/>
    <n v="5"/>
    <n v="0"/>
    <n v="0"/>
    <n v="10"/>
    <n v="0"/>
    <n v="0"/>
    <s v="-"/>
    <n v="0"/>
    <n v="0"/>
    <n v="10"/>
    <n v="0"/>
    <n v="10"/>
    <n v="5"/>
    <n v="50"/>
    <n v="0"/>
    <n v="10"/>
    <n v="100"/>
  </r>
  <r>
    <x v="23"/>
    <n v="0"/>
    <n v="15"/>
    <n v="0"/>
    <n v="0"/>
    <n v="0"/>
    <n v="0"/>
    <n v="0"/>
    <n v="0"/>
    <n v="0"/>
    <n v="0"/>
    <n v="0"/>
    <n v="0"/>
    <n v="5"/>
    <n v="15"/>
    <n v="75"/>
    <n v="2"/>
    <n v="0"/>
    <n v="0"/>
    <n v="2"/>
    <n v="0"/>
    <n v="0"/>
    <n v="0"/>
    <n v="0"/>
    <n v="0"/>
    <n v="2"/>
    <n v="15"/>
    <n v="30"/>
    <n v="0"/>
    <n v="20"/>
    <n v="40"/>
    <n v="0"/>
    <n v="0"/>
    <n v="0"/>
    <n v="0"/>
    <n v="20"/>
    <n v="0"/>
    <n v="3"/>
    <n v="10"/>
    <n v="30"/>
    <n v="1"/>
    <n v="20"/>
    <n v="40"/>
    <n v="1"/>
    <n v="0"/>
    <n v="0"/>
    <n v="0"/>
    <n v="20"/>
    <n v="20"/>
    <n v="5"/>
    <n v="10"/>
    <n v="50"/>
    <n v="3"/>
    <n v="20"/>
    <n v="40"/>
    <n v="3"/>
    <n v="0"/>
    <n v="0"/>
    <n v="0"/>
    <n v="20"/>
    <n v="60"/>
    <n v="0"/>
    <n v="0"/>
    <n v="0"/>
    <n v="0"/>
    <n v="20"/>
    <n v="0"/>
    <n v="5"/>
    <n v="10"/>
    <n v="50"/>
    <n v="2"/>
    <n v="20"/>
    <n v="60"/>
    <n v="5"/>
    <n v="15"/>
    <n v="75"/>
    <n v="2"/>
    <n v="30"/>
    <n v="90"/>
    <n v="2"/>
    <n v="0"/>
    <n v="0"/>
    <n v="2"/>
    <n v="30"/>
    <n v="0"/>
    <n v="5"/>
    <n v="15"/>
    <n v="75"/>
    <n v="2"/>
    <n v="50"/>
    <n v="150"/>
    <m/>
    <m/>
    <m/>
    <m/>
    <m/>
    <x v="0"/>
    <m/>
    <m/>
    <m/>
    <m/>
    <m/>
    <x v="0"/>
    <m/>
    <m/>
    <m/>
    <m/>
    <m/>
    <x v="0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s v="-"/>
    <n v="0"/>
    <n v="0"/>
    <n v="0"/>
    <n v="0"/>
    <n v="0"/>
    <n v="5"/>
    <n v="0"/>
    <n v="0"/>
    <n v="8"/>
    <n v="0"/>
    <n v="0"/>
    <s v="-"/>
    <n v="0"/>
    <n v="0"/>
    <n v="8"/>
    <n v="0"/>
    <m/>
    <m/>
    <m/>
    <m/>
    <m/>
    <x v="0"/>
    <n v="4"/>
    <n v="5"/>
    <n v="20"/>
    <n v="2"/>
    <n v="10"/>
    <n v="20"/>
    <n v="2"/>
    <s v="-"/>
    <n v="0"/>
    <n v="0"/>
    <n v="10"/>
    <n v="20"/>
    <n v="4"/>
    <n v="15"/>
    <n v="60"/>
    <n v="2"/>
    <n v="20"/>
    <n v="40"/>
    <n v="2"/>
    <s v="-"/>
    <n v="0"/>
    <n v="0"/>
    <n v="20"/>
    <n v="40"/>
    <n v="0"/>
    <n v="15"/>
    <n v="0"/>
    <n v="0"/>
    <n v="20"/>
    <n v="0"/>
    <n v="0"/>
    <s v="-"/>
    <n v="0"/>
    <n v="0"/>
    <n v="20"/>
    <n v="0"/>
    <n v="5"/>
    <n v="15"/>
    <n v="75"/>
    <n v="2"/>
    <n v="20"/>
    <n v="60"/>
  </r>
  <r>
    <x v="24"/>
    <n v="2"/>
    <n v="40"/>
    <n v="80"/>
    <n v="1"/>
    <n v="60"/>
    <n v="60"/>
    <n v="1"/>
    <n v="0"/>
    <n v="0"/>
    <n v="0"/>
    <n v="60"/>
    <n v="60"/>
    <n v="2"/>
    <n v="40"/>
    <n v="80"/>
    <n v="1"/>
    <n v="60"/>
    <n v="60"/>
    <n v="1"/>
    <n v="0"/>
    <n v="0"/>
    <n v="0"/>
    <n v="60"/>
    <n v="60"/>
    <n v="1"/>
    <n v="40"/>
    <n v="40"/>
    <n v="0"/>
    <n v="50"/>
    <n v="50"/>
    <n v="0"/>
    <n v="0"/>
    <n v="0"/>
    <n v="0"/>
    <n v="50"/>
    <n v="0"/>
    <n v="2"/>
    <n v="30"/>
    <n v="60"/>
    <n v="0"/>
    <n v="40"/>
    <n v="80"/>
    <n v="0"/>
    <n v="0"/>
    <n v="0"/>
    <n v="0"/>
    <n v="40"/>
    <n v="0"/>
    <n v="3"/>
    <n v="30"/>
    <n v="90"/>
    <n v="1"/>
    <n v="40"/>
    <n v="80"/>
    <n v="1"/>
    <n v="0"/>
    <n v="0"/>
    <n v="0"/>
    <n v="40"/>
    <n v="40"/>
    <n v="0"/>
    <n v="0"/>
    <n v="0"/>
    <n v="0"/>
    <n v="40"/>
    <n v="0"/>
    <n v="7"/>
    <n v="30"/>
    <n v="210"/>
    <n v="3"/>
    <n v="40"/>
    <n v="160"/>
    <n v="6"/>
    <n v="35"/>
    <n v="210"/>
    <n v="3"/>
    <n v="50"/>
    <n v="150"/>
    <n v="3"/>
    <n v="0"/>
    <n v="0"/>
    <n v="3"/>
    <n v="50"/>
    <n v="0"/>
    <n v="6"/>
    <n v="35"/>
    <n v="210"/>
    <n v="3"/>
    <n v="70"/>
    <n v="210"/>
    <m/>
    <m/>
    <m/>
    <m/>
    <m/>
    <x v="0"/>
    <m/>
    <m/>
    <m/>
    <m/>
    <m/>
    <x v="0"/>
    <m/>
    <m/>
    <m/>
    <m/>
    <m/>
    <x v="0"/>
    <n v="2"/>
    <n v="25"/>
    <n v="50"/>
    <n v="1"/>
    <n v="60"/>
    <n v="60"/>
    <n v="1"/>
    <n v="0"/>
    <n v="0"/>
    <n v="0"/>
    <n v="60"/>
    <n v="60"/>
    <n v="2"/>
    <n v="25"/>
    <n v="50"/>
    <n v="1"/>
    <n v="60"/>
    <n v="60"/>
    <n v="1"/>
    <s v="-"/>
    <n v="0"/>
    <n v="0"/>
    <n v="60"/>
    <n v="60"/>
    <n v="3"/>
    <n v="25"/>
    <n v="75"/>
    <n v="2"/>
    <n v="35"/>
    <n v="35"/>
    <n v="2"/>
    <s v="-"/>
    <n v="0"/>
    <n v="0"/>
    <n v="35"/>
    <n v="70"/>
    <m/>
    <m/>
    <m/>
    <m/>
    <m/>
    <x v="0"/>
    <n v="6"/>
    <n v="25"/>
    <n v="150"/>
    <n v="4"/>
    <n v="40"/>
    <n v="80"/>
    <n v="4"/>
    <s v="-"/>
    <n v="0"/>
    <n v="1"/>
    <n v="40"/>
    <n v="120"/>
    <n v="6"/>
    <n v="25"/>
    <n v="150"/>
    <n v="3"/>
    <n v="40"/>
    <n v="120"/>
    <n v="3"/>
    <s v="-"/>
    <n v="0"/>
    <n v="0"/>
    <n v="40"/>
    <n v="120"/>
    <n v="2"/>
    <n v="25"/>
    <n v="50"/>
    <n v="1"/>
    <n v="40"/>
    <n v="40"/>
    <n v="1"/>
    <s v="-"/>
    <n v="0"/>
    <n v="0"/>
    <n v="40"/>
    <n v="40"/>
    <n v="2"/>
    <n v="25"/>
    <n v="50"/>
    <n v="3"/>
    <n v="40"/>
    <n v="-40"/>
  </r>
  <r>
    <x v="25"/>
    <n v="7"/>
    <n v="60"/>
    <n v="420"/>
    <n v="2"/>
    <n v="80"/>
    <n v="400"/>
    <n v="2"/>
    <n v="0"/>
    <n v="0"/>
    <n v="0"/>
    <n v="80"/>
    <n v="160"/>
    <n v="5"/>
    <n v="60"/>
    <n v="300"/>
    <n v="1"/>
    <n v="80"/>
    <n v="320"/>
    <n v="1"/>
    <n v="0"/>
    <n v="0"/>
    <n v="0"/>
    <n v="80"/>
    <n v="80"/>
    <n v="4"/>
    <n v="80"/>
    <n v="320"/>
    <n v="1"/>
    <n v="100"/>
    <n v="300"/>
    <n v="1"/>
    <n v="0"/>
    <n v="0"/>
    <n v="0"/>
    <n v="100"/>
    <n v="100"/>
    <n v="5"/>
    <n v="70"/>
    <n v="350"/>
    <n v="2"/>
    <n v="80"/>
    <n v="240"/>
    <n v="2"/>
    <n v="0"/>
    <n v="0"/>
    <n v="0"/>
    <n v="80"/>
    <n v="160"/>
    <n v="7"/>
    <n v="70"/>
    <n v="490"/>
    <n v="5"/>
    <n v="80"/>
    <n v="160"/>
    <n v="5"/>
    <n v="0"/>
    <n v="0"/>
    <n v="1"/>
    <n v="80"/>
    <n v="320"/>
    <n v="1"/>
    <n v="0"/>
    <n v="0"/>
    <n v="0"/>
    <n v="80"/>
    <n v="80"/>
    <n v="5"/>
    <n v="70"/>
    <n v="350"/>
    <n v="1"/>
    <n v="80"/>
    <n v="320"/>
    <n v="5"/>
    <n v="75"/>
    <n v="375"/>
    <n v="2"/>
    <n v="90"/>
    <n v="270"/>
    <n v="2"/>
    <n v="0"/>
    <n v="0"/>
    <n v="1"/>
    <n v="90"/>
    <n v="90"/>
    <n v="5"/>
    <n v="75"/>
    <n v="375"/>
    <n v="1"/>
    <n v="110"/>
    <n v="440"/>
    <m/>
    <m/>
    <m/>
    <m/>
    <m/>
    <x v="0"/>
    <m/>
    <m/>
    <m/>
    <m/>
    <m/>
    <x v="0"/>
    <m/>
    <m/>
    <m/>
    <m/>
    <m/>
    <x v="0"/>
    <n v="7"/>
    <n v="65"/>
    <n v="455"/>
    <n v="2"/>
    <n v="80"/>
    <n v="400"/>
    <n v="2"/>
    <n v="0"/>
    <n v="0"/>
    <n v="0"/>
    <n v="80"/>
    <n v="160"/>
    <n v="7"/>
    <n v="65"/>
    <n v="455"/>
    <n v="3"/>
    <n v="80"/>
    <n v="320"/>
    <n v="3"/>
    <s v="-"/>
    <n v="0"/>
    <n v="1"/>
    <n v="80"/>
    <n v="160"/>
    <n v="8"/>
    <n v="70"/>
    <n v="560"/>
    <n v="4"/>
    <n v="100"/>
    <n v="400"/>
    <n v="4"/>
    <s v="-"/>
    <n v="0"/>
    <n v="1"/>
    <n v="100"/>
    <n v="300"/>
    <m/>
    <m/>
    <m/>
    <m/>
    <m/>
    <x v="0"/>
    <n v="5"/>
    <n v="70"/>
    <n v="350"/>
    <n v="3"/>
    <n v="100"/>
    <n v="200"/>
    <n v="3"/>
    <s v="-"/>
    <n v="0"/>
    <n v="0"/>
    <n v="100"/>
    <n v="300"/>
    <n v="5"/>
    <n v="70"/>
    <n v="350"/>
    <n v="3"/>
    <n v="100"/>
    <n v="200"/>
    <n v="3"/>
    <s v="-"/>
    <n v="0"/>
    <n v="0"/>
    <n v="100"/>
    <n v="300"/>
    <n v="7"/>
    <n v="70"/>
    <n v="490"/>
    <n v="2"/>
    <n v="100"/>
    <n v="500"/>
    <n v="2"/>
    <s v="-"/>
    <n v="0"/>
    <n v="0"/>
    <n v="100"/>
    <n v="200"/>
    <n v="5"/>
    <n v="70"/>
    <n v="350"/>
    <n v="1"/>
    <n v="100"/>
    <n v="400"/>
  </r>
  <r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0"/>
    <n v="200"/>
    <n v="2"/>
    <n v="20"/>
    <n v="60"/>
    <m/>
    <m/>
    <m/>
    <m/>
    <m/>
    <x v="0"/>
    <m/>
    <m/>
    <m/>
    <m/>
    <m/>
    <x v="0"/>
    <m/>
    <m/>
    <m/>
    <m/>
    <m/>
    <x v="0"/>
    <n v="10"/>
    <n v="30"/>
    <n v="300"/>
    <n v="0"/>
    <n v="0"/>
    <n v="0"/>
    <n v="0"/>
    <n v="0"/>
    <n v="0"/>
    <n v="0"/>
    <n v="0"/>
    <n v="0"/>
    <n v="0"/>
    <n v="30"/>
    <n v="0"/>
    <n v="0"/>
    <n v="0"/>
    <n v="0"/>
    <n v="0"/>
    <s v="-"/>
    <n v="0"/>
    <n v="0"/>
    <n v="0"/>
    <n v="0"/>
    <n v="0"/>
    <n v="35"/>
    <n v="0"/>
    <n v="0"/>
    <n v="45"/>
    <n v="0"/>
    <n v="0"/>
    <s v="-"/>
    <n v="0"/>
    <n v="0"/>
    <n v="45"/>
    <n v="0"/>
    <m/>
    <m/>
    <m/>
    <m/>
    <m/>
    <x v="0"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  <n v="0"/>
    <s v="-"/>
    <n v="0"/>
    <n v="0"/>
    <n v="50"/>
    <n v="0"/>
    <n v="0"/>
    <n v="35"/>
    <n v="0"/>
    <n v="0"/>
    <n v="50"/>
    <n v="0"/>
  </r>
  <r>
    <x v="27"/>
    <n v="0"/>
    <n v="0"/>
    <n v="0"/>
    <n v="0"/>
    <n v="0"/>
    <n v="0"/>
    <n v="0"/>
    <n v="0"/>
    <n v="0"/>
    <n v="0"/>
    <n v="0"/>
    <n v="0"/>
    <n v="5"/>
    <n v="80"/>
    <n v="400"/>
    <n v="2"/>
    <n v="0"/>
    <n v="0"/>
    <n v="2"/>
    <n v="0"/>
    <n v="0"/>
    <n v="0"/>
    <n v="0"/>
    <n v="0"/>
    <n v="2"/>
    <n v="20"/>
    <n v="40"/>
    <n v="0"/>
    <n v="30"/>
    <n v="60"/>
    <n v="0"/>
    <n v="0"/>
    <n v="0"/>
    <n v="0"/>
    <n v="30"/>
    <n v="0"/>
    <n v="3"/>
    <n v="20"/>
    <n v="60"/>
    <n v="1"/>
    <n v="30"/>
    <n v="60"/>
    <n v="1"/>
    <n v="0"/>
    <n v="0"/>
    <n v="0"/>
    <n v="30"/>
    <n v="30"/>
    <n v="5"/>
    <n v="20"/>
    <n v="100"/>
    <n v="2"/>
    <n v="30"/>
    <n v="90"/>
    <n v="2"/>
    <n v="0"/>
    <n v="0"/>
    <n v="0"/>
    <n v="30"/>
    <n v="60"/>
    <n v="0"/>
    <n v="0"/>
    <n v="0"/>
    <n v="0"/>
    <n v="30"/>
    <n v="0"/>
    <n v="5"/>
    <n v="20"/>
    <n v="100"/>
    <n v="2"/>
    <n v="30"/>
    <n v="90"/>
    <n v="5"/>
    <n v="25"/>
    <n v="125"/>
    <n v="2"/>
    <n v="40"/>
    <n v="120"/>
    <n v="2"/>
    <n v="0"/>
    <n v="0"/>
    <n v="2"/>
    <n v="40"/>
    <n v="0"/>
    <n v="5"/>
    <n v="25"/>
    <n v="125"/>
    <n v="2"/>
    <n v="60"/>
    <n v="180"/>
    <m/>
    <m/>
    <m/>
    <m/>
    <m/>
    <x v="0"/>
    <m/>
    <m/>
    <m/>
    <m/>
    <m/>
    <x v="0"/>
    <m/>
    <m/>
    <m/>
    <m/>
    <m/>
    <x v="0"/>
    <n v="10"/>
    <n v="15"/>
    <n v="150"/>
    <n v="0"/>
    <n v="0"/>
    <n v="0"/>
    <n v="0"/>
    <n v="0"/>
    <n v="0"/>
    <n v="0"/>
    <n v="0"/>
    <n v="0"/>
    <n v="0"/>
    <n v="20"/>
    <n v="0"/>
    <n v="0"/>
    <n v="0"/>
    <n v="0"/>
    <n v="0"/>
    <s v="-"/>
    <n v="0"/>
    <n v="0"/>
    <n v="0"/>
    <n v="0"/>
    <n v="0"/>
    <n v="25"/>
    <n v="0"/>
    <n v="0"/>
    <n v="35"/>
    <n v="0"/>
    <n v="0"/>
    <s v="-"/>
    <n v="0"/>
    <n v="0"/>
    <n v="35"/>
    <n v="0"/>
    <m/>
    <m/>
    <m/>
    <m/>
    <m/>
    <x v="0"/>
    <n v="0"/>
    <n v="25"/>
    <n v="0"/>
    <n v="0"/>
    <n v="40"/>
    <n v="0"/>
    <n v="0"/>
    <s v="-"/>
    <n v="0"/>
    <n v="0"/>
    <n v="40"/>
    <n v="0"/>
    <n v="0"/>
    <n v="25"/>
    <n v="0"/>
    <n v="0"/>
    <n v="40"/>
    <n v="0"/>
    <n v="0"/>
    <s v="-"/>
    <n v="0"/>
    <n v="0"/>
    <n v="40"/>
    <n v="0"/>
    <n v="0"/>
    <n v="25"/>
    <n v="0"/>
    <n v="0"/>
    <n v="40"/>
    <n v="0"/>
    <n v="0"/>
    <s v="-"/>
    <n v="0"/>
    <n v="0"/>
    <n v="40"/>
    <n v="0"/>
    <n v="5"/>
    <n v="25"/>
    <n v="125"/>
    <n v="2"/>
    <n v="40"/>
    <n v="120"/>
  </r>
  <r>
    <x v="28"/>
    <m/>
    <m/>
    <n v="11980"/>
    <m/>
    <m/>
    <n v="7810"/>
    <m/>
    <m/>
    <n v="0"/>
    <m/>
    <m/>
    <n v="6390"/>
    <m/>
    <m/>
    <n v="12940"/>
    <m/>
    <m/>
    <n v="8280"/>
    <m/>
    <m/>
    <n v="0"/>
    <m/>
    <m/>
    <n v="6740"/>
    <m/>
    <m/>
    <n v="11580"/>
    <m/>
    <m/>
    <n v="10210"/>
    <m/>
    <m/>
    <n v="0"/>
    <m/>
    <m/>
    <n v="3945"/>
    <m/>
    <m/>
    <n v="10250"/>
    <m/>
    <m/>
    <n v="6165"/>
    <m/>
    <m/>
    <n v="0"/>
    <m/>
    <m/>
    <n v="5515"/>
    <m/>
    <m/>
    <n v="10855"/>
    <m/>
    <m/>
    <n v="5795"/>
    <m/>
    <m/>
    <n v="0"/>
    <m/>
    <m/>
    <n v="6535"/>
    <m/>
    <m/>
    <n v="0"/>
    <m/>
    <m/>
    <n v="915"/>
    <m/>
    <m/>
    <n v="11625"/>
    <m/>
    <m/>
    <n v="11555"/>
    <m/>
    <m/>
    <n v="13790"/>
    <m/>
    <m/>
    <n v="8780"/>
    <m/>
    <m/>
    <n v="0"/>
    <m/>
    <m/>
    <n v="6165"/>
    <m/>
    <m/>
    <n v="15045"/>
    <m/>
    <m/>
    <n v="22675"/>
    <m/>
    <m/>
    <m/>
    <m/>
    <m/>
    <x v="0"/>
    <m/>
    <m/>
    <m/>
    <m/>
    <m/>
    <x v="0"/>
    <m/>
    <m/>
    <m/>
    <m/>
    <m/>
    <x v="0"/>
    <m/>
    <m/>
    <n v="12015"/>
    <m/>
    <m/>
    <n v="7810"/>
    <m/>
    <m/>
    <n v="0"/>
    <m/>
    <m/>
    <n v="6390"/>
    <m/>
    <m/>
    <n v="11900"/>
    <m/>
    <m/>
    <n v="8780"/>
    <m/>
    <m/>
    <n v="0"/>
    <m/>
    <m/>
    <n v="5460"/>
    <m/>
    <m/>
    <n v="13195"/>
    <m/>
    <m/>
    <n v="9354"/>
    <m/>
    <m/>
    <n v="0"/>
    <m/>
    <m/>
    <n v="8634"/>
    <m/>
    <m/>
    <m/>
    <m/>
    <m/>
    <x v="0"/>
    <m/>
    <m/>
    <n v="14555"/>
    <m/>
    <m/>
    <n v="12555"/>
    <m/>
    <m/>
    <n v="0"/>
    <m/>
    <m/>
    <n v="8770"/>
    <m/>
    <m/>
    <n v="14355"/>
    <m/>
    <m/>
    <n v="10420"/>
    <m/>
    <m/>
    <n v="0"/>
    <m/>
    <m/>
    <n v="7780"/>
    <m/>
    <m/>
    <n v="13270"/>
    <m/>
    <m/>
    <n v="10205"/>
    <m/>
    <m/>
    <n v="0"/>
    <m/>
    <m/>
    <n v="7625"/>
    <m/>
    <m/>
    <n v="13965"/>
    <m/>
    <m/>
    <n v="171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d v="2021-10-20T00:00:00"/>
    <n v="11980"/>
    <n v="7810"/>
    <n v="-4170"/>
  </r>
  <r>
    <x v="1"/>
    <d v="2021-10-21T00:00:00"/>
    <n v="0"/>
    <n v="6390"/>
    <n v="6390"/>
  </r>
  <r>
    <x v="2"/>
    <d v="2021-10-22T00:00:00"/>
    <n v="12940"/>
    <n v="8280"/>
    <n v="-4660"/>
  </r>
  <r>
    <x v="3"/>
    <d v="2021-10-23T00:00:00"/>
    <n v="0"/>
    <n v="6740"/>
    <n v="6740"/>
  </r>
  <r>
    <x v="4"/>
    <d v="2021-10-24T00:00:00"/>
    <n v="11580"/>
    <n v="10210"/>
    <n v="-1370"/>
  </r>
  <r>
    <x v="5"/>
    <d v="2021-10-25T00:00:00"/>
    <n v="0"/>
    <n v="3945"/>
    <n v="3945"/>
  </r>
  <r>
    <x v="6"/>
    <d v="2021-10-26T00:00:00"/>
    <n v="10250"/>
    <n v="6165"/>
    <n v="-4085"/>
  </r>
  <r>
    <x v="0"/>
    <d v="2021-10-27T00:00:00"/>
    <n v="0"/>
    <n v="5515"/>
    <n v="5515"/>
  </r>
  <r>
    <x v="1"/>
    <d v="2021-10-28T00:00:00"/>
    <n v="10855"/>
    <n v="5795"/>
    <n v="-5060"/>
  </r>
  <r>
    <x v="2"/>
    <d v="2021-10-29T00:00:00"/>
    <n v="0"/>
    <n v="6535"/>
    <n v="6535"/>
  </r>
  <r>
    <x v="3"/>
    <d v="2021-10-30T00:00:00"/>
    <n v="0"/>
    <n v="915"/>
    <n v="915"/>
  </r>
  <r>
    <x v="4"/>
    <d v="2021-10-31T00:00:00"/>
    <n v="11625"/>
    <n v="11555"/>
    <n v="-70"/>
  </r>
  <r>
    <x v="5"/>
    <d v="2021-11-01T00:00:00"/>
    <n v="13790"/>
    <n v="8780"/>
    <n v="-5010"/>
  </r>
  <r>
    <x v="6"/>
    <d v="2021-11-02T00:00:00"/>
    <n v="0"/>
    <n v="6165"/>
    <n v="6165"/>
  </r>
  <r>
    <x v="0"/>
    <d v="2021-11-03T00:00:00"/>
    <n v="15045"/>
    <n v="22675"/>
    <n v="7630"/>
  </r>
  <r>
    <x v="1"/>
    <d v="2021-11-04T00:00:00"/>
    <n v="0"/>
    <n v="0"/>
    <n v="0"/>
  </r>
  <r>
    <x v="2"/>
    <d v="2021-11-05T00:00:00"/>
    <n v="0"/>
    <n v="0"/>
    <n v="0"/>
  </r>
  <r>
    <x v="3"/>
    <d v="2021-11-06T00:00:00"/>
    <n v="0"/>
    <n v="0"/>
    <n v="0"/>
  </r>
  <r>
    <x v="4"/>
    <d v="2021-11-07T00:00:00"/>
    <n v="12015"/>
    <n v="7810"/>
    <n v="-4205"/>
  </r>
  <r>
    <x v="5"/>
    <d v="2021-11-08T00:00:00"/>
    <n v="0"/>
    <n v="6390"/>
    <n v="6390"/>
  </r>
  <r>
    <x v="6"/>
    <d v="2021-11-09T00:00:00"/>
    <n v="11900"/>
    <n v="8780"/>
    <n v="-3120"/>
  </r>
  <r>
    <x v="0"/>
    <d v="2021-11-10T00:00:00"/>
    <n v="0"/>
    <n v="5460"/>
    <n v="5460"/>
  </r>
  <r>
    <x v="1"/>
    <d v="2021-11-11T00:00:00"/>
    <n v="13195"/>
    <n v="9354"/>
    <n v="-3841"/>
  </r>
  <r>
    <x v="2"/>
    <d v="2021-11-12T00:00:00"/>
    <n v="0"/>
    <n v="8634"/>
    <n v="8634"/>
  </r>
  <r>
    <x v="3"/>
    <d v="2021-11-13T00:00:00"/>
    <n v="0"/>
    <n v="0"/>
    <n v="0"/>
  </r>
  <r>
    <x v="4"/>
    <d v="2021-11-14T00:00:00"/>
    <n v="14555"/>
    <n v="12555"/>
    <n v="-2000"/>
  </r>
  <r>
    <x v="5"/>
    <d v="2021-11-15T00:00:00"/>
    <n v="0"/>
    <n v="8770"/>
    <n v="8770"/>
  </r>
  <r>
    <x v="6"/>
    <d v="2021-11-16T00:00:00"/>
    <n v="14355"/>
    <n v="10420"/>
    <n v="-3935"/>
  </r>
  <r>
    <x v="0"/>
    <d v="2021-11-17T00:00:00"/>
    <n v="0"/>
    <n v="7780"/>
    <n v="7780"/>
  </r>
  <r>
    <x v="1"/>
    <d v="2021-11-18T00:00:00"/>
    <n v="13270"/>
    <n v="10205"/>
    <n v="-3065"/>
  </r>
  <r>
    <x v="2"/>
    <d v="2021-11-19T00:00:00"/>
    <n v="0"/>
    <n v="7625"/>
    <n v="7625"/>
  </r>
  <r>
    <x v="3"/>
    <d v="2021-11-20T00:00:00"/>
    <n v="13965"/>
    <n v="17135"/>
    <n v="3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0A6BE-4F24-4141-A365-85CAC274FC42}" name="PivotTable2" cacheId="39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92"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093FB-4D8D-4556-ABD1-B0DB7BE27463}" name="PivotTable3" cacheId="39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C149" firstHeaderRow="0" firstDataRow="1" firstDataCol="1"/>
  <pivotFields count="193">
    <pivotField axis="axisRow" showAll="0">
      <items count="30">
        <item x="26"/>
        <item x="0"/>
        <item x="5"/>
        <item x="8"/>
        <item x="9"/>
        <item x="10"/>
        <item x="12"/>
        <item x="15"/>
        <item x="1"/>
        <item x="13"/>
        <item x="14"/>
        <item x="21"/>
        <item x="2"/>
        <item x="6"/>
        <item x="23"/>
        <item x="18"/>
        <item x="25"/>
        <item x="24"/>
        <item x="11"/>
        <item x="17"/>
        <item x="4"/>
        <item x="16"/>
        <item x="3"/>
        <item x="19"/>
        <item x="20"/>
        <item x="27"/>
        <item x="22"/>
        <item x="7"/>
        <item x="28"/>
        <item t="default"/>
      </items>
    </pivotField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  <pivotField showAll="0"/>
    <pivotField showAll="0"/>
    <pivotField showAll="0"/>
    <pivotField showAll="0"/>
    <pivotField showAll="0"/>
    <pivotField dataField="1" numFmtId="165" showAll="0"/>
    <pivotField showAll="0"/>
    <pivotField showAll="0"/>
    <pivotField numFmtId="165" showAll="0"/>
    <pivotField showAll="0"/>
    <pivotField showAll="0"/>
    <pivotField dataField="1" numFmtId="165" showAll="0"/>
  </pivotFields>
  <rowFields count="5">
    <field x="0"/>
    <field x="96"/>
    <field x="102"/>
    <field x="108"/>
    <field x="150"/>
  </rowFields>
  <rowItems count="146">
    <i>
      <x/>
    </i>
    <i r="1">
      <x/>
    </i>
    <i r="2">
      <x/>
    </i>
    <i r="3">
      <x/>
    </i>
    <i r="4">
      <x/>
    </i>
    <i>
      <x v="1"/>
    </i>
    <i r="1">
      <x/>
    </i>
    <i r="2">
      <x/>
    </i>
    <i r="3">
      <x/>
    </i>
    <i r="4">
      <x/>
    </i>
    <i>
      <x v="2"/>
    </i>
    <i r="1">
      <x/>
    </i>
    <i r="2">
      <x/>
    </i>
    <i r="3">
      <x/>
    </i>
    <i r="4">
      <x/>
    </i>
    <i>
      <x v="3"/>
    </i>
    <i r="1">
      <x/>
    </i>
    <i r="2">
      <x/>
    </i>
    <i r="3">
      <x/>
    </i>
    <i r="4">
      <x/>
    </i>
    <i>
      <x v="4"/>
    </i>
    <i r="1">
      <x/>
    </i>
    <i r="2">
      <x/>
    </i>
    <i r="3">
      <x/>
    </i>
    <i r="4">
      <x/>
    </i>
    <i>
      <x v="5"/>
    </i>
    <i r="1">
      <x/>
    </i>
    <i r="2">
      <x/>
    </i>
    <i r="3">
      <x/>
    </i>
    <i r="4">
      <x/>
    </i>
    <i>
      <x v="6"/>
    </i>
    <i r="1">
      <x/>
    </i>
    <i r="2">
      <x/>
    </i>
    <i r="3">
      <x/>
    </i>
    <i r="4">
      <x/>
    </i>
    <i>
      <x v="7"/>
    </i>
    <i r="1">
      <x/>
    </i>
    <i r="2">
      <x/>
    </i>
    <i r="3">
      <x/>
    </i>
    <i r="4">
      <x/>
    </i>
    <i>
      <x v="8"/>
    </i>
    <i r="1">
      <x/>
    </i>
    <i r="2">
      <x/>
    </i>
    <i r="3">
      <x/>
    </i>
    <i r="4">
      <x/>
    </i>
    <i>
      <x v="9"/>
    </i>
    <i r="1">
      <x/>
    </i>
    <i r="2">
      <x/>
    </i>
    <i r="3">
      <x/>
    </i>
    <i r="4">
      <x/>
    </i>
    <i>
      <x v="10"/>
    </i>
    <i r="1">
      <x/>
    </i>
    <i r="2">
      <x/>
    </i>
    <i r="3">
      <x/>
    </i>
    <i r="4">
      <x/>
    </i>
    <i>
      <x v="11"/>
    </i>
    <i r="1">
      <x/>
    </i>
    <i r="2">
      <x/>
    </i>
    <i r="3">
      <x/>
    </i>
    <i r="4">
      <x/>
    </i>
    <i>
      <x v="12"/>
    </i>
    <i r="1">
      <x/>
    </i>
    <i r="2">
      <x/>
    </i>
    <i r="3">
      <x/>
    </i>
    <i r="4">
      <x/>
    </i>
    <i>
      <x v="13"/>
    </i>
    <i r="1">
      <x/>
    </i>
    <i r="2">
      <x/>
    </i>
    <i r="3">
      <x/>
    </i>
    <i r="4">
      <x/>
    </i>
    <i>
      <x v="14"/>
    </i>
    <i r="1">
      <x/>
    </i>
    <i r="2">
      <x/>
    </i>
    <i r="3">
      <x/>
    </i>
    <i r="4">
      <x/>
    </i>
    <i>
      <x v="15"/>
    </i>
    <i r="1">
      <x/>
    </i>
    <i r="2">
      <x/>
    </i>
    <i r="3">
      <x/>
    </i>
    <i r="4">
      <x/>
    </i>
    <i>
      <x v="16"/>
    </i>
    <i r="1">
      <x/>
    </i>
    <i r="2">
      <x/>
    </i>
    <i r="3">
      <x/>
    </i>
    <i r="4">
      <x/>
    </i>
    <i>
      <x v="17"/>
    </i>
    <i r="1">
      <x/>
    </i>
    <i r="2">
      <x/>
    </i>
    <i r="3">
      <x/>
    </i>
    <i r="4">
      <x/>
    </i>
    <i>
      <x v="18"/>
    </i>
    <i r="1">
      <x/>
    </i>
    <i r="2">
      <x/>
    </i>
    <i r="3">
      <x/>
    </i>
    <i r="4">
      <x/>
    </i>
    <i>
      <x v="19"/>
    </i>
    <i r="1">
      <x/>
    </i>
    <i r="2">
      <x/>
    </i>
    <i r="3">
      <x/>
    </i>
    <i r="4">
      <x/>
    </i>
    <i>
      <x v="20"/>
    </i>
    <i r="1">
      <x/>
    </i>
    <i r="2">
      <x/>
    </i>
    <i r="3">
      <x/>
    </i>
    <i r="4">
      <x/>
    </i>
    <i>
      <x v="21"/>
    </i>
    <i r="1">
      <x/>
    </i>
    <i r="2">
      <x/>
    </i>
    <i r="3">
      <x/>
    </i>
    <i r="4">
      <x/>
    </i>
    <i>
      <x v="22"/>
    </i>
    <i r="1">
      <x/>
    </i>
    <i r="2">
      <x/>
    </i>
    <i r="3">
      <x/>
    </i>
    <i r="4">
      <x/>
    </i>
    <i>
      <x v="23"/>
    </i>
    <i r="1">
      <x/>
    </i>
    <i r="2">
      <x/>
    </i>
    <i r="3">
      <x/>
    </i>
    <i r="4">
      <x/>
    </i>
    <i>
      <x v="24"/>
    </i>
    <i r="1">
      <x/>
    </i>
    <i r="2">
      <x/>
    </i>
    <i r="3">
      <x/>
    </i>
    <i r="4">
      <x/>
    </i>
    <i>
      <x v="25"/>
    </i>
    <i r="1">
      <x/>
    </i>
    <i r="2">
      <x/>
    </i>
    <i r="3">
      <x/>
    </i>
    <i r="4">
      <x/>
    </i>
    <i>
      <x v="26"/>
    </i>
    <i r="1">
      <x/>
    </i>
    <i r="2">
      <x/>
    </i>
    <i r="3">
      <x/>
    </i>
    <i r="4">
      <x/>
    </i>
    <i>
      <x v="27"/>
    </i>
    <i r="1">
      <x/>
    </i>
    <i r="2">
      <x/>
    </i>
    <i r="3">
      <x/>
    </i>
    <i r="4">
      <x/>
    </i>
    <i>
      <x v="28"/>
    </i>
    <i r="1">
      <x/>
    </i>
    <i r="2">
      <x/>
    </i>
    <i r="3">
      <x/>
    </i>
    <i r="4">
      <x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Sum of Earned" fld="6" baseField="0" baseItem="0"/>
    <dataField name="Sum of Earned2" fld="12" baseField="0" baseItem="0"/>
    <dataField name="Sum of Earned3" fld="18" baseField="0" baseItem="0"/>
    <dataField name="Sum of Earned4" fld="24" baseField="0" baseItem="0"/>
    <dataField name="Sum of Earned5" fld="30" baseField="0" baseItem="0"/>
    <dataField name="Sum of Earned6" fld="36" baseField="0" baseItem="0"/>
    <dataField name="Sum of Earned7" fld="42" baseField="0" baseItem="0"/>
    <dataField name="Sum of Earned8" fld="48" baseField="0" baseItem="0"/>
    <dataField name="Sum of Earned9" fld="54" baseField="0" baseItem="0"/>
    <dataField name="Sum of Earned10" fld="60" baseField="0" baseItem="0"/>
    <dataField name="Sum of Earned11" fld="66" baseField="0" baseItem="0"/>
    <dataField name="Sum of Earned12" fld="72" baseField="0" baseItem="0"/>
    <dataField name="Sum of Earned13" fld="78" baseField="0" baseItem="0"/>
    <dataField name="Sum of Earned14" fld="84" baseField="0" baseItem="0"/>
    <dataField name="Sum of Earned15" fld="90" baseField="0" baseItem="0"/>
    <dataField name="Sum of Earned19" fld="114" baseField="0" baseItem="0"/>
    <dataField name="Sum of Earned20" fld="120" baseField="0" baseItem="0"/>
    <dataField name="Sum of Earned21" fld="126" baseField="0" baseItem="0"/>
    <dataField name="Sum of Earned22" fld="132" baseField="0" baseItem="0"/>
    <dataField name="Sum of Earned23" fld="138" baseField="0" baseItem="0"/>
    <dataField name="Sum of Earned24" fld="144" baseField="0" baseItem="0"/>
    <dataField name="Sum of Earned26" fld="156" baseField="0" baseItem="0"/>
    <dataField name="Sum of Earned27" fld="162" baseField="0" baseItem="0"/>
    <dataField name="Sum of Earned28" fld="168" baseField="0" baseItem="0"/>
    <dataField name="Sum of Earned29" fld="174" baseField="0" baseItem="0"/>
    <dataField name="Sum of Earned30" fld="180" baseField="0" baseItem="0"/>
    <dataField name="Sum of Earned31" fld="186" baseField="0" baseItem="0"/>
    <dataField name="Sum of Earned32" fld="19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4C60F-D251-44B6-ADC4-E125B8121153}" name="PivotTable13" cacheId="39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y">
  <location ref="E3:F11" firstHeaderRow="1" firstDataRow="1" firstDataCol="1"/>
  <pivotFields count="5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/>
    <pivotField showAll="0"/>
    <pivotField dataField="1" showAll="0"/>
    <pivotField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arned" fld="3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61263-F51E-464A-9888-D8FA300C31D7}" name="PivotTable12" cacheId="39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5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/>
    <pivotField showAll="0"/>
    <pivotField dataField="1" showAll="0"/>
    <pivotField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arn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5BADE-0EE0-4BE2-AA4F-EC1D7E3A829A}" name="Table2" displayName="Table2" ref="I3:J10" totalsRowShown="0">
  <autoFilter ref="I3:J10" xr:uid="{EDB5BADE-0EE0-4BE2-AA4F-EC1D7E3A829A}"/>
  <tableColumns count="2">
    <tableColumn id="1" xr3:uid="{BD00A9BF-A535-424E-BD17-717548AC91E0}" name="Day"/>
    <tableColumn id="2" xr3:uid="{BCEFE421-63AA-440B-BEAF-E0FDBC471A70}" name="Average revenue" dataDxfId="0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90783-15C1-4150-AD86-E9D46BD2561A}" name="Table1" displayName="Table1" ref="A1:E42" totalsRowShown="0">
  <autoFilter ref="A1:E42" xr:uid="{9FA90783-15C1-4150-AD86-E9D46BD2561A}"/>
  <tableColumns count="5">
    <tableColumn id="1" xr3:uid="{371EE559-12B9-40E1-A11B-1EB3A352515B}" name="Day"/>
    <tableColumn id="2" xr3:uid="{E2F739C5-81E7-458D-A6AB-54294F28A78F}" name="date"/>
    <tableColumn id="3" xr3:uid="{69411734-A08A-4034-B98F-C6F9F4F9A676}" name="spent"/>
    <tableColumn id="4" xr3:uid="{254EA1D6-85DA-4210-B779-1DEC9DE4659F}" name="earned"/>
    <tableColumn id="5" xr3:uid="{2C707B66-D10F-48B5-81CB-344533FD0FCF}" name="profit/los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A9600-36AE-4D88-9828-C5E527474E1A}" name="Table3" displayName="Table3" ref="E46:E50" totalsRowShown="0">
  <autoFilter ref="E46:E50" xr:uid="{B91A9600-36AE-4D88-9828-C5E527474E1A}"/>
  <tableColumns count="1">
    <tableColumn id="1" xr3:uid="{A6CF7C8F-7DF6-4414-B525-54DE0296D0A3}" name="perio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A0A9-AEC1-495C-BE99-0D232BE7EDA1}">
  <dimension ref="A1:DY36"/>
  <sheetViews>
    <sheetView topLeftCell="DD1" workbookViewId="0">
      <selection activeCell="A3" sqref="A3:A30"/>
    </sheetView>
  </sheetViews>
  <sheetFormatPr defaultRowHeight="14.45"/>
  <cols>
    <col min="1" max="1" width="15.140625" customWidth="1"/>
    <col min="3" max="3" width="11.140625" customWidth="1"/>
    <col min="4" max="4" width="8.7109375" customWidth="1"/>
    <col min="118" max="118" width="10.28515625" bestFit="1" customWidth="1"/>
  </cols>
  <sheetData>
    <row r="1" spans="1:129">
      <c r="A1" t="s">
        <v>0</v>
      </c>
      <c r="B1" s="39">
        <f>DATE(2021,10,20)</f>
        <v>44489</v>
      </c>
      <c r="C1" s="40"/>
      <c r="D1" s="40"/>
      <c r="E1" s="40"/>
      <c r="F1" s="39">
        <f>DATE(2021,10,21)</f>
        <v>44490</v>
      </c>
      <c r="G1" s="40"/>
      <c r="H1" s="40"/>
      <c r="I1" s="40"/>
      <c r="J1" s="39">
        <f>F1+1</f>
        <v>44491</v>
      </c>
      <c r="K1" s="40"/>
      <c r="L1" s="40"/>
      <c r="M1" s="40"/>
      <c r="N1" s="39">
        <f>J1+1</f>
        <v>44492</v>
      </c>
      <c r="O1" s="40"/>
      <c r="P1" s="40"/>
      <c r="Q1" s="40"/>
      <c r="R1" s="39">
        <f t="shared" ref="R1" si="0">N1+1</f>
        <v>44493</v>
      </c>
      <c r="S1" s="40"/>
      <c r="T1" s="40"/>
      <c r="U1" s="40"/>
      <c r="V1" s="39">
        <f t="shared" ref="V1" si="1">R1+1</f>
        <v>44494</v>
      </c>
      <c r="W1" s="40"/>
      <c r="X1" s="40"/>
      <c r="Y1" s="40"/>
      <c r="Z1" s="39">
        <f t="shared" ref="Z1" si="2">V1+1</f>
        <v>44495</v>
      </c>
      <c r="AA1" s="40"/>
      <c r="AB1" s="40"/>
      <c r="AC1" s="40"/>
      <c r="AD1" s="39">
        <f t="shared" ref="AD1" si="3">Z1+1</f>
        <v>44496</v>
      </c>
      <c r="AE1" s="40"/>
      <c r="AF1" s="40"/>
      <c r="AG1" s="40"/>
      <c r="AH1" s="39">
        <f>AD1+1</f>
        <v>44497</v>
      </c>
      <c r="AI1" s="40"/>
      <c r="AJ1" s="40"/>
      <c r="AK1" s="40"/>
      <c r="AL1" s="39">
        <f>AH1+1</f>
        <v>44498</v>
      </c>
      <c r="AM1" s="40"/>
      <c r="AN1" s="40"/>
      <c r="AO1" s="40"/>
      <c r="AP1" s="39">
        <f t="shared" ref="AP1" si="4">AL1+1</f>
        <v>44499</v>
      </c>
      <c r="AQ1" s="40"/>
      <c r="AR1" s="40"/>
      <c r="AS1" s="40"/>
      <c r="AT1" s="39">
        <f t="shared" ref="AT1" si="5">AP1+1</f>
        <v>44500</v>
      </c>
      <c r="AU1" s="40"/>
      <c r="AV1" s="40"/>
      <c r="AW1" s="40"/>
      <c r="AX1" s="39">
        <f t="shared" ref="AX1" si="6">AT1+1</f>
        <v>44501</v>
      </c>
      <c r="AY1" s="40"/>
      <c r="AZ1" s="40"/>
      <c r="BA1" s="40"/>
      <c r="BB1" s="39">
        <f>AX1+1</f>
        <v>44502</v>
      </c>
      <c r="BC1" s="40"/>
      <c r="BD1" s="40"/>
      <c r="BE1" s="40"/>
      <c r="BF1" s="39">
        <f>BB1+1</f>
        <v>44503</v>
      </c>
      <c r="BG1" s="40"/>
      <c r="BH1" s="40"/>
      <c r="BI1" s="40"/>
      <c r="BJ1" s="41">
        <f t="shared" ref="BJ1" si="7">BF1+1</f>
        <v>44504</v>
      </c>
      <c r="BK1" s="42"/>
      <c r="BL1" s="42"/>
      <c r="BM1" s="42"/>
      <c r="BN1" s="41">
        <f t="shared" ref="BN1" si="8">BJ1+1</f>
        <v>44505</v>
      </c>
      <c r="BO1" s="42"/>
      <c r="BP1" s="42"/>
      <c r="BQ1" s="42"/>
      <c r="BR1" s="43">
        <f t="shared" ref="BR1" si="9">BN1+1</f>
        <v>44506</v>
      </c>
      <c r="BS1" s="44"/>
      <c r="BT1" s="44"/>
      <c r="BU1" s="44"/>
      <c r="BV1" s="39">
        <f t="shared" ref="BV1" si="10">BR1+1</f>
        <v>44507</v>
      </c>
      <c r="BW1" s="40"/>
      <c r="BX1" s="40"/>
      <c r="BY1" s="40"/>
      <c r="BZ1" s="39">
        <f>BV1+1</f>
        <v>44508</v>
      </c>
      <c r="CA1" s="40"/>
      <c r="CB1" s="40"/>
      <c r="CC1" s="40"/>
      <c r="CD1" s="39">
        <f>BZ1+1</f>
        <v>44509</v>
      </c>
      <c r="CE1" s="40"/>
      <c r="CF1" s="40"/>
      <c r="CG1" s="40"/>
      <c r="CH1" s="39">
        <f t="shared" ref="CH1" si="11">CD1+1</f>
        <v>44510</v>
      </c>
      <c r="CI1" s="40"/>
      <c r="CJ1" s="40"/>
      <c r="CK1" s="40"/>
      <c r="CL1" s="39">
        <f t="shared" ref="CL1" si="12">CH1+1</f>
        <v>44511</v>
      </c>
      <c r="CM1" s="40"/>
      <c r="CN1" s="40"/>
      <c r="CO1" s="40"/>
      <c r="CP1" s="39">
        <f>CL1+1</f>
        <v>44512</v>
      </c>
      <c r="CQ1" s="40"/>
      <c r="CR1" s="40"/>
      <c r="CS1" s="40"/>
      <c r="CT1" s="43">
        <f>CP1+1</f>
        <v>44513</v>
      </c>
      <c r="CU1" s="44"/>
      <c r="CV1" s="44"/>
      <c r="CW1" s="44"/>
      <c r="CX1" s="39">
        <f>CT1+1</f>
        <v>44514</v>
      </c>
      <c r="CY1" s="40"/>
      <c r="CZ1" s="40"/>
      <c r="DA1" s="40"/>
      <c r="DB1" s="39">
        <f>CX1+1</f>
        <v>44515</v>
      </c>
      <c r="DC1" s="40"/>
      <c r="DD1" s="40"/>
      <c r="DE1" s="40"/>
      <c r="DF1" s="39">
        <f>DB1+1</f>
        <v>44516</v>
      </c>
      <c r="DG1" s="40"/>
      <c r="DH1" s="40"/>
      <c r="DI1" s="40"/>
      <c r="DJ1" s="39">
        <f>DF1+1</f>
        <v>44517</v>
      </c>
      <c r="DK1" s="39"/>
      <c r="DL1" s="39"/>
      <c r="DM1" s="39"/>
      <c r="DN1" s="39">
        <f>DJ1+1</f>
        <v>44518</v>
      </c>
      <c r="DO1" s="39"/>
      <c r="DP1" s="39"/>
      <c r="DQ1" s="39"/>
      <c r="DR1" s="39">
        <f>DN1+1</f>
        <v>44519</v>
      </c>
      <c r="DS1" s="40"/>
      <c r="DT1" s="40"/>
      <c r="DU1" s="40"/>
      <c r="DV1" s="39">
        <f>DR1+1</f>
        <v>44520</v>
      </c>
      <c r="DW1" s="40"/>
      <c r="DX1" s="40"/>
      <c r="DY1" s="40"/>
    </row>
    <row r="2" spans="1:129">
      <c r="B2" t="s">
        <v>1</v>
      </c>
      <c r="C2" t="s">
        <v>2</v>
      </c>
      <c r="D2" t="s">
        <v>3</v>
      </c>
      <c r="E2" t="s">
        <v>4</v>
      </c>
      <c r="F2" t="str">
        <f>B2</f>
        <v>In-stock</v>
      </c>
      <c r="G2" t="str">
        <f t="shared" ref="G2:BR2" si="13">C2</f>
        <v>In-rate(per unit)</v>
      </c>
      <c r="H2" t="str">
        <f t="shared" si="13"/>
        <v>Out-stock</v>
      </c>
      <c r="I2" t="str">
        <f t="shared" si="13"/>
        <v>Rate</v>
      </c>
      <c r="J2" t="str">
        <f t="shared" si="13"/>
        <v>In-stock</v>
      </c>
      <c r="K2" t="str">
        <f t="shared" si="13"/>
        <v>In-rate(per unit)</v>
      </c>
      <c r="L2" t="str">
        <f t="shared" si="13"/>
        <v>Out-stock</v>
      </c>
      <c r="M2" t="str">
        <f t="shared" si="13"/>
        <v>Rate</v>
      </c>
      <c r="N2" t="str">
        <f t="shared" si="13"/>
        <v>In-stock</v>
      </c>
      <c r="O2" t="str">
        <f t="shared" si="13"/>
        <v>In-rate(per unit)</v>
      </c>
      <c r="P2" t="str">
        <f t="shared" si="13"/>
        <v>Out-stock</v>
      </c>
      <c r="Q2" t="str">
        <f t="shared" si="13"/>
        <v>Rate</v>
      </c>
      <c r="R2" t="str">
        <f t="shared" si="13"/>
        <v>In-stock</v>
      </c>
      <c r="S2" t="str">
        <f t="shared" si="13"/>
        <v>In-rate(per unit)</v>
      </c>
      <c r="T2" t="str">
        <f t="shared" si="13"/>
        <v>Out-stock</v>
      </c>
      <c r="U2" t="str">
        <f t="shared" si="13"/>
        <v>Rate</v>
      </c>
      <c r="V2" t="str">
        <f t="shared" si="13"/>
        <v>In-stock</v>
      </c>
      <c r="W2" t="str">
        <f t="shared" si="13"/>
        <v>In-rate(per unit)</v>
      </c>
      <c r="X2" t="str">
        <f t="shared" si="13"/>
        <v>Out-stock</v>
      </c>
      <c r="Y2" t="str">
        <f t="shared" si="13"/>
        <v>Rate</v>
      </c>
      <c r="Z2" t="str">
        <f t="shared" si="13"/>
        <v>In-stock</v>
      </c>
      <c r="AA2" t="str">
        <f t="shared" si="13"/>
        <v>In-rate(per unit)</v>
      </c>
      <c r="AB2" t="str">
        <f t="shared" si="13"/>
        <v>Out-stock</v>
      </c>
      <c r="AC2" t="str">
        <f t="shared" si="13"/>
        <v>Rate</v>
      </c>
      <c r="AD2" t="str">
        <f t="shared" si="13"/>
        <v>In-stock</v>
      </c>
      <c r="AE2" t="str">
        <f t="shared" si="13"/>
        <v>In-rate(per unit)</v>
      </c>
      <c r="AF2" t="str">
        <f t="shared" si="13"/>
        <v>Out-stock</v>
      </c>
      <c r="AG2" t="str">
        <f t="shared" si="13"/>
        <v>Rate</v>
      </c>
      <c r="AH2" s="9" t="str">
        <f t="shared" si="13"/>
        <v>In-stock</v>
      </c>
      <c r="AI2" t="str">
        <f t="shared" si="13"/>
        <v>In-rate(per unit)</v>
      </c>
      <c r="AJ2" t="str">
        <f t="shared" si="13"/>
        <v>Out-stock</v>
      </c>
      <c r="AK2" t="str">
        <f t="shared" si="13"/>
        <v>Rate</v>
      </c>
      <c r="AL2" t="str">
        <f t="shared" si="13"/>
        <v>In-stock</v>
      </c>
      <c r="AM2" t="str">
        <f t="shared" si="13"/>
        <v>In-rate(per unit)</v>
      </c>
      <c r="AN2" t="str">
        <f t="shared" si="13"/>
        <v>Out-stock</v>
      </c>
      <c r="AO2" t="str">
        <f t="shared" si="13"/>
        <v>Rate</v>
      </c>
      <c r="AP2" t="str">
        <f t="shared" si="13"/>
        <v>In-stock</v>
      </c>
      <c r="AQ2" t="str">
        <f t="shared" si="13"/>
        <v>In-rate(per unit)</v>
      </c>
      <c r="AR2" t="str">
        <f t="shared" si="13"/>
        <v>Out-stock</v>
      </c>
      <c r="AS2" t="str">
        <f t="shared" si="13"/>
        <v>Rate</v>
      </c>
      <c r="AT2" t="str">
        <f t="shared" si="13"/>
        <v>In-stock</v>
      </c>
      <c r="AU2" t="str">
        <f t="shared" si="13"/>
        <v>In-rate(per unit)</v>
      </c>
      <c r="AV2" t="str">
        <f t="shared" si="13"/>
        <v>Out-stock</v>
      </c>
      <c r="AW2" t="str">
        <f t="shared" si="13"/>
        <v>Rate</v>
      </c>
      <c r="AX2" t="str">
        <f t="shared" si="13"/>
        <v>In-stock</v>
      </c>
      <c r="AY2" t="str">
        <f t="shared" si="13"/>
        <v>In-rate(per unit)</v>
      </c>
      <c r="AZ2" t="str">
        <f t="shared" si="13"/>
        <v>Out-stock</v>
      </c>
      <c r="BA2" t="str">
        <f t="shared" si="13"/>
        <v>Rate</v>
      </c>
      <c r="BB2" t="str">
        <f t="shared" si="13"/>
        <v>In-stock</v>
      </c>
      <c r="BC2" t="str">
        <f t="shared" si="13"/>
        <v>In-rate(per unit)</v>
      </c>
      <c r="BD2" t="str">
        <f t="shared" si="13"/>
        <v>Out-stock</v>
      </c>
      <c r="BE2" t="str">
        <f t="shared" si="13"/>
        <v>Rate</v>
      </c>
      <c r="BF2" t="str">
        <f t="shared" si="13"/>
        <v>In-stock</v>
      </c>
      <c r="BG2" t="str">
        <f t="shared" si="13"/>
        <v>In-rate(per unit)</v>
      </c>
      <c r="BH2" t="str">
        <f t="shared" si="13"/>
        <v>Out-stock</v>
      </c>
      <c r="BI2" t="str">
        <f t="shared" si="13"/>
        <v>Rate</v>
      </c>
      <c r="BJ2" s="6" t="str">
        <f t="shared" si="13"/>
        <v>In-stock</v>
      </c>
      <c r="BK2" s="6" t="str">
        <f t="shared" si="13"/>
        <v>In-rate(per unit)</v>
      </c>
      <c r="BL2" s="6" t="str">
        <f t="shared" si="13"/>
        <v>Out-stock</v>
      </c>
      <c r="BM2" s="6" t="str">
        <f t="shared" si="13"/>
        <v>Rate</v>
      </c>
      <c r="BN2" s="6" t="str">
        <f t="shared" si="13"/>
        <v>In-stock</v>
      </c>
      <c r="BO2" s="6" t="str">
        <f t="shared" si="13"/>
        <v>In-rate(per unit)</v>
      </c>
      <c r="BP2" s="6" t="str">
        <f t="shared" si="13"/>
        <v>Out-stock</v>
      </c>
      <c r="BQ2" s="6" t="str">
        <f t="shared" si="13"/>
        <v>Rate</v>
      </c>
      <c r="BR2" s="5" t="str">
        <f t="shared" si="13"/>
        <v>In-stock</v>
      </c>
      <c r="BS2" s="5" t="str">
        <f t="shared" ref="BS2:CZ2" si="14">BO2</f>
        <v>In-rate(per unit)</v>
      </c>
      <c r="BT2" s="5" t="str">
        <f t="shared" si="14"/>
        <v>Out-stock</v>
      </c>
      <c r="BU2" s="5" t="str">
        <f t="shared" si="14"/>
        <v>Rate</v>
      </c>
      <c r="BV2" t="str">
        <f t="shared" si="14"/>
        <v>In-stock</v>
      </c>
      <c r="BW2" t="str">
        <f t="shared" si="14"/>
        <v>In-rate(per unit)</v>
      </c>
      <c r="BX2" t="str">
        <f t="shared" si="14"/>
        <v>Out-stock</v>
      </c>
      <c r="BY2" t="str">
        <f t="shared" si="14"/>
        <v>Rate</v>
      </c>
      <c r="BZ2" t="str">
        <f t="shared" si="14"/>
        <v>In-stock</v>
      </c>
      <c r="CA2" t="str">
        <f t="shared" si="14"/>
        <v>In-rate(per unit)</v>
      </c>
      <c r="CB2" t="str">
        <f t="shared" si="14"/>
        <v>Out-stock</v>
      </c>
      <c r="CC2" t="str">
        <f t="shared" si="14"/>
        <v>Rate</v>
      </c>
      <c r="CD2" t="str">
        <f t="shared" si="14"/>
        <v>In-stock</v>
      </c>
      <c r="CE2" t="str">
        <f t="shared" si="14"/>
        <v>In-rate(per unit)</v>
      </c>
      <c r="CF2" t="str">
        <f t="shared" si="14"/>
        <v>Out-stock</v>
      </c>
      <c r="CG2" t="str">
        <f t="shared" si="14"/>
        <v>Rate</v>
      </c>
      <c r="CH2" t="str">
        <f t="shared" si="14"/>
        <v>In-stock</v>
      </c>
      <c r="CI2" t="str">
        <f t="shared" si="14"/>
        <v>In-rate(per unit)</v>
      </c>
      <c r="CJ2" t="str">
        <f t="shared" si="14"/>
        <v>Out-stock</v>
      </c>
      <c r="CK2" t="str">
        <f t="shared" si="14"/>
        <v>Rate</v>
      </c>
      <c r="CL2" t="str">
        <f t="shared" si="14"/>
        <v>In-stock</v>
      </c>
      <c r="CM2" s="5" t="str">
        <f t="shared" si="14"/>
        <v>In-rate(per unit)</v>
      </c>
      <c r="CN2" t="str">
        <f t="shared" si="14"/>
        <v>Out-stock</v>
      </c>
      <c r="CO2" t="str">
        <f t="shared" si="14"/>
        <v>Rate</v>
      </c>
      <c r="CP2" t="str">
        <f t="shared" si="14"/>
        <v>In-stock</v>
      </c>
      <c r="CQ2" t="str">
        <f t="shared" si="14"/>
        <v>In-rate(per unit)</v>
      </c>
      <c r="CR2" t="str">
        <f t="shared" si="14"/>
        <v>Out-stock</v>
      </c>
      <c r="CS2" t="str">
        <f t="shared" si="14"/>
        <v>Rate</v>
      </c>
      <c r="CT2" s="5" t="str">
        <f t="shared" si="14"/>
        <v>In-stock</v>
      </c>
      <c r="CU2" s="5" t="str">
        <f t="shared" si="14"/>
        <v>In-rate(per unit)</v>
      </c>
      <c r="CV2" s="5" t="str">
        <f t="shared" si="14"/>
        <v>Out-stock</v>
      </c>
      <c r="CW2" s="5" t="str">
        <f t="shared" si="14"/>
        <v>Rate</v>
      </c>
      <c r="CX2" t="str">
        <f t="shared" si="14"/>
        <v>In-stock</v>
      </c>
      <c r="CY2" t="str">
        <f t="shared" si="14"/>
        <v>In-rate(per unit)</v>
      </c>
      <c r="CZ2" t="str">
        <f t="shared" si="14"/>
        <v>Out-stock</v>
      </c>
      <c r="DA2" t="s">
        <v>4</v>
      </c>
      <c r="DB2" t="str">
        <f t="shared" ref="DB2" si="15">CX2</f>
        <v>In-stock</v>
      </c>
      <c r="DC2" t="str">
        <f t="shared" ref="DC2" si="16">CY2</f>
        <v>In-rate(per unit)</v>
      </c>
      <c r="DD2" t="str">
        <f t="shared" ref="DD2" si="17">CZ2</f>
        <v>Out-stock</v>
      </c>
      <c r="DE2" t="s">
        <v>4</v>
      </c>
      <c r="DF2" t="str">
        <f t="shared" ref="DF2" si="18">DB2</f>
        <v>In-stock</v>
      </c>
      <c r="DG2" t="str">
        <f t="shared" ref="DG2" si="19">DC2</f>
        <v>In-rate(per unit)</v>
      </c>
      <c r="DH2" t="str">
        <f t="shared" ref="DH2" si="20">DD2</f>
        <v>Out-stock</v>
      </c>
      <c r="DI2" t="s">
        <v>4</v>
      </c>
      <c r="DJ2" t="str">
        <f t="shared" ref="DJ2" si="21">DF2</f>
        <v>In-stock</v>
      </c>
      <c r="DK2" t="str">
        <f t="shared" ref="DK2" si="22">DG2</f>
        <v>In-rate(per unit)</v>
      </c>
      <c r="DL2" t="str">
        <f t="shared" ref="DL2" si="23">DH2</f>
        <v>Out-stock</v>
      </c>
      <c r="DM2" t="s">
        <v>4</v>
      </c>
      <c r="DN2" t="str">
        <f t="shared" ref="DN2" si="24">DJ2</f>
        <v>In-stock</v>
      </c>
      <c r="DO2" t="str">
        <f t="shared" ref="DO2" si="25">DK2</f>
        <v>In-rate(per unit)</v>
      </c>
      <c r="DP2" t="str">
        <f t="shared" ref="DP2" si="26">DL2</f>
        <v>Out-stock</v>
      </c>
      <c r="DQ2" t="s">
        <v>4</v>
      </c>
      <c r="DR2" t="str">
        <f t="shared" ref="DR2" si="27">DN2</f>
        <v>In-stock</v>
      </c>
      <c r="DS2" t="str">
        <f t="shared" ref="DS2" si="28">DO2</f>
        <v>In-rate(per unit)</v>
      </c>
      <c r="DT2" t="str">
        <f t="shared" ref="DT2" si="29">DP2</f>
        <v>Out-stock</v>
      </c>
      <c r="DU2" t="s">
        <v>4</v>
      </c>
      <c r="DV2" t="str">
        <f>DR2</f>
        <v>In-stock</v>
      </c>
      <c r="DW2" t="str">
        <f>DS2</f>
        <v>In-rate(per unit)</v>
      </c>
      <c r="DX2" t="str">
        <f>DT2</f>
        <v>Out-stock</v>
      </c>
      <c r="DY2" t="s">
        <v>4</v>
      </c>
    </row>
    <row r="3" spans="1:129">
      <c r="A3" t="s">
        <v>5</v>
      </c>
      <c r="B3" t="s">
        <v>6</v>
      </c>
      <c r="C3" s="2">
        <v>35</v>
      </c>
      <c r="D3" t="s">
        <v>7</v>
      </c>
      <c r="E3" s="2">
        <v>40</v>
      </c>
      <c r="F3" t="s">
        <v>7</v>
      </c>
      <c r="G3" s="1">
        <v>0</v>
      </c>
      <c r="H3" t="s">
        <v>8</v>
      </c>
      <c r="I3" s="3">
        <v>40</v>
      </c>
      <c r="J3" t="s">
        <v>9</v>
      </c>
      <c r="K3" s="3">
        <v>35</v>
      </c>
      <c r="L3" t="s">
        <v>10</v>
      </c>
      <c r="M3" s="3">
        <v>40</v>
      </c>
      <c r="N3" t="s">
        <v>10</v>
      </c>
      <c r="O3" s="1">
        <v>0</v>
      </c>
      <c r="P3" t="s">
        <v>8</v>
      </c>
      <c r="Q3" s="3">
        <v>40</v>
      </c>
      <c r="R3" t="s">
        <v>11</v>
      </c>
      <c r="S3" s="4">
        <v>35</v>
      </c>
      <c r="T3" t="s">
        <v>10</v>
      </c>
      <c r="U3" s="3">
        <v>40</v>
      </c>
      <c r="V3" t="s">
        <v>10</v>
      </c>
      <c r="W3" s="1">
        <v>0</v>
      </c>
      <c r="X3" t="s">
        <v>8</v>
      </c>
      <c r="Y3" s="3">
        <v>40</v>
      </c>
      <c r="Z3" t="s">
        <v>12</v>
      </c>
      <c r="AA3" s="4">
        <v>35</v>
      </c>
      <c r="AB3" t="s">
        <v>13</v>
      </c>
      <c r="AC3" s="4">
        <v>40</v>
      </c>
      <c r="AD3" t="s">
        <v>13</v>
      </c>
      <c r="AE3" s="1">
        <v>0</v>
      </c>
      <c r="AF3" t="s">
        <v>8</v>
      </c>
      <c r="AG3" s="4">
        <v>40</v>
      </c>
      <c r="AH3" s="9" t="s">
        <v>6</v>
      </c>
      <c r="AI3" s="4">
        <v>40</v>
      </c>
      <c r="AJ3" t="s">
        <v>14</v>
      </c>
      <c r="AK3" s="4">
        <v>50</v>
      </c>
      <c r="AL3" t="s">
        <v>14</v>
      </c>
      <c r="AM3" s="1">
        <v>0</v>
      </c>
      <c r="AN3" t="s">
        <v>8</v>
      </c>
      <c r="AO3" s="4">
        <v>50</v>
      </c>
      <c r="AP3" t="s">
        <v>8</v>
      </c>
      <c r="AQ3" s="1">
        <v>0</v>
      </c>
      <c r="AR3" t="s">
        <v>15</v>
      </c>
      <c r="AS3" s="4">
        <v>50</v>
      </c>
      <c r="AT3" t="s">
        <v>9</v>
      </c>
      <c r="AU3" s="4">
        <v>40</v>
      </c>
      <c r="AV3" t="s">
        <v>16</v>
      </c>
      <c r="AW3" s="4">
        <f>AU3+10</f>
        <v>50</v>
      </c>
      <c r="AX3" t="s">
        <v>11</v>
      </c>
      <c r="AY3" s="4">
        <f>AU3+5</f>
        <v>45</v>
      </c>
      <c r="AZ3" t="s">
        <v>17</v>
      </c>
      <c r="BA3" s="4">
        <v>40</v>
      </c>
      <c r="BB3" t="s">
        <v>17</v>
      </c>
      <c r="BC3" s="1">
        <v>0</v>
      </c>
      <c r="BD3" t="s">
        <v>8</v>
      </c>
      <c r="BE3" s="4">
        <f>BA3</f>
        <v>40</v>
      </c>
      <c r="BF3" t="s">
        <v>11</v>
      </c>
      <c r="BG3" s="4">
        <v>45</v>
      </c>
      <c r="BH3" t="s">
        <v>16</v>
      </c>
      <c r="BI3" s="4">
        <f>BE3+20</f>
        <v>60</v>
      </c>
      <c r="BJ3" s="6"/>
      <c r="BK3" s="6"/>
      <c r="BL3" s="6"/>
      <c r="BM3" s="6"/>
      <c r="BN3" s="6"/>
      <c r="BO3" s="6"/>
      <c r="BP3" s="6"/>
      <c r="BQ3" s="6"/>
      <c r="BR3" s="5"/>
      <c r="BS3" s="5"/>
      <c r="BT3" s="5"/>
      <c r="BU3" s="5"/>
      <c r="BV3" t="s">
        <v>6</v>
      </c>
      <c r="BW3" s="3">
        <f>BG3-10</f>
        <v>35</v>
      </c>
      <c r="BX3" t="s">
        <v>7</v>
      </c>
      <c r="BY3" s="3">
        <v>40</v>
      </c>
      <c r="BZ3" t="s">
        <v>7</v>
      </c>
      <c r="CA3" s="7">
        <v>0</v>
      </c>
      <c r="CB3" t="s">
        <v>8</v>
      </c>
      <c r="CC3" s="3">
        <v>40</v>
      </c>
      <c r="CD3" t="s">
        <v>7</v>
      </c>
      <c r="CE3">
        <v>35</v>
      </c>
      <c r="CF3" t="s">
        <v>18</v>
      </c>
      <c r="CG3" s="3">
        <v>40</v>
      </c>
      <c r="CH3" t="s">
        <v>18</v>
      </c>
      <c r="CI3" t="s">
        <v>19</v>
      </c>
      <c r="CJ3" t="s">
        <v>8</v>
      </c>
      <c r="CK3" s="3">
        <v>40</v>
      </c>
      <c r="CL3" t="s">
        <v>11</v>
      </c>
      <c r="CM3" s="17">
        <v>35</v>
      </c>
      <c r="CN3" t="s">
        <v>20</v>
      </c>
      <c r="CO3" s="2">
        <v>40</v>
      </c>
      <c r="CP3" t="s">
        <v>20</v>
      </c>
      <c r="CQ3" t="s">
        <v>19</v>
      </c>
      <c r="CR3" t="s">
        <v>21</v>
      </c>
      <c r="CS3" s="2">
        <v>45</v>
      </c>
      <c r="CT3" s="5"/>
      <c r="CU3" s="5"/>
      <c r="CV3" s="5"/>
      <c r="CW3" s="5"/>
      <c r="CX3" t="s">
        <v>14</v>
      </c>
      <c r="CY3" s="2">
        <v>40</v>
      </c>
      <c r="CZ3" t="s">
        <v>16</v>
      </c>
      <c r="DA3" s="2">
        <v>45</v>
      </c>
      <c r="DB3" t="s">
        <v>16</v>
      </c>
      <c r="DC3" t="s">
        <v>19</v>
      </c>
      <c r="DD3" t="s">
        <v>8</v>
      </c>
      <c r="DE3" s="2">
        <v>45</v>
      </c>
      <c r="DF3" t="s">
        <v>11</v>
      </c>
      <c r="DG3" s="2">
        <v>40</v>
      </c>
      <c r="DH3" t="s">
        <v>10</v>
      </c>
      <c r="DI3" s="2">
        <v>50</v>
      </c>
      <c r="DJ3" t="s">
        <v>10</v>
      </c>
      <c r="DK3" t="s">
        <v>19</v>
      </c>
      <c r="DL3" t="s">
        <v>8</v>
      </c>
      <c r="DM3" s="2">
        <v>50</v>
      </c>
      <c r="DN3" t="s">
        <v>6</v>
      </c>
      <c r="DO3" s="2">
        <v>40</v>
      </c>
      <c r="DP3" t="s">
        <v>7</v>
      </c>
      <c r="DQ3" s="2">
        <v>50</v>
      </c>
      <c r="DR3" t="s">
        <v>7</v>
      </c>
      <c r="DS3" t="s">
        <v>19</v>
      </c>
      <c r="DT3" t="s">
        <v>8</v>
      </c>
      <c r="DU3" s="2">
        <v>50</v>
      </c>
      <c r="DV3" t="s">
        <v>9</v>
      </c>
      <c r="DW3" s="2">
        <v>40</v>
      </c>
      <c r="DX3" t="s">
        <v>16</v>
      </c>
      <c r="DY3" s="2">
        <v>50</v>
      </c>
    </row>
    <row r="4" spans="1:129">
      <c r="A4" t="s">
        <v>22</v>
      </c>
      <c r="B4" t="s">
        <v>23</v>
      </c>
      <c r="C4" s="2">
        <v>80</v>
      </c>
      <c r="D4" t="s">
        <v>24</v>
      </c>
      <c r="E4" s="2">
        <v>100</v>
      </c>
      <c r="F4" t="s">
        <v>24</v>
      </c>
      <c r="G4" s="1">
        <v>0</v>
      </c>
      <c r="H4" t="s">
        <v>25</v>
      </c>
      <c r="I4" s="3">
        <v>100</v>
      </c>
      <c r="J4" t="s">
        <v>26</v>
      </c>
      <c r="K4" s="3">
        <v>80</v>
      </c>
      <c r="L4" t="s">
        <v>27</v>
      </c>
      <c r="M4" s="3">
        <v>100</v>
      </c>
      <c r="N4" t="s">
        <v>27</v>
      </c>
      <c r="O4" s="1">
        <v>0</v>
      </c>
      <c r="P4" t="s">
        <v>28</v>
      </c>
      <c r="Q4" s="3">
        <v>100</v>
      </c>
      <c r="R4" t="s">
        <v>29</v>
      </c>
      <c r="S4" s="4">
        <v>80</v>
      </c>
      <c r="T4" t="s">
        <v>28</v>
      </c>
      <c r="U4" s="4">
        <v>100</v>
      </c>
      <c r="V4" t="s">
        <v>28</v>
      </c>
      <c r="W4" s="1">
        <v>0</v>
      </c>
      <c r="X4" t="s">
        <v>30</v>
      </c>
      <c r="Y4" s="4">
        <v>100</v>
      </c>
      <c r="Z4" t="s">
        <v>27</v>
      </c>
      <c r="AA4" s="4">
        <v>70</v>
      </c>
      <c r="AB4" t="s">
        <v>25</v>
      </c>
      <c r="AC4" s="4">
        <v>80</v>
      </c>
      <c r="AD4" t="s">
        <v>25</v>
      </c>
      <c r="AE4" s="1">
        <v>0</v>
      </c>
      <c r="AF4" t="s">
        <v>31</v>
      </c>
      <c r="AG4" s="4">
        <v>80</v>
      </c>
      <c r="AH4" s="9" t="s">
        <v>24</v>
      </c>
      <c r="AI4" s="4">
        <v>60</v>
      </c>
      <c r="AJ4" t="s">
        <v>25</v>
      </c>
      <c r="AK4" s="4">
        <v>70</v>
      </c>
      <c r="AL4" t="s">
        <v>25</v>
      </c>
      <c r="AM4" s="1">
        <v>0</v>
      </c>
      <c r="AN4" t="s">
        <v>31</v>
      </c>
      <c r="AO4" s="4">
        <v>70</v>
      </c>
      <c r="AP4" t="s">
        <v>31</v>
      </c>
      <c r="AQ4" s="1">
        <v>0</v>
      </c>
      <c r="AR4" t="s">
        <v>30</v>
      </c>
      <c r="AS4" s="4">
        <v>70</v>
      </c>
      <c r="AT4" t="s">
        <v>23</v>
      </c>
      <c r="AU4" s="4">
        <v>60</v>
      </c>
      <c r="AV4" t="s">
        <v>28</v>
      </c>
      <c r="AW4" s="4">
        <f t="shared" ref="AW4:AW30" si="30">AU4+10</f>
        <v>70</v>
      </c>
      <c r="AX4" t="s">
        <v>23</v>
      </c>
      <c r="AY4" s="4">
        <f t="shared" ref="AY4:AY30" si="31">AU4+5</f>
        <v>65</v>
      </c>
      <c r="AZ4" t="s">
        <v>32</v>
      </c>
      <c r="BA4" s="4">
        <f t="shared" ref="BA4:BA30" si="32">AW4+10</f>
        <v>80</v>
      </c>
      <c r="BB4" t="s">
        <v>32</v>
      </c>
      <c r="BC4" s="1">
        <v>0</v>
      </c>
      <c r="BD4" t="s">
        <v>31</v>
      </c>
      <c r="BE4" s="4">
        <f t="shared" ref="BE4:BE30" si="33">BA4</f>
        <v>80</v>
      </c>
      <c r="BF4" t="s">
        <v>23</v>
      </c>
      <c r="BG4" s="4">
        <v>65</v>
      </c>
      <c r="BH4" t="s">
        <v>31</v>
      </c>
      <c r="BI4" s="4">
        <f t="shared" ref="BI4:BI30" si="34">BE4+20</f>
        <v>100</v>
      </c>
      <c r="BJ4" s="6"/>
      <c r="BK4" s="6"/>
      <c r="BL4" s="6"/>
      <c r="BM4" s="6"/>
      <c r="BN4" s="6"/>
      <c r="BO4" s="6"/>
      <c r="BP4" s="6"/>
      <c r="BQ4" s="6"/>
      <c r="BR4" s="5"/>
      <c r="BS4" s="5"/>
      <c r="BT4" s="5"/>
      <c r="BU4" s="5"/>
      <c r="BV4" t="s">
        <v>23</v>
      </c>
      <c r="BW4" s="3">
        <f t="shared" ref="BW4:BW30" si="35">BG4-10</f>
        <v>55</v>
      </c>
      <c r="BX4" t="s">
        <v>24</v>
      </c>
      <c r="BY4" s="3">
        <v>100</v>
      </c>
      <c r="BZ4" t="s">
        <v>24</v>
      </c>
      <c r="CA4" s="7">
        <v>0</v>
      </c>
      <c r="CB4" t="s">
        <v>25</v>
      </c>
      <c r="CC4" s="3">
        <v>100</v>
      </c>
      <c r="CD4" t="s">
        <v>23</v>
      </c>
      <c r="CE4">
        <v>55</v>
      </c>
      <c r="CF4" t="s">
        <v>25</v>
      </c>
      <c r="CG4" s="3">
        <v>100</v>
      </c>
      <c r="CH4" t="s">
        <v>25</v>
      </c>
      <c r="CI4" t="s">
        <v>19</v>
      </c>
      <c r="CJ4" t="s">
        <v>31</v>
      </c>
      <c r="CK4" s="3">
        <v>100</v>
      </c>
      <c r="CL4" t="s">
        <v>23</v>
      </c>
      <c r="CM4" s="17">
        <v>60</v>
      </c>
      <c r="CN4" t="s">
        <v>25</v>
      </c>
      <c r="CO4" s="2">
        <v>105</v>
      </c>
      <c r="CP4" t="s">
        <v>25</v>
      </c>
      <c r="CQ4" t="s">
        <v>19</v>
      </c>
      <c r="CR4" t="s">
        <v>30</v>
      </c>
      <c r="CS4" s="2">
        <v>110</v>
      </c>
      <c r="CT4" s="5"/>
      <c r="CU4" s="5"/>
      <c r="CV4" s="5"/>
      <c r="CW4" s="5"/>
      <c r="CX4" t="s">
        <v>33</v>
      </c>
      <c r="CY4" s="2">
        <v>65</v>
      </c>
      <c r="CZ4" t="s">
        <v>34</v>
      </c>
      <c r="DA4" s="2">
        <v>110</v>
      </c>
      <c r="DB4" t="s">
        <v>34</v>
      </c>
      <c r="DC4" t="s">
        <v>19</v>
      </c>
      <c r="DD4" t="s">
        <v>35</v>
      </c>
      <c r="DE4" s="2">
        <v>110</v>
      </c>
      <c r="DF4" t="s">
        <v>33</v>
      </c>
      <c r="DG4" s="2">
        <v>65</v>
      </c>
      <c r="DH4" t="s">
        <v>36</v>
      </c>
      <c r="DI4" s="2">
        <v>80</v>
      </c>
      <c r="DJ4" t="s">
        <v>36</v>
      </c>
      <c r="DK4" t="s">
        <v>19</v>
      </c>
      <c r="DL4" t="s">
        <v>37</v>
      </c>
      <c r="DM4" s="2">
        <v>80</v>
      </c>
      <c r="DN4" t="s">
        <v>23</v>
      </c>
      <c r="DO4" s="2">
        <v>65</v>
      </c>
      <c r="DP4" t="s">
        <v>24</v>
      </c>
      <c r="DQ4" s="2">
        <v>80</v>
      </c>
      <c r="DR4" t="s">
        <v>24</v>
      </c>
      <c r="DS4" t="s">
        <v>19</v>
      </c>
      <c r="DT4" t="s">
        <v>25</v>
      </c>
      <c r="DU4" s="2">
        <v>80</v>
      </c>
      <c r="DV4" t="s">
        <v>26</v>
      </c>
      <c r="DW4" s="2">
        <v>65</v>
      </c>
      <c r="DX4" t="s">
        <v>28</v>
      </c>
      <c r="DY4" s="2">
        <v>80</v>
      </c>
    </row>
    <row r="5" spans="1:129">
      <c r="A5" t="s">
        <v>38</v>
      </c>
      <c r="B5" t="s">
        <v>29</v>
      </c>
      <c r="C5" s="2">
        <v>90</v>
      </c>
      <c r="D5" t="s">
        <v>39</v>
      </c>
      <c r="E5" s="2">
        <v>100</v>
      </c>
      <c r="F5" t="s">
        <v>39</v>
      </c>
      <c r="G5" s="1">
        <v>0</v>
      </c>
      <c r="H5" t="s">
        <v>30</v>
      </c>
      <c r="I5" s="3">
        <v>100</v>
      </c>
      <c r="J5" t="s">
        <v>29</v>
      </c>
      <c r="K5" s="3">
        <v>90</v>
      </c>
      <c r="L5" t="s">
        <v>39</v>
      </c>
      <c r="M5" s="3">
        <v>100</v>
      </c>
      <c r="N5" t="s">
        <v>39</v>
      </c>
      <c r="O5" s="1">
        <v>0</v>
      </c>
      <c r="P5" t="s">
        <v>30</v>
      </c>
      <c r="Q5" s="3">
        <v>100</v>
      </c>
      <c r="R5" t="s">
        <v>29</v>
      </c>
      <c r="S5" s="4">
        <v>80</v>
      </c>
      <c r="T5" t="s">
        <v>28</v>
      </c>
      <c r="U5" s="4">
        <v>100</v>
      </c>
      <c r="V5" t="s">
        <v>28</v>
      </c>
      <c r="W5" s="1">
        <v>0</v>
      </c>
      <c r="X5" t="s">
        <v>31</v>
      </c>
      <c r="Y5" s="4">
        <v>100</v>
      </c>
      <c r="Z5" t="s">
        <v>25</v>
      </c>
      <c r="AA5" s="4">
        <v>70</v>
      </c>
      <c r="AB5" t="s">
        <v>28</v>
      </c>
      <c r="AC5" s="4">
        <v>80</v>
      </c>
      <c r="AD5" t="s">
        <v>28</v>
      </c>
      <c r="AE5" s="1">
        <v>0</v>
      </c>
      <c r="AF5" t="s">
        <v>30</v>
      </c>
      <c r="AG5" s="4">
        <v>80</v>
      </c>
      <c r="AH5" s="9" t="s">
        <v>29</v>
      </c>
      <c r="AI5" s="4">
        <v>65</v>
      </c>
      <c r="AJ5" t="s">
        <v>39</v>
      </c>
      <c r="AK5" s="4">
        <v>70</v>
      </c>
      <c r="AL5" t="s">
        <v>39</v>
      </c>
      <c r="AM5" s="1">
        <v>0</v>
      </c>
      <c r="AN5" t="s">
        <v>31</v>
      </c>
      <c r="AO5" s="4">
        <v>70</v>
      </c>
      <c r="AP5" t="s">
        <v>31</v>
      </c>
      <c r="AQ5" s="1">
        <v>0</v>
      </c>
      <c r="AR5" t="s">
        <v>30</v>
      </c>
      <c r="AS5" s="4">
        <v>70</v>
      </c>
      <c r="AT5" t="s">
        <v>29</v>
      </c>
      <c r="AU5" s="4">
        <v>65</v>
      </c>
      <c r="AV5" t="s">
        <v>30</v>
      </c>
      <c r="AW5" s="4">
        <f t="shared" si="30"/>
        <v>75</v>
      </c>
      <c r="AX5" t="s">
        <v>27</v>
      </c>
      <c r="AY5" s="4">
        <f t="shared" si="31"/>
        <v>70</v>
      </c>
      <c r="AZ5" t="s">
        <v>39</v>
      </c>
      <c r="BA5" s="4">
        <f t="shared" si="32"/>
        <v>85</v>
      </c>
      <c r="BB5" t="s">
        <v>39</v>
      </c>
      <c r="BC5" s="1">
        <v>0</v>
      </c>
      <c r="BD5" t="s">
        <v>30</v>
      </c>
      <c r="BE5" s="4">
        <f t="shared" si="33"/>
        <v>85</v>
      </c>
      <c r="BF5" t="s">
        <v>29</v>
      </c>
      <c r="BG5" s="4">
        <v>70</v>
      </c>
      <c r="BH5" t="s">
        <v>30</v>
      </c>
      <c r="BI5" s="4">
        <f t="shared" si="34"/>
        <v>105</v>
      </c>
      <c r="BJ5" s="6"/>
      <c r="BK5" s="6"/>
      <c r="BL5" s="6"/>
      <c r="BM5" s="6"/>
      <c r="BN5" s="6"/>
      <c r="BO5" s="6"/>
      <c r="BP5" s="6"/>
      <c r="BQ5" s="6"/>
      <c r="BR5" s="5"/>
      <c r="BS5" s="5"/>
      <c r="BT5" s="5"/>
      <c r="BU5" s="5"/>
      <c r="BV5" t="s">
        <v>29</v>
      </c>
      <c r="BW5" s="3">
        <f t="shared" si="35"/>
        <v>60</v>
      </c>
      <c r="BX5" t="s">
        <v>39</v>
      </c>
      <c r="BY5" s="3">
        <v>100</v>
      </c>
      <c r="BZ5" t="s">
        <v>39</v>
      </c>
      <c r="CA5" s="7">
        <v>0</v>
      </c>
      <c r="CB5" t="s">
        <v>30</v>
      </c>
      <c r="CC5" s="3">
        <v>100</v>
      </c>
      <c r="CD5" t="s">
        <v>36</v>
      </c>
      <c r="CE5">
        <v>60</v>
      </c>
      <c r="CF5" t="s">
        <v>31</v>
      </c>
      <c r="CG5" s="3">
        <v>100</v>
      </c>
      <c r="CH5" t="s">
        <v>31</v>
      </c>
      <c r="CI5" t="s">
        <v>19</v>
      </c>
      <c r="CJ5" t="s">
        <v>30</v>
      </c>
      <c r="CK5" s="3">
        <v>100</v>
      </c>
      <c r="CL5" t="s">
        <v>29</v>
      </c>
      <c r="CM5" s="17">
        <v>65</v>
      </c>
      <c r="CN5" t="s">
        <v>28</v>
      </c>
      <c r="CO5" s="2">
        <v>110</v>
      </c>
      <c r="CP5" t="s">
        <v>28</v>
      </c>
      <c r="CQ5" t="s">
        <v>19</v>
      </c>
      <c r="CR5" t="s">
        <v>31</v>
      </c>
      <c r="CS5" s="2">
        <v>110</v>
      </c>
      <c r="CT5" s="5"/>
      <c r="CU5" s="5"/>
      <c r="CV5" s="5"/>
      <c r="CW5" s="5"/>
      <c r="CX5" t="s">
        <v>40</v>
      </c>
      <c r="CY5" s="2">
        <v>65</v>
      </c>
      <c r="CZ5" t="s">
        <v>41</v>
      </c>
      <c r="DA5" s="2">
        <v>120</v>
      </c>
      <c r="DB5" t="s">
        <v>41</v>
      </c>
      <c r="DC5" t="s">
        <v>19</v>
      </c>
      <c r="DD5" t="s">
        <v>37</v>
      </c>
      <c r="DE5" s="2">
        <v>120</v>
      </c>
      <c r="DF5" t="s">
        <v>40</v>
      </c>
      <c r="DG5" s="2">
        <v>65</v>
      </c>
      <c r="DH5" t="s">
        <v>42</v>
      </c>
      <c r="DI5" s="2">
        <v>80</v>
      </c>
      <c r="DJ5" t="s">
        <v>42</v>
      </c>
      <c r="DK5" t="s">
        <v>19</v>
      </c>
      <c r="DL5" t="s">
        <v>37</v>
      </c>
      <c r="DM5" s="2">
        <v>80</v>
      </c>
      <c r="DN5" t="s">
        <v>29</v>
      </c>
      <c r="DO5" s="2">
        <v>65</v>
      </c>
      <c r="DP5" t="s">
        <v>39</v>
      </c>
      <c r="DQ5" s="2">
        <v>80</v>
      </c>
      <c r="DR5" t="s">
        <v>39</v>
      </c>
      <c r="DS5" t="s">
        <v>19</v>
      </c>
      <c r="DT5" t="s">
        <v>30</v>
      </c>
      <c r="DU5" s="2">
        <v>80</v>
      </c>
      <c r="DV5" t="s">
        <v>29</v>
      </c>
      <c r="DW5" s="2">
        <v>65</v>
      </c>
      <c r="DX5" t="s">
        <v>30</v>
      </c>
      <c r="DY5" s="2">
        <v>80</v>
      </c>
    </row>
    <row r="6" spans="1:129">
      <c r="A6" t="s">
        <v>43</v>
      </c>
      <c r="B6" t="s">
        <v>23</v>
      </c>
      <c r="C6" s="2">
        <v>60</v>
      </c>
      <c r="D6" t="s">
        <v>29</v>
      </c>
      <c r="E6" s="2">
        <v>80</v>
      </c>
      <c r="F6" t="s">
        <v>29</v>
      </c>
      <c r="G6" s="1">
        <v>0</v>
      </c>
      <c r="H6" t="s">
        <v>30</v>
      </c>
      <c r="I6" s="3">
        <v>80</v>
      </c>
      <c r="J6" t="s">
        <v>26</v>
      </c>
      <c r="K6" s="3">
        <v>60</v>
      </c>
      <c r="L6" t="s">
        <v>27</v>
      </c>
      <c r="M6" s="3">
        <v>80</v>
      </c>
      <c r="N6" t="s">
        <v>27</v>
      </c>
      <c r="O6" s="1">
        <v>0</v>
      </c>
      <c r="P6" t="s">
        <v>28</v>
      </c>
      <c r="Q6" s="3">
        <v>80</v>
      </c>
      <c r="R6" t="s">
        <v>23</v>
      </c>
      <c r="S6" s="4">
        <v>60</v>
      </c>
      <c r="T6" t="s">
        <v>25</v>
      </c>
      <c r="U6" s="4">
        <v>80</v>
      </c>
      <c r="V6" t="s">
        <v>25</v>
      </c>
      <c r="W6" s="1">
        <v>0</v>
      </c>
      <c r="X6" t="s">
        <v>31</v>
      </c>
      <c r="Y6" s="4">
        <v>80</v>
      </c>
      <c r="Z6" t="s">
        <v>29</v>
      </c>
      <c r="AA6" s="4">
        <v>60</v>
      </c>
      <c r="AB6" t="s">
        <v>39</v>
      </c>
      <c r="AC6" s="4">
        <v>70</v>
      </c>
      <c r="AD6" t="s">
        <v>39</v>
      </c>
      <c r="AE6" s="1">
        <v>0</v>
      </c>
      <c r="AF6" t="s">
        <v>31</v>
      </c>
      <c r="AG6" s="4">
        <v>70</v>
      </c>
      <c r="AH6" s="9" t="s">
        <v>25</v>
      </c>
      <c r="AI6" s="4">
        <v>70</v>
      </c>
      <c r="AJ6" t="s">
        <v>39</v>
      </c>
      <c r="AK6" s="4">
        <v>80</v>
      </c>
      <c r="AL6" t="s">
        <v>39</v>
      </c>
      <c r="AM6" s="1">
        <v>0</v>
      </c>
      <c r="AN6" t="s">
        <v>30</v>
      </c>
      <c r="AO6" s="4">
        <v>80</v>
      </c>
      <c r="AP6" t="s">
        <v>30</v>
      </c>
      <c r="AQ6" s="1">
        <v>0</v>
      </c>
      <c r="AR6" t="s">
        <v>30</v>
      </c>
      <c r="AS6" s="4">
        <v>80</v>
      </c>
      <c r="AT6" t="s">
        <v>29</v>
      </c>
      <c r="AU6" s="4">
        <v>70</v>
      </c>
      <c r="AV6" t="s">
        <v>30</v>
      </c>
      <c r="AW6" s="4">
        <f t="shared" si="30"/>
        <v>80</v>
      </c>
      <c r="AX6" t="s">
        <v>29</v>
      </c>
      <c r="AY6" s="4">
        <f t="shared" si="31"/>
        <v>75</v>
      </c>
      <c r="AZ6" t="s">
        <v>39</v>
      </c>
      <c r="BA6" s="4">
        <f t="shared" si="32"/>
        <v>90</v>
      </c>
      <c r="BB6" t="s">
        <v>39</v>
      </c>
      <c r="BC6" s="1">
        <v>0</v>
      </c>
      <c r="BD6" t="s">
        <v>30</v>
      </c>
      <c r="BE6" s="4">
        <f t="shared" si="33"/>
        <v>90</v>
      </c>
      <c r="BF6" t="s">
        <v>29</v>
      </c>
      <c r="BG6" s="4">
        <v>75</v>
      </c>
      <c r="BH6" t="s">
        <v>30</v>
      </c>
      <c r="BI6" s="4">
        <f t="shared" si="34"/>
        <v>110</v>
      </c>
      <c r="BJ6" s="6"/>
      <c r="BK6" s="6"/>
      <c r="BL6" s="6"/>
      <c r="BM6" s="6"/>
      <c r="BN6" s="6"/>
      <c r="BO6" s="6"/>
      <c r="BP6" s="6"/>
      <c r="BQ6" s="6"/>
      <c r="BR6" s="5"/>
      <c r="BS6" s="5"/>
      <c r="BT6" s="5"/>
      <c r="BU6" s="5"/>
      <c r="BV6" t="s">
        <v>23</v>
      </c>
      <c r="BW6" s="3">
        <v>65</v>
      </c>
      <c r="BX6" t="s">
        <v>29</v>
      </c>
      <c r="BY6" s="3">
        <v>80</v>
      </c>
      <c r="BZ6" t="s">
        <v>29</v>
      </c>
      <c r="CA6" s="7">
        <v>0</v>
      </c>
      <c r="CB6" t="s">
        <v>30</v>
      </c>
      <c r="CC6" s="3">
        <v>80</v>
      </c>
      <c r="CD6" t="s">
        <v>26</v>
      </c>
      <c r="CE6">
        <v>65</v>
      </c>
      <c r="CF6" t="s">
        <v>24</v>
      </c>
      <c r="CG6" s="3">
        <v>80</v>
      </c>
      <c r="CH6" t="s">
        <v>24</v>
      </c>
      <c r="CI6" t="s">
        <v>19</v>
      </c>
      <c r="CJ6" t="s">
        <v>28</v>
      </c>
      <c r="CK6" s="3">
        <v>80</v>
      </c>
      <c r="CL6" t="s">
        <v>24</v>
      </c>
      <c r="CM6" s="17">
        <v>70</v>
      </c>
      <c r="CN6" t="s">
        <v>39</v>
      </c>
      <c r="CO6" s="2">
        <v>100</v>
      </c>
      <c r="CP6" t="s">
        <v>39</v>
      </c>
      <c r="CQ6" t="s">
        <v>19</v>
      </c>
      <c r="CR6" t="s">
        <v>30</v>
      </c>
      <c r="CS6" s="2">
        <v>100</v>
      </c>
      <c r="CT6" s="5"/>
      <c r="CU6" s="5"/>
      <c r="CV6" s="5"/>
      <c r="CW6" s="5"/>
      <c r="CX6" t="s">
        <v>44</v>
      </c>
      <c r="CY6" s="2">
        <v>70</v>
      </c>
      <c r="CZ6" t="s">
        <v>40</v>
      </c>
      <c r="DA6" s="2">
        <v>105</v>
      </c>
      <c r="DB6" t="s">
        <v>40</v>
      </c>
      <c r="DC6" t="s">
        <v>19</v>
      </c>
      <c r="DD6" t="s">
        <v>35</v>
      </c>
      <c r="DE6" s="2">
        <v>105</v>
      </c>
      <c r="DF6" t="s">
        <v>44</v>
      </c>
      <c r="DG6" s="2">
        <v>70</v>
      </c>
      <c r="DH6" t="s">
        <v>41</v>
      </c>
      <c r="DI6" s="2">
        <v>100</v>
      </c>
      <c r="DJ6" t="s">
        <v>41</v>
      </c>
      <c r="DK6" t="s">
        <v>19</v>
      </c>
      <c r="DL6" t="s">
        <v>35</v>
      </c>
      <c r="DM6" s="2">
        <v>100</v>
      </c>
      <c r="DN6" t="s">
        <v>23</v>
      </c>
      <c r="DO6" s="2">
        <v>70</v>
      </c>
      <c r="DP6" t="s">
        <v>29</v>
      </c>
      <c r="DQ6" s="2">
        <v>100</v>
      </c>
      <c r="DR6" t="s">
        <v>29</v>
      </c>
      <c r="DS6" t="s">
        <v>19</v>
      </c>
      <c r="DT6" t="s">
        <v>30</v>
      </c>
      <c r="DU6" s="2">
        <v>100</v>
      </c>
      <c r="DV6" t="s">
        <v>26</v>
      </c>
      <c r="DW6" s="2">
        <v>70</v>
      </c>
      <c r="DX6" t="s">
        <v>30</v>
      </c>
      <c r="DY6" s="2">
        <v>100</v>
      </c>
    </row>
    <row r="7" spans="1:129">
      <c r="A7" t="s">
        <v>45</v>
      </c>
      <c r="B7" t="s">
        <v>46</v>
      </c>
      <c r="C7" s="2">
        <v>3</v>
      </c>
      <c r="D7" t="s">
        <v>47</v>
      </c>
      <c r="E7" s="2">
        <v>4</v>
      </c>
      <c r="F7" t="s">
        <v>47</v>
      </c>
      <c r="G7" s="1">
        <v>0</v>
      </c>
      <c r="H7" t="s">
        <v>48</v>
      </c>
      <c r="I7" s="3">
        <v>4</v>
      </c>
      <c r="J7" t="s">
        <v>46</v>
      </c>
      <c r="K7" s="3">
        <v>3</v>
      </c>
      <c r="L7" t="s">
        <v>47</v>
      </c>
      <c r="M7" s="3">
        <v>4</v>
      </c>
      <c r="N7" t="s">
        <v>47</v>
      </c>
      <c r="O7" s="1">
        <v>0</v>
      </c>
      <c r="P7" t="s">
        <v>49</v>
      </c>
      <c r="Q7" s="3">
        <v>4</v>
      </c>
      <c r="R7" t="s">
        <v>46</v>
      </c>
      <c r="S7" s="4">
        <v>4</v>
      </c>
      <c r="T7" t="s">
        <v>50</v>
      </c>
      <c r="U7" s="4">
        <v>5</v>
      </c>
      <c r="V7" t="s">
        <v>50</v>
      </c>
      <c r="W7" s="1">
        <v>0</v>
      </c>
      <c r="X7" t="s">
        <v>48</v>
      </c>
      <c r="Y7" s="4">
        <v>5</v>
      </c>
      <c r="Z7" t="s">
        <v>47</v>
      </c>
      <c r="AA7" s="4">
        <v>3</v>
      </c>
      <c r="AB7" t="s">
        <v>50</v>
      </c>
      <c r="AC7" s="4">
        <v>5</v>
      </c>
      <c r="AD7" t="s">
        <v>50</v>
      </c>
      <c r="AE7" s="1">
        <v>0</v>
      </c>
      <c r="AF7" t="s">
        <v>49</v>
      </c>
      <c r="AG7" s="4">
        <v>5</v>
      </c>
      <c r="AH7" s="9" t="s">
        <v>51</v>
      </c>
      <c r="AI7" s="4">
        <v>2</v>
      </c>
      <c r="AJ7" t="s">
        <v>50</v>
      </c>
      <c r="AK7" s="4">
        <v>5</v>
      </c>
      <c r="AL7" t="s">
        <v>50</v>
      </c>
      <c r="AM7" s="1">
        <v>0</v>
      </c>
      <c r="AN7" t="s">
        <v>48</v>
      </c>
      <c r="AO7" s="4">
        <v>5</v>
      </c>
      <c r="AP7" t="s">
        <v>48</v>
      </c>
      <c r="AQ7" s="1">
        <v>0</v>
      </c>
      <c r="AR7" t="s">
        <v>49</v>
      </c>
      <c r="AS7" s="4">
        <v>5</v>
      </c>
      <c r="AT7" t="s">
        <v>52</v>
      </c>
      <c r="AU7" s="4">
        <v>2</v>
      </c>
      <c r="AV7" t="s">
        <v>53</v>
      </c>
      <c r="AW7" s="4">
        <v>3</v>
      </c>
      <c r="AX7" t="s">
        <v>46</v>
      </c>
      <c r="AY7" s="4">
        <f t="shared" si="31"/>
        <v>7</v>
      </c>
      <c r="AZ7" t="s">
        <v>52</v>
      </c>
      <c r="BA7" s="4">
        <v>5</v>
      </c>
      <c r="BB7" t="s">
        <v>52</v>
      </c>
      <c r="BC7" s="1">
        <v>0</v>
      </c>
      <c r="BD7" t="s">
        <v>53</v>
      </c>
      <c r="BE7" s="4">
        <f t="shared" si="33"/>
        <v>5</v>
      </c>
      <c r="BF7" t="s">
        <v>46</v>
      </c>
      <c r="BG7" s="4">
        <v>7</v>
      </c>
      <c r="BH7" t="s">
        <v>49</v>
      </c>
      <c r="BI7" s="4">
        <f t="shared" si="34"/>
        <v>25</v>
      </c>
      <c r="BJ7" s="6"/>
      <c r="BK7" s="6"/>
      <c r="BL7" s="6"/>
      <c r="BM7" s="6"/>
      <c r="BN7" s="6"/>
      <c r="BO7" s="6"/>
      <c r="BP7" s="6"/>
      <c r="BQ7" s="6"/>
      <c r="BR7" s="5"/>
      <c r="BS7" s="5"/>
      <c r="BT7" s="5"/>
      <c r="BU7" s="5"/>
      <c r="BV7" t="s">
        <v>46</v>
      </c>
      <c r="BW7" s="3">
        <v>2</v>
      </c>
      <c r="BX7" t="s">
        <v>47</v>
      </c>
      <c r="BY7" s="3">
        <v>4</v>
      </c>
      <c r="BZ7" t="s">
        <v>47</v>
      </c>
      <c r="CA7" s="7">
        <v>0</v>
      </c>
      <c r="CB7" t="s">
        <v>48</v>
      </c>
      <c r="CC7" s="3">
        <v>4</v>
      </c>
      <c r="CD7" t="s">
        <v>54</v>
      </c>
      <c r="CE7">
        <v>4</v>
      </c>
      <c r="CF7" t="s">
        <v>51</v>
      </c>
      <c r="CG7" s="3">
        <v>4</v>
      </c>
      <c r="CH7" t="s">
        <v>51</v>
      </c>
      <c r="CI7" t="s">
        <v>19</v>
      </c>
      <c r="CJ7" t="s">
        <v>53</v>
      </c>
      <c r="CK7" s="3">
        <v>4</v>
      </c>
      <c r="CL7" t="s">
        <v>46</v>
      </c>
      <c r="CM7" s="17">
        <v>7</v>
      </c>
      <c r="CN7" t="s">
        <v>55</v>
      </c>
      <c r="CO7" s="2">
        <v>12</v>
      </c>
      <c r="CP7" t="s">
        <v>55</v>
      </c>
      <c r="CQ7" t="s">
        <v>19</v>
      </c>
      <c r="CR7" t="s">
        <v>50</v>
      </c>
      <c r="CS7" s="2">
        <v>13</v>
      </c>
      <c r="CT7" s="5"/>
      <c r="CU7" s="5"/>
      <c r="CV7" s="5"/>
      <c r="CW7" s="5"/>
      <c r="CX7" t="s">
        <v>54</v>
      </c>
      <c r="CY7" s="2">
        <v>7</v>
      </c>
      <c r="CZ7" t="s">
        <v>56</v>
      </c>
      <c r="DA7" s="2">
        <v>13</v>
      </c>
      <c r="DB7" t="s">
        <v>56</v>
      </c>
      <c r="DC7" t="s">
        <v>19</v>
      </c>
      <c r="DD7" t="s">
        <v>57</v>
      </c>
      <c r="DE7" s="2">
        <v>13</v>
      </c>
      <c r="DF7" t="s">
        <v>54</v>
      </c>
      <c r="DG7" s="2">
        <v>3</v>
      </c>
      <c r="DH7" t="s">
        <v>58</v>
      </c>
      <c r="DI7" s="2">
        <v>5</v>
      </c>
      <c r="DJ7" t="s">
        <v>58</v>
      </c>
      <c r="DK7" t="s">
        <v>19</v>
      </c>
      <c r="DL7" t="s">
        <v>57</v>
      </c>
      <c r="DM7" s="2">
        <v>5</v>
      </c>
      <c r="DN7" t="s">
        <v>46</v>
      </c>
      <c r="DO7" s="2">
        <v>3</v>
      </c>
      <c r="DP7" t="s">
        <v>47</v>
      </c>
      <c r="DQ7" s="2">
        <v>5</v>
      </c>
      <c r="DR7" t="s">
        <v>47</v>
      </c>
      <c r="DS7" t="s">
        <v>19</v>
      </c>
      <c r="DT7" t="s">
        <v>48</v>
      </c>
      <c r="DU7" s="2">
        <v>5</v>
      </c>
      <c r="DV7" t="s">
        <v>46</v>
      </c>
      <c r="DW7" s="2">
        <v>3</v>
      </c>
      <c r="DX7" t="s">
        <v>53</v>
      </c>
      <c r="DY7" s="2">
        <v>5</v>
      </c>
    </row>
    <row r="8" spans="1:129">
      <c r="A8" t="s">
        <v>59</v>
      </c>
      <c r="B8" t="s">
        <v>29</v>
      </c>
      <c r="C8" s="2">
        <v>70</v>
      </c>
      <c r="D8" t="s">
        <v>39</v>
      </c>
      <c r="E8" s="2">
        <v>80</v>
      </c>
      <c r="F8" t="s">
        <v>39</v>
      </c>
      <c r="G8" s="1">
        <v>0</v>
      </c>
      <c r="H8" t="s">
        <v>31</v>
      </c>
      <c r="I8" s="3">
        <v>80</v>
      </c>
      <c r="J8" t="s">
        <v>29</v>
      </c>
      <c r="K8" s="3">
        <v>70</v>
      </c>
      <c r="L8" t="s">
        <v>39</v>
      </c>
      <c r="M8" s="3">
        <v>80</v>
      </c>
      <c r="N8" t="s">
        <v>39</v>
      </c>
      <c r="O8" s="1">
        <v>0</v>
      </c>
      <c r="P8" t="s">
        <v>31</v>
      </c>
      <c r="Q8" s="3">
        <v>80</v>
      </c>
      <c r="R8" t="s">
        <v>29</v>
      </c>
      <c r="S8" s="4">
        <v>70</v>
      </c>
      <c r="T8" t="s">
        <v>39</v>
      </c>
      <c r="U8" s="4">
        <v>90</v>
      </c>
      <c r="V8" t="s">
        <v>39</v>
      </c>
      <c r="W8" s="1">
        <v>0</v>
      </c>
      <c r="X8" t="s">
        <v>30</v>
      </c>
      <c r="Y8" s="4">
        <v>90</v>
      </c>
      <c r="Z8" t="s">
        <v>29</v>
      </c>
      <c r="AA8" s="4">
        <v>60</v>
      </c>
      <c r="AB8" t="s">
        <v>39</v>
      </c>
      <c r="AC8" s="4">
        <v>70</v>
      </c>
      <c r="AD8" t="s">
        <v>39</v>
      </c>
      <c r="AE8" s="1">
        <v>0</v>
      </c>
      <c r="AF8" t="s">
        <v>30</v>
      </c>
      <c r="AG8" s="4">
        <v>70</v>
      </c>
      <c r="AH8" s="9" t="s">
        <v>29</v>
      </c>
      <c r="AI8" s="4">
        <v>50</v>
      </c>
      <c r="AJ8" t="s">
        <v>28</v>
      </c>
      <c r="AK8" s="4">
        <v>60</v>
      </c>
      <c r="AL8" t="s">
        <v>28</v>
      </c>
      <c r="AM8" s="1">
        <v>0</v>
      </c>
      <c r="AN8" t="s">
        <v>30</v>
      </c>
      <c r="AO8" s="4">
        <v>60</v>
      </c>
      <c r="AP8" t="s">
        <v>30</v>
      </c>
      <c r="AQ8" s="1">
        <v>0</v>
      </c>
      <c r="AR8" t="s">
        <v>30</v>
      </c>
      <c r="AS8" s="4">
        <v>60</v>
      </c>
      <c r="AT8" t="s">
        <v>29</v>
      </c>
      <c r="AU8" s="4">
        <v>50</v>
      </c>
      <c r="AV8" t="s">
        <v>30</v>
      </c>
      <c r="AW8" s="4">
        <f t="shared" si="30"/>
        <v>60</v>
      </c>
      <c r="AX8" t="s">
        <v>29</v>
      </c>
      <c r="AY8" s="4">
        <f t="shared" si="31"/>
        <v>55</v>
      </c>
      <c r="AZ8" t="s">
        <v>39</v>
      </c>
      <c r="BA8" s="4">
        <f t="shared" si="32"/>
        <v>70</v>
      </c>
      <c r="BB8" t="s">
        <v>39</v>
      </c>
      <c r="BC8" s="1">
        <v>0</v>
      </c>
      <c r="BD8" t="s">
        <v>30</v>
      </c>
      <c r="BE8" s="4">
        <f t="shared" si="33"/>
        <v>70</v>
      </c>
      <c r="BF8" t="s">
        <v>29</v>
      </c>
      <c r="BG8" s="4">
        <v>55</v>
      </c>
      <c r="BH8" t="s">
        <v>28</v>
      </c>
      <c r="BI8" s="4">
        <f t="shared" si="34"/>
        <v>90</v>
      </c>
      <c r="BJ8" s="6"/>
      <c r="BK8" s="6"/>
      <c r="BL8" s="6"/>
      <c r="BM8" s="6"/>
      <c r="BN8" s="6"/>
      <c r="BO8" s="6"/>
      <c r="BP8" s="6"/>
      <c r="BQ8" s="6"/>
      <c r="BR8" s="5"/>
      <c r="BS8" s="5"/>
      <c r="BT8" s="5"/>
      <c r="BU8" s="5"/>
      <c r="BV8" t="s">
        <v>29</v>
      </c>
      <c r="BW8" s="3">
        <f t="shared" si="35"/>
        <v>45</v>
      </c>
      <c r="BX8" t="s">
        <v>39</v>
      </c>
      <c r="BY8" s="3">
        <v>80</v>
      </c>
      <c r="BZ8" t="s">
        <v>39</v>
      </c>
      <c r="CA8" s="7">
        <v>0</v>
      </c>
      <c r="CB8" t="s">
        <v>31</v>
      </c>
      <c r="CC8" s="3">
        <v>80</v>
      </c>
      <c r="CD8" t="s">
        <v>29</v>
      </c>
      <c r="CE8">
        <v>40</v>
      </c>
      <c r="CF8" t="s">
        <v>28</v>
      </c>
      <c r="CG8" s="3">
        <v>80</v>
      </c>
      <c r="CH8" t="s">
        <v>28</v>
      </c>
      <c r="CI8" t="s">
        <v>19</v>
      </c>
      <c r="CJ8" t="s">
        <v>30</v>
      </c>
      <c r="CK8" s="3">
        <v>80</v>
      </c>
      <c r="CL8" t="s">
        <v>60</v>
      </c>
      <c r="CM8" s="17">
        <v>45</v>
      </c>
      <c r="CN8" t="s">
        <v>39</v>
      </c>
      <c r="CO8" s="2">
        <v>85</v>
      </c>
      <c r="CP8" t="s">
        <v>39</v>
      </c>
      <c r="CQ8" t="s">
        <v>19</v>
      </c>
      <c r="CR8" t="s">
        <v>31</v>
      </c>
      <c r="CS8" s="2">
        <v>85</v>
      </c>
      <c r="CT8" s="5"/>
      <c r="CU8" s="5"/>
      <c r="CV8" s="5"/>
      <c r="CW8" s="5"/>
      <c r="CX8" t="s">
        <v>29</v>
      </c>
      <c r="CY8" s="2">
        <v>50</v>
      </c>
      <c r="CZ8" t="s">
        <v>31</v>
      </c>
      <c r="DA8" s="2">
        <v>85</v>
      </c>
      <c r="DB8" t="s">
        <v>31</v>
      </c>
      <c r="DC8" t="s">
        <v>19</v>
      </c>
      <c r="DD8" t="s">
        <v>37</v>
      </c>
      <c r="DE8" s="2">
        <v>85</v>
      </c>
      <c r="DF8" t="s">
        <v>29</v>
      </c>
      <c r="DG8" s="2">
        <v>50</v>
      </c>
      <c r="DH8" t="s">
        <v>41</v>
      </c>
      <c r="DI8" s="2">
        <v>80</v>
      </c>
      <c r="DJ8" t="s">
        <v>41</v>
      </c>
      <c r="DK8" t="s">
        <v>19</v>
      </c>
      <c r="DL8" t="s">
        <v>35</v>
      </c>
      <c r="DM8" s="2">
        <v>80</v>
      </c>
      <c r="DN8" t="s">
        <v>29</v>
      </c>
      <c r="DO8" s="2">
        <v>50</v>
      </c>
      <c r="DP8" t="s">
        <v>39</v>
      </c>
      <c r="DQ8" s="2">
        <v>80</v>
      </c>
      <c r="DR8" t="s">
        <v>39</v>
      </c>
      <c r="DS8" t="s">
        <v>19</v>
      </c>
      <c r="DT8" t="s">
        <v>31</v>
      </c>
      <c r="DU8" s="2">
        <v>80</v>
      </c>
      <c r="DV8" t="s">
        <v>29</v>
      </c>
      <c r="DW8" s="2">
        <v>50</v>
      </c>
      <c r="DX8" t="s">
        <v>30</v>
      </c>
      <c r="DY8" s="2">
        <v>80</v>
      </c>
    </row>
    <row r="9" spans="1:129">
      <c r="A9" t="s">
        <v>61</v>
      </c>
      <c r="B9" t="s">
        <v>62</v>
      </c>
      <c r="C9" s="2">
        <v>40</v>
      </c>
      <c r="D9" t="s">
        <v>63</v>
      </c>
      <c r="E9" s="2">
        <v>60</v>
      </c>
      <c r="F9" t="s">
        <v>63</v>
      </c>
      <c r="G9" s="1">
        <v>0</v>
      </c>
      <c r="H9" t="s">
        <v>39</v>
      </c>
      <c r="I9" s="3">
        <v>60</v>
      </c>
      <c r="J9" t="s">
        <v>62</v>
      </c>
      <c r="K9" s="3">
        <v>40</v>
      </c>
      <c r="L9" t="s">
        <v>26</v>
      </c>
      <c r="M9" s="3">
        <v>60</v>
      </c>
      <c r="N9" t="s">
        <v>26</v>
      </c>
      <c r="O9" s="1">
        <v>0</v>
      </c>
      <c r="P9" t="s">
        <v>39</v>
      </c>
      <c r="Q9" s="3">
        <v>60</v>
      </c>
      <c r="R9" t="s">
        <v>63</v>
      </c>
      <c r="S9" s="4">
        <v>40</v>
      </c>
      <c r="T9" t="s">
        <v>32</v>
      </c>
      <c r="U9" s="4">
        <v>50</v>
      </c>
      <c r="V9" t="s">
        <v>32</v>
      </c>
      <c r="W9" s="1">
        <v>0</v>
      </c>
      <c r="X9" t="s">
        <v>31</v>
      </c>
      <c r="Y9" s="4">
        <v>50</v>
      </c>
      <c r="Z9" t="s">
        <v>23</v>
      </c>
      <c r="AA9" s="4">
        <v>40</v>
      </c>
      <c r="AB9" t="s">
        <v>29</v>
      </c>
      <c r="AC9" s="4">
        <v>50</v>
      </c>
      <c r="AD9" t="s">
        <v>29</v>
      </c>
      <c r="AE9" s="1">
        <v>0</v>
      </c>
      <c r="AF9" t="s">
        <v>31</v>
      </c>
      <c r="AG9" s="4">
        <v>50</v>
      </c>
      <c r="AH9" s="9" t="s">
        <v>23</v>
      </c>
      <c r="AI9" s="4">
        <v>50</v>
      </c>
      <c r="AJ9" t="s">
        <v>29</v>
      </c>
      <c r="AK9" s="4">
        <v>60</v>
      </c>
      <c r="AL9" t="s">
        <v>29</v>
      </c>
      <c r="AM9" s="1">
        <v>0</v>
      </c>
      <c r="AN9" t="s">
        <v>31</v>
      </c>
      <c r="AO9" s="4">
        <v>60</v>
      </c>
      <c r="AP9" t="s">
        <v>31</v>
      </c>
      <c r="AQ9" s="1">
        <v>0</v>
      </c>
      <c r="AR9" t="s">
        <v>30</v>
      </c>
      <c r="AS9" s="4">
        <v>60</v>
      </c>
      <c r="AT9" t="s">
        <v>23</v>
      </c>
      <c r="AU9" s="4">
        <v>50</v>
      </c>
      <c r="AV9" t="s">
        <v>39</v>
      </c>
      <c r="AW9" s="4">
        <f t="shared" si="30"/>
        <v>60</v>
      </c>
      <c r="AX9" t="s">
        <v>23</v>
      </c>
      <c r="AY9" s="4">
        <f t="shared" si="31"/>
        <v>55</v>
      </c>
      <c r="AZ9" t="s">
        <v>29</v>
      </c>
      <c r="BA9" s="4">
        <f t="shared" si="32"/>
        <v>70</v>
      </c>
      <c r="BB9" t="s">
        <v>29</v>
      </c>
      <c r="BC9" s="1">
        <v>0</v>
      </c>
      <c r="BD9" t="s">
        <v>28</v>
      </c>
      <c r="BE9" s="4">
        <f t="shared" si="33"/>
        <v>70</v>
      </c>
      <c r="BF9" t="s">
        <v>23</v>
      </c>
      <c r="BG9" s="4">
        <v>55</v>
      </c>
      <c r="BH9" t="s">
        <v>28</v>
      </c>
      <c r="BI9" s="4">
        <f t="shared" si="34"/>
        <v>90</v>
      </c>
      <c r="BJ9" s="6"/>
      <c r="BK9" s="6"/>
      <c r="BL9" s="6"/>
      <c r="BM9" s="6"/>
      <c r="BN9" s="6"/>
      <c r="BO9" s="6"/>
      <c r="BP9" s="6"/>
      <c r="BQ9" s="6"/>
      <c r="BR9" s="5"/>
      <c r="BS9" s="5"/>
      <c r="BT9" s="5"/>
      <c r="BU9" s="5"/>
      <c r="BV9" t="s">
        <v>62</v>
      </c>
      <c r="BW9" s="3">
        <f t="shared" si="35"/>
        <v>45</v>
      </c>
      <c r="BX9" t="s">
        <v>63</v>
      </c>
      <c r="BY9" s="3">
        <v>60</v>
      </c>
      <c r="BZ9" t="s">
        <v>63</v>
      </c>
      <c r="CA9" s="7">
        <v>0</v>
      </c>
      <c r="CB9" t="s">
        <v>39</v>
      </c>
      <c r="CC9" s="3">
        <v>60</v>
      </c>
      <c r="CD9" t="s">
        <v>62</v>
      </c>
      <c r="CE9">
        <v>45</v>
      </c>
      <c r="CF9" t="s">
        <v>24</v>
      </c>
      <c r="CG9" s="3">
        <v>60</v>
      </c>
      <c r="CH9" t="s">
        <v>24</v>
      </c>
      <c r="CI9" t="s">
        <v>19</v>
      </c>
      <c r="CJ9" t="s">
        <v>28</v>
      </c>
      <c r="CK9" s="3">
        <v>60</v>
      </c>
      <c r="CL9" t="s">
        <v>62</v>
      </c>
      <c r="CM9" s="17">
        <v>50</v>
      </c>
      <c r="CN9" t="s">
        <v>27</v>
      </c>
      <c r="CO9" s="2">
        <v>70</v>
      </c>
      <c r="CP9" t="s">
        <v>27</v>
      </c>
      <c r="CQ9" t="s">
        <v>19</v>
      </c>
      <c r="CR9" t="s">
        <v>39</v>
      </c>
      <c r="CS9" s="2">
        <v>75</v>
      </c>
      <c r="CT9" s="5"/>
      <c r="CU9" s="5"/>
      <c r="CV9" s="5"/>
      <c r="CW9" s="5"/>
      <c r="CX9" t="s">
        <v>62</v>
      </c>
      <c r="CY9" s="2">
        <v>50</v>
      </c>
      <c r="CZ9" t="s">
        <v>32</v>
      </c>
      <c r="DA9" s="2">
        <v>75</v>
      </c>
      <c r="DB9" t="s">
        <v>32</v>
      </c>
      <c r="DC9" t="s">
        <v>19</v>
      </c>
      <c r="DD9" t="s">
        <v>37</v>
      </c>
      <c r="DE9" s="2">
        <v>75</v>
      </c>
      <c r="DF9" t="s">
        <v>62</v>
      </c>
      <c r="DG9" s="2">
        <v>50</v>
      </c>
      <c r="DH9" t="s">
        <v>33</v>
      </c>
      <c r="DI9" s="2">
        <v>80</v>
      </c>
      <c r="DJ9" t="s">
        <v>33</v>
      </c>
      <c r="DK9" t="s">
        <v>19</v>
      </c>
      <c r="DL9" t="s">
        <v>36</v>
      </c>
      <c r="DM9" s="2">
        <v>80</v>
      </c>
      <c r="DN9" t="s">
        <v>62</v>
      </c>
      <c r="DO9" s="2">
        <v>50</v>
      </c>
      <c r="DP9" t="s">
        <v>63</v>
      </c>
      <c r="DQ9" s="2">
        <v>80</v>
      </c>
      <c r="DR9" t="s">
        <v>63</v>
      </c>
      <c r="DS9" t="s">
        <v>19</v>
      </c>
      <c r="DT9" t="s">
        <v>39</v>
      </c>
      <c r="DU9" s="2">
        <v>80</v>
      </c>
      <c r="DV9" t="s">
        <v>62</v>
      </c>
      <c r="DW9" s="2">
        <v>50</v>
      </c>
      <c r="DX9" t="s">
        <v>39</v>
      </c>
      <c r="DY9" s="2">
        <v>80</v>
      </c>
    </row>
    <row r="10" spans="1:129">
      <c r="A10" t="s">
        <v>64</v>
      </c>
      <c r="B10" t="s">
        <v>65</v>
      </c>
      <c r="C10" s="2">
        <v>50</v>
      </c>
      <c r="D10" t="s">
        <v>63</v>
      </c>
      <c r="E10" s="2">
        <v>80</v>
      </c>
      <c r="F10" t="s">
        <v>63</v>
      </c>
      <c r="G10" s="1">
        <v>0</v>
      </c>
      <c r="H10" t="s">
        <v>29</v>
      </c>
      <c r="I10" s="3">
        <v>80</v>
      </c>
      <c r="J10" t="s">
        <v>62</v>
      </c>
      <c r="K10" s="3">
        <v>50</v>
      </c>
      <c r="L10" t="s">
        <v>23</v>
      </c>
      <c r="M10" s="3">
        <v>80</v>
      </c>
      <c r="N10" t="s">
        <v>23</v>
      </c>
      <c r="O10" s="1">
        <v>0</v>
      </c>
      <c r="P10" t="s">
        <v>28</v>
      </c>
      <c r="Q10" s="3">
        <v>80</v>
      </c>
      <c r="R10" t="s">
        <v>63</v>
      </c>
      <c r="S10" s="4">
        <v>80</v>
      </c>
      <c r="T10" t="s">
        <v>29</v>
      </c>
      <c r="U10" s="4">
        <v>100</v>
      </c>
      <c r="V10" t="s">
        <v>29</v>
      </c>
      <c r="W10" s="1">
        <v>0</v>
      </c>
      <c r="X10" t="s">
        <v>30</v>
      </c>
      <c r="Y10" s="4">
        <v>100</v>
      </c>
      <c r="Z10" t="s">
        <v>23</v>
      </c>
      <c r="AA10" s="4">
        <v>70</v>
      </c>
      <c r="AB10" t="s">
        <v>29</v>
      </c>
      <c r="AC10" s="4">
        <v>90</v>
      </c>
      <c r="AD10" t="s">
        <v>29</v>
      </c>
      <c r="AE10" s="1">
        <v>0</v>
      </c>
      <c r="AF10" t="s">
        <v>28</v>
      </c>
      <c r="AG10" s="4">
        <v>90</v>
      </c>
      <c r="AH10" s="9" t="s">
        <v>24</v>
      </c>
      <c r="AI10" s="4">
        <v>70</v>
      </c>
      <c r="AJ10" t="s">
        <v>28</v>
      </c>
      <c r="AK10" s="4">
        <v>80</v>
      </c>
      <c r="AL10" t="s">
        <v>28</v>
      </c>
      <c r="AM10" s="1">
        <v>0</v>
      </c>
      <c r="AN10" t="s">
        <v>30</v>
      </c>
      <c r="AO10" s="4">
        <v>80</v>
      </c>
      <c r="AP10" t="s">
        <v>30</v>
      </c>
      <c r="AQ10" s="1">
        <v>0</v>
      </c>
      <c r="AR10" t="s">
        <v>30</v>
      </c>
      <c r="AS10" s="4">
        <v>80</v>
      </c>
      <c r="AT10" t="s">
        <v>24</v>
      </c>
      <c r="AU10" s="4">
        <v>70</v>
      </c>
      <c r="AV10" t="s">
        <v>28</v>
      </c>
      <c r="AW10" s="4">
        <f t="shared" si="30"/>
        <v>80</v>
      </c>
      <c r="AX10" t="s">
        <v>63</v>
      </c>
      <c r="AY10" s="4">
        <f t="shared" si="31"/>
        <v>75</v>
      </c>
      <c r="AZ10" t="s">
        <v>29</v>
      </c>
      <c r="BA10" s="4">
        <f t="shared" si="32"/>
        <v>90</v>
      </c>
      <c r="BB10" t="s">
        <v>29</v>
      </c>
      <c r="BC10" s="1">
        <v>0</v>
      </c>
      <c r="BD10" t="s">
        <v>28</v>
      </c>
      <c r="BE10" s="4">
        <f t="shared" si="33"/>
        <v>90</v>
      </c>
      <c r="BF10" t="s">
        <v>62</v>
      </c>
      <c r="BG10" s="4">
        <v>75</v>
      </c>
      <c r="BH10" t="s">
        <v>28</v>
      </c>
      <c r="BI10" s="4">
        <f t="shared" si="34"/>
        <v>110</v>
      </c>
      <c r="BJ10" s="6"/>
      <c r="BK10" s="6"/>
      <c r="BL10" s="6"/>
      <c r="BM10" s="6"/>
      <c r="BN10" s="6"/>
      <c r="BO10" s="6"/>
      <c r="BP10" s="6"/>
      <c r="BQ10" s="6"/>
      <c r="BR10" s="5"/>
      <c r="BS10" s="5"/>
      <c r="BT10" s="5"/>
      <c r="BU10" s="5"/>
      <c r="BV10" t="s">
        <v>65</v>
      </c>
      <c r="BW10" s="3">
        <f t="shared" si="35"/>
        <v>65</v>
      </c>
      <c r="BX10" t="s">
        <v>63</v>
      </c>
      <c r="BY10" s="3">
        <v>80</v>
      </c>
      <c r="BZ10" t="s">
        <v>63</v>
      </c>
      <c r="CA10" s="7">
        <v>0</v>
      </c>
      <c r="CB10" t="s">
        <v>29</v>
      </c>
      <c r="CC10" s="3">
        <v>80</v>
      </c>
      <c r="CD10" t="s">
        <v>65</v>
      </c>
      <c r="CE10">
        <v>65</v>
      </c>
      <c r="CF10" t="s">
        <v>23</v>
      </c>
      <c r="CG10" s="3">
        <v>80</v>
      </c>
      <c r="CH10" t="s">
        <v>23</v>
      </c>
      <c r="CI10" t="s">
        <v>19</v>
      </c>
      <c r="CJ10" t="s">
        <v>39</v>
      </c>
      <c r="CK10" s="3">
        <v>80</v>
      </c>
      <c r="CL10" t="s">
        <v>62</v>
      </c>
      <c r="CM10" s="17">
        <v>70</v>
      </c>
      <c r="CN10" t="s">
        <v>24</v>
      </c>
      <c r="CO10" s="2">
        <v>90</v>
      </c>
      <c r="CP10" t="s">
        <v>24</v>
      </c>
      <c r="CQ10" t="s">
        <v>19</v>
      </c>
      <c r="CR10" t="s">
        <v>31</v>
      </c>
      <c r="CS10" s="2">
        <v>90</v>
      </c>
      <c r="CT10" s="5"/>
      <c r="CU10" s="5"/>
      <c r="CV10" s="5"/>
      <c r="CW10" s="5"/>
      <c r="CX10" t="s">
        <v>65</v>
      </c>
      <c r="CY10" s="2">
        <v>70</v>
      </c>
      <c r="CZ10" t="s">
        <v>66</v>
      </c>
      <c r="DA10" s="2">
        <v>90</v>
      </c>
      <c r="DB10" t="s">
        <v>66</v>
      </c>
      <c r="DC10" t="s">
        <v>19</v>
      </c>
      <c r="DD10" t="s">
        <v>36</v>
      </c>
      <c r="DE10" s="2">
        <v>90</v>
      </c>
      <c r="DF10" t="s">
        <v>65</v>
      </c>
      <c r="DG10" s="2">
        <v>70</v>
      </c>
      <c r="DH10" t="s">
        <v>67</v>
      </c>
      <c r="DI10" s="2">
        <v>100</v>
      </c>
      <c r="DJ10" t="s">
        <v>67</v>
      </c>
      <c r="DK10" t="s">
        <v>19</v>
      </c>
      <c r="DL10" t="s">
        <v>34</v>
      </c>
      <c r="DM10" s="2">
        <v>100</v>
      </c>
      <c r="DN10" t="s">
        <v>65</v>
      </c>
      <c r="DO10" s="2">
        <v>70</v>
      </c>
      <c r="DP10" t="s">
        <v>63</v>
      </c>
      <c r="DQ10" s="2">
        <v>100</v>
      </c>
      <c r="DR10" t="s">
        <v>63</v>
      </c>
      <c r="DS10" t="s">
        <v>19</v>
      </c>
      <c r="DT10" t="s">
        <v>29</v>
      </c>
      <c r="DU10" s="2">
        <v>100</v>
      </c>
      <c r="DV10" t="s">
        <v>62</v>
      </c>
      <c r="DW10" s="2">
        <v>70</v>
      </c>
      <c r="DX10" t="s">
        <v>28</v>
      </c>
      <c r="DY10" s="2">
        <v>100</v>
      </c>
    </row>
    <row r="11" spans="1:129">
      <c r="A11" t="s">
        <v>68</v>
      </c>
      <c r="B11" t="s">
        <v>29</v>
      </c>
      <c r="C11" s="2">
        <v>40</v>
      </c>
      <c r="D11" t="s">
        <v>39</v>
      </c>
      <c r="E11" s="2">
        <v>60</v>
      </c>
      <c r="F11" t="s">
        <v>39</v>
      </c>
      <c r="G11" s="1">
        <v>0</v>
      </c>
      <c r="H11" t="s">
        <v>30</v>
      </c>
      <c r="I11" s="3">
        <v>60</v>
      </c>
      <c r="J11" t="s">
        <v>29</v>
      </c>
      <c r="K11" s="3">
        <v>40</v>
      </c>
      <c r="L11" t="s">
        <v>28</v>
      </c>
      <c r="M11" s="3">
        <v>60</v>
      </c>
      <c r="N11" t="s">
        <v>28</v>
      </c>
      <c r="O11" s="1">
        <v>0</v>
      </c>
      <c r="P11" t="s">
        <v>30</v>
      </c>
      <c r="Q11" s="3">
        <v>60</v>
      </c>
      <c r="R11" t="s">
        <v>29</v>
      </c>
      <c r="S11" s="4">
        <v>40</v>
      </c>
      <c r="T11" t="s">
        <v>39</v>
      </c>
      <c r="U11" s="4">
        <v>50</v>
      </c>
      <c r="V11" t="s">
        <v>39</v>
      </c>
      <c r="W11" s="1">
        <v>0</v>
      </c>
      <c r="X11" t="s">
        <v>30</v>
      </c>
      <c r="Y11" s="4">
        <v>50</v>
      </c>
      <c r="Z11" t="s">
        <v>27</v>
      </c>
      <c r="AA11" s="4">
        <v>40</v>
      </c>
      <c r="AB11" t="s">
        <v>25</v>
      </c>
      <c r="AC11" s="4">
        <v>50</v>
      </c>
      <c r="AD11" t="s">
        <v>25</v>
      </c>
      <c r="AE11" s="1">
        <v>0</v>
      </c>
      <c r="AF11" t="s">
        <v>31</v>
      </c>
      <c r="AG11" s="4">
        <v>50</v>
      </c>
      <c r="AH11" s="9" t="s">
        <v>29</v>
      </c>
      <c r="AI11" s="4">
        <v>40</v>
      </c>
      <c r="AJ11" t="s">
        <v>39</v>
      </c>
      <c r="AK11" s="4">
        <v>50</v>
      </c>
      <c r="AL11" t="s">
        <v>39</v>
      </c>
      <c r="AM11" s="1">
        <v>0</v>
      </c>
      <c r="AN11" t="s">
        <v>31</v>
      </c>
      <c r="AO11" s="4">
        <v>50</v>
      </c>
      <c r="AP11" t="s">
        <v>31</v>
      </c>
      <c r="AQ11" s="1">
        <v>0</v>
      </c>
      <c r="AR11" t="s">
        <v>30</v>
      </c>
      <c r="AS11" s="4">
        <v>50</v>
      </c>
      <c r="AT11" t="s">
        <v>27</v>
      </c>
      <c r="AU11" s="4">
        <v>40</v>
      </c>
      <c r="AV11" t="s">
        <v>28</v>
      </c>
      <c r="AW11" s="4">
        <f t="shared" si="30"/>
        <v>50</v>
      </c>
      <c r="AX11" t="s">
        <v>27</v>
      </c>
      <c r="AY11" s="4">
        <f t="shared" si="31"/>
        <v>45</v>
      </c>
      <c r="AZ11" t="s">
        <v>39</v>
      </c>
      <c r="BA11" s="4">
        <f t="shared" si="32"/>
        <v>60</v>
      </c>
      <c r="BB11" t="s">
        <v>39</v>
      </c>
      <c r="BC11" s="1">
        <v>0</v>
      </c>
      <c r="BD11" t="s">
        <v>28</v>
      </c>
      <c r="BE11" s="4">
        <f t="shared" si="33"/>
        <v>60</v>
      </c>
      <c r="BF11" t="s">
        <v>27</v>
      </c>
      <c r="BG11" s="4">
        <v>45</v>
      </c>
      <c r="BH11" t="s">
        <v>28</v>
      </c>
      <c r="BI11" s="4">
        <f t="shared" si="34"/>
        <v>80</v>
      </c>
      <c r="BJ11" s="6"/>
      <c r="BK11" s="6"/>
      <c r="BL11" s="6"/>
      <c r="BM11" s="6"/>
      <c r="BN11" s="6"/>
      <c r="BO11" s="6"/>
      <c r="BP11" s="6"/>
      <c r="BQ11" s="6"/>
      <c r="BR11" s="5"/>
      <c r="BS11" s="5"/>
      <c r="BT11" s="5"/>
      <c r="BU11" s="5"/>
      <c r="BV11" t="s">
        <v>29</v>
      </c>
      <c r="BW11" s="3">
        <f t="shared" si="35"/>
        <v>35</v>
      </c>
      <c r="BX11" t="s">
        <v>39</v>
      </c>
      <c r="BY11" s="3">
        <v>60</v>
      </c>
      <c r="BZ11" t="s">
        <v>39</v>
      </c>
      <c r="CA11" s="7">
        <v>0</v>
      </c>
      <c r="CB11" t="s">
        <v>30</v>
      </c>
      <c r="CC11" s="3">
        <v>60</v>
      </c>
      <c r="CD11" t="s">
        <v>29</v>
      </c>
      <c r="CE11">
        <v>35</v>
      </c>
      <c r="CF11" t="s">
        <v>28</v>
      </c>
      <c r="CG11" s="3">
        <v>60</v>
      </c>
      <c r="CH11" t="s">
        <v>28</v>
      </c>
      <c r="CI11" t="s">
        <v>19</v>
      </c>
      <c r="CJ11" t="s">
        <v>30</v>
      </c>
      <c r="CK11" s="3">
        <v>60</v>
      </c>
      <c r="CL11" t="s">
        <v>60</v>
      </c>
      <c r="CM11" s="17">
        <v>65</v>
      </c>
      <c r="CN11" t="s">
        <v>25</v>
      </c>
      <c r="CO11" s="2">
        <v>75</v>
      </c>
      <c r="CP11" t="s">
        <v>25</v>
      </c>
      <c r="CQ11" t="s">
        <v>19</v>
      </c>
      <c r="CR11" t="s">
        <v>31</v>
      </c>
      <c r="CS11" s="2">
        <v>75</v>
      </c>
      <c r="CT11" s="5"/>
      <c r="CU11" s="5"/>
      <c r="CV11" s="5"/>
      <c r="CW11" s="5"/>
      <c r="CX11" t="s">
        <v>29</v>
      </c>
      <c r="CY11" s="2">
        <v>65</v>
      </c>
      <c r="CZ11" t="s">
        <v>30</v>
      </c>
      <c r="DA11" s="2">
        <v>80</v>
      </c>
      <c r="DB11" t="s">
        <v>30</v>
      </c>
      <c r="DC11" t="s">
        <v>19</v>
      </c>
      <c r="DD11" t="s">
        <v>37</v>
      </c>
      <c r="DE11" s="2">
        <v>80</v>
      </c>
      <c r="DF11" t="s">
        <v>29</v>
      </c>
      <c r="DG11" s="2">
        <v>65</v>
      </c>
      <c r="DH11" t="s">
        <v>41</v>
      </c>
      <c r="DI11" s="2">
        <v>90</v>
      </c>
      <c r="DJ11" t="s">
        <v>41</v>
      </c>
      <c r="DK11" t="s">
        <v>19</v>
      </c>
      <c r="DL11" t="s">
        <v>37</v>
      </c>
      <c r="DM11" s="2">
        <v>90</v>
      </c>
      <c r="DN11" t="s">
        <v>29</v>
      </c>
      <c r="DO11" s="2">
        <v>65</v>
      </c>
      <c r="DP11" t="s">
        <v>39</v>
      </c>
      <c r="DQ11" s="2">
        <v>90</v>
      </c>
      <c r="DR11" t="s">
        <v>39</v>
      </c>
      <c r="DS11" t="s">
        <v>19</v>
      </c>
      <c r="DT11" t="s">
        <v>30</v>
      </c>
      <c r="DU11" s="2">
        <v>90</v>
      </c>
      <c r="DV11" t="s">
        <v>29</v>
      </c>
      <c r="DW11" s="2">
        <v>65</v>
      </c>
      <c r="DX11" t="s">
        <v>28</v>
      </c>
      <c r="DY11" s="2">
        <v>90</v>
      </c>
    </row>
    <row r="12" spans="1:129">
      <c r="A12" t="s">
        <v>69</v>
      </c>
      <c r="B12" t="s">
        <v>25</v>
      </c>
      <c r="C12" s="2">
        <v>50</v>
      </c>
      <c r="D12" t="s">
        <v>28</v>
      </c>
      <c r="E12" s="2">
        <v>60</v>
      </c>
      <c r="F12" t="s">
        <v>28</v>
      </c>
      <c r="G12" s="1">
        <v>0</v>
      </c>
      <c r="H12" t="s">
        <v>30</v>
      </c>
      <c r="I12" s="3">
        <v>60</v>
      </c>
      <c r="J12" t="s">
        <v>39</v>
      </c>
      <c r="K12" s="3">
        <v>50</v>
      </c>
      <c r="L12" t="s">
        <v>31</v>
      </c>
      <c r="M12" s="3">
        <v>60</v>
      </c>
      <c r="N12" t="s">
        <v>31</v>
      </c>
      <c r="O12" s="1">
        <v>0</v>
      </c>
      <c r="P12" t="s">
        <v>30</v>
      </c>
      <c r="Q12" s="3">
        <v>60</v>
      </c>
      <c r="R12" t="s">
        <v>25</v>
      </c>
      <c r="S12" s="4">
        <v>50</v>
      </c>
      <c r="T12" t="s">
        <v>31</v>
      </c>
      <c r="U12" s="4">
        <v>70</v>
      </c>
      <c r="V12" t="s">
        <v>31</v>
      </c>
      <c r="W12" s="1">
        <v>0</v>
      </c>
      <c r="X12" t="s">
        <v>30</v>
      </c>
      <c r="Y12" s="4">
        <v>70</v>
      </c>
      <c r="Z12" t="s">
        <v>29</v>
      </c>
      <c r="AA12" s="4">
        <v>50</v>
      </c>
      <c r="AB12" t="s">
        <v>28</v>
      </c>
      <c r="AC12" s="4">
        <v>60</v>
      </c>
      <c r="AD12" t="s">
        <v>28</v>
      </c>
      <c r="AE12" s="1">
        <v>0</v>
      </c>
      <c r="AF12" t="s">
        <v>30</v>
      </c>
      <c r="AG12" s="4">
        <v>60</v>
      </c>
      <c r="AH12" s="9" t="s">
        <v>27</v>
      </c>
      <c r="AI12" s="4">
        <v>60</v>
      </c>
      <c r="AJ12" t="s">
        <v>25</v>
      </c>
      <c r="AK12" s="4">
        <v>70</v>
      </c>
      <c r="AL12" t="s">
        <v>25</v>
      </c>
      <c r="AM12" s="1">
        <v>0</v>
      </c>
      <c r="AN12" t="s">
        <v>28</v>
      </c>
      <c r="AO12" s="4">
        <v>70</v>
      </c>
      <c r="AP12" t="s">
        <v>28</v>
      </c>
      <c r="AQ12" s="1">
        <v>0</v>
      </c>
      <c r="AR12" t="s">
        <v>30</v>
      </c>
      <c r="AS12" s="4">
        <v>70</v>
      </c>
      <c r="AT12" t="s">
        <v>27</v>
      </c>
      <c r="AU12" s="4">
        <v>60</v>
      </c>
      <c r="AV12" t="s">
        <v>31</v>
      </c>
      <c r="AW12" s="4">
        <f t="shared" si="30"/>
        <v>70</v>
      </c>
      <c r="AX12" t="s">
        <v>27</v>
      </c>
      <c r="AY12" s="4">
        <f t="shared" si="31"/>
        <v>65</v>
      </c>
      <c r="AZ12" t="s">
        <v>25</v>
      </c>
      <c r="BA12" s="4">
        <f t="shared" si="32"/>
        <v>80</v>
      </c>
      <c r="BB12" t="s">
        <v>25</v>
      </c>
      <c r="BC12" s="1">
        <v>0</v>
      </c>
      <c r="BD12" t="s">
        <v>31</v>
      </c>
      <c r="BE12" s="4">
        <f t="shared" si="33"/>
        <v>80</v>
      </c>
      <c r="BF12" t="s">
        <v>27</v>
      </c>
      <c r="BG12" s="4">
        <v>65</v>
      </c>
      <c r="BH12" t="s">
        <v>31</v>
      </c>
      <c r="BI12" s="4">
        <f t="shared" si="34"/>
        <v>100</v>
      </c>
      <c r="BJ12" s="6"/>
      <c r="BK12" s="6"/>
      <c r="BL12" s="6"/>
      <c r="BM12" s="6"/>
      <c r="BN12" s="6"/>
      <c r="BO12" s="6"/>
      <c r="BP12" s="6"/>
      <c r="BQ12" s="6"/>
      <c r="BR12" s="5"/>
      <c r="BS12" s="5"/>
      <c r="BT12" s="5"/>
      <c r="BU12" s="5"/>
      <c r="BV12" t="s">
        <v>25</v>
      </c>
      <c r="BW12" s="3">
        <f t="shared" si="35"/>
        <v>55</v>
      </c>
      <c r="BX12" t="s">
        <v>28</v>
      </c>
      <c r="BY12" s="3">
        <v>60</v>
      </c>
      <c r="BZ12" t="s">
        <v>28</v>
      </c>
      <c r="CA12" s="7">
        <v>0</v>
      </c>
      <c r="CB12" t="s">
        <v>30</v>
      </c>
      <c r="CC12" s="3">
        <v>60</v>
      </c>
      <c r="CD12" t="s">
        <v>25</v>
      </c>
      <c r="CE12">
        <v>55</v>
      </c>
      <c r="CF12" t="s">
        <v>28</v>
      </c>
      <c r="CG12" s="3">
        <v>60</v>
      </c>
      <c r="CH12" t="s">
        <v>28</v>
      </c>
      <c r="CI12" t="s">
        <v>19</v>
      </c>
      <c r="CJ12" t="s">
        <v>31</v>
      </c>
      <c r="CK12" s="3">
        <v>60</v>
      </c>
      <c r="CL12" t="s">
        <v>25</v>
      </c>
      <c r="CM12" s="17">
        <v>55</v>
      </c>
      <c r="CN12" t="s">
        <v>30</v>
      </c>
      <c r="CO12" s="2">
        <v>65</v>
      </c>
      <c r="CP12" t="s">
        <v>30</v>
      </c>
      <c r="CQ12" t="s">
        <v>19</v>
      </c>
      <c r="CR12" t="s">
        <v>30</v>
      </c>
      <c r="CS12" s="2">
        <v>65</v>
      </c>
      <c r="CT12" s="5"/>
      <c r="CU12" s="5"/>
      <c r="CV12" s="5"/>
      <c r="CW12" s="5"/>
      <c r="CX12" t="s">
        <v>25</v>
      </c>
      <c r="CY12" s="2">
        <v>60</v>
      </c>
      <c r="CZ12" t="s">
        <v>31</v>
      </c>
      <c r="DA12" s="2">
        <v>75</v>
      </c>
      <c r="DB12" t="s">
        <v>31</v>
      </c>
      <c r="DC12" t="s">
        <v>19</v>
      </c>
      <c r="DD12" t="s">
        <v>37</v>
      </c>
      <c r="DE12" s="2">
        <v>75</v>
      </c>
      <c r="DF12" t="s">
        <v>25</v>
      </c>
      <c r="DG12" s="2">
        <v>60</v>
      </c>
      <c r="DH12" t="s">
        <v>42</v>
      </c>
      <c r="DI12" s="2">
        <v>80</v>
      </c>
      <c r="DJ12" t="s">
        <v>42</v>
      </c>
      <c r="DK12" t="s">
        <v>19</v>
      </c>
      <c r="DL12" t="s">
        <v>37</v>
      </c>
      <c r="DM12" s="2">
        <v>80</v>
      </c>
      <c r="DN12" t="s">
        <v>25</v>
      </c>
      <c r="DO12" s="2">
        <v>60</v>
      </c>
      <c r="DP12" t="s">
        <v>28</v>
      </c>
      <c r="DQ12" s="2">
        <v>80</v>
      </c>
      <c r="DR12" t="s">
        <v>28</v>
      </c>
      <c r="DS12" t="s">
        <v>19</v>
      </c>
      <c r="DT12" t="s">
        <v>30</v>
      </c>
      <c r="DU12" s="2">
        <v>80</v>
      </c>
      <c r="DV12" t="s">
        <v>39</v>
      </c>
      <c r="DW12" s="2">
        <v>60</v>
      </c>
      <c r="DX12" t="s">
        <v>31</v>
      </c>
      <c r="DY12" s="2">
        <v>80</v>
      </c>
    </row>
    <row r="13" spans="1:129">
      <c r="A13" t="s">
        <v>70</v>
      </c>
      <c r="B13" t="s">
        <v>32</v>
      </c>
      <c r="C13" s="2">
        <v>60</v>
      </c>
      <c r="D13" t="s">
        <v>39</v>
      </c>
      <c r="E13" s="2">
        <v>80</v>
      </c>
      <c r="F13" t="s">
        <v>39</v>
      </c>
      <c r="G13" s="1">
        <v>0</v>
      </c>
      <c r="H13" t="s">
        <v>31</v>
      </c>
      <c r="I13" s="3">
        <v>80</v>
      </c>
      <c r="J13" t="s">
        <v>27</v>
      </c>
      <c r="K13" s="3">
        <v>60</v>
      </c>
      <c r="L13" t="s">
        <v>25</v>
      </c>
      <c r="M13" s="3">
        <v>80</v>
      </c>
      <c r="N13" t="s">
        <v>25</v>
      </c>
      <c r="O13" s="1">
        <v>0</v>
      </c>
      <c r="P13" t="s">
        <v>30</v>
      </c>
      <c r="Q13" s="3">
        <v>80</v>
      </c>
      <c r="R13" t="s">
        <v>27</v>
      </c>
      <c r="S13" s="4">
        <v>80</v>
      </c>
      <c r="T13" t="s">
        <v>39</v>
      </c>
      <c r="U13" s="4">
        <v>90</v>
      </c>
      <c r="V13" t="s">
        <v>39</v>
      </c>
      <c r="W13" s="1">
        <v>0</v>
      </c>
      <c r="X13" t="s">
        <v>31</v>
      </c>
      <c r="Y13" s="4">
        <v>90</v>
      </c>
      <c r="Z13" t="s">
        <v>27</v>
      </c>
      <c r="AA13" s="4">
        <v>70</v>
      </c>
      <c r="AB13" t="s">
        <v>25</v>
      </c>
      <c r="AC13" s="4">
        <v>80</v>
      </c>
      <c r="AD13" t="s">
        <v>25</v>
      </c>
      <c r="AE13" s="1">
        <v>0</v>
      </c>
      <c r="AF13" t="s">
        <v>30</v>
      </c>
      <c r="AG13" s="4">
        <v>80</v>
      </c>
      <c r="AH13" s="9" t="s">
        <v>29</v>
      </c>
      <c r="AI13" s="4">
        <v>50</v>
      </c>
      <c r="AJ13" t="s">
        <v>28</v>
      </c>
      <c r="AK13" s="4">
        <v>55</v>
      </c>
      <c r="AL13" t="s">
        <v>28</v>
      </c>
      <c r="AM13" s="1">
        <v>0</v>
      </c>
      <c r="AN13" t="s">
        <v>30</v>
      </c>
      <c r="AO13" s="4">
        <v>55</v>
      </c>
      <c r="AP13" t="s">
        <v>30</v>
      </c>
      <c r="AQ13" s="1">
        <v>0</v>
      </c>
      <c r="AR13" t="s">
        <v>30</v>
      </c>
      <c r="AS13" s="4">
        <v>55</v>
      </c>
      <c r="AT13" t="s">
        <v>29</v>
      </c>
      <c r="AU13" s="4">
        <v>50</v>
      </c>
      <c r="AV13" t="s">
        <v>30</v>
      </c>
      <c r="AW13" s="4">
        <f t="shared" si="30"/>
        <v>60</v>
      </c>
      <c r="AX13" t="s">
        <v>29</v>
      </c>
      <c r="AY13" s="4">
        <f t="shared" si="31"/>
        <v>55</v>
      </c>
      <c r="AZ13" t="s">
        <v>28</v>
      </c>
      <c r="BA13" s="4">
        <f t="shared" si="32"/>
        <v>70</v>
      </c>
      <c r="BB13" t="s">
        <v>28</v>
      </c>
      <c r="BC13" s="1">
        <v>0</v>
      </c>
      <c r="BD13" t="s">
        <v>30</v>
      </c>
      <c r="BE13" s="4">
        <f t="shared" si="33"/>
        <v>70</v>
      </c>
      <c r="BF13" t="s">
        <v>29</v>
      </c>
      <c r="BG13" s="4">
        <v>55</v>
      </c>
      <c r="BH13" t="s">
        <v>30</v>
      </c>
      <c r="BI13" s="4">
        <f t="shared" si="34"/>
        <v>90</v>
      </c>
      <c r="BJ13" s="6"/>
      <c r="BK13" s="6"/>
      <c r="BL13" s="6"/>
      <c r="BM13" s="6"/>
      <c r="BN13" s="6"/>
      <c r="BO13" s="6"/>
      <c r="BP13" s="6"/>
      <c r="BQ13" s="6"/>
      <c r="BR13" s="5"/>
      <c r="BS13" s="5"/>
      <c r="BT13" s="5"/>
      <c r="BU13" s="5"/>
      <c r="BV13" t="s">
        <v>32</v>
      </c>
      <c r="BW13" s="3">
        <f t="shared" si="35"/>
        <v>45</v>
      </c>
      <c r="BX13" t="s">
        <v>39</v>
      </c>
      <c r="BY13" s="3">
        <v>80</v>
      </c>
      <c r="BZ13" t="s">
        <v>39</v>
      </c>
      <c r="CA13" s="7">
        <v>0</v>
      </c>
      <c r="CB13" t="s">
        <v>31</v>
      </c>
      <c r="CC13" s="3">
        <v>80</v>
      </c>
      <c r="CD13" t="s">
        <v>32</v>
      </c>
      <c r="CE13">
        <v>45</v>
      </c>
      <c r="CF13" t="s">
        <v>28</v>
      </c>
      <c r="CG13" s="3">
        <v>80</v>
      </c>
      <c r="CH13" t="s">
        <v>28</v>
      </c>
      <c r="CI13" t="s">
        <v>19</v>
      </c>
      <c r="CJ13" t="s">
        <v>31</v>
      </c>
      <c r="CK13" s="3">
        <v>80</v>
      </c>
      <c r="CL13" t="s">
        <v>32</v>
      </c>
      <c r="CM13" s="17">
        <v>50</v>
      </c>
      <c r="CN13" t="s">
        <v>25</v>
      </c>
      <c r="CO13" s="2">
        <v>85</v>
      </c>
      <c r="CP13" t="s">
        <v>25</v>
      </c>
      <c r="CQ13" t="s">
        <v>19</v>
      </c>
      <c r="CR13" t="s">
        <v>31</v>
      </c>
      <c r="CS13" s="2">
        <v>85</v>
      </c>
      <c r="CT13" s="5"/>
      <c r="CU13" s="5"/>
      <c r="CV13" s="5"/>
      <c r="CW13" s="5"/>
      <c r="CX13" t="s">
        <v>32</v>
      </c>
      <c r="CY13" s="2">
        <v>50</v>
      </c>
      <c r="CZ13" t="s">
        <v>28</v>
      </c>
      <c r="DA13" s="2">
        <v>85</v>
      </c>
      <c r="DB13" t="s">
        <v>28</v>
      </c>
      <c r="DC13" t="s">
        <v>19</v>
      </c>
      <c r="DD13" t="s">
        <v>37</v>
      </c>
      <c r="DE13" s="2">
        <v>85</v>
      </c>
      <c r="DF13" t="s">
        <v>32</v>
      </c>
      <c r="DG13" s="2">
        <v>50</v>
      </c>
      <c r="DH13" t="s">
        <v>41</v>
      </c>
      <c r="DI13" s="2">
        <v>80</v>
      </c>
      <c r="DJ13" t="s">
        <v>41</v>
      </c>
      <c r="DK13" t="s">
        <v>19</v>
      </c>
      <c r="DL13" t="s">
        <v>37</v>
      </c>
      <c r="DM13" s="2">
        <v>80</v>
      </c>
      <c r="DN13" t="s">
        <v>32</v>
      </c>
      <c r="DO13" s="2">
        <v>50</v>
      </c>
      <c r="DP13" t="s">
        <v>39</v>
      </c>
      <c r="DQ13" s="2">
        <v>80</v>
      </c>
      <c r="DR13" t="s">
        <v>39</v>
      </c>
      <c r="DS13" t="s">
        <v>19</v>
      </c>
      <c r="DT13" t="s">
        <v>31</v>
      </c>
      <c r="DU13" s="2">
        <v>80</v>
      </c>
      <c r="DV13" t="s">
        <v>27</v>
      </c>
      <c r="DW13" s="2">
        <v>50</v>
      </c>
      <c r="DX13" t="s">
        <v>30</v>
      </c>
      <c r="DY13" s="2">
        <v>80</v>
      </c>
    </row>
    <row r="14" spans="1:129">
      <c r="A14" t="s">
        <v>71</v>
      </c>
      <c r="B14" t="s">
        <v>29</v>
      </c>
      <c r="C14" s="2">
        <v>60</v>
      </c>
      <c r="D14" t="s">
        <v>28</v>
      </c>
      <c r="E14" s="2">
        <v>80</v>
      </c>
      <c r="F14" t="s">
        <v>28</v>
      </c>
      <c r="G14" s="1">
        <v>0</v>
      </c>
      <c r="H14" t="s">
        <v>30</v>
      </c>
      <c r="I14" s="3">
        <v>80</v>
      </c>
      <c r="J14" t="s">
        <v>29</v>
      </c>
      <c r="K14" s="3">
        <v>60</v>
      </c>
      <c r="L14" t="s">
        <v>39</v>
      </c>
      <c r="M14" s="3">
        <v>80</v>
      </c>
      <c r="N14" t="s">
        <v>39</v>
      </c>
      <c r="O14" s="1">
        <v>0</v>
      </c>
      <c r="P14" t="s">
        <v>30</v>
      </c>
      <c r="Q14" s="3">
        <v>80</v>
      </c>
      <c r="R14" t="s">
        <v>29</v>
      </c>
      <c r="S14" s="4">
        <v>100</v>
      </c>
      <c r="T14" t="s">
        <v>28</v>
      </c>
      <c r="U14" s="4">
        <v>100</v>
      </c>
      <c r="V14" t="s">
        <v>28</v>
      </c>
      <c r="W14" s="1">
        <v>0</v>
      </c>
      <c r="X14" t="s">
        <v>30</v>
      </c>
      <c r="Y14" s="4">
        <v>100</v>
      </c>
      <c r="Z14" t="s">
        <v>29</v>
      </c>
      <c r="AA14" s="4">
        <v>80</v>
      </c>
      <c r="AB14" t="s">
        <v>28</v>
      </c>
      <c r="AC14" s="4">
        <v>90</v>
      </c>
      <c r="AD14" t="s">
        <v>28</v>
      </c>
      <c r="AE14" s="1">
        <v>0</v>
      </c>
      <c r="AF14" t="s">
        <v>30</v>
      </c>
      <c r="AG14" s="4">
        <v>90</v>
      </c>
      <c r="AH14" s="9" t="s">
        <v>27</v>
      </c>
      <c r="AI14" s="4">
        <v>60</v>
      </c>
      <c r="AJ14" t="s">
        <v>25</v>
      </c>
      <c r="AK14" s="4">
        <v>60</v>
      </c>
      <c r="AL14" t="s">
        <v>25</v>
      </c>
      <c r="AM14" s="1">
        <v>0</v>
      </c>
      <c r="AN14" t="s">
        <v>31</v>
      </c>
      <c r="AO14" s="4">
        <v>60</v>
      </c>
      <c r="AP14" t="s">
        <v>31</v>
      </c>
      <c r="AQ14" s="1">
        <v>0</v>
      </c>
      <c r="AR14" t="s">
        <v>31</v>
      </c>
      <c r="AS14" s="4">
        <v>60</v>
      </c>
      <c r="AT14" t="s">
        <v>29</v>
      </c>
      <c r="AU14" s="4">
        <v>60</v>
      </c>
      <c r="AV14" t="s">
        <v>31</v>
      </c>
      <c r="AW14" s="4">
        <f t="shared" si="30"/>
        <v>70</v>
      </c>
      <c r="AX14" t="s">
        <v>29</v>
      </c>
      <c r="AY14" s="4">
        <f t="shared" si="31"/>
        <v>65</v>
      </c>
      <c r="AZ14" t="s">
        <v>39</v>
      </c>
      <c r="BA14" s="4">
        <f t="shared" si="32"/>
        <v>80</v>
      </c>
      <c r="BB14" t="s">
        <v>39</v>
      </c>
      <c r="BC14" s="1">
        <v>0</v>
      </c>
      <c r="BD14" t="s">
        <v>31</v>
      </c>
      <c r="BE14" s="4">
        <f t="shared" si="33"/>
        <v>80</v>
      </c>
      <c r="BF14" t="s">
        <v>29</v>
      </c>
      <c r="BG14" s="4">
        <v>65</v>
      </c>
      <c r="BH14" t="s">
        <v>28</v>
      </c>
      <c r="BI14" s="4">
        <f t="shared" si="34"/>
        <v>100</v>
      </c>
      <c r="BJ14" s="6"/>
      <c r="BK14" s="6"/>
      <c r="BL14" s="6"/>
      <c r="BM14" s="6"/>
      <c r="BN14" s="6"/>
      <c r="BO14" s="6"/>
      <c r="BP14" s="6"/>
      <c r="BQ14" s="6"/>
      <c r="BR14" s="5"/>
      <c r="BS14" s="5"/>
      <c r="BT14" s="5"/>
      <c r="BU14" s="5"/>
      <c r="BV14" t="s">
        <v>29</v>
      </c>
      <c r="BW14" s="3">
        <f t="shared" si="35"/>
        <v>55</v>
      </c>
      <c r="BX14" t="s">
        <v>28</v>
      </c>
      <c r="BY14" s="3">
        <v>80</v>
      </c>
      <c r="BZ14" t="s">
        <v>28</v>
      </c>
      <c r="CA14" s="7">
        <v>0</v>
      </c>
      <c r="CB14" t="s">
        <v>30</v>
      </c>
      <c r="CC14" s="3">
        <v>80</v>
      </c>
      <c r="CD14" t="s">
        <v>29</v>
      </c>
      <c r="CE14">
        <v>44</v>
      </c>
      <c r="CF14" t="s">
        <v>25</v>
      </c>
      <c r="CG14" s="3">
        <v>80</v>
      </c>
      <c r="CH14" t="s">
        <v>25</v>
      </c>
      <c r="CI14" t="s">
        <v>19</v>
      </c>
      <c r="CJ14" t="s">
        <v>39</v>
      </c>
      <c r="CK14" s="3">
        <v>80</v>
      </c>
      <c r="CL14" t="s">
        <v>39</v>
      </c>
      <c r="CM14" s="17">
        <v>50</v>
      </c>
      <c r="CN14" t="s">
        <v>28</v>
      </c>
      <c r="CO14" s="2">
        <v>75</v>
      </c>
      <c r="CP14" t="s">
        <v>28</v>
      </c>
      <c r="CQ14" t="s">
        <v>19</v>
      </c>
      <c r="CR14" t="s">
        <v>30</v>
      </c>
      <c r="CS14" s="2">
        <v>75</v>
      </c>
      <c r="CT14" s="5"/>
      <c r="CU14" s="5"/>
      <c r="CV14" s="5"/>
      <c r="CW14" s="5"/>
      <c r="CX14" t="s">
        <v>39</v>
      </c>
      <c r="CY14" s="2">
        <v>55</v>
      </c>
      <c r="CZ14" t="s">
        <v>31</v>
      </c>
      <c r="DA14" s="2">
        <v>75</v>
      </c>
      <c r="DB14" t="s">
        <v>31</v>
      </c>
      <c r="DC14" t="s">
        <v>19</v>
      </c>
      <c r="DD14" t="s">
        <v>37</v>
      </c>
      <c r="DE14" s="2">
        <v>75</v>
      </c>
      <c r="DF14" t="s">
        <v>39</v>
      </c>
      <c r="DG14" s="2">
        <v>55</v>
      </c>
      <c r="DH14" t="s">
        <v>42</v>
      </c>
      <c r="DI14" s="2">
        <v>80</v>
      </c>
      <c r="DJ14" t="s">
        <v>42</v>
      </c>
      <c r="DK14" t="s">
        <v>19</v>
      </c>
      <c r="DL14" t="s">
        <v>37</v>
      </c>
      <c r="DM14" s="2">
        <v>80</v>
      </c>
      <c r="DN14" t="s">
        <v>29</v>
      </c>
      <c r="DO14" s="2">
        <v>55</v>
      </c>
      <c r="DP14" t="s">
        <v>28</v>
      </c>
      <c r="DQ14" s="2">
        <v>80</v>
      </c>
      <c r="DR14" t="s">
        <v>28</v>
      </c>
      <c r="DS14" t="s">
        <v>19</v>
      </c>
      <c r="DT14" t="s">
        <v>30</v>
      </c>
      <c r="DU14" s="2">
        <v>80</v>
      </c>
      <c r="DV14" t="s">
        <v>29</v>
      </c>
      <c r="DW14" s="2">
        <v>55</v>
      </c>
      <c r="DX14" t="s">
        <v>31</v>
      </c>
      <c r="DY14" s="2">
        <v>80</v>
      </c>
    </row>
    <row r="15" spans="1:129">
      <c r="A15" t="s">
        <v>72</v>
      </c>
      <c r="B15" t="s">
        <v>29</v>
      </c>
      <c r="C15" s="2">
        <v>80</v>
      </c>
      <c r="D15" t="s">
        <v>39</v>
      </c>
      <c r="E15" s="2">
        <v>100</v>
      </c>
      <c r="F15" t="s">
        <v>39</v>
      </c>
      <c r="G15" s="1">
        <v>0</v>
      </c>
      <c r="H15" t="s">
        <v>31</v>
      </c>
      <c r="I15" s="3">
        <v>100</v>
      </c>
      <c r="J15" t="s">
        <v>29</v>
      </c>
      <c r="K15" s="3">
        <v>80</v>
      </c>
      <c r="L15" t="s">
        <v>39</v>
      </c>
      <c r="M15" s="3">
        <v>100</v>
      </c>
      <c r="N15" t="s">
        <v>39</v>
      </c>
      <c r="O15" s="1">
        <v>0</v>
      </c>
      <c r="P15" t="s">
        <v>31</v>
      </c>
      <c r="Q15" s="3">
        <v>100</v>
      </c>
      <c r="R15" t="s">
        <v>28</v>
      </c>
      <c r="S15" s="4">
        <v>80</v>
      </c>
      <c r="T15" t="s">
        <v>30</v>
      </c>
      <c r="U15" s="4">
        <v>100</v>
      </c>
      <c r="V15" t="s">
        <v>30</v>
      </c>
      <c r="W15" s="1">
        <v>0</v>
      </c>
      <c r="X15" t="s">
        <v>30</v>
      </c>
      <c r="Y15" s="4">
        <v>100</v>
      </c>
      <c r="Z15" t="s">
        <v>39</v>
      </c>
      <c r="AA15" s="4">
        <v>80</v>
      </c>
      <c r="AB15" t="s">
        <v>31</v>
      </c>
      <c r="AC15" s="4">
        <v>100</v>
      </c>
      <c r="AD15" t="s">
        <v>31</v>
      </c>
      <c r="AE15" s="1">
        <v>0</v>
      </c>
      <c r="AF15" t="s">
        <v>30</v>
      </c>
      <c r="AG15" s="4">
        <v>100</v>
      </c>
      <c r="AH15" s="9" t="s">
        <v>29</v>
      </c>
      <c r="AI15" s="4">
        <v>70</v>
      </c>
      <c r="AJ15" t="s">
        <v>28</v>
      </c>
      <c r="AK15" s="4">
        <v>80</v>
      </c>
      <c r="AL15" t="s">
        <v>28</v>
      </c>
      <c r="AM15" s="1">
        <v>0</v>
      </c>
      <c r="AN15" t="s">
        <v>30</v>
      </c>
      <c r="AO15" s="4">
        <v>80</v>
      </c>
      <c r="AP15" t="s">
        <v>30</v>
      </c>
      <c r="AQ15" s="1">
        <v>0</v>
      </c>
      <c r="AR15" t="s">
        <v>30</v>
      </c>
      <c r="AS15" s="4">
        <v>80</v>
      </c>
      <c r="AT15" t="s">
        <v>29</v>
      </c>
      <c r="AU15" s="4">
        <v>70</v>
      </c>
      <c r="AV15" t="s">
        <v>31</v>
      </c>
      <c r="AW15" s="4">
        <f t="shared" si="30"/>
        <v>80</v>
      </c>
      <c r="AX15" t="s">
        <v>29</v>
      </c>
      <c r="AY15" s="4">
        <f t="shared" si="31"/>
        <v>75</v>
      </c>
      <c r="AZ15" t="s">
        <v>39</v>
      </c>
      <c r="BA15" s="4">
        <f t="shared" si="32"/>
        <v>90</v>
      </c>
      <c r="BB15" t="s">
        <v>39</v>
      </c>
      <c r="BC15" s="1">
        <v>0</v>
      </c>
      <c r="BD15" t="s">
        <v>31</v>
      </c>
      <c r="BE15" s="4">
        <f t="shared" si="33"/>
        <v>90</v>
      </c>
      <c r="BF15" t="s">
        <v>27</v>
      </c>
      <c r="BG15" s="4">
        <v>75</v>
      </c>
      <c r="BH15" t="s">
        <v>31</v>
      </c>
      <c r="BI15" s="4">
        <f t="shared" si="34"/>
        <v>110</v>
      </c>
      <c r="BJ15" s="6"/>
      <c r="BK15" s="6"/>
      <c r="BL15" s="6"/>
      <c r="BM15" s="6"/>
      <c r="BN15" s="6"/>
      <c r="BO15" s="6"/>
      <c r="BP15" s="6"/>
      <c r="BQ15" s="6"/>
      <c r="BR15" s="5"/>
      <c r="BS15" s="5"/>
      <c r="BT15" s="5"/>
      <c r="BU15" s="5"/>
      <c r="BV15" t="s">
        <v>29</v>
      </c>
      <c r="BW15" s="3">
        <f t="shared" si="35"/>
        <v>65</v>
      </c>
      <c r="BX15" t="s">
        <v>39</v>
      </c>
      <c r="BY15" s="3">
        <v>100</v>
      </c>
      <c r="BZ15" t="s">
        <v>39</v>
      </c>
      <c r="CA15" s="7">
        <v>0</v>
      </c>
      <c r="CB15" t="s">
        <v>31</v>
      </c>
      <c r="CC15" s="3">
        <v>100</v>
      </c>
      <c r="CD15" t="s">
        <v>29</v>
      </c>
      <c r="CE15">
        <v>65</v>
      </c>
      <c r="CF15" t="s">
        <v>39</v>
      </c>
      <c r="CG15" s="3">
        <v>100</v>
      </c>
      <c r="CH15" t="s">
        <v>39</v>
      </c>
      <c r="CI15" t="s">
        <v>19</v>
      </c>
      <c r="CJ15" t="s">
        <v>30</v>
      </c>
      <c r="CK15" s="3">
        <v>100</v>
      </c>
      <c r="CL15" t="s">
        <v>60</v>
      </c>
      <c r="CM15" s="17">
        <v>70</v>
      </c>
      <c r="CN15" t="s">
        <v>25</v>
      </c>
      <c r="CO15" s="2">
        <v>110</v>
      </c>
      <c r="CP15" t="s">
        <v>25</v>
      </c>
      <c r="CQ15" t="s">
        <v>19</v>
      </c>
      <c r="CR15" t="s">
        <v>31</v>
      </c>
      <c r="CS15" s="2">
        <v>110</v>
      </c>
      <c r="CT15" s="5"/>
      <c r="CU15" s="5"/>
      <c r="CV15" s="5"/>
      <c r="CW15" s="5"/>
      <c r="CX15" t="s">
        <v>29</v>
      </c>
      <c r="CY15" s="2">
        <v>70</v>
      </c>
      <c r="CZ15" t="s">
        <v>28</v>
      </c>
      <c r="DA15" s="2">
        <v>110</v>
      </c>
      <c r="DB15" t="s">
        <v>28</v>
      </c>
      <c r="DC15" t="s">
        <v>19</v>
      </c>
      <c r="DD15" t="s">
        <v>37</v>
      </c>
      <c r="DE15" s="2">
        <v>110</v>
      </c>
      <c r="DF15" t="s">
        <v>29</v>
      </c>
      <c r="DG15" s="2">
        <v>70</v>
      </c>
      <c r="DH15" t="s">
        <v>41</v>
      </c>
      <c r="DI15" s="2">
        <v>100</v>
      </c>
      <c r="DJ15" t="s">
        <v>41</v>
      </c>
      <c r="DK15" t="s">
        <v>19</v>
      </c>
      <c r="DL15" t="s">
        <v>37</v>
      </c>
      <c r="DM15" s="2">
        <v>100</v>
      </c>
      <c r="DN15" t="s">
        <v>29</v>
      </c>
      <c r="DO15" s="2">
        <v>70</v>
      </c>
      <c r="DP15" t="s">
        <v>39</v>
      </c>
      <c r="DQ15" s="2">
        <v>100</v>
      </c>
      <c r="DR15" t="s">
        <v>39</v>
      </c>
      <c r="DS15" t="s">
        <v>19</v>
      </c>
      <c r="DT15" t="s">
        <v>31</v>
      </c>
      <c r="DU15" s="2">
        <v>100</v>
      </c>
      <c r="DV15" t="s">
        <v>29</v>
      </c>
      <c r="DW15" s="2">
        <v>70</v>
      </c>
      <c r="DX15" t="s">
        <v>31</v>
      </c>
      <c r="DY15" s="2">
        <v>100</v>
      </c>
    </row>
    <row r="16" spans="1:129">
      <c r="A16" t="s">
        <v>73</v>
      </c>
      <c r="B16" t="s">
        <v>29</v>
      </c>
      <c r="C16" s="2">
        <v>60</v>
      </c>
      <c r="D16" t="s">
        <v>39</v>
      </c>
      <c r="E16" s="2">
        <v>80</v>
      </c>
      <c r="F16" t="s">
        <v>39</v>
      </c>
      <c r="G16" s="1">
        <v>0</v>
      </c>
      <c r="H16" t="s">
        <v>31</v>
      </c>
      <c r="I16" s="3">
        <v>80</v>
      </c>
      <c r="J16" t="s">
        <v>29</v>
      </c>
      <c r="K16" s="3">
        <v>60</v>
      </c>
      <c r="L16" t="s">
        <v>28</v>
      </c>
      <c r="M16" s="3">
        <v>80</v>
      </c>
      <c r="N16" t="s">
        <v>28</v>
      </c>
      <c r="O16" s="1">
        <v>0</v>
      </c>
      <c r="P16" t="s">
        <v>30</v>
      </c>
      <c r="Q16" s="3">
        <v>80</v>
      </c>
      <c r="R16" t="s">
        <v>25</v>
      </c>
      <c r="S16" s="4">
        <v>70</v>
      </c>
      <c r="T16" t="s">
        <v>31</v>
      </c>
      <c r="U16" s="4">
        <v>80</v>
      </c>
      <c r="V16" t="s">
        <v>31</v>
      </c>
      <c r="W16" s="1">
        <v>0</v>
      </c>
      <c r="X16" t="s">
        <v>30</v>
      </c>
      <c r="Y16" s="4">
        <v>80</v>
      </c>
      <c r="Z16" t="s">
        <v>29</v>
      </c>
      <c r="AA16" s="4">
        <v>70</v>
      </c>
      <c r="AB16" t="s">
        <v>28</v>
      </c>
      <c r="AC16" s="4">
        <v>80</v>
      </c>
      <c r="AD16" t="s">
        <v>28</v>
      </c>
      <c r="AE16" s="1">
        <v>0</v>
      </c>
      <c r="AF16" t="s">
        <v>31</v>
      </c>
      <c r="AG16" s="4">
        <v>80</v>
      </c>
      <c r="AH16" s="9" t="s">
        <v>27</v>
      </c>
      <c r="AI16" s="4">
        <v>60</v>
      </c>
      <c r="AJ16" t="s">
        <v>29</v>
      </c>
      <c r="AK16" s="4">
        <v>60</v>
      </c>
      <c r="AL16" t="s">
        <v>29</v>
      </c>
      <c r="AM16" s="1">
        <v>0</v>
      </c>
      <c r="AN16" t="s">
        <v>28</v>
      </c>
      <c r="AO16" s="4">
        <v>60</v>
      </c>
      <c r="AP16" t="s">
        <v>28</v>
      </c>
      <c r="AQ16" s="1">
        <v>0</v>
      </c>
      <c r="AR16" t="s">
        <v>30</v>
      </c>
      <c r="AS16" s="4">
        <v>60</v>
      </c>
      <c r="AT16" t="s">
        <v>27</v>
      </c>
      <c r="AU16" s="4">
        <v>60</v>
      </c>
      <c r="AV16" t="s">
        <v>28</v>
      </c>
      <c r="AW16" s="4">
        <f t="shared" si="30"/>
        <v>70</v>
      </c>
      <c r="AX16" t="s">
        <v>27</v>
      </c>
      <c r="AY16" s="4">
        <f t="shared" si="31"/>
        <v>65</v>
      </c>
      <c r="AZ16" t="s">
        <v>25</v>
      </c>
      <c r="BA16" s="4">
        <f t="shared" si="32"/>
        <v>80</v>
      </c>
      <c r="BB16" t="s">
        <v>25</v>
      </c>
      <c r="BC16" s="1">
        <v>0</v>
      </c>
      <c r="BD16" t="s">
        <v>28</v>
      </c>
      <c r="BE16" s="4">
        <f t="shared" si="33"/>
        <v>80</v>
      </c>
      <c r="BF16" t="s">
        <v>29</v>
      </c>
      <c r="BG16" s="4">
        <v>65</v>
      </c>
      <c r="BH16" t="s">
        <v>28</v>
      </c>
      <c r="BI16" s="4">
        <f t="shared" si="34"/>
        <v>100</v>
      </c>
      <c r="BJ16" s="6"/>
      <c r="BK16" s="6"/>
      <c r="BL16" s="6"/>
      <c r="BM16" s="6"/>
      <c r="BN16" s="6"/>
      <c r="BO16" s="6"/>
      <c r="BP16" s="6"/>
      <c r="BQ16" s="6"/>
      <c r="BR16" s="5"/>
      <c r="BS16" s="5"/>
      <c r="BT16" s="5"/>
      <c r="BU16" s="5"/>
      <c r="BV16" t="s">
        <v>29</v>
      </c>
      <c r="BW16" s="3">
        <f t="shared" si="35"/>
        <v>55</v>
      </c>
      <c r="BX16" t="s">
        <v>39</v>
      </c>
      <c r="BY16" s="3">
        <v>80</v>
      </c>
      <c r="BZ16" t="s">
        <v>39</v>
      </c>
      <c r="CA16" s="7">
        <v>0</v>
      </c>
      <c r="CB16" t="s">
        <v>31</v>
      </c>
      <c r="CC16" s="3">
        <v>80</v>
      </c>
      <c r="CD16" t="s">
        <v>29</v>
      </c>
      <c r="CE16">
        <v>55</v>
      </c>
      <c r="CF16" t="s">
        <v>28</v>
      </c>
      <c r="CG16" s="3">
        <v>80</v>
      </c>
      <c r="CH16" t="s">
        <v>28</v>
      </c>
      <c r="CI16" t="s">
        <v>19</v>
      </c>
      <c r="CJ16" t="s">
        <v>30</v>
      </c>
      <c r="CK16" s="3">
        <v>80</v>
      </c>
      <c r="CL16" t="s">
        <v>60</v>
      </c>
      <c r="CM16" s="17">
        <v>60</v>
      </c>
      <c r="CN16" t="s">
        <v>39</v>
      </c>
      <c r="CO16" s="2">
        <v>85</v>
      </c>
      <c r="CP16" t="s">
        <v>25</v>
      </c>
      <c r="CQ16" t="s">
        <v>19</v>
      </c>
      <c r="CR16" t="s">
        <v>28</v>
      </c>
      <c r="CS16" s="2">
        <v>85</v>
      </c>
      <c r="CT16" s="5"/>
      <c r="CU16" s="5"/>
      <c r="CV16" s="5"/>
      <c r="CW16" s="5"/>
      <c r="CX16" t="s">
        <v>29</v>
      </c>
      <c r="CY16" s="2">
        <v>60</v>
      </c>
      <c r="CZ16" t="s">
        <v>28</v>
      </c>
      <c r="DA16" s="2">
        <v>85</v>
      </c>
      <c r="DB16" t="s">
        <v>28</v>
      </c>
      <c r="DC16" t="s">
        <v>19</v>
      </c>
      <c r="DD16" t="s">
        <v>37</v>
      </c>
      <c r="DE16" s="2">
        <v>85</v>
      </c>
      <c r="DF16" t="s">
        <v>29</v>
      </c>
      <c r="DG16" s="2">
        <v>60</v>
      </c>
      <c r="DH16" t="s">
        <v>42</v>
      </c>
      <c r="DI16" s="2">
        <v>80</v>
      </c>
      <c r="DJ16" t="s">
        <v>42</v>
      </c>
      <c r="DK16" t="s">
        <v>19</v>
      </c>
      <c r="DL16" t="s">
        <v>37</v>
      </c>
      <c r="DM16" s="2">
        <v>80</v>
      </c>
      <c r="DN16" t="s">
        <v>29</v>
      </c>
      <c r="DO16" s="2">
        <v>60</v>
      </c>
      <c r="DP16" t="s">
        <v>39</v>
      </c>
      <c r="DQ16" s="2">
        <v>80</v>
      </c>
      <c r="DR16" t="s">
        <v>39</v>
      </c>
      <c r="DS16" t="s">
        <v>19</v>
      </c>
      <c r="DT16" t="s">
        <v>31</v>
      </c>
      <c r="DU16" s="2">
        <v>80</v>
      </c>
      <c r="DV16" t="s">
        <v>29</v>
      </c>
      <c r="DW16" s="2">
        <v>60</v>
      </c>
      <c r="DX16" t="s">
        <v>28</v>
      </c>
      <c r="DY16" s="2">
        <v>80</v>
      </c>
    </row>
    <row r="17" spans="1:129">
      <c r="A17" t="s">
        <v>74</v>
      </c>
      <c r="B17" t="s">
        <v>29</v>
      </c>
      <c r="C17" s="2">
        <v>90</v>
      </c>
      <c r="D17" t="s">
        <v>28</v>
      </c>
      <c r="E17" s="2">
        <v>100</v>
      </c>
      <c r="F17" t="s">
        <v>28</v>
      </c>
      <c r="G17" s="1">
        <v>0</v>
      </c>
      <c r="H17" t="s">
        <v>30</v>
      </c>
      <c r="I17" s="3">
        <v>100</v>
      </c>
      <c r="J17" t="s">
        <v>29</v>
      </c>
      <c r="K17" s="3">
        <v>90</v>
      </c>
      <c r="L17" t="s">
        <v>28</v>
      </c>
      <c r="M17" s="3">
        <v>100</v>
      </c>
      <c r="N17" t="s">
        <v>28</v>
      </c>
      <c r="O17" s="1">
        <v>0</v>
      </c>
      <c r="P17" t="s">
        <v>30</v>
      </c>
      <c r="Q17" s="3">
        <v>100</v>
      </c>
      <c r="R17" t="s">
        <v>39</v>
      </c>
      <c r="S17" s="4">
        <v>80</v>
      </c>
      <c r="T17" t="s">
        <v>30</v>
      </c>
      <c r="U17" s="4">
        <v>100</v>
      </c>
      <c r="V17" t="s">
        <v>30</v>
      </c>
      <c r="W17" s="1">
        <v>0</v>
      </c>
      <c r="X17" t="s">
        <v>30</v>
      </c>
      <c r="Y17" s="4">
        <v>100</v>
      </c>
      <c r="Z17" t="s">
        <v>29</v>
      </c>
      <c r="AA17" s="4">
        <v>70</v>
      </c>
      <c r="AB17" t="s">
        <v>28</v>
      </c>
      <c r="AC17" s="4">
        <v>90</v>
      </c>
      <c r="AD17" t="s">
        <v>28</v>
      </c>
      <c r="AE17" s="1">
        <v>0</v>
      </c>
      <c r="AF17" t="s">
        <v>30</v>
      </c>
      <c r="AG17" s="4">
        <v>90</v>
      </c>
      <c r="AH17" s="9" t="s">
        <v>29</v>
      </c>
      <c r="AI17" s="4">
        <v>70</v>
      </c>
      <c r="AJ17" t="s">
        <v>39</v>
      </c>
      <c r="AK17" s="4">
        <v>80</v>
      </c>
      <c r="AL17" t="s">
        <v>39</v>
      </c>
      <c r="AM17" s="1">
        <v>0</v>
      </c>
      <c r="AN17" t="s">
        <v>31</v>
      </c>
      <c r="AO17" s="4">
        <v>80</v>
      </c>
      <c r="AP17" t="s">
        <v>31</v>
      </c>
      <c r="AQ17" s="1">
        <v>0</v>
      </c>
      <c r="AR17" t="s">
        <v>30</v>
      </c>
      <c r="AS17" s="4">
        <v>80</v>
      </c>
      <c r="AT17" t="s">
        <v>27</v>
      </c>
      <c r="AU17" s="4">
        <v>70</v>
      </c>
      <c r="AV17" t="s">
        <v>28</v>
      </c>
      <c r="AW17" s="4">
        <f t="shared" si="30"/>
        <v>80</v>
      </c>
      <c r="AX17" t="s">
        <v>29</v>
      </c>
      <c r="AY17" s="4">
        <f t="shared" si="31"/>
        <v>75</v>
      </c>
      <c r="AZ17" t="s">
        <v>39</v>
      </c>
      <c r="BA17" s="4">
        <f t="shared" si="32"/>
        <v>90</v>
      </c>
      <c r="BB17" t="s">
        <v>39</v>
      </c>
      <c r="BC17" s="1">
        <v>0</v>
      </c>
      <c r="BD17" t="s">
        <v>28</v>
      </c>
      <c r="BE17" s="4">
        <f t="shared" si="33"/>
        <v>90</v>
      </c>
      <c r="BF17" t="s">
        <v>29</v>
      </c>
      <c r="BG17" s="4">
        <v>75</v>
      </c>
      <c r="BH17" t="s">
        <v>28</v>
      </c>
      <c r="BI17" s="4">
        <f t="shared" si="34"/>
        <v>110</v>
      </c>
      <c r="BJ17" s="6"/>
      <c r="BK17" s="6"/>
      <c r="BL17" s="6"/>
      <c r="BM17" s="6"/>
      <c r="BN17" s="6"/>
      <c r="BO17" s="6"/>
      <c r="BP17" s="6"/>
      <c r="BQ17" s="6"/>
      <c r="BR17" s="5"/>
      <c r="BS17" s="5"/>
      <c r="BT17" s="5"/>
      <c r="BU17" s="5"/>
      <c r="BV17" t="s">
        <v>29</v>
      </c>
      <c r="BW17" s="3">
        <f t="shared" si="35"/>
        <v>65</v>
      </c>
      <c r="BX17" t="s">
        <v>28</v>
      </c>
      <c r="BY17" s="3">
        <v>100</v>
      </c>
      <c r="BZ17" t="s">
        <v>28</v>
      </c>
      <c r="CA17" s="7">
        <v>0</v>
      </c>
      <c r="CB17" t="s">
        <v>30</v>
      </c>
      <c r="CC17" s="3">
        <v>100</v>
      </c>
      <c r="CD17" t="s">
        <v>29</v>
      </c>
      <c r="CE17">
        <v>65</v>
      </c>
      <c r="CF17" t="s">
        <v>30</v>
      </c>
      <c r="CG17" s="3">
        <v>100</v>
      </c>
      <c r="CH17" t="s">
        <v>30</v>
      </c>
      <c r="CI17" t="s">
        <v>19</v>
      </c>
      <c r="CJ17" t="s">
        <v>30</v>
      </c>
      <c r="CK17" s="3">
        <v>100</v>
      </c>
      <c r="CL17" t="s">
        <v>24</v>
      </c>
      <c r="CM17" s="17">
        <v>70</v>
      </c>
      <c r="CN17" t="s">
        <v>75</v>
      </c>
      <c r="CO17" s="2">
        <v>110</v>
      </c>
      <c r="CP17" t="s">
        <v>25</v>
      </c>
      <c r="CQ17" t="s">
        <v>19</v>
      </c>
      <c r="CR17" t="s">
        <v>31</v>
      </c>
      <c r="CS17" s="2">
        <v>110</v>
      </c>
      <c r="CT17" s="5"/>
      <c r="CU17" s="5"/>
      <c r="CV17" s="5"/>
      <c r="CW17" s="5"/>
      <c r="CX17" t="s">
        <v>32</v>
      </c>
      <c r="CY17" s="2">
        <v>70</v>
      </c>
      <c r="CZ17" t="s">
        <v>28</v>
      </c>
      <c r="DA17" s="2">
        <v>110</v>
      </c>
      <c r="DB17" t="s">
        <v>28</v>
      </c>
      <c r="DC17" t="s">
        <v>19</v>
      </c>
      <c r="DD17" t="s">
        <v>37</v>
      </c>
      <c r="DE17" s="2">
        <v>110</v>
      </c>
      <c r="DF17" t="s">
        <v>32</v>
      </c>
      <c r="DG17" s="2">
        <v>70</v>
      </c>
      <c r="DH17" t="s">
        <v>41</v>
      </c>
      <c r="DI17" s="2">
        <v>90</v>
      </c>
      <c r="DJ17" t="s">
        <v>41</v>
      </c>
      <c r="DK17" t="s">
        <v>19</v>
      </c>
      <c r="DL17" t="s">
        <v>37</v>
      </c>
      <c r="DM17" s="2">
        <v>90</v>
      </c>
      <c r="DN17" t="s">
        <v>29</v>
      </c>
      <c r="DO17" s="2">
        <v>70</v>
      </c>
      <c r="DP17" t="s">
        <v>28</v>
      </c>
      <c r="DQ17" s="2">
        <v>90</v>
      </c>
      <c r="DR17" t="s">
        <v>28</v>
      </c>
      <c r="DS17" t="s">
        <v>19</v>
      </c>
      <c r="DT17" t="s">
        <v>30</v>
      </c>
      <c r="DU17" s="2">
        <v>90</v>
      </c>
      <c r="DV17" t="s">
        <v>29</v>
      </c>
      <c r="DW17" s="2">
        <v>70</v>
      </c>
      <c r="DX17" t="s">
        <v>28</v>
      </c>
      <c r="DY17" s="2">
        <v>90</v>
      </c>
    </row>
    <row r="18" spans="1:129">
      <c r="A18" t="s">
        <v>76</v>
      </c>
      <c r="B18" t="s">
        <v>23</v>
      </c>
      <c r="C18" s="2">
        <v>40</v>
      </c>
      <c r="D18" t="s">
        <v>31</v>
      </c>
      <c r="E18" s="2">
        <v>60</v>
      </c>
      <c r="F18" t="s">
        <v>31</v>
      </c>
      <c r="G18" s="1">
        <v>0</v>
      </c>
      <c r="H18" t="s">
        <v>30</v>
      </c>
      <c r="I18" s="3">
        <v>60</v>
      </c>
      <c r="J18" t="s">
        <v>23</v>
      </c>
      <c r="K18" s="3">
        <v>40</v>
      </c>
      <c r="L18" t="s">
        <v>25</v>
      </c>
      <c r="M18" s="3">
        <v>60</v>
      </c>
      <c r="N18" t="s">
        <v>25</v>
      </c>
      <c r="O18" s="1">
        <v>0</v>
      </c>
      <c r="P18" t="s">
        <v>30</v>
      </c>
      <c r="Q18" s="3">
        <v>60</v>
      </c>
      <c r="R18" t="s">
        <v>24</v>
      </c>
      <c r="S18" s="4">
        <v>60</v>
      </c>
      <c r="T18" t="s">
        <v>28</v>
      </c>
      <c r="U18" s="4">
        <v>80</v>
      </c>
      <c r="V18" t="s">
        <v>28</v>
      </c>
      <c r="W18" s="1">
        <v>0</v>
      </c>
      <c r="X18" t="s">
        <v>31</v>
      </c>
      <c r="Y18" s="4">
        <v>80</v>
      </c>
      <c r="Z18" t="s">
        <v>23</v>
      </c>
      <c r="AA18" s="4">
        <v>60</v>
      </c>
      <c r="AB18" t="s">
        <v>32</v>
      </c>
      <c r="AC18" s="4">
        <v>70</v>
      </c>
      <c r="AD18" t="s">
        <v>32</v>
      </c>
      <c r="AE18" s="1">
        <v>0</v>
      </c>
      <c r="AF18" t="s">
        <v>28</v>
      </c>
      <c r="AG18" s="4">
        <v>70</v>
      </c>
      <c r="AH18" s="9" t="s">
        <v>33</v>
      </c>
      <c r="AI18" s="4">
        <v>60</v>
      </c>
      <c r="AJ18" t="s">
        <v>27</v>
      </c>
      <c r="AK18" s="4">
        <v>60</v>
      </c>
      <c r="AL18" t="s">
        <v>27</v>
      </c>
      <c r="AM18" s="1">
        <v>0</v>
      </c>
      <c r="AN18" t="s">
        <v>30</v>
      </c>
      <c r="AO18" s="4">
        <v>60</v>
      </c>
      <c r="AP18" t="s">
        <v>30</v>
      </c>
      <c r="AQ18" s="1">
        <v>0</v>
      </c>
      <c r="AR18" t="s">
        <v>30</v>
      </c>
      <c r="AS18" s="4">
        <v>60</v>
      </c>
      <c r="AT18" t="s">
        <v>23</v>
      </c>
      <c r="AU18" s="4">
        <v>60</v>
      </c>
      <c r="AV18" t="s">
        <v>39</v>
      </c>
      <c r="AW18" s="4">
        <f t="shared" si="30"/>
        <v>70</v>
      </c>
      <c r="AX18" t="s">
        <v>23</v>
      </c>
      <c r="AY18" s="4">
        <f t="shared" si="31"/>
        <v>65</v>
      </c>
      <c r="AZ18" t="s">
        <v>29</v>
      </c>
      <c r="BA18" s="4">
        <f t="shared" si="32"/>
        <v>80</v>
      </c>
      <c r="BB18" t="s">
        <v>29</v>
      </c>
      <c r="BC18" s="1">
        <v>0</v>
      </c>
      <c r="BD18" t="s">
        <v>28</v>
      </c>
      <c r="BE18" s="4">
        <f t="shared" si="33"/>
        <v>80</v>
      </c>
      <c r="BF18" t="s">
        <v>23</v>
      </c>
      <c r="BG18" s="4">
        <v>65</v>
      </c>
      <c r="BH18" t="s">
        <v>28</v>
      </c>
      <c r="BI18" s="4">
        <f t="shared" si="34"/>
        <v>100</v>
      </c>
      <c r="BJ18" s="6"/>
      <c r="BK18" s="6"/>
      <c r="BL18" s="6"/>
      <c r="BM18" s="6"/>
      <c r="BN18" s="6"/>
      <c r="BO18" s="6"/>
      <c r="BP18" s="6"/>
      <c r="BQ18" s="6"/>
      <c r="BR18" s="5"/>
      <c r="BS18" s="5"/>
      <c r="BT18" s="5"/>
      <c r="BU18" s="5"/>
      <c r="BV18" t="s">
        <v>23</v>
      </c>
      <c r="BW18" s="3">
        <f t="shared" si="35"/>
        <v>55</v>
      </c>
      <c r="BX18" t="s">
        <v>31</v>
      </c>
      <c r="BY18" s="3">
        <v>60</v>
      </c>
      <c r="BZ18" t="s">
        <v>31</v>
      </c>
      <c r="CA18" s="7">
        <v>0</v>
      </c>
      <c r="CB18" t="s">
        <v>30</v>
      </c>
      <c r="CC18" s="3">
        <v>60</v>
      </c>
      <c r="CD18" t="s">
        <v>23</v>
      </c>
      <c r="CE18">
        <v>55</v>
      </c>
      <c r="CF18" s="10" t="s">
        <v>29</v>
      </c>
      <c r="CG18" s="3">
        <v>60</v>
      </c>
      <c r="CH18" t="s">
        <v>29</v>
      </c>
      <c r="CI18" t="s">
        <v>19</v>
      </c>
      <c r="CJ18" t="s">
        <v>28</v>
      </c>
      <c r="CK18" s="3">
        <v>60</v>
      </c>
      <c r="CL18" t="s">
        <v>23</v>
      </c>
      <c r="CM18" s="17">
        <v>60</v>
      </c>
      <c r="CN18" t="s">
        <v>32</v>
      </c>
      <c r="CO18" s="2">
        <v>75</v>
      </c>
      <c r="CP18" t="s">
        <v>32</v>
      </c>
      <c r="CQ18" t="s">
        <v>19</v>
      </c>
      <c r="CR18" t="s">
        <v>31</v>
      </c>
      <c r="CS18" s="2">
        <v>75</v>
      </c>
      <c r="CT18" s="5"/>
      <c r="CU18" s="5"/>
      <c r="CV18" s="5"/>
      <c r="CW18" s="5"/>
      <c r="CX18" t="s">
        <v>24</v>
      </c>
      <c r="CY18" s="2">
        <v>60</v>
      </c>
      <c r="CZ18" t="s">
        <v>39</v>
      </c>
      <c r="DA18" s="2">
        <v>80</v>
      </c>
      <c r="DB18" t="s">
        <v>39</v>
      </c>
      <c r="DC18" t="s">
        <v>19</v>
      </c>
      <c r="DD18" t="s">
        <v>37</v>
      </c>
      <c r="DE18" s="2">
        <v>80</v>
      </c>
      <c r="DF18" t="s">
        <v>24</v>
      </c>
      <c r="DG18" s="2">
        <v>60</v>
      </c>
      <c r="DH18" t="s">
        <v>40</v>
      </c>
      <c r="DI18" s="2">
        <v>80</v>
      </c>
      <c r="DJ18" t="s">
        <v>40</v>
      </c>
      <c r="DK18" t="s">
        <v>19</v>
      </c>
      <c r="DL18" t="s">
        <v>37</v>
      </c>
      <c r="DM18" s="2">
        <v>80</v>
      </c>
      <c r="DN18" t="s">
        <v>23</v>
      </c>
      <c r="DO18" s="2">
        <v>60</v>
      </c>
      <c r="DP18" t="s">
        <v>31</v>
      </c>
      <c r="DQ18" s="2">
        <v>80</v>
      </c>
      <c r="DR18" t="s">
        <v>31</v>
      </c>
      <c r="DS18" t="s">
        <v>19</v>
      </c>
      <c r="DT18" t="s">
        <v>30</v>
      </c>
      <c r="DU18" s="2">
        <v>80</v>
      </c>
      <c r="DV18" t="s">
        <v>23</v>
      </c>
      <c r="DW18" s="2">
        <v>60</v>
      </c>
      <c r="DX18" t="s">
        <v>39</v>
      </c>
      <c r="DY18" s="2">
        <v>80</v>
      </c>
    </row>
    <row r="19" spans="1:129">
      <c r="A19" t="s">
        <v>77</v>
      </c>
      <c r="B19" t="s">
        <v>48</v>
      </c>
      <c r="C19" s="2">
        <v>10</v>
      </c>
      <c r="D19" t="s">
        <v>78</v>
      </c>
      <c r="E19" s="2">
        <v>10</v>
      </c>
      <c r="F19" t="s">
        <v>78</v>
      </c>
      <c r="G19" s="1">
        <v>0</v>
      </c>
      <c r="H19" t="s">
        <v>49</v>
      </c>
      <c r="I19" s="3">
        <v>10</v>
      </c>
      <c r="J19" t="s">
        <v>48</v>
      </c>
      <c r="K19" s="3">
        <v>10</v>
      </c>
      <c r="L19" t="s">
        <v>79</v>
      </c>
      <c r="M19" s="3">
        <v>10</v>
      </c>
      <c r="N19" t="s">
        <v>79</v>
      </c>
      <c r="O19" s="1">
        <v>0</v>
      </c>
      <c r="P19" t="s">
        <v>49</v>
      </c>
      <c r="Q19" s="3">
        <v>10</v>
      </c>
      <c r="R19" t="s">
        <v>80</v>
      </c>
      <c r="S19" s="4">
        <v>10</v>
      </c>
      <c r="T19" t="s">
        <v>49</v>
      </c>
      <c r="U19" s="4">
        <v>15</v>
      </c>
      <c r="V19" t="s">
        <v>49</v>
      </c>
      <c r="W19" s="1">
        <v>0</v>
      </c>
      <c r="X19" t="s">
        <v>49</v>
      </c>
      <c r="Y19" s="4">
        <v>15</v>
      </c>
      <c r="Z19" t="s">
        <v>48</v>
      </c>
      <c r="AA19" s="4">
        <v>10</v>
      </c>
      <c r="AB19" t="s">
        <v>78</v>
      </c>
      <c r="AC19" s="4">
        <v>20</v>
      </c>
      <c r="AD19" t="s">
        <v>78</v>
      </c>
      <c r="AE19" s="1">
        <v>0</v>
      </c>
      <c r="AF19" t="s">
        <v>49</v>
      </c>
      <c r="AG19" s="4">
        <v>20</v>
      </c>
      <c r="AH19" s="9" t="s">
        <v>53</v>
      </c>
      <c r="AI19" s="4">
        <v>10</v>
      </c>
      <c r="AJ19" t="s">
        <v>81</v>
      </c>
      <c r="AK19" s="4">
        <v>30</v>
      </c>
      <c r="AL19" t="s">
        <v>81</v>
      </c>
      <c r="AM19" s="1">
        <v>0</v>
      </c>
      <c r="AN19" t="s">
        <v>49</v>
      </c>
      <c r="AO19" s="4">
        <v>30</v>
      </c>
      <c r="AP19" t="s">
        <v>49</v>
      </c>
      <c r="AQ19" s="1">
        <v>0</v>
      </c>
      <c r="AR19" t="s">
        <v>49</v>
      </c>
      <c r="AS19" s="4">
        <v>30</v>
      </c>
      <c r="AT19" t="s">
        <v>53</v>
      </c>
      <c r="AU19" s="4">
        <v>10</v>
      </c>
      <c r="AV19" t="s">
        <v>49</v>
      </c>
      <c r="AW19" s="4">
        <f t="shared" si="30"/>
        <v>20</v>
      </c>
      <c r="AX19" t="s">
        <v>53</v>
      </c>
      <c r="AY19" s="4">
        <f t="shared" si="31"/>
        <v>15</v>
      </c>
      <c r="AZ19" t="s">
        <v>82</v>
      </c>
      <c r="BA19" s="4">
        <f t="shared" si="32"/>
        <v>30</v>
      </c>
      <c r="BB19" t="s">
        <v>82</v>
      </c>
      <c r="BC19" s="1">
        <v>0</v>
      </c>
      <c r="BD19" t="s">
        <v>49</v>
      </c>
      <c r="BE19" s="4">
        <f t="shared" si="33"/>
        <v>30</v>
      </c>
      <c r="BF19" t="s">
        <v>53</v>
      </c>
      <c r="BG19" s="4">
        <v>15</v>
      </c>
      <c r="BH19" t="s">
        <v>83</v>
      </c>
      <c r="BI19" s="4">
        <f t="shared" si="34"/>
        <v>50</v>
      </c>
      <c r="BJ19" s="6"/>
      <c r="BK19" s="6"/>
      <c r="BL19" s="6"/>
      <c r="BM19" s="6"/>
      <c r="BN19" s="6"/>
      <c r="BO19" s="6"/>
      <c r="BP19" s="6"/>
      <c r="BQ19" s="6"/>
      <c r="BR19" s="5"/>
      <c r="BS19" s="5"/>
      <c r="BT19" s="5"/>
      <c r="BU19" s="5"/>
      <c r="BV19" t="s">
        <v>48</v>
      </c>
      <c r="BW19" s="3">
        <f t="shared" si="35"/>
        <v>5</v>
      </c>
      <c r="BX19" t="s">
        <v>78</v>
      </c>
      <c r="BY19" s="3">
        <v>10</v>
      </c>
      <c r="BZ19" t="s">
        <v>78</v>
      </c>
      <c r="CA19" s="7">
        <v>0</v>
      </c>
      <c r="CB19" t="s">
        <v>49</v>
      </c>
      <c r="CC19" s="3">
        <v>10</v>
      </c>
      <c r="CD19" t="s">
        <v>48</v>
      </c>
      <c r="CE19">
        <v>5</v>
      </c>
      <c r="CF19" t="s">
        <v>79</v>
      </c>
      <c r="CG19" s="3">
        <v>10</v>
      </c>
      <c r="CH19" t="s">
        <v>79</v>
      </c>
      <c r="CI19" t="s">
        <v>19</v>
      </c>
      <c r="CJ19" t="s">
        <v>49</v>
      </c>
      <c r="CK19" s="3">
        <v>10</v>
      </c>
      <c r="CL19" t="s">
        <v>53</v>
      </c>
      <c r="CM19" s="17">
        <v>7</v>
      </c>
      <c r="CN19" t="s">
        <v>83</v>
      </c>
      <c r="CO19" s="2">
        <v>15</v>
      </c>
      <c r="CP19" t="s">
        <v>83</v>
      </c>
      <c r="CQ19" t="s">
        <v>19</v>
      </c>
      <c r="CR19" t="s">
        <v>49</v>
      </c>
      <c r="CS19" s="2">
        <v>15</v>
      </c>
      <c r="CT19" s="5"/>
      <c r="CU19" s="5"/>
      <c r="CV19" s="5"/>
      <c r="CW19" s="5"/>
      <c r="CX19" t="s">
        <v>53</v>
      </c>
      <c r="CY19" s="2">
        <v>7</v>
      </c>
      <c r="CZ19" t="s">
        <v>80</v>
      </c>
      <c r="DA19" s="2">
        <v>15</v>
      </c>
      <c r="DB19" t="s">
        <v>80</v>
      </c>
      <c r="DC19" t="s">
        <v>19</v>
      </c>
      <c r="DD19" t="s">
        <v>57</v>
      </c>
      <c r="DE19" s="2">
        <v>15</v>
      </c>
      <c r="DF19" t="s">
        <v>53</v>
      </c>
      <c r="DG19" s="2">
        <v>7</v>
      </c>
      <c r="DH19" t="s">
        <v>84</v>
      </c>
      <c r="DI19" s="2">
        <v>15</v>
      </c>
      <c r="DJ19" t="s">
        <v>84</v>
      </c>
      <c r="DK19" t="s">
        <v>19</v>
      </c>
      <c r="DL19" t="s">
        <v>37</v>
      </c>
      <c r="DM19" s="2">
        <v>15</v>
      </c>
      <c r="DN19" t="s">
        <v>48</v>
      </c>
      <c r="DO19" s="2">
        <v>7</v>
      </c>
      <c r="DP19" t="s">
        <v>78</v>
      </c>
      <c r="DQ19" s="2">
        <v>15</v>
      </c>
      <c r="DR19" t="s">
        <v>78</v>
      </c>
      <c r="DS19" t="s">
        <v>19</v>
      </c>
      <c r="DT19" t="s">
        <v>49</v>
      </c>
      <c r="DU19" s="2">
        <v>15</v>
      </c>
      <c r="DV19" t="s">
        <v>48</v>
      </c>
      <c r="DW19" s="2">
        <v>7</v>
      </c>
      <c r="DX19" t="s">
        <v>49</v>
      </c>
      <c r="DY19" s="2">
        <v>15</v>
      </c>
    </row>
    <row r="20" spans="1:129">
      <c r="A20" t="s">
        <v>85</v>
      </c>
      <c r="B20" t="s">
        <v>29</v>
      </c>
      <c r="C20" s="2">
        <v>60</v>
      </c>
      <c r="D20" t="s">
        <v>28</v>
      </c>
      <c r="E20" s="2">
        <v>80</v>
      </c>
      <c r="F20" t="s">
        <v>28</v>
      </c>
      <c r="G20" s="1">
        <v>0</v>
      </c>
      <c r="H20" t="s">
        <v>31</v>
      </c>
      <c r="I20" s="3">
        <v>80</v>
      </c>
      <c r="J20" t="s">
        <v>29</v>
      </c>
      <c r="K20" s="3">
        <v>60</v>
      </c>
      <c r="L20" t="s">
        <v>28</v>
      </c>
      <c r="M20" s="3">
        <v>80</v>
      </c>
      <c r="N20" t="s">
        <v>28</v>
      </c>
      <c r="O20" s="1">
        <v>0</v>
      </c>
      <c r="P20" t="s">
        <v>30</v>
      </c>
      <c r="Q20" s="3">
        <v>80</v>
      </c>
      <c r="R20" t="s">
        <v>29</v>
      </c>
      <c r="S20" s="4">
        <v>60</v>
      </c>
      <c r="T20" t="s">
        <v>39</v>
      </c>
      <c r="U20" s="4">
        <v>80</v>
      </c>
      <c r="V20" t="s">
        <v>39</v>
      </c>
      <c r="W20" s="1">
        <v>0</v>
      </c>
      <c r="X20" t="s">
        <v>31</v>
      </c>
      <c r="Y20" s="4">
        <v>80</v>
      </c>
      <c r="Z20" t="s">
        <v>29</v>
      </c>
      <c r="AA20" s="4">
        <v>50</v>
      </c>
      <c r="AB20" t="s">
        <v>28</v>
      </c>
      <c r="AC20" s="4">
        <v>60</v>
      </c>
      <c r="AD20" t="s">
        <v>28</v>
      </c>
      <c r="AE20" s="1">
        <v>0</v>
      </c>
      <c r="AF20" t="s">
        <v>30</v>
      </c>
      <c r="AG20" s="4">
        <v>60</v>
      </c>
      <c r="AH20" s="9" t="s">
        <v>23</v>
      </c>
      <c r="AI20" s="4">
        <v>50</v>
      </c>
      <c r="AJ20" t="s">
        <v>29</v>
      </c>
      <c r="AK20" s="4">
        <v>60</v>
      </c>
      <c r="AL20" t="s">
        <v>29</v>
      </c>
      <c r="AM20" s="1">
        <v>0</v>
      </c>
      <c r="AN20" t="s">
        <v>31</v>
      </c>
      <c r="AO20" s="4">
        <v>60</v>
      </c>
      <c r="AP20" t="s">
        <v>31</v>
      </c>
      <c r="AQ20" s="1">
        <v>0</v>
      </c>
      <c r="AR20" t="s">
        <v>30</v>
      </c>
      <c r="AS20" s="4">
        <v>60</v>
      </c>
      <c r="AT20" t="s">
        <v>24</v>
      </c>
      <c r="AU20" s="4">
        <v>50</v>
      </c>
      <c r="AV20" t="s">
        <v>30</v>
      </c>
      <c r="AW20" s="4">
        <f t="shared" si="30"/>
        <v>60</v>
      </c>
      <c r="AX20" t="s">
        <v>24</v>
      </c>
      <c r="AY20" s="4">
        <f t="shared" si="31"/>
        <v>55</v>
      </c>
      <c r="AZ20" t="s">
        <v>25</v>
      </c>
      <c r="BA20" s="4">
        <f t="shared" si="32"/>
        <v>70</v>
      </c>
      <c r="BB20" t="s">
        <v>25</v>
      </c>
      <c r="BC20" s="1">
        <v>0</v>
      </c>
      <c r="BD20" t="s">
        <v>30</v>
      </c>
      <c r="BE20" s="4">
        <f t="shared" si="33"/>
        <v>70</v>
      </c>
      <c r="BF20" t="s">
        <v>24</v>
      </c>
      <c r="BG20" s="4">
        <v>55</v>
      </c>
      <c r="BH20" t="s">
        <v>28</v>
      </c>
      <c r="BI20" s="4">
        <f t="shared" si="34"/>
        <v>90</v>
      </c>
      <c r="BJ20" s="6"/>
      <c r="BK20" s="6"/>
      <c r="BL20" s="6"/>
      <c r="BM20" s="6"/>
      <c r="BN20" s="6"/>
      <c r="BO20" s="6"/>
      <c r="BP20" s="6"/>
      <c r="BQ20" s="6"/>
      <c r="BR20" s="5"/>
      <c r="BS20" s="5"/>
      <c r="BT20" s="5"/>
      <c r="BU20" s="5"/>
      <c r="BV20" t="s">
        <v>29</v>
      </c>
      <c r="BW20" s="3">
        <f t="shared" si="35"/>
        <v>45</v>
      </c>
      <c r="BX20" t="s">
        <v>28</v>
      </c>
      <c r="BY20" s="3">
        <v>80</v>
      </c>
      <c r="BZ20" t="s">
        <v>28</v>
      </c>
      <c r="CA20" s="7">
        <v>0</v>
      </c>
      <c r="CB20" t="s">
        <v>31</v>
      </c>
      <c r="CC20" s="3">
        <v>80</v>
      </c>
      <c r="CD20" t="s">
        <v>29</v>
      </c>
      <c r="CE20">
        <v>40</v>
      </c>
      <c r="CF20" t="s">
        <v>28</v>
      </c>
      <c r="CG20" s="3">
        <v>80</v>
      </c>
      <c r="CH20" t="s">
        <v>28</v>
      </c>
      <c r="CI20" t="s">
        <v>19</v>
      </c>
      <c r="CJ20" t="s">
        <v>30</v>
      </c>
      <c r="CK20" s="3">
        <v>80</v>
      </c>
      <c r="CL20" t="s">
        <v>60</v>
      </c>
      <c r="CM20" s="17">
        <v>45</v>
      </c>
      <c r="CN20" t="s">
        <v>75</v>
      </c>
      <c r="CO20" s="2">
        <v>85</v>
      </c>
      <c r="CP20" t="s">
        <v>25</v>
      </c>
      <c r="CQ20" t="s">
        <v>19</v>
      </c>
      <c r="CR20" t="s">
        <v>31</v>
      </c>
      <c r="CS20" s="2">
        <v>85</v>
      </c>
      <c r="CT20" s="5"/>
      <c r="CU20" s="5"/>
      <c r="CV20" s="5"/>
      <c r="CW20" s="5"/>
      <c r="CX20" t="s">
        <v>29</v>
      </c>
      <c r="CY20" s="2">
        <v>45</v>
      </c>
      <c r="CZ20" t="s">
        <v>28</v>
      </c>
      <c r="DA20" s="2">
        <v>85</v>
      </c>
      <c r="DB20" t="s">
        <v>28</v>
      </c>
      <c r="DC20" t="s">
        <v>19</v>
      </c>
      <c r="DD20" t="s">
        <v>37</v>
      </c>
      <c r="DE20" s="2">
        <v>85</v>
      </c>
      <c r="DF20" t="s">
        <v>29</v>
      </c>
      <c r="DG20" s="2">
        <v>45</v>
      </c>
      <c r="DH20" t="s">
        <v>41</v>
      </c>
      <c r="DI20" s="2">
        <v>60</v>
      </c>
      <c r="DJ20" t="s">
        <v>41</v>
      </c>
      <c r="DK20" t="s">
        <v>19</v>
      </c>
      <c r="DL20" t="s">
        <v>37</v>
      </c>
      <c r="DM20" s="2">
        <v>60</v>
      </c>
      <c r="DN20" t="s">
        <v>29</v>
      </c>
      <c r="DO20" s="2">
        <v>45</v>
      </c>
      <c r="DP20" t="s">
        <v>28</v>
      </c>
      <c r="DQ20" s="2">
        <v>60</v>
      </c>
      <c r="DR20" t="s">
        <v>28</v>
      </c>
      <c r="DS20" t="s">
        <v>19</v>
      </c>
      <c r="DT20" t="s">
        <v>31</v>
      </c>
      <c r="DU20" s="2">
        <v>60</v>
      </c>
      <c r="DV20" t="s">
        <v>29</v>
      </c>
      <c r="DW20" s="2">
        <v>45</v>
      </c>
      <c r="DX20" t="s">
        <v>30</v>
      </c>
      <c r="DY20" s="2">
        <v>60</v>
      </c>
    </row>
    <row r="21" spans="1:129">
      <c r="A21" t="s">
        <v>86</v>
      </c>
      <c r="B21" t="s">
        <v>29</v>
      </c>
      <c r="C21" s="2">
        <v>60</v>
      </c>
      <c r="D21" t="s">
        <v>28</v>
      </c>
      <c r="E21" s="2">
        <v>80</v>
      </c>
      <c r="F21" t="s">
        <v>28</v>
      </c>
      <c r="G21" s="1">
        <v>0</v>
      </c>
      <c r="H21" t="s">
        <v>30</v>
      </c>
      <c r="I21" s="3">
        <v>80</v>
      </c>
      <c r="J21" t="s">
        <v>32</v>
      </c>
      <c r="K21" s="3">
        <v>60</v>
      </c>
      <c r="L21" t="s">
        <v>39</v>
      </c>
      <c r="M21" s="3">
        <v>80</v>
      </c>
      <c r="N21" t="s">
        <v>39</v>
      </c>
      <c r="O21" s="1">
        <v>0</v>
      </c>
      <c r="P21" t="s">
        <v>31</v>
      </c>
      <c r="Q21" s="3">
        <v>80</v>
      </c>
      <c r="R21" t="s">
        <v>25</v>
      </c>
      <c r="S21" s="4">
        <v>60</v>
      </c>
      <c r="T21" t="s">
        <v>31</v>
      </c>
      <c r="U21" s="4">
        <v>70</v>
      </c>
      <c r="V21" t="s">
        <v>31</v>
      </c>
      <c r="W21" s="1">
        <v>0</v>
      </c>
      <c r="X21" t="s">
        <v>30</v>
      </c>
      <c r="Y21" s="4">
        <v>70</v>
      </c>
      <c r="Z21" t="s">
        <v>25</v>
      </c>
      <c r="AA21" s="4">
        <v>50</v>
      </c>
      <c r="AB21" t="s">
        <v>31</v>
      </c>
      <c r="AC21" s="4">
        <v>70</v>
      </c>
      <c r="AD21" t="s">
        <v>31</v>
      </c>
      <c r="AE21" s="1">
        <v>0</v>
      </c>
      <c r="AF21" t="s">
        <v>30</v>
      </c>
      <c r="AG21" s="4">
        <v>70</v>
      </c>
      <c r="AH21" s="9" t="s">
        <v>29</v>
      </c>
      <c r="AI21" s="4">
        <v>60</v>
      </c>
      <c r="AJ21" t="s">
        <v>28</v>
      </c>
      <c r="AK21" s="4">
        <v>70</v>
      </c>
      <c r="AL21" t="s">
        <v>28</v>
      </c>
      <c r="AM21" s="1">
        <v>0</v>
      </c>
      <c r="AN21" t="s">
        <v>30</v>
      </c>
      <c r="AO21" s="4">
        <v>70</v>
      </c>
      <c r="AP21" t="s">
        <v>30</v>
      </c>
      <c r="AQ21" s="1">
        <v>0</v>
      </c>
      <c r="AR21" t="s">
        <v>30</v>
      </c>
      <c r="AS21" s="4">
        <v>70</v>
      </c>
      <c r="AT21" t="s">
        <v>29</v>
      </c>
      <c r="AU21" s="4">
        <v>60</v>
      </c>
      <c r="AV21" t="s">
        <v>30</v>
      </c>
      <c r="AW21" s="4">
        <f t="shared" si="30"/>
        <v>70</v>
      </c>
      <c r="AX21" t="s">
        <v>29</v>
      </c>
      <c r="AY21" s="4">
        <f t="shared" si="31"/>
        <v>65</v>
      </c>
      <c r="AZ21" t="s">
        <v>39</v>
      </c>
      <c r="BA21" s="4">
        <f t="shared" si="32"/>
        <v>80</v>
      </c>
      <c r="BB21" t="s">
        <v>39</v>
      </c>
      <c r="BC21" s="1">
        <v>0</v>
      </c>
      <c r="BD21" t="s">
        <v>30</v>
      </c>
      <c r="BE21" s="4">
        <f t="shared" si="33"/>
        <v>80</v>
      </c>
      <c r="BF21" t="s">
        <v>29</v>
      </c>
      <c r="BG21" s="4">
        <v>65</v>
      </c>
      <c r="BH21" t="s">
        <v>30</v>
      </c>
      <c r="BI21" s="4">
        <f t="shared" si="34"/>
        <v>100</v>
      </c>
      <c r="BJ21" s="6"/>
      <c r="BK21" s="6"/>
      <c r="BL21" s="6"/>
      <c r="BM21" s="6"/>
      <c r="BN21" s="6"/>
      <c r="BO21" s="6"/>
      <c r="BP21" s="6"/>
      <c r="BQ21" s="6"/>
      <c r="BR21" s="5"/>
      <c r="BS21" s="5"/>
      <c r="BT21" s="5"/>
      <c r="BU21" s="5"/>
      <c r="BV21" t="s">
        <v>29</v>
      </c>
      <c r="BW21" s="3">
        <f t="shared" si="35"/>
        <v>55</v>
      </c>
      <c r="BX21" t="s">
        <v>28</v>
      </c>
      <c r="BY21" s="3">
        <v>80</v>
      </c>
      <c r="BZ21" t="s">
        <v>28</v>
      </c>
      <c r="CA21" s="7">
        <v>0</v>
      </c>
      <c r="CB21" t="s">
        <v>30</v>
      </c>
      <c r="CC21" s="3">
        <v>80</v>
      </c>
      <c r="CD21" t="s">
        <v>29</v>
      </c>
      <c r="CE21">
        <v>55</v>
      </c>
      <c r="CF21" t="s">
        <v>41</v>
      </c>
      <c r="CG21" s="3">
        <v>80</v>
      </c>
      <c r="CH21" t="s">
        <v>41</v>
      </c>
      <c r="CI21" t="s">
        <v>19</v>
      </c>
      <c r="CJ21" t="s">
        <v>35</v>
      </c>
      <c r="CK21" s="3">
        <v>80</v>
      </c>
      <c r="CL21" t="s">
        <v>36</v>
      </c>
      <c r="CM21" s="17">
        <v>55</v>
      </c>
      <c r="CN21" t="s">
        <v>41</v>
      </c>
      <c r="CO21" s="2">
        <v>80</v>
      </c>
      <c r="CP21" t="s">
        <v>41</v>
      </c>
      <c r="CQ21" t="s">
        <v>19</v>
      </c>
      <c r="CR21" t="s">
        <v>35</v>
      </c>
      <c r="CS21" s="2">
        <v>80</v>
      </c>
      <c r="CT21" s="5"/>
      <c r="CU21" s="5"/>
      <c r="CV21" s="5"/>
      <c r="CW21" s="5"/>
      <c r="CX21" t="s">
        <v>87</v>
      </c>
      <c r="CY21" s="2">
        <v>55</v>
      </c>
      <c r="CZ21" t="s">
        <v>88</v>
      </c>
      <c r="DA21" s="2">
        <v>80</v>
      </c>
      <c r="DB21" t="s">
        <v>88</v>
      </c>
      <c r="DC21" t="s">
        <v>19</v>
      </c>
      <c r="DD21" t="s">
        <v>37</v>
      </c>
      <c r="DE21" s="2">
        <v>80</v>
      </c>
      <c r="DF21" t="s">
        <v>87</v>
      </c>
      <c r="DG21" s="2">
        <v>55</v>
      </c>
      <c r="DH21" t="s">
        <v>89</v>
      </c>
      <c r="DI21" s="2">
        <v>80</v>
      </c>
      <c r="DJ21" t="s">
        <v>89</v>
      </c>
      <c r="DK21" t="s">
        <v>19</v>
      </c>
      <c r="DL21" t="s">
        <v>33</v>
      </c>
      <c r="DM21" s="2">
        <v>80</v>
      </c>
      <c r="DN21" t="s">
        <v>29</v>
      </c>
      <c r="DO21" s="2">
        <v>55</v>
      </c>
      <c r="DP21" t="s">
        <v>28</v>
      </c>
      <c r="DQ21" s="2">
        <v>80</v>
      </c>
      <c r="DR21" t="s">
        <v>28</v>
      </c>
      <c r="DS21" t="s">
        <v>19</v>
      </c>
      <c r="DT21" t="s">
        <v>30</v>
      </c>
      <c r="DU21" s="2">
        <v>80</v>
      </c>
      <c r="DV21" t="s">
        <v>32</v>
      </c>
      <c r="DW21" s="2">
        <v>55</v>
      </c>
      <c r="DX21" t="s">
        <v>30</v>
      </c>
      <c r="DY21" s="2">
        <v>80</v>
      </c>
    </row>
    <row r="22" spans="1:129">
      <c r="A22" t="s">
        <v>90</v>
      </c>
      <c r="B22" t="s">
        <v>91</v>
      </c>
      <c r="C22" s="2">
        <v>30</v>
      </c>
      <c r="D22" t="s">
        <v>23</v>
      </c>
      <c r="E22" s="2">
        <v>40</v>
      </c>
      <c r="F22" t="s">
        <v>23</v>
      </c>
      <c r="G22" s="1">
        <v>0</v>
      </c>
      <c r="H22" t="s">
        <v>30</v>
      </c>
      <c r="I22" s="3">
        <v>40</v>
      </c>
      <c r="J22" t="s">
        <v>92</v>
      </c>
      <c r="K22" s="3">
        <v>30</v>
      </c>
      <c r="L22" t="s">
        <v>93</v>
      </c>
      <c r="M22" s="3">
        <v>40</v>
      </c>
      <c r="N22" t="s">
        <v>93</v>
      </c>
      <c r="O22" s="1">
        <v>0</v>
      </c>
      <c r="P22" t="s">
        <v>39</v>
      </c>
      <c r="Q22" s="3">
        <v>40</v>
      </c>
      <c r="R22" t="s">
        <v>94</v>
      </c>
      <c r="S22" s="4">
        <v>40</v>
      </c>
      <c r="T22" t="s">
        <v>23</v>
      </c>
      <c r="U22" s="4">
        <v>50</v>
      </c>
      <c r="V22" t="s">
        <v>23</v>
      </c>
      <c r="W22" s="1">
        <v>0</v>
      </c>
      <c r="X22" t="s">
        <v>28</v>
      </c>
      <c r="Y22" s="4">
        <v>50</v>
      </c>
      <c r="Z22" t="s">
        <v>91</v>
      </c>
      <c r="AA22" s="4">
        <v>40</v>
      </c>
      <c r="AB22" t="s">
        <v>93</v>
      </c>
      <c r="AC22" s="4">
        <v>50</v>
      </c>
      <c r="AD22" t="s">
        <v>93</v>
      </c>
      <c r="AE22" s="1">
        <v>0</v>
      </c>
      <c r="AF22" t="s">
        <v>28</v>
      </c>
      <c r="AG22" s="4">
        <v>50</v>
      </c>
      <c r="AH22" s="9" t="s">
        <v>94</v>
      </c>
      <c r="AI22" s="4">
        <v>50</v>
      </c>
      <c r="AJ22" t="s">
        <v>93</v>
      </c>
      <c r="AK22" s="4">
        <v>60</v>
      </c>
      <c r="AL22" t="s">
        <v>93</v>
      </c>
      <c r="AM22" s="1">
        <v>0</v>
      </c>
      <c r="AN22" t="s">
        <v>28</v>
      </c>
      <c r="AO22" s="4">
        <v>60</v>
      </c>
      <c r="AP22" t="s">
        <v>28</v>
      </c>
      <c r="AQ22" s="1">
        <v>0</v>
      </c>
      <c r="AR22" t="s">
        <v>30</v>
      </c>
      <c r="AS22" s="4">
        <v>60</v>
      </c>
      <c r="AT22" t="s">
        <v>91</v>
      </c>
      <c r="AU22" s="4">
        <v>50</v>
      </c>
      <c r="AV22" t="s">
        <v>23</v>
      </c>
      <c r="AW22" s="4">
        <f t="shared" si="30"/>
        <v>60</v>
      </c>
      <c r="AX22" t="s">
        <v>91</v>
      </c>
      <c r="AY22" s="4">
        <f t="shared" si="31"/>
        <v>55</v>
      </c>
      <c r="AZ22" t="s">
        <v>62</v>
      </c>
      <c r="BA22" s="4">
        <f t="shared" si="32"/>
        <v>70</v>
      </c>
      <c r="BB22" t="s">
        <v>62</v>
      </c>
      <c r="BC22" s="1">
        <v>0</v>
      </c>
      <c r="BD22" t="s">
        <v>29</v>
      </c>
      <c r="BE22" s="4">
        <f t="shared" si="33"/>
        <v>70</v>
      </c>
      <c r="BF22" t="s">
        <v>92</v>
      </c>
      <c r="BG22" s="4">
        <v>55</v>
      </c>
      <c r="BH22" t="s">
        <v>29</v>
      </c>
      <c r="BI22" s="4">
        <f t="shared" si="34"/>
        <v>90</v>
      </c>
      <c r="BJ22" s="6"/>
      <c r="BK22" s="6"/>
      <c r="BL22" s="6"/>
      <c r="BM22" s="6"/>
      <c r="BN22" s="6"/>
      <c r="BO22" s="6"/>
      <c r="BP22" s="6"/>
      <c r="BQ22" s="6"/>
      <c r="BR22" s="5"/>
      <c r="BS22" s="5"/>
      <c r="BT22" s="5"/>
      <c r="BU22" s="5"/>
      <c r="BV22" t="s">
        <v>91</v>
      </c>
      <c r="BW22" s="3">
        <f t="shared" si="35"/>
        <v>45</v>
      </c>
      <c r="BX22" t="s">
        <v>23</v>
      </c>
      <c r="BY22" s="3">
        <v>40</v>
      </c>
      <c r="BZ22" t="s">
        <v>23</v>
      </c>
      <c r="CA22" s="7">
        <v>0</v>
      </c>
      <c r="CB22" t="s">
        <v>30</v>
      </c>
      <c r="CC22" s="3">
        <v>40</v>
      </c>
      <c r="CD22" t="s">
        <v>91</v>
      </c>
      <c r="CE22">
        <v>45</v>
      </c>
      <c r="CF22" t="s">
        <v>88</v>
      </c>
      <c r="CG22" s="3">
        <v>40</v>
      </c>
      <c r="CH22" t="s">
        <v>88</v>
      </c>
      <c r="CI22" t="s">
        <v>19</v>
      </c>
      <c r="CJ22" t="s">
        <v>41</v>
      </c>
      <c r="CK22" s="3">
        <v>40</v>
      </c>
      <c r="CL22" t="s">
        <v>87</v>
      </c>
      <c r="CM22" s="17">
        <v>50</v>
      </c>
      <c r="CN22" t="s">
        <v>95</v>
      </c>
      <c r="CO22" s="2">
        <v>80</v>
      </c>
      <c r="CP22" t="s">
        <v>95</v>
      </c>
      <c r="CQ22" t="s">
        <v>19</v>
      </c>
      <c r="CR22" t="s">
        <v>36</v>
      </c>
      <c r="CS22" s="2">
        <v>80</v>
      </c>
      <c r="CT22" s="5"/>
      <c r="CU22" s="5"/>
      <c r="CV22" s="5"/>
      <c r="CW22" s="5"/>
      <c r="CX22" t="s">
        <v>87</v>
      </c>
      <c r="CY22" s="2">
        <v>50</v>
      </c>
      <c r="CZ22" t="s">
        <v>96</v>
      </c>
      <c r="DA22" s="2">
        <v>80</v>
      </c>
      <c r="DB22" t="s">
        <v>96</v>
      </c>
      <c r="DC22" t="s">
        <v>19</v>
      </c>
      <c r="DD22" t="s">
        <v>37</v>
      </c>
      <c r="DE22" s="2">
        <v>80</v>
      </c>
      <c r="DF22" t="s">
        <v>87</v>
      </c>
      <c r="DG22" s="2">
        <v>50</v>
      </c>
      <c r="DH22" t="s">
        <v>89</v>
      </c>
      <c r="DI22" s="2">
        <v>80</v>
      </c>
      <c r="DJ22" t="s">
        <v>89</v>
      </c>
      <c r="DK22" t="s">
        <v>19</v>
      </c>
      <c r="DL22" t="s">
        <v>33</v>
      </c>
      <c r="DM22" s="2">
        <v>80</v>
      </c>
      <c r="DN22" t="s">
        <v>91</v>
      </c>
      <c r="DO22" s="2">
        <v>50</v>
      </c>
      <c r="DP22" t="s">
        <v>23</v>
      </c>
      <c r="DQ22" s="2">
        <v>80</v>
      </c>
      <c r="DR22" t="s">
        <v>23</v>
      </c>
      <c r="DS22" t="s">
        <v>19</v>
      </c>
      <c r="DT22" t="s">
        <v>30</v>
      </c>
      <c r="DU22" s="2">
        <v>80</v>
      </c>
      <c r="DV22" t="s">
        <v>92</v>
      </c>
      <c r="DW22" s="2">
        <v>50</v>
      </c>
      <c r="DX22" t="s">
        <v>23</v>
      </c>
      <c r="DY22" s="2">
        <v>80</v>
      </c>
    </row>
    <row r="23" spans="1:129">
      <c r="A23" t="s">
        <v>97</v>
      </c>
      <c r="B23" t="s">
        <v>91</v>
      </c>
      <c r="C23" s="2">
        <v>25</v>
      </c>
      <c r="D23" t="s">
        <v>93</v>
      </c>
      <c r="E23" s="2">
        <v>30</v>
      </c>
      <c r="F23" t="s">
        <v>93</v>
      </c>
      <c r="G23" s="1">
        <v>0</v>
      </c>
      <c r="H23" t="s">
        <v>29</v>
      </c>
      <c r="I23" s="3">
        <v>30</v>
      </c>
      <c r="J23" t="s">
        <v>91</v>
      </c>
      <c r="K23" s="3">
        <v>25</v>
      </c>
      <c r="L23" t="s">
        <v>62</v>
      </c>
      <c r="M23" s="3">
        <v>30</v>
      </c>
      <c r="N23" t="s">
        <v>62</v>
      </c>
      <c r="O23" s="1">
        <v>0</v>
      </c>
      <c r="P23" t="s">
        <v>29</v>
      </c>
      <c r="Q23" s="3">
        <v>30</v>
      </c>
      <c r="R23" t="s">
        <v>91</v>
      </c>
      <c r="S23" s="4">
        <v>30</v>
      </c>
      <c r="T23" t="s">
        <v>63</v>
      </c>
      <c r="U23" s="4">
        <v>50</v>
      </c>
      <c r="V23" t="s">
        <v>63</v>
      </c>
      <c r="W23" s="1">
        <v>0</v>
      </c>
      <c r="X23" t="s">
        <v>29</v>
      </c>
      <c r="Y23" s="4">
        <v>50</v>
      </c>
      <c r="Z23" t="s">
        <v>94</v>
      </c>
      <c r="AA23" s="4">
        <v>25</v>
      </c>
      <c r="AB23" t="s">
        <v>62</v>
      </c>
      <c r="AC23" s="4">
        <v>30</v>
      </c>
      <c r="AD23" t="s">
        <v>62</v>
      </c>
      <c r="AE23" s="1">
        <v>0</v>
      </c>
      <c r="AF23" t="s">
        <v>31</v>
      </c>
      <c r="AG23" s="4">
        <v>30</v>
      </c>
      <c r="AH23" s="9" t="s">
        <v>91</v>
      </c>
      <c r="AI23" s="4">
        <v>20</v>
      </c>
      <c r="AJ23" t="s">
        <v>62</v>
      </c>
      <c r="AK23" s="4">
        <v>30</v>
      </c>
      <c r="AL23" t="s">
        <v>62</v>
      </c>
      <c r="AM23" s="1">
        <v>0</v>
      </c>
      <c r="AN23" t="s">
        <v>30</v>
      </c>
      <c r="AO23" s="4">
        <v>30</v>
      </c>
      <c r="AP23" t="s">
        <v>30</v>
      </c>
      <c r="AQ23" s="1">
        <v>0</v>
      </c>
      <c r="AR23" t="s">
        <v>30</v>
      </c>
      <c r="AS23" s="4">
        <v>30</v>
      </c>
      <c r="AT23" t="s">
        <v>91</v>
      </c>
      <c r="AU23" s="4">
        <v>20</v>
      </c>
      <c r="AV23" t="s">
        <v>63</v>
      </c>
      <c r="AW23" s="4">
        <f t="shared" si="30"/>
        <v>30</v>
      </c>
      <c r="AX23" t="s">
        <v>91</v>
      </c>
      <c r="AY23" s="4">
        <f t="shared" si="31"/>
        <v>25</v>
      </c>
      <c r="AZ23" t="s">
        <v>93</v>
      </c>
      <c r="BA23" s="4">
        <f t="shared" si="32"/>
        <v>40</v>
      </c>
      <c r="BB23" t="s">
        <v>93</v>
      </c>
      <c r="BC23" s="1">
        <v>0</v>
      </c>
      <c r="BD23" t="s">
        <v>23</v>
      </c>
      <c r="BE23" s="4">
        <f t="shared" si="33"/>
        <v>40</v>
      </c>
      <c r="BF23" t="s">
        <v>92</v>
      </c>
      <c r="BG23" s="4">
        <v>25</v>
      </c>
      <c r="BH23" t="s">
        <v>23</v>
      </c>
      <c r="BI23" s="4">
        <f t="shared" si="34"/>
        <v>60</v>
      </c>
      <c r="BJ23" s="6"/>
      <c r="BK23" s="6"/>
      <c r="BL23" s="6"/>
      <c r="BM23" s="6"/>
      <c r="BN23" s="6"/>
      <c r="BO23" s="6"/>
      <c r="BP23" s="6"/>
      <c r="BQ23" s="6"/>
      <c r="BR23" s="5"/>
      <c r="BS23" s="5"/>
      <c r="BT23" s="5"/>
      <c r="BU23" s="5"/>
      <c r="BV23" t="s">
        <v>91</v>
      </c>
      <c r="BW23" s="3">
        <f t="shared" si="35"/>
        <v>15</v>
      </c>
      <c r="BX23" t="s">
        <v>93</v>
      </c>
      <c r="BY23" s="3">
        <v>30</v>
      </c>
      <c r="BZ23" t="s">
        <v>93</v>
      </c>
      <c r="CA23" s="7">
        <v>0</v>
      </c>
      <c r="CB23" t="s">
        <v>29</v>
      </c>
      <c r="CC23" s="3">
        <v>30</v>
      </c>
      <c r="CD23" t="s">
        <v>91</v>
      </c>
      <c r="CE23">
        <v>20</v>
      </c>
      <c r="CF23" t="s">
        <v>95</v>
      </c>
      <c r="CG23" s="3">
        <v>30</v>
      </c>
      <c r="CH23" t="s">
        <v>95</v>
      </c>
      <c r="CI23" t="s">
        <v>19</v>
      </c>
      <c r="CJ23" t="s">
        <v>36</v>
      </c>
      <c r="CK23" s="3">
        <v>30</v>
      </c>
      <c r="CL23" t="s">
        <v>87</v>
      </c>
      <c r="CM23" s="17">
        <v>25</v>
      </c>
      <c r="CN23" t="s">
        <v>95</v>
      </c>
      <c r="CO23" s="2">
        <v>50</v>
      </c>
      <c r="CP23" t="s">
        <v>95</v>
      </c>
      <c r="CQ23" t="s">
        <v>19</v>
      </c>
      <c r="CR23" t="s">
        <v>33</v>
      </c>
      <c r="CS23" s="2">
        <v>50</v>
      </c>
      <c r="CT23" s="5"/>
      <c r="CU23" s="5"/>
      <c r="CV23" s="5"/>
      <c r="CW23" s="5"/>
      <c r="CX23" t="s">
        <v>98</v>
      </c>
      <c r="CY23" s="2">
        <v>25</v>
      </c>
      <c r="CZ23" t="s">
        <v>99</v>
      </c>
      <c r="DA23" s="2">
        <v>40</v>
      </c>
      <c r="DB23" t="s">
        <v>99</v>
      </c>
      <c r="DC23" t="s">
        <v>19</v>
      </c>
      <c r="DD23" t="s">
        <v>57</v>
      </c>
      <c r="DE23" s="2">
        <v>40</v>
      </c>
      <c r="DF23" t="s">
        <v>98</v>
      </c>
      <c r="DG23" s="2">
        <v>25</v>
      </c>
      <c r="DH23" t="s">
        <v>100</v>
      </c>
      <c r="DI23" s="2">
        <v>40</v>
      </c>
      <c r="DJ23" t="s">
        <v>100</v>
      </c>
      <c r="DK23" t="s">
        <v>19</v>
      </c>
      <c r="DL23" t="s">
        <v>101</v>
      </c>
      <c r="DM23" s="2">
        <v>40</v>
      </c>
      <c r="DN23" t="s">
        <v>91</v>
      </c>
      <c r="DO23" s="2">
        <v>25</v>
      </c>
      <c r="DP23" t="s">
        <v>93</v>
      </c>
      <c r="DQ23" s="2">
        <v>40</v>
      </c>
      <c r="DR23" t="s">
        <v>93</v>
      </c>
      <c r="DS23" t="s">
        <v>19</v>
      </c>
      <c r="DT23" t="s">
        <v>29</v>
      </c>
      <c r="DU23" s="2">
        <v>40</v>
      </c>
      <c r="DV23" t="s">
        <v>91</v>
      </c>
      <c r="DW23" s="2">
        <v>25</v>
      </c>
      <c r="DX23" t="s">
        <v>63</v>
      </c>
      <c r="DY23" s="2">
        <v>40</v>
      </c>
    </row>
    <row r="24" spans="1:129">
      <c r="A24" t="s">
        <v>102</v>
      </c>
      <c r="B24" t="s">
        <v>53</v>
      </c>
      <c r="C24" s="2">
        <v>50</v>
      </c>
      <c r="D24" t="s">
        <v>48</v>
      </c>
      <c r="E24" s="2">
        <v>60</v>
      </c>
      <c r="F24" t="s">
        <v>48</v>
      </c>
      <c r="G24" s="1">
        <v>0</v>
      </c>
      <c r="H24" t="s">
        <v>79</v>
      </c>
      <c r="I24" s="3">
        <v>60</v>
      </c>
      <c r="J24" t="s">
        <v>53</v>
      </c>
      <c r="K24" s="3">
        <v>50</v>
      </c>
      <c r="L24" t="s">
        <v>48</v>
      </c>
      <c r="M24" s="3">
        <v>60</v>
      </c>
      <c r="N24" t="s">
        <v>48</v>
      </c>
      <c r="O24" s="1">
        <v>0</v>
      </c>
      <c r="P24" t="s">
        <v>49</v>
      </c>
      <c r="Q24" s="3">
        <v>60</v>
      </c>
      <c r="R24" t="s">
        <v>53</v>
      </c>
      <c r="S24" s="4">
        <v>50</v>
      </c>
      <c r="T24" t="s">
        <v>78</v>
      </c>
      <c r="U24" s="4">
        <v>60</v>
      </c>
      <c r="V24" t="s">
        <v>78</v>
      </c>
      <c r="W24" s="1">
        <v>0</v>
      </c>
      <c r="X24" t="s">
        <v>49</v>
      </c>
      <c r="Y24" s="4">
        <v>60</v>
      </c>
      <c r="Z24" t="s">
        <v>81</v>
      </c>
      <c r="AA24" s="4">
        <v>40</v>
      </c>
      <c r="AB24" t="s">
        <v>82</v>
      </c>
      <c r="AC24" s="4">
        <v>50</v>
      </c>
      <c r="AD24" t="s">
        <v>82</v>
      </c>
      <c r="AE24" s="1">
        <v>0</v>
      </c>
      <c r="AF24" t="s">
        <v>78</v>
      </c>
      <c r="AG24" s="4">
        <v>50</v>
      </c>
      <c r="AH24" s="9" t="s">
        <v>82</v>
      </c>
      <c r="AI24" s="4">
        <v>30</v>
      </c>
      <c r="AJ24" t="s">
        <v>80</v>
      </c>
      <c r="AK24" s="4">
        <v>40</v>
      </c>
      <c r="AL24" t="s">
        <v>80</v>
      </c>
      <c r="AM24" s="1">
        <v>0</v>
      </c>
      <c r="AN24" t="s">
        <v>79</v>
      </c>
      <c r="AO24" s="4">
        <v>40</v>
      </c>
      <c r="AP24" t="s">
        <v>79</v>
      </c>
      <c r="AQ24" s="1">
        <v>0</v>
      </c>
      <c r="AR24" t="s">
        <v>49</v>
      </c>
      <c r="AS24" s="4">
        <v>40</v>
      </c>
      <c r="AT24" t="s">
        <v>48</v>
      </c>
      <c r="AU24" s="4">
        <v>30</v>
      </c>
      <c r="AV24" t="s">
        <v>49</v>
      </c>
      <c r="AW24" s="4">
        <f t="shared" si="30"/>
        <v>40</v>
      </c>
      <c r="AX24" t="s">
        <v>48</v>
      </c>
      <c r="AY24" s="4">
        <f t="shared" si="31"/>
        <v>35</v>
      </c>
      <c r="AZ24" t="s">
        <v>78</v>
      </c>
      <c r="BA24" s="4">
        <f t="shared" si="32"/>
        <v>50</v>
      </c>
      <c r="BB24" t="s">
        <v>78</v>
      </c>
      <c r="BC24" s="1">
        <v>0</v>
      </c>
      <c r="BD24" t="s">
        <v>49</v>
      </c>
      <c r="BE24" s="4">
        <f t="shared" si="33"/>
        <v>50</v>
      </c>
      <c r="BF24" t="s">
        <v>48</v>
      </c>
      <c r="BG24" s="4">
        <v>35</v>
      </c>
      <c r="BH24" t="s">
        <v>79</v>
      </c>
      <c r="BI24" s="4">
        <f t="shared" si="34"/>
        <v>70</v>
      </c>
      <c r="BJ24" s="6"/>
      <c r="BK24" s="6"/>
      <c r="BL24" s="6"/>
      <c r="BM24" s="6"/>
      <c r="BN24" s="6"/>
      <c r="BO24" s="6"/>
      <c r="BP24" s="6"/>
      <c r="BQ24" s="6"/>
      <c r="BR24" s="5"/>
      <c r="BS24" s="5"/>
      <c r="BT24" s="5"/>
      <c r="BU24" s="5"/>
      <c r="BV24" t="s">
        <v>53</v>
      </c>
      <c r="BW24" s="3">
        <f t="shared" si="35"/>
        <v>25</v>
      </c>
      <c r="BX24" t="s">
        <v>48</v>
      </c>
      <c r="BY24" s="3">
        <v>60</v>
      </c>
      <c r="BZ24" t="s">
        <v>48</v>
      </c>
      <c r="CA24" s="7">
        <v>0</v>
      </c>
      <c r="CB24" t="s">
        <v>79</v>
      </c>
      <c r="CC24" s="3">
        <v>60</v>
      </c>
      <c r="CD24" t="s">
        <v>53</v>
      </c>
      <c r="CE24">
        <v>25</v>
      </c>
      <c r="CF24" t="s">
        <v>84</v>
      </c>
      <c r="CG24" s="3">
        <v>60</v>
      </c>
      <c r="CH24" t="s">
        <v>84</v>
      </c>
      <c r="CI24" t="s">
        <v>19</v>
      </c>
      <c r="CJ24" t="s">
        <v>57</v>
      </c>
      <c r="CK24" s="3">
        <v>60</v>
      </c>
      <c r="CL24" t="s">
        <v>100</v>
      </c>
      <c r="CM24" s="17">
        <v>25</v>
      </c>
      <c r="CN24" t="s">
        <v>84</v>
      </c>
      <c r="CO24" s="2">
        <v>35</v>
      </c>
      <c r="CP24" t="s">
        <v>84</v>
      </c>
      <c r="CQ24" t="s">
        <v>19</v>
      </c>
      <c r="CR24" t="s">
        <v>57</v>
      </c>
      <c r="CS24" s="2">
        <v>35</v>
      </c>
      <c r="CT24" s="5"/>
      <c r="CU24" s="5"/>
      <c r="CV24" s="5"/>
      <c r="CW24" s="5"/>
      <c r="CX24" t="s">
        <v>84</v>
      </c>
      <c r="CY24" s="2">
        <v>25</v>
      </c>
      <c r="CZ24" t="s">
        <v>103</v>
      </c>
      <c r="DA24" s="2">
        <v>40</v>
      </c>
      <c r="DB24" t="s">
        <v>103</v>
      </c>
      <c r="DC24" t="s">
        <v>19</v>
      </c>
      <c r="DD24" t="s">
        <v>57</v>
      </c>
      <c r="DE24" s="2">
        <v>40</v>
      </c>
      <c r="DF24" t="s">
        <v>84</v>
      </c>
      <c r="DG24" s="2">
        <v>25</v>
      </c>
      <c r="DH24" t="s">
        <v>103</v>
      </c>
      <c r="DI24" s="2">
        <v>40</v>
      </c>
      <c r="DJ24" t="s">
        <v>103</v>
      </c>
      <c r="DK24" t="s">
        <v>19</v>
      </c>
      <c r="DL24" t="s">
        <v>57</v>
      </c>
      <c r="DM24" s="2">
        <v>40</v>
      </c>
      <c r="DN24" t="s">
        <v>53</v>
      </c>
      <c r="DO24" s="2">
        <v>25</v>
      </c>
      <c r="DP24" t="s">
        <v>48</v>
      </c>
      <c r="DQ24" s="2">
        <v>40</v>
      </c>
      <c r="DR24" t="s">
        <v>48</v>
      </c>
      <c r="DS24" t="s">
        <v>19</v>
      </c>
      <c r="DT24" t="s">
        <v>79</v>
      </c>
      <c r="DU24" s="2">
        <v>40</v>
      </c>
      <c r="DV24" t="s">
        <v>53</v>
      </c>
      <c r="DW24" s="2">
        <v>25</v>
      </c>
      <c r="DX24" t="s">
        <v>49</v>
      </c>
      <c r="DY24" s="2">
        <v>40</v>
      </c>
    </row>
    <row r="25" spans="1:129">
      <c r="A25" t="s">
        <v>104</v>
      </c>
      <c r="B25" t="s">
        <v>49</v>
      </c>
      <c r="C25" s="2">
        <v>10</v>
      </c>
      <c r="D25" t="s">
        <v>49</v>
      </c>
      <c r="E25" s="2">
        <v>0</v>
      </c>
      <c r="F25" t="s">
        <v>49</v>
      </c>
      <c r="G25" s="1">
        <v>0</v>
      </c>
      <c r="H25" t="s">
        <v>49</v>
      </c>
      <c r="I25" s="3">
        <v>0</v>
      </c>
      <c r="J25" t="s">
        <v>53</v>
      </c>
      <c r="K25" s="3">
        <v>10</v>
      </c>
      <c r="L25" t="s">
        <v>80</v>
      </c>
      <c r="M25" s="3">
        <v>0</v>
      </c>
      <c r="N25" t="s">
        <v>80</v>
      </c>
      <c r="O25" s="1">
        <v>0</v>
      </c>
      <c r="P25" t="s">
        <v>49</v>
      </c>
      <c r="Q25" s="3">
        <v>0</v>
      </c>
      <c r="R25" t="s">
        <v>48</v>
      </c>
      <c r="S25" s="4">
        <v>10</v>
      </c>
      <c r="T25" t="s">
        <v>78</v>
      </c>
      <c r="U25" s="4">
        <v>20</v>
      </c>
      <c r="V25" t="s">
        <v>78</v>
      </c>
      <c r="W25" s="1">
        <v>0</v>
      </c>
      <c r="X25" t="s">
        <v>49</v>
      </c>
      <c r="Y25" s="4">
        <v>20</v>
      </c>
      <c r="Z25" t="s">
        <v>105</v>
      </c>
      <c r="AA25" s="4">
        <v>10</v>
      </c>
      <c r="AB25" t="s">
        <v>78</v>
      </c>
      <c r="AC25" s="4">
        <v>15</v>
      </c>
      <c r="AD25" t="s">
        <v>78</v>
      </c>
      <c r="AE25" s="1">
        <v>0</v>
      </c>
      <c r="AF25" t="s">
        <v>79</v>
      </c>
      <c r="AG25" s="4">
        <v>15</v>
      </c>
      <c r="AH25" s="9" t="s">
        <v>81</v>
      </c>
      <c r="AI25" s="4">
        <v>10</v>
      </c>
      <c r="AJ25" t="s">
        <v>48</v>
      </c>
      <c r="AK25" s="4">
        <v>20</v>
      </c>
      <c r="AL25" t="s">
        <v>48</v>
      </c>
      <c r="AM25" s="1">
        <v>0</v>
      </c>
      <c r="AN25" t="s">
        <v>49</v>
      </c>
      <c r="AO25" s="4">
        <v>20</v>
      </c>
      <c r="AP25" t="s">
        <v>49</v>
      </c>
      <c r="AQ25" s="1">
        <v>0</v>
      </c>
      <c r="AR25" t="s">
        <v>49</v>
      </c>
      <c r="AS25" s="4">
        <v>20</v>
      </c>
      <c r="AT25" t="s">
        <v>48</v>
      </c>
      <c r="AU25" s="4">
        <v>10</v>
      </c>
      <c r="AV25" t="s">
        <v>49</v>
      </c>
      <c r="AW25" s="4">
        <f t="shared" si="30"/>
        <v>20</v>
      </c>
      <c r="AX25" t="s">
        <v>48</v>
      </c>
      <c r="AY25" s="4">
        <f t="shared" si="31"/>
        <v>15</v>
      </c>
      <c r="AZ25" t="s">
        <v>83</v>
      </c>
      <c r="BA25" s="4">
        <f t="shared" si="32"/>
        <v>30</v>
      </c>
      <c r="BB25" t="s">
        <v>83</v>
      </c>
      <c r="BC25" s="1">
        <v>0</v>
      </c>
      <c r="BD25" t="s">
        <v>49</v>
      </c>
      <c r="BE25" s="4">
        <f t="shared" si="33"/>
        <v>30</v>
      </c>
      <c r="BF25" t="s">
        <v>48</v>
      </c>
      <c r="BG25" s="4">
        <v>15</v>
      </c>
      <c r="BH25" t="s">
        <v>49</v>
      </c>
      <c r="BI25" s="4">
        <f t="shared" si="34"/>
        <v>50</v>
      </c>
      <c r="BJ25" s="6"/>
      <c r="BK25" s="6"/>
      <c r="BL25" s="6"/>
      <c r="BM25" s="6"/>
      <c r="BN25" s="6"/>
      <c r="BO25" s="6"/>
      <c r="BP25" s="6"/>
      <c r="BQ25" s="6"/>
      <c r="BR25" s="5"/>
      <c r="BS25" s="5"/>
      <c r="BT25" s="5"/>
      <c r="BU25" s="5"/>
      <c r="BV25" t="s">
        <v>49</v>
      </c>
      <c r="BW25" s="3">
        <f t="shared" si="35"/>
        <v>5</v>
      </c>
      <c r="BX25" t="s">
        <v>49</v>
      </c>
      <c r="BY25" s="3">
        <v>0</v>
      </c>
      <c r="BZ25" t="s">
        <v>49</v>
      </c>
      <c r="CA25" s="7">
        <v>0</v>
      </c>
      <c r="CB25" t="s">
        <v>49</v>
      </c>
      <c r="CC25" s="3">
        <v>0</v>
      </c>
      <c r="CD25" t="s">
        <v>49</v>
      </c>
      <c r="CE25">
        <v>5</v>
      </c>
      <c r="CF25" t="s">
        <v>57</v>
      </c>
      <c r="CG25" s="3">
        <v>0</v>
      </c>
      <c r="CH25" t="s">
        <v>57</v>
      </c>
      <c r="CI25" t="s">
        <v>19</v>
      </c>
      <c r="CJ25" t="s">
        <v>57</v>
      </c>
      <c r="CK25" s="3">
        <v>0</v>
      </c>
      <c r="CL25" t="s">
        <v>84</v>
      </c>
      <c r="CM25" s="17">
        <v>5</v>
      </c>
      <c r="CN25" t="s">
        <v>103</v>
      </c>
      <c r="CO25" s="2">
        <v>7</v>
      </c>
      <c r="CP25" t="s">
        <v>103</v>
      </c>
      <c r="CQ25" t="s">
        <v>19</v>
      </c>
      <c r="CR25" t="s">
        <v>106</v>
      </c>
      <c r="CS25" s="2">
        <v>7</v>
      </c>
      <c r="CT25" s="5"/>
      <c r="CU25" s="5"/>
      <c r="CV25" s="5"/>
      <c r="CW25" s="5"/>
      <c r="CX25" t="s">
        <v>57</v>
      </c>
      <c r="CY25" s="2">
        <v>5</v>
      </c>
      <c r="CZ25" t="s">
        <v>57</v>
      </c>
      <c r="DA25" s="2">
        <v>10</v>
      </c>
      <c r="DB25" t="s">
        <v>57</v>
      </c>
      <c r="DC25" t="s">
        <v>19</v>
      </c>
      <c r="DD25" t="s">
        <v>57</v>
      </c>
      <c r="DE25" s="2">
        <v>10</v>
      </c>
      <c r="DF25" t="s">
        <v>57</v>
      </c>
      <c r="DG25" s="2">
        <v>5</v>
      </c>
      <c r="DH25" t="s">
        <v>57</v>
      </c>
      <c r="DI25" s="2">
        <v>10</v>
      </c>
      <c r="DJ25" t="s">
        <v>57</v>
      </c>
      <c r="DK25" t="s">
        <v>19</v>
      </c>
      <c r="DL25" t="s">
        <v>57</v>
      </c>
      <c r="DM25" s="2">
        <v>10</v>
      </c>
      <c r="DN25" t="s">
        <v>49</v>
      </c>
      <c r="DO25" s="2">
        <v>5</v>
      </c>
      <c r="DP25" t="s">
        <v>49</v>
      </c>
      <c r="DQ25" s="2">
        <v>10</v>
      </c>
      <c r="DR25" t="s">
        <v>49</v>
      </c>
      <c r="DS25" t="s">
        <v>19</v>
      </c>
      <c r="DT25" t="s">
        <v>49</v>
      </c>
      <c r="DU25" s="2">
        <v>10</v>
      </c>
      <c r="DV25" t="s">
        <v>53</v>
      </c>
      <c r="DW25" s="2">
        <v>5</v>
      </c>
      <c r="DX25" t="s">
        <v>49</v>
      </c>
      <c r="DY25" s="2">
        <v>10</v>
      </c>
    </row>
    <row r="26" spans="1:129">
      <c r="A26" t="s">
        <v>107</v>
      </c>
      <c r="B26" t="s">
        <v>49</v>
      </c>
      <c r="C26" s="2">
        <v>15</v>
      </c>
      <c r="D26" t="s">
        <v>49</v>
      </c>
      <c r="E26" s="2">
        <v>0</v>
      </c>
      <c r="F26" t="s">
        <v>49</v>
      </c>
      <c r="G26" s="1">
        <v>0</v>
      </c>
      <c r="H26" t="s">
        <v>49</v>
      </c>
      <c r="I26" s="3">
        <v>0</v>
      </c>
      <c r="J26" t="s">
        <v>48</v>
      </c>
      <c r="K26" s="3">
        <v>15</v>
      </c>
      <c r="L26" t="s">
        <v>78</v>
      </c>
      <c r="M26" s="3">
        <v>0</v>
      </c>
      <c r="N26" t="s">
        <v>78</v>
      </c>
      <c r="O26" s="1">
        <v>0</v>
      </c>
      <c r="P26" t="s">
        <v>49</v>
      </c>
      <c r="Q26" s="3">
        <v>0</v>
      </c>
      <c r="R26" t="s">
        <v>78</v>
      </c>
      <c r="S26" s="4">
        <v>15</v>
      </c>
      <c r="T26" t="s">
        <v>49</v>
      </c>
      <c r="U26" s="4">
        <v>20</v>
      </c>
      <c r="V26" t="s">
        <v>49</v>
      </c>
      <c r="W26" s="1">
        <v>0</v>
      </c>
      <c r="X26" t="s">
        <v>49</v>
      </c>
      <c r="Y26" s="4">
        <v>20</v>
      </c>
      <c r="Z26" t="s">
        <v>83</v>
      </c>
      <c r="AA26" s="4">
        <v>10</v>
      </c>
      <c r="AB26" t="s">
        <v>79</v>
      </c>
      <c r="AC26" s="4">
        <v>20</v>
      </c>
      <c r="AD26" t="s">
        <v>79</v>
      </c>
      <c r="AE26" s="1">
        <v>0</v>
      </c>
      <c r="AF26" t="s">
        <v>49</v>
      </c>
      <c r="AG26" s="4">
        <v>20</v>
      </c>
      <c r="AH26" s="9" t="s">
        <v>48</v>
      </c>
      <c r="AI26" s="4">
        <v>10</v>
      </c>
      <c r="AJ26" t="s">
        <v>83</v>
      </c>
      <c r="AK26" s="4">
        <v>20</v>
      </c>
      <c r="AL26" t="s">
        <v>83</v>
      </c>
      <c r="AM26" s="1">
        <v>0</v>
      </c>
      <c r="AN26" t="s">
        <v>49</v>
      </c>
      <c r="AO26" s="4">
        <v>20</v>
      </c>
      <c r="AP26" t="s">
        <v>49</v>
      </c>
      <c r="AQ26" s="1">
        <v>0</v>
      </c>
      <c r="AR26" t="s">
        <v>49</v>
      </c>
      <c r="AS26" s="4">
        <v>20</v>
      </c>
      <c r="AT26" t="s">
        <v>29</v>
      </c>
      <c r="AU26" s="4">
        <v>10</v>
      </c>
      <c r="AV26" t="s">
        <v>28</v>
      </c>
      <c r="AW26" s="4">
        <f t="shared" si="30"/>
        <v>20</v>
      </c>
      <c r="AX26" t="s">
        <v>29</v>
      </c>
      <c r="AY26" s="4">
        <f t="shared" si="31"/>
        <v>15</v>
      </c>
      <c r="AZ26" t="s">
        <v>28</v>
      </c>
      <c r="BA26" s="4">
        <f t="shared" si="32"/>
        <v>30</v>
      </c>
      <c r="BB26" t="s">
        <v>28</v>
      </c>
      <c r="BC26" s="1">
        <v>0</v>
      </c>
      <c r="BD26" t="s">
        <v>28</v>
      </c>
      <c r="BE26" s="4">
        <f t="shared" si="33"/>
        <v>30</v>
      </c>
      <c r="BF26" t="s">
        <v>29</v>
      </c>
      <c r="BG26" s="4">
        <v>15</v>
      </c>
      <c r="BH26" t="s">
        <v>28</v>
      </c>
      <c r="BI26" s="4">
        <f t="shared" si="34"/>
        <v>50</v>
      </c>
      <c r="BJ26" s="6"/>
      <c r="BK26" s="6"/>
      <c r="BL26" s="6"/>
      <c r="BM26" s="6"/>
      <c r="BN26" s="6"/>
      <c r="BO26" s="6"/>
      <c r="BP26" s="6"/>
      <c r="BQ26" s="6"/>
      <c r="BR26" s="5"/>
      <c r="BS26" s="5"/>
      <c r="BT26" s="5"/>
      <c r="BU26" s="5"/>
      <c r="BV26" t="s">
        <v>49</v>
      </c>
      <c r="BW26" s="3">
        <f t="shared" si="35"/>
        <v>5</v>
      </c>
      <c r="BX26" t="s">
        <v>49</v>
      </c>
      <c r="BY26" s="3">
        <v>0</v>
      </c>
      <c r="BZ26" t="s">
        <v>49</v>
      </c>
      <c r="CA26" s="7">
        <v>0</v>
      </c>
      <c r="CB26" t="s">
        <v>49</v>
      </c>
      <c r="CC26" s="3">
        <v>0</v>
      </c>
      <c r="CD26" t="s">
        <v>49</v>
      </c>
      <c r="CE26">
        <v>5</v>
      </c>
      <c r="CF26" t="s">
        <v>57</v>
      </c>
      <c r="CG26" s="3">
        <v>0</v>
      </c>
      <c r="CH26" t="s">
        <v>57</v>
      </c>
      <c r="CI26" t="s">
        <v>19</v>
      </c>
      <c r="CJ26" t="s">
        <v>57</v>
      </c>
      <c r="CK26" s="3">
        <v>0</v>
      </c>
      <c r="CL26" t="s">
        <v>57</v>
      </c>
      <c r="CM26" s="17">
        <v>5</v>
      </c>
      <c r="CN26" t="s">
        <v>57</v>
      </c>
      <c r="CO26" s="2">
        <v>8</v>
      </c>
      <c r="CP26" t="s">
        <v>57</v>
      </c>
      <c r="CQ26" t="s">
        <v>19</v>
      </c>
      <c r="CR26" t="s">
        <v>57</v>
      </c>
      <c r="CS26" s="2">
        <v>8</v>
      </c>
      <c r="CT26" s="5"/>
      <c r="CU26" s="5"/>
      <c r="CV26" s="5"/>
      <c r="CW26" s="5"/>
      <c r="CX26" t="s">
        <v>40</v>
      </c>
      <c r="CY26" s="2">
        <v>5</v>
      </c>
      <c r="CZ26" t="s">
        <v>42</v>
      </c>
      <c r="DA26" s="2">
        <v>10</v>
      </c>
      <c r="DB26" t="s">
        <v>42</v>
      </c>
      <c r="DC26" t="s">
        <v>19</v>
      </c>
      <c r="DD26" t="s">
        <v>37</v>
      </c>
      <c r="DE26" s="2">
        <v>10</v>
      </c>
      <c r="DF26" t="s">
        <v>40</v>
      </c>
      <c r="DG26" s="2">
        <v>15</v>
      </c>
      <c r="DH26" t="s">
        <v>42</v>
      </c>
      <c r="DI26" s="2">
        <v>20</v>
      </c>
      <c r="DJ26" t="s">
        <v>42</v>
      </c>
      <c r="DK26" t="s">
        <v>19</v>
      </c>
      <c r="DL26" t="s">
        <v>37</v>
      </c>
      <c r="DM26" s="2">
        <v>20</v>
      </c>
      <c r="DN26" t="s">
        <v>49</v>
      </c>
      <c r="DO26" s="2">
        <v>15</v>
      </c>
      <c r="DP26" t="s">
        <v>49</v>
      </c>
      <c r="DQ26" s="2">
        <v>20</v>
      </c>
      <c r="DR26" t="s">
        <v>49</v>
      </c>
      <c r="DS26" t="s">
        <v>19</v>
      </c>
      <c r="DT26" t="s">
        <v>49</v>
      </c>
      <c r="DU26" s="2">
        <v>20</v>
      </c>
      <c r="DV26" t="s">
        <v>48</v>
      </c>
      <c r="DW26" s="2">
        <v>15</v>
      </c>
      <c r="DX26" t="s">
        <v>28</v>
      </c>
      <c r="DY26" s="2">
        <v>20</v>
      </c>
    </row>
    <row r="27" spans="1:129">
      <c r="A27" t="s">
        <v>108</v>
      </c>
      <c r="B27" t="s">
        <v>28</v>
      </c>
      <c r="C27" s="2">
        <v>40</v>
      </c>
      <c r="D27" t="s">
        <v>31</v>
      </c>
      <c r="E27" s="2">
        <v>60</v>
      </c>
      <c r="F27" t="s">
        <v>31</v>
      </c>
      <c r="G27" s="1">
        <v>0</v>
      </c>
      <c r="H27" t="s">
        <v>30</v>
      </c>
      <c r="I27" s="3">
        <v>60</v>
      </c>
      <c r="J27" t="s">
        <v>28</v>
      </c>
      <c r="K27" s="3">
        <v>40</v>
      </c>
      <c r="L27" t="s">
        <v>31</v>
      </c>
      <c r="M27" s="3">
        <v>60</v>
      </c>
      <c r="N27" t="s">
        <v>31</v>
      </c>
      <c r="O27" s="1">
        <v>0</v>
      </c>
      <c r="P27" t="s">
        <v>30</v>
      </c>
      <c r="Q27" s="3">
        <v>60</v>
      </c>
      <c r="R27" t="s">
        <v>31</v>
      </c>
      <c r="S27" s="4">
        <v>40</v>
      </c>
      <c r="T27" t="s">
        <v>109</v>
      </c>
      <c r="U27" s="4">
        <v>50</v>
      </c>
      <c r="V27" t="s">
        <v>109</v>
      </c>
      <c r="W27" s="1">
        <v>0</v>
      </c>
      <c r="X27" t="s">
        <v>30</v>
      </c>
      <c r="Y27" s="4">
        <v>50</v>
      </c>
      <c r="Z27" t="s">
        <v>28</v>
      </c>
      <c r="AA27" s="4">
        <v>30</v>
      </c>
      <c r="AB27" t="s">
        <v>30</v>
      </c>
      <c r="AC27" s="4">
        <v>40</v>
      </c>
      <c r="AD27" t="s">
        <v>30</v>
      </c>
      <c r="AE27" s="1">
        <v>0</v>
      </c>
      <c r="AF27" t="s">
        <v>30</v>
      </c>
      <c r="AG27" s="4">
        <v>40</v>
      </c>
      <c r="AH27" s="9" t="s">
        <v>39</v>
      </c>
      <c r="AI27" s="4">
        <v>30</v>
      </c>
      <c r="AJ27" t="s">
        <v>31</v>
      </c>
      <c r="AK27" s="4">
        <v>40</v>
      </c>
      <c r="AL27" t="s">
        <v>31</v>
      </c>
      <c r="AM27" s="1">
        <v>0</v>
      </c>
      <c r="AN27" t="s">
        <v>30</v>
      </c>
      <c r="AO27" s="4">
        <v>40</v>
      </c>
      <c r="AP27" t="s">
        <v>30</v>
      </c>
      <c r="AQ27" s="1">
        <v>0</v>
      </c>
      <c r="AR27" t="s">
        <v>30</v>
      </c>
      <c r="AS27" s="4">
        <v>40</v>
      </c>
      <c r="AT27" t="s">
        <v>27</v>
      </c>
      <c r="AU27" s="4">
        <v>30</v>
      </c>
      <c r="AV27" t="s">
        <v>39</v>
      </c>
      <c r="AW27" s="4">
        <f t="shared" si="30"/>
        <v>40</v>
      </c>
      <c r="AX27" t="s">
        <v>32</v>
      </c>
      <c r="AY27" s="4">
        <f t="shared" si="31"/>
        <v>35</v>
      </c>
      <c r="AZ27" t="s">
        <v>39</v>
      </c>
      <c r="BA27" s="4">
        <f t="shared" si="32"/>
        <v>50</v>
      </c>
      <c r="BB27" t="s">
        <v>39</v>
      </c>
      <c r="BC27" s="1">
        <v>0</v>
      </c>
      <c r="BD27" t="s">
        <v>39</v>
      </c>
      <c r="BE27" s="4">
        <f t="shared" si="33"/>
        <v>50</v>
      </c>
      <c r="BF27" t="s">
        <v>32</v>
      </c>
      <c r="BG27" s="4">
        <v>35</v>
      </c>
      <c r="BH27" t="s">
        <v>39</v>
      </c>
      <c r="BI27" s="4">
        <f t="shared" si="34"/>
        <v>70</v>
      </c>
      <c r="BJ27" s="6"/>
      <c r="BK27" s="6"/>
      <c r="BL27" s="6"/>
      <c r="BM27" s="6"/>
      <c r="BN27" s="6"/>
      <c r="BO27" s="6"/>
      <c r="BP27" s="6"/>
      <c r="BQ27" s="6"/>
      <c r="BR27" s="5"/>
      <c r="BS27" s="5"/>
      <c r="BT27" s="5"/>
      <c r="BU27" s="5"/>
      <c r="BV27" t="s">
        <v>28</v>
      </c>
      <c r="BW27" s="3">
        <f t="shared" si="35"/>
        <v>25</v>
      </c>
      <c r="BX27" t="s">
        <v>31</v>
      </c>
      <c r="BY27" s="3">
        <v>60</v>
      </c>
      <c r="BZ27" t="s">
        <v>31</v>
      </c>
      <c r="CA27" s="7">
        <v>0</v>
      </c>
      <c r="CB27" t="s">
        <v>30</v>
      </c>
      <c r="CC27" s="3">
        <v>60</v>
      </c>
      <c r="CD27" t="s">
        <v>28</v>
      </c>
      <c r="CE27">
        <v>25</v>
      </c>
      <c r="CF27" t="s">
        <v>35</v>
      </c>
      <c r="CG27" s="3">
        <v>60</v>
      </c>
      <c r="CH27" t="s">
        <v>35</v>
      </c>
      <c r="CI27" t="s">
        <v>19</v>
      </c>
      <c r="CJ27" t="s">
        <v>37</v>
      </c>
      <c r="CK27" s="3">
        <v>60</v>
      </c>
      <c r="CL27" t="s">
        <v>41</v>
      </c>
      <c r="CM27" s="17">
        <v>25</v>
      </c>
      <c r="CN27" t="s">
        <v>42</v>
      </c>
      <c r="CO27" s="2">
        <v>35</v>
      </c>
      <c r="CP27" t="s">
        <v>42</v>
      </c>
      <c r="CQ27" t="s">
        <v>19</v>
      </c>
      <c r="CR27" t="s">
        <v>37</v>
      </c>
      <c r="CS27" s="2">
        <v>35</v>
      </c>
      <c r="CT27" s="5"/>
      <c r="CU27" s="5"/>
      <c r="CV27" s="5"/>
      <c r="CW27" s="5"/>
      <c r="CX27" t="s">
        <v>34</v>
      </c>
      <c r="CY27" s="2">
        <v>25</v>
      </c>
      <c r="CZ27" t="s">
        <v>40</v>
      </c>
      <c r="DA27" s="2">
        <v>40</v>
      </c>
      <c r="DB27" t="s">
        <v>40</v>
      </c>
      <c r="DC27" t="s">
        <v>19</v>
      </c>
      <c r="DD27" t="s">
        <v>35</v>
      </c>
      <c r="DE27" s="2">
        <v>40</v>
      </c>
      <c r="DF27" t="s">
        <v>34</v>
      </c>
      <c r="DG27" s="2">
        <v>25</v>
      </c>
      <c r="DH27" t="s">
        <v>41</v>
      </c>
      <c r="DI27" s="2">
        <v>40</v>
      </c>
      <c r="DJ27" t="s">
        <v>41</v>
      </c>
      <c r="DK27" t="s">
        <v>19</v>
      </c>
      <c r="DL27" t="s">
        <v>37</v>
      </c>
      <c r="DM27" s="2">
        <v>40</v>
      </c>
      <c r="DN27" t="s">
        <v>28</v>
      </c>
      <c r="DO27" s="2">
        <v>25</v>
      </c>
      <c r="DP27" t="s">
        <v>31</v>
      </c>
      <c r="DQ27" s="2">
        <v>40</v>
      </c>
      <c r="DR27" t="s">
        <v>31</v>
      </c>
      <c r="DS27" t="s">
        <v>19</v>
      </c>
      <c r="DT27" t="s">
        <v>30</v>
      </c>
      <c r="DU27" s="2">
        <v>40</v>
      </c>
      <c r="DV27" t="s">
        <v>28</v>
      </c>
      <c r="DW27" s="2">
        <v>25</v>
      </c>
      <c r="DX27" t="s">
        <v>39</v>
      </c>
      <c r="DY27" s="2">
        <v>40</v>
      </c>
    </row>
    <row r="28" spans="1:129">
      <c r="A28" t="s">
        <v>110</v>
      </c>
      <c r="B28" t="s">
        <v>27</v>
      </c>
      <c r="C28" s="2">
        <v>60</v>
      </c>
      <c r="D28" t="s">
        <v>28</v>
      </c>
      <c r="E28" s="2">
        <v>80</v>
      </c>
      <c r="F28" t="s">
        <v>28</v>
      </c>
      <c r="G28" s="1">
        <v>0</v>
      </c>
      <c r="H28" t="s">
        <v>30</v>
      </c>
      <c r="I28" s="3">
        <v>80</v>
      </c>
      <c r="J28" t="s">
        <v>29</v>
      </c>
      <c r="K28" s="3">
        <v>60</v>
      </c>
      <c r="L28" t="s">
        <v>31</v>
      </c>
      <c r="M28" s="3">
        <v>80</v>
      </c>
      <c r="N28" t="s">
        <v>31</v>
      </c>
      <c r="O28" s="1">
        <v>0</v>
      </c>
      <c r="P28" t="s">
        <v>30</v>
      </c>
      <c r="Q28" s="3">
        <v>80</v>
      </c>
      <c r="R28" t="s">
        <v>25</v>
      </c>
      <c r="S28" s="4">
        <v>80</v>
      </c>
      <c r="T28" t="s">
        <v>31</v>
      </c>
      <c r="U28" s="4">
        <v>100</v>
      </c>
      <c r="V28" t="s">
        <v>31</v>
      </c>
      <c r="W28" s="1">
        <v>0</v>
      </c>
      <c r="X28" t="s">
        <v>30</v>
      </c>
      <c r="Y28" s="4">
        <v>100</v>
      </c>
      <c r="Z28" t="s">
        <v>29</v>
      </c>
      <c r="AA28" s="4">
        <v>70</v>
      </c>
      <c r="AB28" t="s">
        <v>28</v>
      </c>
      <c r="AC28" s="4">
        <v>80</v>
      </c>
      <c r="AD28" t="s">
        <v>28</v>
      </c>
      <c r="AE28" s="1">
        <v>0</v>
      </c>
      <c r="AF28" t="s">
        <v>30</v>
      </c>
      <c r="AG28" s="4">
        <v>80</v>
      </c>
      <c r="AH28" s="9" t="s">
        <v>111</v>
      </c>
      <c r="AI28" s="4">
        <v>70</v>
      </c>
      <c r="AJ28" t="s">
        <v>29</v>
      </c>
      <c r="AK28" s="4">
        <v>80</v>
      </c>
      <c r="AL28" t="s">
        <v>29</v>
      </c>
      <c r="AM28" s="1">
        <v>0</v>
      </c>
      <c r="AN28" t="s">
        <v>31</v>
      </c>
      <c r="AO28" s="4">
        <v>80</v>
      </c>
      <c r="AP28" t="s">
        <v>31</v>
      </c>
      <c r="AQ28" s="1">
        <v>0</v>
      </c>
      <c r="AR28" t="s">
        <v>30</v>
      </c>
      <c r="AS28" s="4">
        <v>80</v>
      </c>
      <c r="AT28" t="s">
        <v>29</v>
      </c>
      <c r="AU28" s="4">
        <v>70</v>
      </c>
      <c r="AV28" t="s">
        <v>31</v>
      </c>
      <c r="AW28" s="4">
        <f t="shared" si="30"/>
        <v>80</v>
      </c>
      <c r="AX28" t="s">
        <v>29</v>
      </c>
      <c r="AY28" s="4">
        <f t="shared" si="31"/>
        <v>75</v>
      </c>
      <c r="AZ28" t="s">
        <v>28</v>
      </c>
      <c r="BA28" s="4">
        <f t="shared" si="32"/>
        <v>90</v>
      </c>
      <c r="BB28" t="s">
        <v>28</v>
      </c>
      <c r="BC28" s="1">
        <v>0</v>
      </c>
      <c r="BD28" t="s">
        <v>31</v>
      </c>
      <c r="BE28" s="4">
        <f t="shared" si="33"/>
        <v>90</v>
      </c>
      <c r="BF28" t="s">
        <v>29</v>
      </c>
      <c r="BG28" s="4">
        <v>75</v>
      </c>
      <c r="BH28" t="s">
        <v>31</v>
      </c>
      <c r="BI28" s="4">
        <f t="shared" si="34"/>
        <v>110</v>
      </c>
      <c r="BJ28" s="6"/>
      <c r="BK28" s="6"/>
      <c r="BL28" s="6"/>
      <c r="BM28" s="6"/>
      <c r="BN28" s="6"/>
      <c r="BO28" s="6"/>
      <c r="BP28" s="6"/>
      <c r="BQ28" s="6"/>
      <c r="BR28" s="5"/>
      <c r="BS28" s="5"/>
      <c r="BT28" s="5"/>
      <c r="BU28" s="5"/>
      <c r="BV28" t="s">
        <v>27</v>
      </c>
      <c r="BW28" s="3">
        <f t="shared" si="35"/>
        <v>65</v>
      </c>
      <c r="BX28" t="s">
        <v>28</v>
      </c>
      <c r="BY28" s="3">
        <v>80</v>
      </c>
      <c r="BZ28" t="s">
        <v>28</v>
      </c>
      <c r="CA28" s="7">
        <v>0</v>
      </c>
      <c r="CB28" t="s">
        <v>30</v>
      </c>
      <c r="CC28" s="3">
        <v>80</v>
      </c>
      <c r="CD28" t="s">
        <v>27</v>
      </c>
      <c r="CE28">
        <v>65</v>
      </c>
      <c r="CF28" t="s">
        <v>41</v>
      </c>
      <c r="CG28" s="3">
        <v>80</v>
      </c>
      <c r="CH28" t="s">
        <v>41</v>
      </c>
      <c r="CI28" t="s">
        <v>19</v>
      </c>
      <c r="CJ28" t="s">
        <v>35</v>
      </c>
      <c r="CK28" s="3">
        <v>80</v>
      </c>
      <c r="CL28" t="s">
        <v>44</v>
      </c>
      <c r="CM28" s="17">
        <v>70</v>
      </c>
      <c r="CN28" t="s">
        <v>40</v>
      </c>
      <c r="CO28" s="2">
        <v>100</v>
      </c>
      <c r="CP28" t="s">
        <v>40</v>
      </c>
      <c r="CQ28" t="s">
        <v>19</v>
      </c>
      <c r="CR28" t="s">
        <v>35</v>
      </c>
      <c r="CS28" s="2">
        <v>100</v>
      </c>
      <c r="CT28" s="5"/>
      <c r="CU28" s="5"/>
      <c r="CV28" s="5"/>
      <c r="CW28" s="5"/>
      <c r="CX28" t="s">
        <v>36</v>
      </c>
      <c r="CY28" s="2">
        <v>70</v>
      </c>
      <c r="CZ28" t="s">
        <v>41</v>
      </c>
      <c r="DA28" s="2">
        <v>100</v>
      </c>
      <c r="DB28" t="s">
        <v>41</v>
      </c>
      <c r="DC28" t="s">
        <v>19</v>
      </c>
      <c r="DD28" t="s">
        <v>37</v>
      </c>
      <c r="DE28" s="2">
        <v>100</v>
      </c>
      <c r="DF28" t="s">
        <v>36</v>
      </c>
      <c r="DG28" s="2">
        <v>70</v>
      </c>
      <c r="DH28" t="s">
        <v>41</v>
      </c>
      <c r="DI28" s="2">
        <v>100</v>
      </c>
      <c r="DJ28" t="s">
        <v>41</v>
      </c>
      <c r="DK28" t="s">
        <v>19</v>
      </c>
      <c r="DL28" t="s">
        <v>37</v>
      </c>
      <c r="DM28" s="2">
        <v>100</v>
      </c>
      <c r="DN28" t="s">
        <v>27</v>
      </c>
      <c r="DO28" s="2">
        <v>70</v>
      </c>
      <c r="DP28" t="s">
        <v>28</v>
      </c>
      <c r="DQ28" s="2">
        <v>100</v>
      </c>
      <c r="DR28" t="s">
        <v>28</v>
      </c>
      <c r="DS28" t="s">
        <v>19</v>
      </c>
      <c r="DT28" t="s">
        <v>30</v>
      </c>
      <c r="DU28" s="2">
        <v>100</v>
      </c>
      <c r="DV28" t="s">
        <v>29</v>
      </c>
      <c r="DW28" s="2">
        <v>70</v>
      </c>
      <c r="DX28" t="s">
        <v>31</v>
      </c>
      <c r="DY28" s="2">
        <v>100</v>
      </c>
    </row>
    <row r="29" spans="1:129">
      <c r="A29" t="s">
        <v>112</v>
      </c>
      <c r="B29" t="s">
        <v>49</v>
      </c>
      <c r="C29" s="2">
        <v>0</v>
      </c>
      <c r="D29" t="s">
        <v>49</v>
      </c>
      <c r="E29" s="2">
        <v>0</v>
      </c>
      <c r="F29" t="s">
        <v>49</v>
      </c>
      <c r="G29" s="1">
        <v>0</v>
      </c>
      <c r="H29" t="s">
        <v>49</v>
      </c>
      <c r="I29" s="3">
        <v>0</v>
      </c>
      <c r="J29" t="s">
        <v>30</v>
      </c>
      <c r="K29" s="3">
        <v>0</v>
      </c>
      <c r="L29" t="s">
        <v>49</v>
      </c>
      <c r="M29" s="3">
        <v>0</v>
      </c>
      <c r="N29" t="s">
        <v>49</v>
      </c>
      <c r="O29" s="1">
        <v>0</v>
      </c>
      <c r="P29" t="s">
        <v>49</v>
      </c>
      <c r="Q29" s="3">
        <v>0</v>
      </c>
      <c r="R29" t="s">
        <v>49</v>
      </c>
      <c r="S29" s="3">
        <v>0</v>
      </c>
      <c r="T29" t="s">
        <v>49</v>
      </c>
      <c r="U29" s="3">
        <v>0</v>
      </c>
      <c r="V29" t="s">
        <v>49</v>
      </c>
      <c r="W29" s="1">
        <v>0</v>
      </c>
      <c r="X29" t="s">
        <v>49</v>
      </c>
      <c r="Y29" s="3">
        <v>0</v>
      </c>
      <c r="Z29" t="s">
        <v>49</v>
      </c>
      <c r="AA29" s="3">
        <v>0</v>
      </c>
      <c r="AB29" t="s">
        <v>49</v>
      </c>
      <c r="AC29" s="3">
        <v>0</v>
      </c>
      <c r="AD29" t="s">
        <v>49</v>
      </c>
      <c r="AE29" s="1">
        <v>0</v>
      </c>
      <c r="AF29" t="s">
        <v>49</v>
      </c>
      <c r="AG29" s="3">
        <v>0</v>
      </c>
      <c r="AH29" s="9" t="s">
        <v>49</v>
      </c>
      <c r="AI29" s="3">
        <v>0</v>
      </c>
      <c r="AJ29" t="s">
        <v>49</v>
      </c>
      <c r="AK29" s="3">
        <v>0</v>
      </c>
      <c r="AL29" t="s">
        <v>49</v>
      </c>
      <c r="AM29" s="1">
        <v>0</v>
      </c>
      <c r="AN29" t="s">
        <v>49</v>
      </c>
      <c r="AO29" s="3">
        <v>0</v>
      </c>
      <c r="AP29" t="s">
        <v>49</v>
      </c>
      <c r="AQ29" s="1">
        <v>0</v>
      </c>
      <c r="AR29" t="s">
        <v>49</v>
      </c>
      <c r="AS29" s="3">
        <v>0</v>
      </c>
      <c r="AT29" t="s">
        <v>49</v>
      </c>
      <c r="AU29" s="3">
        <v>0</v>
      </c>
      <c r="AV29" t="s">
        <v>113</v>
      </c>
      <c r="AW29" s="4">
        <v>0</v>
      </c>
      <c r="AX29" t="s">
        <v>49</v>
      </c>
      <c r="AY29" s="4">
        <v>0</v>
      </c>
      <c r="AZ29" t="s">
        <v>49</v>
      </c>
      <c r="BA29" s="4">
        <v>0</v>
      </c>
      <c r="BB29" t="s">
        <v>49</v>
      </c>
      <c r="BC29" s="1">
        <v>0</v>
      </c>
      <c r="BD29" t="s">
        <v>113</v>
      </c>
      <c r="BE29" s="4">
        <f t="shared" si="33"/>
        <v>0</v>
      </c>
      <c r="BF29" t="s">
        <v>48</v>
      </c>
      <c r="BG29" s="4">
        <v>40</v>
      </c>
      <c r="BH29" t="s">
        <v>78</v>
      </c>
      <c r="BI29" s="4">
        <f t="shared" si="34"/>
        <v>20</v>
      </c>
      <c r="BJ29" s="6"/>
      <c r="BK29" s="6"/>
      <c r="BL29" s="6"/>
      <c r="BM29" s="6"/>
      <c r="BN29" s="6"/>
      <c r="BO29" s="6"/>
      <c r="BP29" s="6"/>
      <c r="BQ29" s="6"/>
      <c r="BR29" s="5"/>
      <c r="BS29" s="5"/>
      <c r="BT29" s="5"/>
      <c r="BU29" s="5"/>
      <c r="BV29" t="s">
        <v>53</v>
      </c>
      <c r="BW29" s="3">
        <f t="shared" si="35"/>
        <v>30</v>
      </c>
      <c r="BX29" t="s">
        <v>49</v>
      </c>
      <c r="BY29" s="3">
        <v>0</v>
      </c>
      <c r="BZ29" t="s">
        <v>49</v>
      </c>
      <c r="CA29" s="7">
        <v>0</v>
      </c>
      <c r="CB29" t="s">
        <v>49</v>
      </c>
      <c r="CC29" s="3">
        <v>0</v>
      </c>
      <c r="CD29" t="s">
        <v>49</v>
      </c>
      <c r="CE29">
        <v>30</v>
      </c>
      <c r="CF29" t="s">
        <v>57</v>
      </c>
      <c r="CG29" s="3">
        <v>0</v>
      </c>
      <c r="CH29" t="s">
        <v>57</v>
      </c>
      <c r="CI29" t="s">
        <v>19</v>
      </c>
      <c r="CJ29" t="s">
        <v>57</v>
      </c>
      <c r="CK29" s="3">
        <v>0</v>
      </c>
      <c r="CL29" t="s">
        <v>57</v>
      </c>
      <c r="CM29" s="17">
        <v>35</v>
      </c>
      <c r="CN29" t="s">
        <v>57</v>
      </c>
      <c r="CO29" s="2">
        <v>45</v>
      </c>
      <c r="CP29" t="s">
        <v>57</v>
      </c>
      <c r="CQ29" t="s">
        <v>19</v>
      </c>
      <c r="CR29" t="s">
        <v>57</v>
      </c>
      <c r="CS29" s="2">
        <v>45</v>
      </c>
      <c r="CT29" s="5"/>
      <c r="CU29" s="5"/>
      <c r="CV29" s="5"/>
      <c r="CW29" s="5"/>
      <c r="CX29" t="s">
        <v>57</v>
      </c>
      <c r="CY29" s="2">
        <v>35</v>
      </c>
      <c r="CZ29" t="s">
        <v>57</v>
      </c>
      <c r="DA29" s="2">
        <v>50</v>
      </c>
      <c r="DB29" t="s">
        <v>57</v>
      </c>
      <c r="DC29" t="s">
        <v>19</v>
      </c>
      <c r="DD29" t="s">
        <v>57</v>
      </c>
      <c r="DE29" s="2">
        <v>50</v>
      </c>
      <c r="DF29" t="s">
        <v>57</v>
      </c>
      <c r="DG29" s="2">
        <v>35</v>
      </c>
      <c r="DH29" t="s">
        <v>57</v>
      </c>
      <c r="DI29" s="2">
        <v>50</v>
      </c>
      <c r="DJ29" t="s">
        <v>57</v>
      </c>
      <c r="DK29" t="s">
        <v>19</v>
      </c>
      <c r="DL29" t="s">
        <v>57</v>
      </c>
      <c r="DM29" s="2">
        <v>50</v>
      </c>
      <c r="DN29" t="s">
        <v>49</v>
      </c>
      <c r="DO29" s="2">
        <v>35</v>
      </c>
      <c r="DP29" t="s">
        <v>49</v>
      </c>
      <c r="DQ29" s="2">
        <v>50</v>
      </c>
      <c r="DR29" t="s">
        <v>49</v>
      </c>
      <c r="DS29" t="s">
        <v>19</v>
      </c>
      <c r="DT29" t="s">
        <v>49</v>
      </c>
      <c r="DU29" s="2">
        <v>50</v>
      </c>
      <c r="DV29" t="s">
        <v>30</v>
      </c>
      <c r="DW29" s="2">
        <v>35</v>
      </c>
      <c r="DX29" t="s">
        <v>113</v>
      </c>
      <c r="DY29" s="2">
        <v>50</v>
      </c>
    </row>
    <row r="30" spans="1:129">
      <c r="A30" t="s">
        <v>114</v>
      </c>
      <c r="B30" t="s">
        <v>30</v>
      </c>
      <c r="C30" s="2">
        <v>0</v>
      </c>
      <c r="D30" t="s">
        <v>30</v>
      </c>
      <c r="E30" s="2">
        <v>0</v>
      </c>
      <c r="F30" t="s">
        <v>30</v>
      </c>
      <c r="G30" s="1">
        <v>0</v>
      </c>
      <c r="H30" t="s">
        <v>30</v>
      </c>
      <c r="I30" s="3">
        <v>0</v>
      </c>
      <c r="J30" t="s">
        <v>29</v>
      </c>
      <c r="K30" s="3">
        <v>80</v>
      </c>
      <c r="L30" t="s">
        <v>28</v>
      </c>
      <c r="M30" s="3">
        <v>0</v>
      </c>
      <c r="N30" t="s">
        <v>28</v>
      </c>
      <c r="O30" s="1">
        <v>0</v>
      </c>
      <c r="P30" t="s">
        <v>30</v>
      </c>
      <c r="Q30" s="3">
        <v>0</v>
      </c>
      <c r="R30" t="s">
        <v>28</v>
      </c>
      <c r="S30" s="3">
        <v>20</v>
      </c>
      <c r="T30" t="s">
        <v>30</v>
      </c>
      <c r="U30" s="4">
        <v>30</v>
      </c>
      <c r="V30" t="s">
        <v>30</v>
      </c>
      <c r="W30" s="1">
        <v>0</v>
      </c>
      <c r="X30" t="s">
        <v>30</v>
      </c>
      <c r="Y30" s="4">
        <v>30</v>
      </c>
      <c r="Z30" t="s">
        <v>39</v>
      </c>
      <c r="AA30" s="4">
        <v>20</v>
      </c>
      <c r="AB30" t="s">
        <v>31</v>
      </c>
      <c r="AC30" s="4">
        <v>30</v>
      </c>
      <c r="AD30" t="s">
        <v>31</v>
      </c>
      <c r="AE30" s="1">
        <v>0</v>
      </c>
      <c r="AF30" t="s">
        <v>30</v>
      </c>
      <c r="AG30" s="4">
        <v>30</v>
      </c>
      <c r="AH30" s="9" t="s">
        <v>29</v>
      </c>
      <c r="AI30" s="4">
        <v>20</v>
      </c>
      <c r="AJ30" t="s">
        <v>28</v>
      </c>
      <c r="AK30" s="4">
        <v>30</v>
      </c>
      <c r="AL30" t="s">
        <v>28</v>
      </c>
      <c r="AM30" s="1">
        <v>0</v>
      </c>
      <c r="AN30" t="s">
        <v>30</v>
      </c>
      <c r="AO30" s="4">
        <v>30</v>
      </c>
      <c r="AP30" t="s">
        <v>30</v>
      </c>
      <c r="AQ30" s="1">
        <v>0</v>
      </c>
      <c r="AR30" t="s">
        <v>30</v>
      </c>
      <c r="AS30" s="4">
        <v>30</v>
      </c>
      <c r="AT30" t="s">
        <v>29</v>
      </c>
      <c r="AU30" s="4">
        <v>20</v>
      </c>
      <c r="AV30" t="s">
        <v>28</v>
      </c>
      <c r="AW30" s="4">
        <f t="shared" si="30"/>
        <v>30</v>
      </c>
      <c r="AX30" t="s">
        <v>29</v>
      </c>
      <c r="AY30" s="4">
        <f t="shared" si="31"/>
        <v>25</v>
      </c>
      <c r="AZ30" t="s">
        <v>28</v>
      </c>
      <c r="BA30" s="4">
        <f t="shared" si="32"/>
        <v>40</v>
      </c>
      <c r="BB30" t="s">
        <v>28</v>
      </c>
      <c r="BC30" s="1">
        <v>0</v>
      </c>
      <c r="BD30" t="s">
        <v>28</v>
      </c>
      <c r="BE30" s="4">
        <f t="shared" si="33"/>
        <v>40</v>
      </c>
      <c r="BF30" t="s">
        <v>29</v>
      </c>
      <c r="BG30" s="4">
        <v>25</v>
      </c>
      <c r="BH30" t="s">
        <v>28</v>
      </c>
      <c r="BI30" s="4">
        <f t="shared" si="34"/>
        <v>60</v>
      </c>
      <c r="BJ30" s="6"/>
      <c r="BK30" s="6"/>
      <c r="BL30" s="6"/>
      <c r="BM30" s="6"/>
      <c r="BN30" s="6"/>
      <c r="BO30" s="6"/>
      <c r="BP30" s="6"/>
      <c r="BQ30" s="6"/>
      <c r="BR30" s="5"/>
      <c r="BS30" s="5"/>
      <c r="BT30" s="5"/>
      <c r="BU30" s="5"/>
      <c r="BV30" t="s">
        <v>23</v>
      </c>
      <c r="BW30" s="3">
        <f t="shared" si="35"/>
        <v>15</v>
      </c>
      <c r="BX30" t="s">
        <v>30</v>
      </c>
      <c r="BY30" s="3">
        <v>0</v>
      </c>
      <c r="BZ30" t="s">
        <v>30</v>
      </c>
      <c r="CA30" s="7">
        <v>0</v>
      </c>
      <c r="CB30" t="s">
        <v>30</v>
      </c>
      <c r="CC30" s="3">
        <v>0</v>
      </c>
      <c r="CD30" t="s">
        <v>30</v>
      </c>
      <c r="CE30">
        <v>20</v>
      </c>
      <c r="CF30" t="s">
        <v>37</v>
      </c>
      <c r="CG30" s="3">
        <v>0</v>
      </c>
      <c r="CH30" t="s">
        <v>37</v>
      </c>
      <c r="CI30" t="s">
        <v>19</v>
      </c>
      <c r="CJ30" t="s">
        <v>37</v>
      </c>
      <c r="CK30" s="3">
        <v>0</v>
      </c>
      <c r="CL30" t="s">
        <v>37</v>
      </c>
      <c r="CM30" s="17">
        <v>25</v>
      </c>
      <c r="CN30" t="s">
        <v>37</v>
      </c>
      <c r="CO30" s="2">
        <v>35</v>
      </c>
      <c r="CP30" t="s">
        <v>37</v>
      </c>
      <c r="CQ30" t="s">
        <v>19</v>
      </c>
      <c r="CR30" t="s">
        <v>37</v>
      </c>
      <c r="CS30" s="2">
        <v>35</v>
      </c>
      <c r="CT30" s="5"/>
      <c r="CU30" s="5"/>
      <c r="CV30" s="5"/>
      <c r="CW30" s="5"/>
      <c r="CX30" t="s">
        <v>37</v>
      </c>
      <c r="CY30" s="2">
        <v>25</v>
      </c>
      <c r="CZ30" t="s">
        <v>37</v>
      </c>
      <c r="DA30" s="2">
        <v>40</v>
      </c>
      <c r="DB30" t="s">
        <v>37</v>
      </c>
      <c r="DC30" t="s">
        <v>19</v>
      </c>
      <c r="DD30" t="s">
        <v>37</v>
      </c>
      <c r="DE30" s="2">
        <v>40</v>
      </c>
      <c r="DF30" t="s">
        <v>37</v>
      </c>
      <c r="DG30" s="2">
        <v>25</v>
      </c>
      <c r="DH30" t="s">
        <v>37</v>
      </c>
      <c r="DI30" s="2">
        <v>40</v>
      </c>
      <c r="DJ30" t="s">
        <v>37</v>
      </c>
      <c r="DK30" t="s">
        <v>19</v>
      </c>
      <c r="DL30" t="s">
        <v>37</v>
      </c>
      <c r="DM30" s="2">
        <v>40</v>
      </c>
      <c r="DN30" t="s">
        <v>30</v>
      </c>
      <c r="DO30" s="2">
        <v>25</v>
      </c>
      <c r="DP30" t="s">
        <v>30</v>
      </c>
      <c r="DQ30" s="2">
        <v>40</v>
      </c>
      <c r="DR30" t="s">
        <v>30</v>
      </c>
      <c r="DS30" t="s">
        <v>19</v>
      </c>
      <c r="DT30" t="s">
        <v>30</v>
      </c>
      <c r="DU30" s="2">
        <v>40</v>
      </c>
      <c r="DV30" t="s">
        <v>29</v>
      </c>
      <c r="DW30" s="2">
        <v>25</v>
      </c>
      <c r="DX30" t="s">
        <v>28</v>
      </c>
      <c r="DY30" s="2">
        <v>40</v>
      </c>
    </row>
    <row r="31" spans="1:129">
      <c r="E31" s="2"/>
      <c r="S31" s="4"/>
      <c r="AH31" s="9"/>
      <c r="AK31" s="4"/>
      <c r="CT31" s="8"/>
      <c r="CU31" s="8"/>
      <c r="CV31" s="8"/>
      <c r="CW31" s="8"/>
    </row>
    <row r="32" spans="1:129">
      <c r="CT32" s="8"/>
      <c r="CU32" s="8"/>
      <c r="CV32" s="8"/>
      <c r="CW32" s="8"/>
    </row>
    <row r="33" spans="98:101">
      <c r="CT33" s="8"/>
      <c r="CU33" s="8"/>
      <c r="CV33" s="8"/>
      <c r="CW33" s="8"/>
    </row>
    <row r="34" spans="98:101">
      <c r="CT34" s="8"/>
      <c r="CU34" s="8"/>
      <c r="CV34" s="8"/>
      <c r="CW34" s="8"/>
    </row>
    <row r="35" spans="98:101">
      <c r="CT35" s="8"/>
      <c r="CU35" s="8"/>
      <c r="CV35" s="8"/>
      <c r="CW35" s="8"/>
    </row>
    <row r="36" spans="98:101">
      <c r="CT36" s="8"/>
      <c r="CU36" s="8"/>
      <c r="CV36" s="8"/>
      <c r="CW36" s="8"/>
    </row>
  </sheetData>
  <mergeCells count="32">
    <mergeCell ref="BR1:BU1"/>
    <mergeCell ref="BN1:BQ1"/>
    <mergeCell ref="DV1:DY1"/>
    <mergeCell ref="DJ1:DM1"/>
    <mergeCell ref="DN1:DQ1"/>
    <mergeCell ref="DR1:DU1"/>
    <mergeCell ref="DB1:DE1"/>
    <mergeCell ref="DF1:DI1"/>
    <mergeCell ref="CT1:CW1"/>
    <mergeCell ref="CX1:DA1"/>
    <mergeCell ref="BV1:BY1"/>
    <mergeCell ref="BZ1:CC1"/>
    <mergeCell ref="CD1:CG1"/>
    <mergeCell ref="CH1:CK1"/>
    <mergeCell ref="CL1:CO1"/>
    <mergeCell ref="CP1:CS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F2C1-B850-4CDA-A88E-19B9E4A38186}">
  <dimension ref="A3:G31"/>
  <sheetViews>
    <sheetView topLeftCell="B2" workbookViewId="0">
      <selection activeCell="P20" sqref="P20"/>
    </sheetView>
  </sheetViews>
  <sheetFormatPr defaultRowHeight="14.45"/>
  <cols>
    <col min="5" max="5" width="12.5703125" customWidth="1"/>
    <col min="6" max="6" width="12.7109375" customWidth="1"/>
    <col min="7" max="7" width="16.42578125" customWidth="1"/>
  </cols>
  <sheetData>
    <row r="3" spans="1:7">
      <c r="A3" s="22"/>
      <c r="B3" s="23"/>
      <c r="C3" s="24"/>
      <c r="E3" t="s">
        <v>115</v>
      </c>
      <c r="F3" t="s">
        <v>116</v>
      </c>
      <c r="G3" t="s">
        <v>117</v>
      </c>
    </row>
    <row r="4" spans="1:7">
      <c r="A4" s="25"/>
      <c r="B4" s="26"/>
      <c r="C4" s="27"/>
      <c r="E4" t="s">
        <v>5</v>
      </c>
      <c r="F4" s="7">
        <v>44.464285714285715</v>
      </c>
      <c r="G4" s="37">
        <v>6.5357142857142847</v>
      </c>
    </row>
    <row r="5" spans="1:7">
      <c r="A5" s="25"/>
      <c r="B5" s="26"/>
      <c r="C5" s="27"/>
      <c r="E5" t="s">
        <v>22</v>
      </c>
      <c r="F5" s="7">
        <v>90.535714285714292</v>
      </c>
      <c r="G5" s="37">
        <v>6.1071428571428568</v>
      </c>
    </row>
    <row r="6" spans="1:7">
      <c r="A6" s="25"/>
      <c r="B6" s="26"/>
      <c r="C6" s="27"/>
      <c r="E6" t="s">
        <v>38</v>
      </c>
      <c r="F6" s="7">
        <v>92.142857142857139</v>
      </c>
      <c r="G6" s="37">
        <v>4.7142857142857144</v>
      </c>
    </row>
    <row r="7" spans="1:7">
      <c r="A7" s="25"/>
      <c r="B7" s="26"/>
      <c r="C7" s="27"/>
      <c r="E7" t="s">
        <v>43</v>
      </c>
      <c r="F7" s="7">
        <v>87.857142857142861</v>
      </c>
      <c r="G7" s="37">
        <v>6.3571428571428577</v>
      </c>
    </row>
    <row r="8" spans="1:7">
      <c r="A8" s="25"/>
      <c r="B8" s="26"/>
      <c r="C8" s="27"/>
      <c r="E8" t="s">
        <v>45</v>
      </c>
      <c r="F8" s="7">
        <v>6.4642857142857144</v>
      </c>
      <c r="G8" s="37">
        <v>42.035714285714292</v>
      </c>
    </row>
    <row r="9" spans="1:7">
      <c r="A9" s="25"/>
      <c r="B9" s="26"/>
      <c r="C9" s="27"/>
      <c r="E9" t="s">
        <v>59</v>
      </c>
      <c r="F9" s="7">
        <v>77.5</v>
      </c>
      <c r="G9" s="37">
        <v>3.8214285714285712</v>
      </c>
    </row>
    <row r="10" spans="1:7">
      <c r="A10" s="25"/>
      <c r="B10" s="26"/>
      <c r="C10" s="27"/>
      <c r="E10" t="s">
        <v>61</v>
      </c>
      <c r="F10" s="7">
        <v>65.892857142857139</v>
      </c>
      <c r="G10" s="37">
        <v>8.6071428571428577</v>
      </c>
    </row>
    <row r="11" spans="1:7">
      <c r="A11" s="25"/>
      <c r="B11" s="26"/>
      <c r="C11" s="27"/>
      <c r="E11" t="s">
        <v>64</v>
      </c>
      <c r="F11" s="7">
        <v>88.928571428571431</v>
      </c>
      <c r="G11" s="37">
        <v>10.5</v>
      </c>
    </row>
    <row r="12" spans="1:7">
      <c r="A12" s="25"/>
      <c r="B12" s="26"/>
      <c r="C12" s="27"/>
      <c r="E12" t="s">
        <v>68</v>
      </c>
      <c r="F12" s="7">
        <v>65.714285714285708</v>
      </c>
      <c r="G12" s="37">
        <v>4.75</v>
      </c>
    </row>
    <row r="13" spans="1:7">
      <c r="A13" s="25"/>
      <c r="B13" s="26"/>
      <c r="C13" s="27"/>
      <c r="E13" t="s">
        <v>69</v>
      </c>
      <c r="F13" s="7">
        <v>70</v>
      </c>
      <c r="G13" s="37">
        <v>4.1785714285714288</v>
      </c>
    </row>
    <row r="14" spans="1:7">
      <c r="A14" s="25"/>
      <c r="B14" s="26"/>
      <c r="C14" s="27"/>
      <c r="E14" t="s">
        <v>70</v>
      </c>
      <c r="F14" s="7">
        <v>77.678571428571431</v>
      </c>
      <c r="G14" s="37">
        <v>4.5714285714285712</v>
      </c>
    </row>
    <row r="15" spans="1:7">
      <c r="A15" s="25"/>
      <c r="B15" s="26"/>
      <c r="C15" s="27"/>
      <c r="E15" t="s">
        <v>71</v>
      </c>
      <c r="F15" s="7">
        <v>79.642857142857139</v>
      </c>
      <c r="G15" s="37">
        <v>3.8928571428571428</v>
      </c>
    </row>
    <row r="16" spans="1:7">
      <c r="A16" s="25"/>
      <c r="B16" s="26"/>
      <c r="C16" s="27"/>
      <c r="E16" t="s">
        <v>72</v>
      </c>
      <c r="F16" s="7">
        <v>98.214285714285708</v>
      </c>
      <c r="G16" s="37">
        <v>4.5714285714285712</v>
      </c>
    </row>
    <row r="17" spans="1:7">
      <c r="A17" s="25"/>
      <c r="B17" s="26"/>
      <c r="C17" s="27"/>
      <c r="E17" t="s">
        <v>73</v>
      </c>
      <c r="F17" s="7">
        <v>78.928571428571431</v>
      </c>
      <c r="G17" s="37">
        <v>4.3571428571428568</v>
      </c>
    </row>
    <row r="18" spans="1:7">
      <c r="A18" s="25"/>
      <c r="B18" s="26"/>
      <c r="C18" s="27"/>
      <c r="E18" t="s">
        <v>74</v>
      </c>
      <c r="F18" s="7">
        <v>95.714285714285708</v>
      </c>
      <c r="G18" s="37">
        <v>4.75</v>
      </c>
    </row>
    <row r="19" spans="1:7">
      <c r="A19" s="25"/>
      <c r="B19" s="26"/>
      <c r="C19" s="27"/>
      <c r="E19" t="s">
        <v>76</v>
      </c>
      <c r="F19" s="7">
        <v>71.428571428571431</v>
      </c>
      <c r="G19" s="37">
        <v>6.4616402116402121</v>
      </c>
    </row>
    <row r="20" spans="1:7">
      <c r="A20" s="28"/>
      <c r="B20" s="29"/>
      <c r="C20" s="30"/>
      <c r="E20" t="s">
        <v>77</v>
      </c>
      <c r="F20" s="7">
        <v>18.035714285714285</v>
      </c>
      <c r="G20" s="37">
        <v>3.6785714285714284</v>
      </c>
    </row>
    <row r="21" spans="1:7">
      <c r="E21" t="s">
        <v>85</v>
      </c>
      <c r="F21" s="7">
        <v>72.5</v>
      </c>
      <c r="G21" s="37">
        <v>4.3571428571428568</v>
      </c>
    </row>
    <row r="22" spans="1:7">
      <c r="E22" t="s">
        <v>86</v>
      </c>
      <c r="F22" s="7">
        <v>77.857142857142861</v>
      </c>
      <c r="G22" s="37">
        <v>7.2142857142857135</v>
      </c>
    </row>
    <row r="23" spans="1:7">
      <c r="E23" t="s">
        <v>90</v>
      </c>
      <c r="F23" s="7">
        <v>61.071428571428569</v>
      </c>
      <c r="G23" s="37">
        <v>25.178571428571427</v>
      </c>
    </row>
    <row r="24" spans="1:7">
      <c r="E24" t="s">
        <v>97</v>
      </c>
      <c r="F24" s="7">
        <v>37.142857142857146</v>
      </c>
      <c r="G24" s="37">
        <v>20.071428571428569</v>
      </c>
    </row>
    <row r="25" spans="1:7">
      <c r="E25" t="s">
        <v>102</v>
      </c>
      <c r="F25" s="7">
        <v>49.285714285714285</v>
      </c>
      <c r="G25" s="37">
        <v>4.5714285714285712</v>
      </c>
    </row>
    <row r="26" spans="1:7">
      <c r="E26" t="s">
        <v>104</v>
      </c>
      <c r="F26" s="7">
        <v>12.285714285714286</v>
      </c>
      <c r="G26" s="37">
        <v>2.0714285714285716</v>
      </c>
    </row>
    <row r="27" spans="1:7">
      <c r="E27" t="s">
        <v>107</v>
      </c>
      <c r="F27" s="7">
        <v>14.5</v>
      </c>
      <c r="G27" s="37">
        <v>1.4285714285714284</v>
      </c>
    </row>
    <row r="28" spans="1:7">
      <c r="E28" t="s">
        <v>108</v>
      </c>
      <c r="F28" s="7">
        <v>47.857142857142854</v>
      </c>
      <c r="G28" s="37">
        <v>2.1785714285714284</v>
      </c>
    </row>
    <row r="29" spans="1:7">
      <c r="E29" t="s">
        <v>110</v>
      </c>
      <c r="F29" s="7">
        <v>89.642857142857139</v>
      </c>
      <c r="G29" s="37">
        <v>5.1071428571428577</v>
      </c>
    </row>
    <row r="30" spans="1:7">
      <c r="E30" t="s">
        <v>112</v>
      </c>
      <c r="F30" s="7">
        <v>16.428571428571427</v>
      </c>
      <c r="G30" s="37">
        <v>1.7142857142857144</v>
      </c>
    </row>
    <row r="31" spans="1:7">
      <c r="E31" t="s">
        <v>114</v>
      </c>
      <c r="F31" s="7">
        <v>26.071428571428573</v>
      </c>
      <c r="G31" s="37">
        <v>2.2142857142857144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076A-D1BA-49F5-B4BF-5331A593633A}">
  <dimension ref="A3:AE286"/>
  <sheetViews>
    <sheetView topLeftCell="I157" workbookViewId="0">
      <selection activeCell="S176" sqref="S176"/>
    </sheetView>
  </sheetViews>
  <sheetFormatPr defaultRowHeight="14.45"/>
  <cols>
    <col min="1" max="1" width="17.7109375" bestFit="1" customWidth="1"/>
    <col min="2" max="2" width="13.42578125" bestFit="1" customWidth="1"/>
    <col min="3" max="10" width="14.42578125" bestFit="1" customWidth="1"/>
    <col min="11" max="29" width="15.42578125" bestFit="1" customWidth="1"/>
  </cols>
  <sheetData>
    <row r="3" spans="1:31">
      <c r="A3" s="31" t="s">
        <v>118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137</v>
      </c>
      <c r="U3" t="s">
        <v>138</v>
      </c>
      <c r="V3" t="s">
        <v>139</v>
      </c>
      <c r="W3" t="s">
        <v>140</v>
      </c>
      <c r="X3" t="s">
        <v>141</v>
      </c>
      <c r="Y3" t="s">
        <v>142</v>
      </c>
      <c r="Z3" t="s">
        <v>143</v>
      </c>
      <c r="AA3" t="s">
        <v>144</v>
      </c>
      <c r="AB3" t="s">
        <v>145</v>
      </c>
      <c r="AC3" t="s">
        <v>146</v>
      </c>
    </row>
    <row r="4" spans="1:31">
      <c r="A4" s="32" t="s">
        <v>112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tr">
        <f>A4</f>
        <v>Amaranth Leaves</v>
      </c>
    </row>
    <row r="5" spans="1:31">
      <c r="A5" s="33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31">
      <c r="A6" s="34" t="s">
        <v>147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31">
      <c r="A7" s="35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31">
      <c r="A8" s="36" t="s">
        <v>147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31">
      <c r="A9" s="32" t="s">
        <v>5</v>
      </c>
      <c r="B9">
        <v>160</v>
      </c>
      <c r="C9">
        <v>320</v>
      </c>
      <c r="D9">
        <v>440</v>
      </c>
      <c r="E9">
        <v>160</v>
      </c>
      <c r="F9">
        <v>240</v>
      </c>
      <c r="G9">
        <v>160</v>
      </c>
      <c r="H9">
        <v>160</v>
      </c>
      <c r="I9">
        <v>160</v>
      </c>
      <c r="J9">
        <v>300</v>
      </c>
      <c r="K9">
        <v>300</v>
      </c>
      <c r="L9">
        <v>0</v>
      </c>
      <c r="M9">
        <v>650</v>
      </c>
      <c r="N9">
        <v>200</v>
      </c>
      <c r="O9">
        <v>200</v>
      </c>
      <c r="P9">
        <v>480</v>
      </c>
      <c r="Q9">
        <v>160</v>
      </c>
      <c r="R9">
        <v>320</v>
      </c>
      <c r="S9">
        <v>200</v>
      </c>
      <c r="T9">
        <v>120</v>
      </c>
      <c r="U9">
        <v>200</v>
      </c>
      <c r="V9">
        <v>180</v>
      </c>
      <c r="W9">
        <v>180</v>
      </c>
      <c r="X9">
        <v>90</v>
      </c>
      <c r="Y9">
        <v>300</v>
      </c>
      <c r="Z9">
        <v>200</v>
      </c>
      <c r="AA9">
        <v>200</v>
      </c>
      <c r="AB9">
        <v>400</v>
      </c>
      <c r="AC9">
        <v>650</v>
      </c>
      <c r="AD9">
        <v>7130</v>
      </c>
      <c r="AE9" t="str">
        <f>A9</f>
        <v>Banana</v>
      </c>
    </row>
    <row r="10" spans="1:31">
      <c r="A10" s="33" t="s">
        <v>147</v>
      </c>
      <c r="B10">
        <v>160</v>
      </c>
      <c r="C10">
        <v>320</v>
      </c>
      <c r="D10">
        <v>440</v>
      </c>
      <c r="E10">
        <v>160</v>
      </c>
      <c r="F10">
        <v>240</v>
      </c>
      <c r="G10">
        <v>160</v>
      </c>
      <c r="H10">
        <v>160</v>
      </c>
      <c r="I10">
        <v>160</v>
      </c>
      <c r="J10">
        <v>300</v>
      </c>
      <c r="K10">
        <v>300</v>
      </c>
      <c r="L10">
        <v>0</v>
      </c>
      <c r="M10">
        <v>650</v>
      </c>
      <c r="N10">
        <v>200</v>
      </c>
      <c r="O10">
        <v>200</v>
      </c>
      <c r="P10">
        <v>480</v>
      </c>
      <c r="Q10">
        <v>160</v>
      </c>
      <c r="R10">
        <v>320</v>
      </c>
      <c r="S10">
        <v>200</v>
      </c>
      <c r="T10">
        <v>120</v>
      </c>
      <c r="U10">
        <v>200</v>
      </c>
      <c r="V10">
        <v>180</v>
      </c>
      <c r="W10">
        <v>180</v>
      </c>
      <c r="X10">
        <v>90</v>
      </c>
      <c r="Y10">
        <v>300</v>
      </c>
      <c r="Z10">
        <v>200</v>
      </c>
      <c r="AA10">
        <v>200</v>
      </c>
      <c r="AB10">
        <v>400</v>
      </c>
      <c r="AC10">
        <v>650</v>
      </c>
    </row>
    <row r="11" spans="1:31">
      <c r="A11" s="34" t="s">
        <v>147</v>
      </c>
      <c r="B11">
        <v>160</v>
      </c>
      <c r="C11">
        <v>320</v>
      </c>
      <c r="D11">
        <v>440</v>
      </c>
      <c r="E11">
        <v>160</v>
      </c>
      <c r="F11">
        <v>240</v>
      </c>
      <c r="G11">
        <v>160</v>
      </c>
      <c r="H11">
        <v>160</v>
      </c>
      <c r="I11">
        <v>160</v>
      </c>
      <c r="J11">
        <v>300</v>
      </c>
      <c r="K11">
        <v>300</v>
      </c>
      <c r="L11">
        <v>0</v>
      </c>
      <c r="M11">
        <v>650</v>
      </c>
      <c r="N11">
        <v>200</v>
      </c>
      <c r="O11">
        <v>200</v>
      </c>
      <c r="P11">
        <v>480</v>
      </c>
      <c r="Q11">
        <v>160</v>
      </c>
      <c r="R11">
        <v>320</v>
      </c>
      <c r="S11">
        <v>200</v>
      </c>
      <c r="T11">
        <v>120</v>
      </c>
      <c r="U11">
        <v>200</v>
      </c>
      <c r="V11">
        <v>180</v>
      </c>
      <c r="W11">
        <v>180</v>
      </c>
      <c r="X11">
        <v>90</v>
      </c>
      <c r="Y11">
        <v>300</v>
      </c>
      <c r="Z11">
        <v>200</v>
      </c>
      <c r="AA11">
        <v>200</v>
      </c>
      <c r="AB11">
        <v>400</v>
      </c>
      <c r="AC11">
        <v>650</v>
      </c>
    </row>
    <row r="12" spans="1:31">
      <c r="A12" s="35" t="s">
        <v>147</v>
      </c>
      <c r="B12">
        <v>160</v>
      </c>
      <c r="C12">
        <v>320</v>
      </c>
      <c r="D12">
        <v>440</v>
      </c>
      <c r="E12">
        <v>160</v>
      </c>
      <c r="F12">
        <v>240</v>
      </c>
      <c r="G12">
        <v>160</v>
      </c>
      <c r="H12">
        <v>160</v>
      </c>
      <c r="I12">
        <v>160</v>
      </c>
      <c r="J12">
        <v>300</v>
      </c>
      <c r="K12">
        <v>300</v>
      </c>
      <c r="L12">
        <v>0</v>
      </c>
      <c r="M12">
        <v>650</v>
      </c>
      <c r="N12">
        <v>200</v>
      </c>
      <c r="O12">
        <v>200</v>
      </c>
      <c r="P12">
        <v>480</v>
      </c>
      <c r="Q12">
        <v>160</v>
      </c>
      <c r="R12">
        <v>320</v>
      </c>
      <c r="S12">
        <v>200</v>
      </c>
      <c r="T12">
        <v>120</v>
      </c>
      <c r="U12">
        <v>200</v>
      </c>
      <c r="V12">
        <v>180</v>
      </c>
      <c r="W12">
        <v>180</v>
      </c>
      <c r="X12">
        <v>90</v>
      </c>
      <c r="Y12">
        <v>300</v>
      </c>
      <c r="Z12">
        <v>200</v>
      </c>
      <c r="AA12">
        <v>200</v>
      </c>
      <c r="AB12">
        <v>400</v>
      </c>
      <c r="AC12">
        <v>650</v>
      </c>
    </row>
    <row r="13" spans="1:31">
      <c r="A13" s="36" t="s">
        <v>147</v>
      </c>
      <c r="B13">
        <v>160</v>
      </c>
      <c r="C13">
        <v>320</v>
      </c>
      <c r="D13">
        <v>440</v>
      </c>
      <c r="E13">
        <v>160</v>
      </c>
      <c r="F13">
        <v>240</v>
      </c>
      <c r="G13">
        <v>160</v>
      </c>
      <c r="H13">
        <v>160</v>
      </c>
      <c r="I13">
        <v>160</v>
      </c>
      <c r="J13">
        <v>300</v>
      </c>
      <c r="K13">
        <v>300</v>
      </c>
      <c r="L13">
        <v>0</v>
      </c>
      <c r="M13">
        <v>650</v>
      </c>
      <c r="N13">
        <v>200</v>
      </c>
      <c r="O13">
        <v>200</v>
      </c>
      <c r="P13">
        <v>480</v>
      </c>
      <c r="Q13">
        <v>160</v>
      </c>
      <c r="R13">
        <v>320</v>
      </c>
      <c r="S13">
        <v>200</v>
      </c>
      <c r="T13">
        <v>120</v>
      </c>
      <c r="U13">
        <v>200</v>
      </c>
      <c r="V13">
        <v>180</v>
      </c>
      <c r="W13">
        <v>180</v>
      </c>
      <c r="X13">
        <v>90</v>
      </c>
      <c r="Y13">
        <v>300</v>
      </c>
      <c r="Z13">
        <v>200</v>
      </c>
      <c r="AA13">
        <v>200</v>
      </c>
      <c r="AB13">
        <v>400</v>
      </c>
      <c r="AC13">
        <v>650</v>
      </c>
    </row>
    <row r="14" spans="1:31">
      <c r="A14" s="32" t="s">
        <v>59</v>
      </c>
      <c r="B14">
        <v>160</v>
      </c>
      <c r="C14">
        <v>160</v>
      </c>
      <c r="D14">
        <v>160</v>
      </c>
      <c r="E14">
        <v>160</v>
      </c>
      <c r="F14">
        <v>180</v>
      </c>
      <c r="G14">
        <v>270</v>
      </c>
      <c r="H14">
        <v>140</v>
      </c>
      <c r="I14">
        <v>210</v>
      </c>
      <c r="J14">
        <v>180</v>
      </c>
      <c r="K14">
        <v>120</v>
      </c>
      <c r="L14">
        <v>0</v>
      </c>
      <c r="M14">
        <v>300</v>
      </c>
      <c r="N14">
        <v>140</v>
      </c>
      <c r="O14">
        <v>210</v>
      </c>
      <c r="P14">
        <v>270</v>
      </c>
      <c r="Q14">
        <v>160</v>
      </c>
      <c r="R14">
        <v>160</v>
      </c>
      <c r="S14">
        <v>240</v>
      </c>
      <c r="T14">
        <v>160</v>
      </c>
      <c r="U14">
        <v>170</v>
      </c>
      <c r="V14">
        <v>170</v>
      </c>
      <c r="W14">
        <v>340</v>
      </c>
      <c r="X14">
        <v>85</v>
      </c>
      <c r="Y14">
        <v>160</v>
      </c>
      <c r="Z14">
        <v>160</v>
      </c>
      <c r="AA14">
        <v>160</v>
      </c>
      <c r="AB14">
        <v>160</v>
      </c>
      <c r="AC14">
        <v>400</v>
      </c>
      <c r="AD14">
        <v>5185</v>
      </c>
      <c r="AE14" t="str">
        <f>A14</f>
        <v>Beans</v>
      </c>
    </row>
    <row r="15" spans="1:31">
      <c r="A15" s="33" t="s">
        <v>147</v>
      </c>
      <c r="B15">
        <v>160</v>
      </c>
      <c r="C15">
        <v>160</v>
      </c>
      <c r="D15">
        <v>160</v>
      </c>
      <c r="E15">
        <v>160</v>
      </c>
      <c r="F15">
        <v>180</v>
      </c>
      <c r="G15">
        <v>270</v>
      </c>
      <c r="H15">
        <v>140</v>
      </c>
      <c r="I15">
        <v>210</v>
      </c>
      <c r="J15">
        <v>180</v>
      </c>
      <c r="K15">
        <v>120</v>
      </c>
      <c r="L15">
        <v>0</v>
      </c>
      <c r="M15">
        <v>300</v>
      </c>
      <c r="N15">
        <v>140</v>
      </c>
      <c r="O15">
        <v>210</v>
      </c>
      <c r="P15">
        <v>270</v>
      </c>
      <c r="Q15">
        <v>160</v>
      </c>
      <c r="R15">
        <v>160</v>
      </c>
      <c r="S15">
        <v>240</v>
      </c>
      <c r="T15">
        <v>160</v>
      </c>
      <c r="U15">
        <v>170</v>
      </c>
      <c r="V15">
        <v>170</v>
      </c>
      <c r="W15">
        <v>340</v>
      </c>
      <c r="X15">
        <v>85</v>
      </c>
      <c r="Y15">
        <v>160</v>
      </c>
      <c r="Z15">
        <v>160</v>
      </c>
      <c r="AA15">
        <v>160</v>
      </c>
      <c r="AB15">
        <v>160</v>
      </c>
      <c r="AC15">
        <v>400</v>
      </c>
    </row>
    <row r="16" spans="1:31">
      <c r="A16" s="34" t="s">
        <v>147</v>
      </c>
      <c r="B16">
        <v>160</v>
      </c>
      <c r="C16">
        <v>160</v>
      </c>
      <c r="D16">
        <v>160</v>
      </c>
      <c r="E16">
        <v>160</v>
      </c>
      <c r="F16">
        <v>180</v>
      </c>
      <c r="G16">
        <v>270</v>
      </c>
      <c r="H16">
        <v>140</v>
      </c>
      <c r="I16">
        <v>210</v>
      </c>
      <c r="J16">
        <v>180</v>
      </c>
      <c r="K16">
        <v>120</v>
      </c>
      <c r="L16">
        <v>0</v>
      </c>
      <c r="M16">
        <v>300</v>
      </c>
      <c r="N16">
        <v>140</v>
      </c>
      <c r="O16">
        <v>210</v>
      </c>
      <c r="P16">
        <v>270</v>
      </c>
      <c r="Q16">
        <v>160</v>
      </c>
      <c r="R16">
        <v>160</v>
      </c>
      <c r="S16">
        <v>240</v>
      </c>
      <c r="T16">
        <v>160</v>
      </c>
      <c r="U16">
        <v>170</v>
      </c>
      <c r="V16">
        <v>170</v>
      </c>
      <c r="W16">
        <v>340</v>
      </c>
      <c r="X16">
        <v>85</v>
      </c>
      <c r="Y16">
        <v>160</v>
      </c>
      <c r="Z16">
        <v>160</v>
      </c>
      <c r="AA16">
        <v>160</v>
      </c>
      <c r="AB16">
        <v>160</v>
      </c>
      <c r="AC16">
        <v>400</v>
      </c>
    </row>
    <row r="17" spans="1:31">
      <c r="A17" s="35" t="s">
        <v>147</v>
      </c>
      <c r="B17">
        <v>160</v>
      </c>
      <c r="C17">
        <v>160</v>
      </c>
      <c r="D17">
        <v>160</v>
      </c>
      <c r="E17">
        <v>160</v>
      </c>
      <c r="F17">
        <v>180</v>
      </c>
      <c r="G17">
        <v>270</v>
      </c>
      <c r="H17">
        <v>140</v>
      </c>
      <c r="I17">
        <v>210</v>
      </c>
      <c r="J17">
        <v>180</v>
      </c>
      <c r="K17">
        <v>120</v>
      </c>
      <c r="L17">
        <v>0</v>
      </c>
      <c r="M17">
        <v>300</v>
      </c>
      <c r="N17">
        <v>140</v>
      </c>
      <c r="O17">
        <v>210</v>
      </c>
      <c r="P17">
        <v>270</v>
      </c>
      <c r="Q17">
        <v>160</v>
      </c>
      <c r="R17">
        <v>160</v>
      </c>
      <c r="S17">
        <v>240</v>
      </c>
      <c r="T17">
        <v>160</v>
      </c>
      <c r="U17">
        <v>170</v>
      </c>
      <c r="V17">
        <v>170</v>
      </c>
      <c r="W17">
        <v>340</v>
      </c>
      <c r="X17">
        <v>85</v>
      </c>
      <c r="Y17">
        <v>160</v>
      </c>
      <c r="Z17">
        <v>160</v>
      </c>
      <c r="AA17">
        <v>160</v>
      </c>
      <c r="AB17">
        <v>160</v>
      </c>
      <c r="AC17">
        <v>400</v>
      </c>
    </row>
    <row r="18" spans="1:31">
      <c r="A18" s="36" t="s">
        <v>147</v>
      </c>
      <c r="B18">
        <v>160</v>
      </c>
      <c r="C18">
        <v>160</v>
      </c>
      <c r="D18">
        <v>160</v>
      </c>
      <c r="E18">
        <v>160</v>
      </c>
      <c r="F18">
        <v>180</v>
      </c>
      <c r="G18">
        <v>270</v>
      </c>
      <c r="H18">
        <v>140</v>
      </c>
      <c r="I18">
        <v>210</v>
      </c>
      <c r="J18">
        <v>180</v>
      </c>
      <c r="K18">
        <v>120</v>
      </c>
      <c r="L18">
        <v>0</v>
      </c>
      <c r="M18">
        <v>300</v>
      </c>
      <c r="N18">
        <v>140</v>
      </c>
      <c r="O18">
        <v>210</v>
      </c>
      <c r="P18">
        <v>270</v>
      </c>
      <c r="Q18">
        <v>160</v>
      </c>
      <c r="R18">
        <v>160</v>
      </c>
      <c r="S18">
        <v>240</v>
      </c>
      <c r="T18">
        <v>160</v>
      </c>
      <c r="U18">
        <v>170</v>
      </c>
      <c r="V18">
        <v>170</v>
      </c>
      <c r="W18">
        <v>340</v>
      </c>
      <c r="X18">
        <v>85</v>
      </c>
      <c r="Y18">
        <v>160</v>
      </c>
      <c r="Z18">
        <v>160</v>
      </c>
      <c r="AA18">
        <v>160</v>
      </c>
      <c r="AB18">
        <v>160</v>
      </c>
      <c r="AC18">
        <v>400</v>
      </c>
    </row>
    <row r="19" spans="1:31">
      <c r="A19" s="32" t="s">
        <v>68</v>
      </c>
      <c r="B19">
        <v>120</v>
      </c>
      <c r="C19">
        <v>180</v>
      </c>
      <c r="D19">
        <v>180</v>
      </c>
      <c r="E19">
        <v>120</v>
      </c>
      <c r="F19">
        <v>100</v>
      </c>
      <c r="G19">
        <v>150</v>
      </c>
      <c r="H19">
        <v>150</v>
      </c>
      <c r="I19">
        <v>150</v>
      </c>
      <c r="J19">
        <v>100</v>
      </c>
      <c r="K19">
        <v>100</v>
      </c>
      <c r="L19">
        <v>50</v>
      </c>
      <c r="M19">
        <v>250</v>
      </c>
      <c r="N19">
        <v>240</v>
      </c>
      <c r="O19">
        <v>60</v>
      </c>
      <c r="P19">
        <v>400</v>
      </c>
      <c r="Q19">
        <v>120</v>
      </c>
      <c r="R19">
        <v>180</v>
      </c>
      <c r="S19">
        <v>180</v>
      </c>
      <c r="T19">
        <v>120</v>
      </c>
      <c r="U19">
        <v>75</v>
      </c>
      <c r="V19">
        <v>225</v>
      </c>
      <c r="W19">
        <v>400</v>
      </c>
      <c r="X19">
        <v>0</v>
      </c>
      <c r="Y19">
        <v>180</v>
      </c>
      <c r="Z19">
        <v>270</v>
      </c>
      <c r="AA19">
        <v>180</v>
      </c>
      <c r="AB19">
        <v>270</v>
      </c>
      <c r="AC19">
        <v>270</v>
      </c>
      <c r="AD19">
        <v>4820</v>
      </c>
      <c r="AE19" t="str">
        <f>A19</f>
        <v>Beetroot</v>
      </c>
    </row>
    <row r="20" spans="1:31">
      <c r="A20" s="33" t="s">
        <v>147</v>
      </c>
      <c r="B20">
        <v>120</v>
      </c>
      <c r="C20">
        <v>180</v>
      </c>
      <c r="D20">
        <v>180</v>
      </c>
      <c r="E20">
        <v>120</v>
      </c>
      <c r="F20">
        <v>100</v>
      </c>
      <c r="G20">
        <v>150</v>
      </c>
      <c r="H20">
        <v>150</v>
      </c>
      <c r="I20">
        <v>150</v>
      </c>
      <c r="J20">
        <v>100</v>
      </c>
      <c r="K20">
        <v>100</v>
      </c>
      <c r="L20">
        <v>50</v>
      </c>
      <c r="M20">
        <v>250</v>
      </c>
      <c r="N20">
        <v>240</v>
      </c>
      <c r="O20">
        <v>60</v>
      </c>
      <c r="P20">
        <v>400</v>
      </c>
      <c r="Q20">
        <v>120</v>
      </c>
      <c r="R20">
        <v>180</v>
      </c>
      <c r="S20">
        <v>180</v>
      </c>
      <c r="T20">
        <v>120</v>
      </c>
      <c r="U20">
        <v>75</v>
      </c>
      <c r="V20">
        <v>225</v>
      </c>
      <c r="W20">
        <v>400</v>
      </c>
      <c r="X20">
        <v>0</v>
      </c>
      <c r="Y20">
        <v>180</v>
      </c>
      <c r="Z20">
        <v>270</v>
      </c>
      <c r="AA20">
        <v>180</v>
      </c>
      <c r="AB20">
        <v>270</v>
      </c>
      <c r="AC20">
        <v>270</v>
      </c>
    </row>
    <row r="21" spans="1:31">
      <c r="A21" s="34" t="s">
        <v>147</v>
      </c>
      <c r="B21">
        <v>120</v>
      </c>
      <c r="C21">
        <v>180</v>
      </c>
      <c r="D21">
        <v>180</v>
      </c>
      <c r="E21">
        <v>120</v>
      </c>
      <c r="F21">
        <v>100</v>
      </c>
      <c r="G21">
        <v>150</v>
      </c>
      <c r="H21">
        <v>150</v>
      </c>
      <c r="I21">
        <v>150</v>
      </c>
      <c r="J21">
        <v>100</v>
      </c>
      <c r="K21">
        <v>100</v>
      </c>
      <c r="L21">
        <v>50</v>
      </c>
      <c r="M21">
        <v>250</v>
      </c>
      <c r="N21">
        <v>240</v>
      </c>
      <c r="O21">
        <v>60</v>
      </c>
      <c r="P21">
        <v>400</v>
      </c>
      <c r="Q21">
        <v>120</v>
      </c>
      <c r="R21">
        <v>180</v>
      </c>
      <c r="S21">
        <v>180</v>
      </c>
      <c r="T21">
        <v>120</v>
      </c>
      <c r="U21">
        <v>75</v>
      </c>
      <c r="V21">
        <v>225</v>
      </c>
      <c r="W21">
        <v>400</v>
      </c>
      <c r="X21">
        <v>0</v>
      </c>
      <c r="Y21">
        <v>180</v>
      </c>
      <c r="Z21">
        <v>270</v>
      </c>
      <c r="AA21">
        <v>180</v>
      </c>
      <c r="AB21">
        <v>270</v>
      </c>
      <c r="AC21">
        <v>270</v>
      </c>
    </row>
    <row r="22" spans="1:31">
      <c r="A22" s="35" t="s">
        <v>147</v>
      </c>
      <c r="B22">
        <v>120</v>
      </c>
      <c r="C22">
        <v>180</v>
      </c>
      <c r="D22">
        <v>180</v>
      </c>
      <c r="E22">
        <v>120</v>
      </c>
      <c r="F22">
        <v>100</v>
      </c>
      <c r="G22">
        <v>150</v>
      </c>
      <c r="H22">
        <v>150</v>
      </c>
      <c r="I22">
        <v>150</v>
      </c>
      <c r="J22">
        <v>100</v>
      </c>
      <c r="K22">
        <v>100</v>
      </c>
      <c r="L22">
        <v>50</v>
      </c>
      <c r="M22">
        <v>250</v>
      </c>
      <c r="N22">
        <v>240</v>
      </c>
      <c r="O22">
        <v>60</v>
      </c>
      <c r="P22">
        <v>400</v>
      </c>
      <c r="Q22">
        <v>120</v>
      </c>
      <c r="R22">
        <v>180</v>
      </c>
      <c r="S22">
        <v>180</v>
      </c>
      <c r="T22">
        <v>120</v>
      </c>
      <c r="U22">
        <v>75</v>
      </c>
      <c r="V22">
        <v>225</v>
      </c>
      <c r="W22">
        <v>400</v>
      </c>
      <c r="X22">
        <v>0</v>
      </c>
      <c r="Y22">
        <v>180</v>
      </c>
      <c r="Z22">
        <v>270</v>
      </c>
      <c r="AA22">
        <v>180</v>
      </c>
      <c r="AB22">
        <v>270</v>
      </c>
      <c r="AC22">
        <v>270</v>
      </c>
    </row>
    <row r="23" spans="1:31">
      <c r="A23" s="36" t="s">
        <v>147</v>
      </c>
      <c r="B23">
        <v>120</v>
      </c>
      <c r="C23">
        <v>180</v>
      </c>
      <c r="D23">
        <v>180</v>
      </c>
      <c r="E23">
        <v>120</v>
      </c>
      <c r="F23">
        <v>100</v>
      </c>
      <c r="G23">
        <v>150</v>
      </c>
      <c r="H23">
        <v>150</v>
      </c>
      <c r="I23">
        <v>150</v>
      </c>
      <c r="J23">
        <v>100</v>
      </c>
      <c r="K23">
        <v>100</v>
      </c>
      <c r="L23">
        <v>50</v>
      </c>
      <c r="M23">
        <v>250</v>
      </c>
      <c r="N23">
        <v>240</v>
      </c>
      <c r="O23">
        <v>60</v>
      </c>
      <c r="P23">
        <v>400</v>
      </c>
      <c r="Q23">
        <v>120</v>
      </c>
      <c r="R23">
        <v>180</v>
      </c>
      <c r="S23">
        <v>180</v>
      </c>
      <c r="T23">
        <v>120</v>
      </c>
      <c r="U23">
        <v>75</v>
      </c>
      <c r="V23">
        <v>225</v>
      </c>
      <c r="W23">
        <v>400</v>
      </c>
      <c r="X23">
        <v>0</v>
      </c>
      <c r="Y23">
        <v>180</v>
      </c>
      <c r="Z23">
        <v>270</v>
      </c>
      <c r="AA23">
        <v>180</v>
      </c>
      <c r="AB23">
        <v>270</v>
      </c>
      <c r="AC23">
        <v>270</v>
      </c>
    </row>
    <row r="24" spans="1:31">
      <c r="A24" s="32" t="s">
        <v>69</v>
      </c>
      <c r="B24">
        <v>120</v>
      </c>
      <c r="C24">
        <v>120</v>
      </c>
      <c r="D24">
        <v>120</v>
      </c>
      <c r="E24">
        <v>60</v>
      </c>
      <c r="F24">
        <v>210</v>
      </c>
      <c r="G24">
        <v>70</v>
      </c>
      <c r="H24">
        <v>180</v>
      </c>
      <c r="I24">
        <v>120</v>
      </c>
      <c r="J24">
        <v>210</v>
      </c>
      <c r="K24">
        <v>140</v>
      </c>
      <c r="L24">
        <v>140</v>
      </c>
      <c r="M24">
        <v>420</v>
      </c>
      <c r="N24">
        <v>240</v>
      </c>
      <c r="O24">
        <v>240</v>
      </c>
      <c r="P24">
        <v>600</v>
      </c>
      <c r="Q24">
        <v>120</v>
      </c>
      <c r="R24">
        <v>120</v>
      </c>
      <c r="S24">
        <v>120</v>
      </c>
      <c r="T24">
        <v>60</v>
      </c>
      <c r="U24">
        <v>260</v>
      </c>
      <c r="V24">
        <v>0</v>
      </c>
      <c r="W24">
        <v>225</v>
      </c>
      <c r="X24">
        <v>75</v>
      </c>
      <c r="Y24">
        <v>160</v>
      </c>
      <c r="Z24">
        <v>160</v>
      </c>
      <c r="AA24">
        <v>160</v>
      </c>
      <c r="AB24">
        <v>160</v>
      </c>
      <c r="AC24">
        <v>160</v>
      </c>
      <c r="AD24">
        <v>4770</v>
      </c>
      <c r="AE24" t="str">
        <f>A24</f>
        <v>Bitter Gourd</v>
      </c>
    </row>
    <row r="25" spans="1:31">
      <c r="A25" s="33" t="s">
        <v>147</v>
      </c>
      <c r="B25">
        <v>120</v>
      </c>
      <c r="C25">
        <v>120</v>
      </c>
      <c r="D25">
        <v>120</v>
      </c>
      <c r="E25">
        <v>60</v>
      </c>
      <c r="F25">
        <v>210</v>
      </c>
      <c r="G25">
        <v>70</v>
      </c>
      <c r="H25">
        <v>180</v>
      </c>
      <c r="I25">
        <v>120</v>
      </c>
      <c r="J25">
        <v>210</v>
      </c>
      <c r="K25">
        <v>140</v>
      </c>
      <c r="L25">
        <v>140</v>
      </c>
      <c r="M25">
        <v>420</v>
      </c>
      <c r="N25">
        <v>240</v>
      </c>
      <c r="O25">
        <v>240</v>
      </c>
      <c r="P25">
        <v>600</v>
      </c>
      <c r="Q25">
        <v>120</v>
      </c>
      <c r="R25">
        <v>120</v>
      </c>
      <c r="S25">
        <v>120</v>
      </c>
      <c r="T25">
        <v>60</v>
      </c>
      <c r="U25">
        <v>260</v>
      </c>
      <c r="V25">
        <v>0</v>
      </c>
      <c r="W25">
        <v>225</v>
      </c>
      <c r="X25">
        <v>75</v>
      </c>
      <c r="Y25">
        <v>160</v>
      </c>
      <c r="Z25">
        <v>160</v>
      </c>
      <c r="AA25">
        <v>160</v>
      </c>
      <c r="AB25">
        <v>160</v>
      </c>
      <c r="AC25">
        <v>160</v>
      </c>
    </row>
    <row r="26" spans="1:31">
      <c r="A26" s="34" t="s">
        <v>147</v>
      </c>
      <c r="B26">
        <v>120</v>
      </c>
      <c r="C26">
        <v>120</v>
      </c>
      <c r="D26">
        <v>120</v>
      </c>
      <c r="E26">
        <v>60</v>
      </c>
      <c r="F26">
        <v>210</v>
      </c>
      <c r="G26">
        <v>70</v>
      </c>
      <c r="H26">
        <v>180</v>
      </c>
      <c r="I26">
        <v>120</v>
      </c>
      <c r="J26">
        <v>210</v>
      </c>
      <c r="K26">
        <v>140</v>
      </c>
      <c r="L26">
        <v>140</v>
      </c>
      <c r="M26">
        <v>420</v>
      </c>
      <c r="N26">
        <v>240</v>
      </c>
      <c r="O26">
        <v>240</v>
      </c>
      <c r="P26">
        <v>600</v>
      </c>
      <c r="Q26">
        <v>120</v>
      </c>
      <c r="R26">
        <v>120</v>
      </c>
      <c r="S26">
        <v>120</v>
      </c>
      <c r="T26">
        <v>60</v>
      </c>
      <c r="U26">
        <v>260</v>
      </c>
      <c r="V26">
        <v>0</v>
      </c>
      <c r="W26">
        <v>225</v>
      </c>
      <c r="X26">
        <v>75</v>
      </c>
      <c r="Y26">
        <v>160</v>
      </c>
      <c r="Z26">
        <v>160</v>
      </c>
      <c r="AA26">
        <v>160</v>
      </c>
      <c r="AB26">
        <v>160</v>
      </c>
      <c r="AC26">
        <v>160</v>
      </c>
    </row>
    <row r="27" spans="1:31">
      <c r="A27" s="35" t="s">
        <v>147</v>
      </c>
      <c r="B27">
        <v>120</v>
      </c>
      <c r="C27">
        <v>120</v>
      </c>
      <c r="D27">
        <v>120</v>
      </c>
      <c r="E27">
        <v>60</v>
      </c>
      <c r="F27">
        <v>210</v>
      </c>
      <c r="G27">
        <v>70</v>
      </c>
      <c r="H27">
        <v>180</v>
      </c>
      <c r="I27">
        <v>120</v>
      </c>
      <c r="J27">
        <v>210</v>
      </c>
      <c r="K27">
        <v>140</v>
      </c>
      <c r="L27">
        <v>140</v>
      </c>
      <c r="M27">
        <v>420</v>
      </c>
      <c r="N27">
        <v>240</v>
      </c>
      <c r="O27">
        <v>240</v>
      </c>
      <c r="P27">
        <v>600</v>
      </c>
      <c r="Q27">
        <v>120</v>
      </c>
      <c r="R27">
        <v>120</v>
      </c>
      <c r="S27">
        <v>120</v>
      </c>
      <c r="T27">
        <v>60</v>
      </c>
      <c r="U27">
        <v>260</v>
      </c>
      <c r="V27">
        <v>0</v>
      </c>
      <c r="W27">
        <v>225</v>
      </c>
      <c r="X27">
        <v>75</v>
      </c>
      <c r="Y27">
        <v>160</v>
      </c>
      <c r="Z27">
        <v>160</v>
      </c>
      <c r="AA27">
        <v>160</v>
      </c>
      <c r="AB27">
        <v>160</v>
      </c>
      <c r="AC27">
        <v>160</v>
      </c>
    </row>
    <row r="28" spans="1:31">
      <c r="A28" s="36" t="s">
        <v>147</v>
      </c>
      <c r="B28">
        <v>120</v>
      </c>
      <c r="C28">
        <v>120</v>
      </c>
      <c r="D28">
        <v>120</v>
      </c>
      <c r="E28">
        <v>60</v>
      </c>
      <c r="F28">
        <v>210</v>
      </c>
      <c r="G28">
        <v>70</v>
      </c>
      <c r="H28">
        <v>180</v>
      </c>
      <c r="I28">
        <v>120</v>
      </c>
      <c r="J28">
        <v>210</v>
      </c>
      <c r="K28">
        <v>140</v>
      </c>
      <c r="L28">
        <v>140</v>
      </c>
      <c r="M28">
        <v>420</v>
      </c>
      <c r="N28">
        <v>240</v>
      </c>
      <c r="O28">
        <v>240</v>
      </c>
      <c r="P28">
        <v>600</v>
      </c>
      <c r="Q28">
        <v>120</v>
      </c>
      <c r="R28">
        <v>120</v>
      </c>
      <c r="S28">
        <v>120</v>
      </c>
      <c r="T28">
        <v>60</v>
      </c>
      <c r="U28">
        <v>260</v>
      </c>
      <c r="V28">
        <v>0</v>
      </c>
      <c r="W28">
        <v>225</v>
      </c>
      <c r="X28">
        <v>75</v>
      </c>
      <c r="Y28">
        <v>160</v>
      </c>
      <c r="Z28">
        <v>160</v>
      </c>
      <c r="AA28">
        <v>160</v>
      </c>
      <c r="AB28">
        <v>160</v>
      </c>
      <c r="AC28">
        <v>160</v>
      </c>
    </row>
    <row r="29" spans="1:31">
      <c r="A29" s="32" t="s">
        <v>70</v>
      </c>
      <c r="B29">
        <v>240</v>
      </c>
      <c r="C29">
        <v>160</v>
      </c>
      <c r="D29">
        <v>240</v>
      </c>
      <c r="E29">
        <v>320</v>
      </c>
      <c r="F29">
        <v>360</v>
      </c>
      <c r="G29">
        <v>180</v>
      </c>
      <c r="H29">
        <v>240</v>
      </c>
      <c r="I29">
        <v>320</v>
      </c>
      <c r="J29">
        <v>165</v>
      </c>
      <c r="K29">
        <v>110</v>
      </c>
      <c r="L29">
        <v>0</v>
      </c>
      <c r="M29">
        <v>300</v>
      </c>
      <c r="N29">
        <v>210</v>
      </c>
      <c r="O29">
        <v>140</v>
      </c>
      <c r="P29">
        <v>450</v>
      </c>
      <c r="Q29">
        <v>240</v>
      </c>
      <c r="R29">
        <v>160</v>
      </c>
      <c r="S29">
        <v>320</v>
      </c>
      <c r="T29">
        <v>80</v>
      </c>
      <c r="U29">
        <v>170</v>
      </c>
      <c r="V29">
        <v>255</v>
      </c>
      <c r="W29">
        <v>340</v>
      </c>
      <c r="X29">
        <v>170</v>
      </c>
      <c r="Y29">
        <v>240</v>
      </c>
      <c r="Z29">
        <v>240</v>
      </c>
      <c r="AA29">
        <v>240</v>
      </c>
      <c r="AB29">
        <v>160</v>
      </c>
      <c r="AC29">
        <v>560</v>
      </c>
      <c r="AD29">
        <v>6610</v>
      </c>
      <c r="AE29" t="str">
        <f>A29</f>
        <v>Bottle Gourd</v>
      </c>
    </row>
    <row r="30" spans="1:31">
      <c r="A30" s="33" t="s">
        <v>147</v>
      </c>
      <c r="B30">
        <v>240</v>
      </c>
      <c r="C30">
        <v>160</v>
      </c>
      <c r="D30">
        <v>240</v>
      </c>
      <c r="E30">
        <v>320</v>
      </c>
      <c r="F30">
        <v>360</v>
      </c>
      <c r="G30">
        <v>180</v>
      </c>
      <c r="H30">
        <v>240</v>
      </c>
      <c r="I30">
        <v>320</v>
      </c>
      <c r="J30">
        <v>165</v>
      </c>
      <c r="K30">
        <v>110</v>
      </c>
      <c r="L30">
        <v>0</v>
      </c>
      <c r="M30">
        <v>300</v>
      </c>
      <c r="N30">
        <v>210</v>
      </c>
      <c r="O30">
        <v>140</v>
      </c>
      <c r="P30">
        <v>450</v>
      </c>
      <c r="Q30">
        <v>240</v>
      </c>
      <c r="R30">
        <v>160</v>
      </c>
      <c r="S30">
        <v>320</v>
      </c>
      <c r="T30">
        <v>80</v>
      </c>
      <c r="U30">
        <v>170</v>
      </c>
      <c r="V30">
        <v>255</v>
      </c>
      <c r="W30">
        <v>340</v>
      </c>
      <c r="X30">
        <v>170</v>
      </c>
      <c r="Y30">
        <v>240</v>
      </c>
      <c r="Z30">
        <v>240</v>
      </c>
      <c r="AA30">
        <v>240</v>
      </c>
      <c r="AB30">
        <v>160</v>
      </c>
      <c r="AC30">
        <v>560</v>
      </c>
    </row>
    <row r="31" spans="1:31">
      <c r="A31" s="34" t="s">
        <v>147</v>
      </c>
      <c r="B31">
        <v>240</v>
      </c>
      <c r="C31">
        <v>160</v>
      </c>
      <c r="D31">
        <v>240</v>
      </c>
      <c r="E31">
        <v>320</v>
      </c>
      <c r="F31">
        <v>360</v>
      </c>
      <c r="G31">
        <v>180</v>
      </c>
      <c r="H31">
        <v>240</v>
      </c>
      <c r="I31">
        <v>320</v>
      </c>
      <c r="J31">
        <v>165</v>
      </c>
      <c r="K31">
        <v>110</v>
      </c>
      <c r="L31">
        <v>0</v>
      </c>
      <c r="M31">
        <v>300</v>
      </c>
      <c r="N31">
        <v>210</v>
      </c>
      <c r="O31">
        <v>140</v>
      </c>
      <c r="P31">
        <v>450</v>
      </c>
      <c r="Q31">
        <v>240</v>
      </c>
      <c r="R31">
        <v>160</v>
      </c>
      <c r="S31">
        <v>320</v>
      </c>
      <c r="T31">
        <v>80</v>
      </c>
      <c r="U31">
        <v>170</v>
      </c>
      <c r="V31">
        <v>255</v>
      </c>
      <c r="W31">
        <v>340</v>
      </c>
      <c r="X31">
        <v>170</v>
      </c>
      <c r="Y31">
        <v>240</v>
      </c>
      <c r="Z31">
        <v>240</v>
      </c>
      <c r="AA31">
        <v>240</v>
      </c>
      <c r="AB31">
        <v>160</v>
      </c>
      <c r="AC31">
        <v>560</v>
      </c>
    </row>
    <row r="32" spans="1:31">
      <c r="A32" s="35" t="s">
        <v>147</v>
      </c>
      <c r="B32">
        <v>240</v>
      </c>
      <c r="C32">
        <v>160</v>
      </c>
      <c r="D32">
        <v>240</v>
      </c>
      <c r="E32">
        <v>320</v>
      </c>
      <c r="F32">
        <v>360</v>
      </c>
      <c r="G32">
        <v>180</v>
      </c>
      <c r="H32">
        <v>240</v>
      </c>
      <c r="I32">
        <v>320</v>
      </c>
      <c r="J32">
        <v>165</v>
      </c>
      <c r="K32">
        <v>110</v>
      </c>
      <c r="L32">
        <v>0</v>
      </c>
      <c r="M32">
        <v>300</v>
      </c>
      <c r="N32">
        <v>210</v>
      </c>
      <c r="O32">
        <v>140</v>
      </c>
      <c r="P32">
        <v>450</v>
      </c>
      <c r="Q32">
        <v>240</v>
      </c>
      <c r="R32">
        <v>160</v>
      </c>
      <c r="S32">
        <v>320</v>
      </c>
      <c r="T32">
        <v>80</v>
      </c>
      <c r="U32">
        <v>170</v>
      </c>
      <c r="V32">
        <v>255</v>
      </c>
      <c r="W32">
        <v>340</v>
      </c>
      <c r="X32">
        <v>170</v>
      </c>
      <c r="Y32">
        <v>240</v>
      </c>
      <c r="Z32">
        <v>240</v>
      </c>
      <c r="AA32">
        <v>240</v>
      </c>
      <c r="AB32">
        <v>160</v>
      </c>
      <c r="AC32">
        <v>560</v>
      </c>
    </row>
    <row r="33" spans="1:31">
      <c r="A33" s="36" t="s">
        <v>147</v>
      </c>
      <c r="B33">
        <v>240</v>
      </c>
      <c r="C33">
        <v>160</v>
      </c>
      <c r="D33">
        <v>240</v>
      </c>
      <c r="E33">
        <v>320</v>
      </c>
      <c r="F33">
        <v>360</v>
      </c>
      <c r="G33">
        <v>180</v>
      </c>
      <c r="H33">
        <v>240</v>
      </c>
      <c r="I33">
        <v>320</v>
      </c>
      <c r="J33">
        <v>165</v>
      </c>
      <c r="K33">
        <v>110</v>
      </c>
      <c r="L33">
        <v>0</v>
      </c>
      <c r="M33">
        <v>300</v>
      </c>
      <c r="N33">
        <v>210</v>
      </c>
      <c r="O33">
        <v>140</v>
      </c>
      <c r="P33">
        <v>450</v>
      </c>
      <c r="Q33">
        <v>240</v>
      </c>
      <c r="R33">
        <v>160</v>
      </c>
      <c r="S33">
        <v>320</v>
      </c>
      <c r="T33">
        <v>80</v>
      </c>
      <c r="U33">
        <v>170</v>
      </c>
      <c r="V33">
        <v>255</v>
      </c>
      <c r="W33">
        <v>340</v>
      </c>
      <c r="X33">
        <v>170</v>
      </c>
      <c r="Y33">
        <v>240</v>
      </c>
      <c r="Z33">
        <v>240</v>
      </c>
      <c r="AA33">
        <v>240</v>
      </c>
      <c r="AB33">
        <v>160</v>
      </c>
      <c r="AC33">
        <v>560</v>
      </c>
    </row>
    <row r="34" spans="1:31">
      <c r="A34" s="32" t="s">
        <v>72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0</v>
      </c>
      <c r="H34">
        <v>200</v>
      </c>
      <c r="I34">
        <v>100</v>
      </c>
      <c r="J34">
        <v>240</v>
      </c>
      <c r="K34">
        <v>160</v>
      </c>
      <c r="L34">
        <v>0</v>
      </c>
      <c r="M34">
        <v>320</v>
      </c>
      <c r="N34">
        <v>180</v>
      </c>
      <c r="O34">
        <v>180</v>
      </c>
      <c r="P34">
        <v>660</v>
      </c>
      <c r="Q34">
        <v>200</v>
      </c>
      <c r="R34">
        <v>200</v>
      </c>
      <c r="S34">
        <v>200</v>
      </c>
      <c r="T34">
        <v>300</v>
      </c>
      <c r="U34">
        <v>110</v>
      </c>
      <c r="V34">
        <v>330</v>
      </c>
      <c r="W34">
        <v>330</v>
      </c>
      <c r="X34">
        <v>220</v>
      </c>
      <c r="Y34">
        <v>200</v>
      </c>
      <c r="Z34">
        <v>300</v>
      </c>
      <c r="AA34">
        <v>200</v>
      </c>
      <c r="AB34">
        <v>200</v>
      </c>
      <c r="AC34">
        <v>400</v>
      </c>
      <c r="AD34">
        <v>6230</v>
      </c>
      <c r="AE34" t="str">
        <f>A34</f>
        <v>Brinjal</v>
      </c>
    </row>
    <row r="35" spans="1:31">
      <c r="A35" s="33" t="s">
        <v>147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0</v>
      </c>
      <c r="H35">
        <v>200</v>
      </c>
      <c r="I35">
        <v>100</v>
      </c>
      <c r="J35">
        <v>240</v>
      </c>
      <c r="K35">
        <v>160</v>
      </c>
      <c r="L35">
        <v>0</v>
      </c>
      <c r="M35">
        <v>320</v>
      </c>
      <c r="N35">
        <v>180</v>
      </c>
      <c r="O35">
        <v>180</v>
      </c>
      <c r="P35">
        <v>660</v>
      </c>
      <c r="Q35">
        <v>200</v>
      </c>
      <c r="R35">
        <v>200</v>
      </c>
      <c r="S35">
        <v>200</v>
      </c>
      <c r="T35">
        <v>300</v>
      </c>
      <c r="U35">
        <v>110</v>
      </c>
      <c r="V35">
        <v>330</v>
      </c>
      <c r="W35">
        <v>330</v>
      </c>
      <c r="X35">
        <v>220</v>
      </c>
      <c r="Y35">
        <v>200</v>
      </c>
      <c r="Z35">
        <v>300</v>
      </c>
      <c r="AA35">
        <v>200</v>
      </c>
      <c r="AB35">
        <v>200</v>
      </c>
      <c r="AC35">
        <v>400</v>
      </c>
    </row>
    <row r="36" spans="1:31">
      <c r="A36" s="34" t="s">
        <v>147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0</v>
      </c>
      <c r="H36">
        <v>200</v>
      </c>
      <c r="I36">
        <v>100</v>
      </c>
      <c r="J36">
        <v>240</v>
      </c>
      <c r="K36">
        <v>160</v>
      </c>
      <c r="L36">
        <v>0</v>
      </c>
      <c r="M36">
        <v>320</v>
      </c>
      <c r="N36">
        <v>180</v>
      </c>
      <c r="O36">
        <v>180</v>
      </c>
      <c r="P36">
        <v>660</v>
      </c>
      <c r="Q36">
        <v>200</v>
      </c>
      <c r="R36">
        <v>200</v>
      </c>
      <c r="S36">
        <v>200</v>
      </c>
      <c r="T36">
        <v>300</v>
      </c>
      <c r="U36">
        <v>110</v>
      </c>
      <c r="V36">
        <v>330</v>
      </c>
      <c r="W36">
        <v>330</v>
      </c>
      <c r="X36">
        <v>220</v>
      </c>
      <c r="Y36">
        <v>200</v>
      </c>
      <c r="Z36">
        <v>300</v>
      </c>
      <c r="AA36">
        <v>200</v>
      </c>
      <c r="AB36">
        <v>200</v>
      </c>
      <c r="AC36">
        <v>400</v>
      </c>
    </row>
    <row r="37" spans="1:31">
      <c r="A37" s="35" t="s">
        <v>147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0</v>
      </c>
      <c r="H37">
        <v>200</v>
      </c>
      <c r="I37">
        <v>100</v>
      </c>
      <c r="J37">
        <v>240</v>
      </c>
      <c r="K37">
        <v>160</v>
      </c>
      <c r="L37">
        <v>0</v>
      </c>
      <c r="M37">
        <v>320</v>
      </c>
      <c r="N37">
        <v>180</v>
      </c>
      <c r="O37">
        <v>180</v>
      </c>
      <c r="P37">
        <v>660</v>
      </c>
      <c r="Q37">
        <v>200</v>
      </c>
      <c r="R37">
        <v>200</v>
      </c>
      <c r="S37">
        <v>200</v>
      </c>
      <c r="T37">
        <v>300</v>
      </c>
      <c r="U37">
        <v>110</v>
      </c>
      <c r="V37">
        <v>330</v>
      </c>
      <c r="W37">
        <v>330</v>
      </c>
      <c r="X37">
        <v>220</v>
      </c>
      <c r="Y37">
        <v>200</v>
      </c>
      <c r="Z37">
        <v>300</v>
      </c>
      <c r="AA37">
        <v>200</v>
      </c>
      <c r="AB37">
        <v>200</v>
      </c>
      <c r="AC37">
        <v>400</v>
      </c>
    </row>
    <row r="38" spans="1:31">
      <c r="A38" s="36" t="s">
        <v>147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0</v>
      </c>
      <c r="H38">
        <v>200</v>
      </c>
      <c r="I38">
        <v>100</v>
      </c>
      <c r="J38">
        <v>240</v>
      </c>
      <c r="K38">
        <v>160</v>
      </c>
      <c r="L38">
        <v>0</v>
      </c>
      <c r="M38">
        <v>320</v>
      </c>
      <c r="N38">
        <v>180</v>
      </c>
      <c r="O38">
        <v>180</v>
      </c>
      <c r="P38">
        <v>660</v>
      </c>
      <c r="Q38">
        <v>200</v>
      </c>
      <c r="R38">
        <v>200</v>
      </c>
      <c r="S38">
        <v>200</v>
      </c>
      <c r="T38">
        <v>300</v>
      </c>
      <c r="U38">
        <v>110</v>
      </c>
      <c r="V38">
        <v>330</v>
      </c>
      <c r="W38">
        <v>330</v>
      </c>
      <c r="X38">
        <v>220</v>
      </c>
      <c r="Y38">
        <v>200</v>
      </c>
      <c r="Z38">
        <v>300</v>
      </c>
      <c r="AA38">
        <v>200</v>
      </c>
      <c r="AB38">
        <v>200</v>
      </c>
      <c r="AC38">
        <v>400</v>
      </c>
    </row>
    <row r="39" spans="1:31">
      <c r="A39" s="32" t="s">
        <v>76</v>
      </c>
      <c r="B39">
        <v>540</v>
      </c>
      <c r="C39">
        <v>60</v>
      </c>
      <c r="D39">
        <v>360</v>
      </c>
      <c r="E39">
        <v>240</v>
      </c>
      <c r="F39">
        <v>480</v>
      </c>
      <c r="G39">
        <v>80</v>
      </c>
      <c r="H39">
        <v>280</v>
      </c>
      <c r="I39">
        <v>280</v>
      </c>
      <c r="J39">
        <v>180</v>
      </c>
      <c r="K39">
        <v>420</v>
      </c>
      <c r="L39">
        <v>0</v>
      </c>
      <c r="M39">
        <v>490</v>
      </c>
      <c r="N39">
        <v>400</v>
      </c>
      <c r="O39">
        <v>240</v>
      </c>
      <c r="P39">
        <v>800</v>
      </c>
      <c r="Q39">
        <v>540</v>
      </c>
      <c r="R39">
        <v>60</v>
      </c>
      <c r="S39">
        <v>300</v>
      </c>
      <c r="T39">
        <v>180</v>
      </c>
      <c r="U39">
        <v>300</v>
      </c>
      <c r="V39">
        <v>375</v>
      </c>
      <c r="W39">
        <v>400</v>
      </c>
      <c r="X39">
        <v>240</v>
      </c>
      <c r="Y39">
        <v>320</v>
      </c>
      <c r="Z39">
        <v>320</v>
      </c>
      <c r="AA39">
        <v>720</v>
      </c>
      <c r="AB39">
        <v>80</v>
      </c>
      <c r="AC39">
        <v>560</v>
      </c>
      <c r="AD39">
        <v>9245</v>
      </c>
      <c r="AE39" t="str">
        <f>A39</f>
        <v>Cabbage</v>
      </c>
    </row>
    <row r="40" spans="1:31">
      <c r="A40" s="33" t="s">
        <v>147</v>
      </c>
      <c r="B40">
        <v>540</v>
      </c>
      <c r="C40">
        <v>60</v>
      </c>
      <c r="D40">
        <v>360</v>
      </c>
      <c r="E40">
        <v>240</v>
      </c>
      <c r="F40">
        <v>480</v>
      </c>
      <c r="G40">
        <v>80</v>
      </c>
      <c r="H40">
        <v>280</v>
      </c>
      <c r="I40">
        <v>280</v>
      </c>
      <c r="J40">
        <v>180</v>
      </c>
      <c r="K40">
        <v>420</v>
      </c>
      <c r="L40">
        <v>0</v>
      </c>
      <c r="M40">
        <v>490</v>
      </c>
      <c r="N40">
        <v>400</v>
      </c>
      <c r="O40">
        <v>240</v>
      </c>
      <c r="P40">
        <v>800</v>
      </c>
      <c r="Q40">
        <v>540</v>
      </c>
      <c r="R40">
        <v>60</v>
      </c>
      <c r="S40">
        <v>300</v>
      </c>
      <c r="T40">
        <v>180</v>
      </c>
      <c r="U40">
        <v>300</v>
      </c>
      <c r="V40">
        <v>375</v>
      </c>
      <c r="W40">
        <v>400</v>
      </c>
      <c r="X40">
        <v>240</v>
      </c>
      <c r="Y40">
        <v>320</v>
      </c>
      <c r="Z40">
        <v>320</v>
      </c>
      <c r="AA40">
        <v>720</v>
      </c>
      <c r="AB40">
        <v>80</v>
      </c>
      <c r="AC40">
        <v>560</v>
      </c>
    </row>
    <row r="41" spans="1:31">
      <c r="A41" s="34" t="s">
        <v>147</v>
      </c>
      <c r="B41">
        <v>540</v>
      </c>
      <c r="C41">
        <v>60</v>
      </c>
      <c r="D41">
        <v>360</v>
      </c>
      <c r="E41">
        <v>240</v>
      </c>
      <c r="F41">
        <v>480</v>
      </c>
      <c r="G41">
        <v>80</v>
      </c>
      <c r="H41">
        <v>280</v>
      </c>
      <c r="I41">
        <v>280</v>
      </c>
      <c r="J41">
        <v>180</v>
      </c>
      <c r="K41">
        <v>420</v>
      </c>
      <c r="L41">
        <v>0</v>
      </c>
      <c r="M41">
        <v>490</v>
      </c>
      <c r="N41">
        <v>400</v>
      </c>
      <c r="O41">
        <v>240</v>
      </c>
      <c r="P41">
        <v>800</v>
      </c>
      <c r="Q41">
        <v>540</v>
      </c>
      <c r="R41">
        <v>60</v>
      </c>
      <c r="S41">
        <v>300</v>
      </c>
      <c r="T41">
        <v>180</v>
      </c>
      <c r="U41">
        <v>300</v>
      </c>
      <c r="V41">
        <v>375</v>
      </c>
      <c r="W41">
        <v>400</v>
      </c>
      <c r="X41">
        <v>240</v>
      </c>
      <c r="Y41">
        <v>320</v>
      </c>
      <c r="Z41">
        <v>320</v>
      </c>
      <c r="AA41">
        <v>720</v>
      </c>
      <c r="AB41">
        <v>80</v>
      </c>
      <c r="AC41">
        <v>560</v>
      </c>
    </row>
    <row r="42" spans="1:31">
      <c r="A42" s="35" t="s">
        <v>147</v>
      </c>
      <c r="B42">
        <v>540</v>
      </c>
      <c r="C42">
        <v>60</v>
      </c>
      <c r="D42">
        <v>360</v>
      </c>
      <c r="E42">
        <v>240</v>
      </c>
      <c r="F42">
        <v>480</v>
      </c>
      <c r="G42">
        <v>80</v>
      </c>
      <c r="H42">
        <v>280</v>
      </c>
      <c r="I42">
        <v>280</v>
      </c>
      <c r="J42">
        <v>180</v>
      </c>
      <c r="K42">
        <v>420</v>
      </c>
      <c r="L42">
        <v>0</v>
      </c>
      <c r="M42">
        <v>490</v>
      </c>
      <c r="N42">
        <v>400</v>
      </c>
      <c r="O42">
        <v>240</v>
      </c>
      <c r="P42">
        <v>800</v>
      </c>
      <c r="Q42">
        <v>540</v>
      </c>
      <c r="R42">
        <v>60</v>
      </c>
      <c r="S42">
        <v>300</v>
      </c>
      <c r="T42">
        <v>180</v>
      </c>
      <c r="U42">
        <v>300</v>
      </c>
      <c r="V42">
        <v>375</v>
      </c>
      <c r="W42">
        <v>400</v>
      </c>
      <c r="X42">
        <v>240</v>
      </c>
      <c r="Y42">
        <v>320</v>
      </c>
      <c r="Z42">
        <v>320</v>
      </c>
      <c r="AA42">
        <v>720</v>
      </c>
      <c r="AB42">
        <v>80</v>
      </c>
      <c r="AC42">
        <v>560</v>
      </c>
    </row>
    <row r="43" spans="1:31">
      <c r="A43" s="36" t="s">
        <v>147</v>
      </c>
      <c r="B43">
        <v>540</v>
      </c>
      <c r="C43">
        <v>60</v>
      </c>
      <c r="D43">
        <v>360</v>
      </c>
      <c r="E43">
        <v>240</v>
      </c>
      <c r="F43">
        <v>480</v>
      </c>
      <c r="G43">
        <v>80</v>
      </c>
      <c r="H43">
        <v>280</v>
      </c>
      <c r="I43">
        <v>280</v>
      </c>
      <c r="J43">
        <v>180</v>
      </c>
      <c r="K43">
        <v>420</v>
      </c>
      <c r="L43">
        <v>0</v>
      </c>
      <c r="M43">
        <v>490</v>
      </c>
      <c r="N43">
        <v>400</v>
      </c>
      <c r="O43">
        <v>240</v>
      </c>
      <c r="P43">
        <v>800</v>
      </c>
      <c r="Q43">
        <v>540</v>
      </c>
      <c r="R43">
        <v>60</v>
      </c>
      <c r="S43">
        <v>300</v>
      </c>
      <c r="T43">
        <v>180</v>
      </c>
      <c r="U43">
        <v>300</v>
      </c>
      <c r="V43">
        <v>375</v>
      </c>
      <c r="W43">
        <v>400</v>
      </c>
      <c r="X43">
        <v>240</v>
      </c>
      <c r="Y43">
        <v>320</v>
      </c>
      <c r="Z43">
        <v>320</v>
      </c>
      <c r="AA43">
        <v>720</v>
      </c>
      <c r="AB43">
        <v>80</v>
      </c>
      <c r="AC43">
        <v>560</v>
      </c>
    </row>
    <row r="44" spans="1:31">
      <c r="A44" s="32" t="s">
        <v>22</v>
      </c>
      <c r="B44">
        <v>200</v>
      </c>
      <c r="C44">
        <v>400</v>
      </c>
      <c r="D44">
        <v>500</v>
      </c>
      <c r="E44">
        <v>500</v>
      </c>
      <c r="F44">
        <v>300</v>
      </c>
      <c r="G44">
        <v>200</v>
      </c>
      <c r="H44">
        <v>240</v>
      </c>
      <c r="I44">
        <v>240</v>
      </c>
      <c r="J44">
        <v>280</v>
      </c>
      <c r="K44">
        <v>210</v>
      </c>
      <c r="L44">
        <v>70</v>
      </c>
      <c r="M44">
        <v>560</v>
      </c>
      <c r="N44">
        <v>320</v>
      </c>
      <c r="O44">
        <v>400</v>
      </c>
      <c r="P44">
        <v>900</v>
      </c>
      <c r="Q44">
        <v>200</v>
      </c>
      <c r="R44">
        <v>400</v>
      </c>
      <c r="S44">
        <v>600</v>
      </c>
      <c r="T44">
        <v>300</v>
      </c>
      <c r="U44">
        <v>630</v>
      </c>
      <c r="V44">
        <v>440</v>
      </c>
      <c r="W44">
        <v>440</v>
      </c>
      <c r="X44">
        <v>550</v>
      </c>
      <c r="Y44">
        <v>400</v>
      </c>
      <c r="Z44">
        <v>400</v>
      </c>
      <c r="AA44">
        <v>160</v>
      </c>
      <c r="AB44">
        <v>320</v>
      </c>
      <c r="AC44">
        <v>800</v>
      </c>
      <c r="AD44">
        <v>10960</v>
      </c>
      <c r="AE44" t="str">
        <f>A44</f>
        <v>Capsicum</v>
      </c>
    </row>
    <row r="45" spans="1:31">
      <c r="A45" s="33" t="s">
        <v>147</v>
      </c>
      <c r="B45">
        <v>200</v>
      </c>
      <c r="C45">
        <v>400</v>
      </c>
      <c r="D45">
        <v>500</v>
      </c>
      <c r="E45">
        <v>500</v>
      </c>
      <c r="F45">
        <v>300</v>
      </c>
      <c r="G45">
        <v>200</v>
      </c>
      <c r="H45">
        <v>240</v>
      </c>
      <c r="I45">
        <v>240</v>
      </c>
      <c r="J45">
        <v>280</v>
      </c>
      <c r="K45">
        <v>210</v>
      </c>
      <c r="L45">
        <v>70</v>
      </c>
      <c r="M45">
        <v>560</v>
      </c>
      <c r="N45">
        <v>320</v>
      </c>
      <c r="O45">
        <v>400</v>
      </c>
      <c r="P45">
        <v>900</v>
      </c>
      <c r="Q45">
        <v>200</v>
      </c>
      <c r="R45">
        <v>400</v>
      </c>
      <c r="S45">
        <v>600</v>
      </c>
      <c r="T45">
        <v>300</v>
      </c>
      <c r="U45">
        <v>630</v>
      </c>
      <c r="V45">
        <v>440</v>
      </c>
      <c r="W45">
        <v>440</v>
      </c>
      <c r="X45">
        <v>550</v>
      </c>
      <c r="Y45">
        <v>400</v>
      </c>
      <c r="Z45">
        <v>400</v>
      </c>
      <c r="AA45">
        <v>160</v>
      </c>
      <c r="AB45">
        <v>320</v>
      </c>
      <c r="AC45">
        <v>800</v>
      </c>
    </row>
    <row r="46" spans="1:31">
      <c r="A46" s="34" t="s">
        <v>147</v>
      </c>
      <c r="B46">
        <v>200</v>
      </c>
      <c r="C46">
        <v>400</v>
      </c>
      <c r="D46">
        <v>500</v>
      </c>
      <c r="E46">
        <v>500</v>
      </c>
      <c r="F46">
        <v>300</v>
      </c>
      <c r="G46">
        <v>200</v>
      </c>
      <c r="H46">
        <v>240</v>
      </c>
      <c r="I46">
        <v>240</v>
      </c>
      <c r="J46">
        <v>280</v>
      </c>
      <c r="K46">
        <v>210</v>
      </c>
      <c r="L46">
        <v>70</v>
      </c>
      <c r="M46">
        <v>560</v>
      </c>
      <c r="N46">
        <v>320</v>
      </c>
      <c r="O46">
        <v>400</v>
      </c>
      <c r="P46">
        <v>900</v>
      </c>
      <c r="Q46">
        <v>200</v>
      </c>
      <c r="R46">
        <v>400</v>
      </c>
      <c r="S46">
        <v>600</v>
      </c>
      <c r="T46">
        <v>300</v>
      </c>
      <c r="U46">
        <v>630</v>
      </c>
      <c r="V46">
        <v>440</v>
      </c>
      <c r="W46">
        <v>440</v>
      </c>
      <c r="X46">
        <v>550</v>
      </c>
      <c r="Y46">
        <v>400</v>
      </c>
      <c r="Z46">
        <v>400</v>
      </c>
      <c r="AA46">
        <v>160</v>
      </c>
      <c r="AB46">
        <v>320</v>
      </c>
      <c r="AC46">
        <v>800</v>
      </c>
    </row>
    <row r="47" spans="1:31">
      <c r="A47" s="35" t="s">
        <v>147</v>
      </c>
      <c r="B47">
        <v>200</v>
      </c>
      <c r="C47">
        <v>400</v>
      </c>
      <c r="D47">
        <v>500</v>
      </c>
      <c r="E47">
        <v>500</v>
      </c>
      <c r="F47">
        <v>300</v>
      </c>
      <c r="G47">
        <v>200</v>
      </c>
      <c r="H47">
        <v>240</v>
      </c>
      <c r="I47">
        <v>240</v>
      </c>
      <c r="J47">
        <v>280</v>
      </c>
      <c r="K47">
        <v>210</v>
      </c>
      <c r="L47">
        <v>70</v>
      </c>
      <c r="M47">
        <v>560</v>
      </c>
      <c r="N47">
        <v>320</v>
      </c>
      <c r="O47">
        <v>400</v>
      </c>
      <c r="P47">
        <v>900</v>
      </c>
      <c r="Q47">
        <v>200</v>
      </c>
      <c r="R47">
        <v>400</v>
      </c>
      <c r="S47">
        <v>600</v>
      </c>
      <c r="T47">
        <v>300</v>
      </c>
      <c r="U47">
        <v>630</v>
      </c>
      <c r="V47">
        <v>440</v>
      </c>
      <c r="W47">
        <v>440</v>
      </c>
      <c r="X47">
        <v>550</v>
      </c>
      <c r="Y47">
        <v>400</v>
      </c>
      <c r="Z47">
        <v>400</v>
      </c>
      <c r="AA47">
        <v>160</v>
      </c>
      <c r="AB47">
        <v>320</v>
      </c>
      <c r="AC47">
        <v>800</v>
      </c>
    </row>
    <row r="48" spans="1:31">
      <c r="A48" s="36" t="s">
        <v>147</v>
      </c>
      <c r="B48">
        <v>200</v>
      </c>
      <c r="C48">
        <v>400</v>
      </c>
      <c r="D48">
        <v>500</v>
      </c>
      <c r="E48">
        <v>500</v>
      </c>
      <c r="F48">
        <v>300</v>
      </c>
      <c r="G48">
        <v>200</v>
      </c>
      <c r="H48">
        <v>240</v>
      </c>
      <c r="I48">
        <v>240</v>
      </c>
      <c r="J48">
        <v>280</v>
      </c>
      <c r="K48">
        <v>210</v>
      </c>
      <c r="L48">
        <v>70</v>
      </c>
      <c r="M48">
        <v>560</v>
      </c>
      <c r="N48">
        <v>320</v>
      </c>
      <c r="O48">
        <v>400</v>
      </c>
      <c r="P48">
        <v>900</v>
      </c>
      <c r="Q48">
        <v>200</v>
      </c>
      <c r="R48">
        <v>400</v>
      </c>
      <c r="S48">
        <v>600</v>
      </c>
      <c r="T48">
        <v>300</v>
      </c>
      <c r="U48">
        <v>630</v>
      </c>
      <c r="V48">
        <v>440</v>
      </c>
      <c r="W48">
        <v>440</v>
      </c>
      <c r="X48">
        <v>550</v>
      </c>
      <c r="Y48">
        <v>400</v>
      </c>
      <c r="Z48">
        <v>400</v>
      </c>
      <c r="AA48">
        <v>160</v>
      </c>
      <c r="AB48">
        <v>320</v>
      </c>
      <c r="AC48">
        <v>800</v>
      </c>
    </row>
    <row r="49" spans="1:31">
      <c r="A49" s="32" t="s">
        <v>73</v>
      </c>
      <c r="B49">
        <v>160</v>
      </c>
      <c r="C49">
        <v>160</v>
      </c>
      <c r="D49">
        <v>240</v>
      </c>
      <c r="E49">
        <v>160</v>
      </c>
      <c r="F49">
        <v>240</v>
      </c>
      <c r="G49">
        <v>80</v>
      </c>
      <c r="H49">
        <v>240</v>
      </c>
      <c r="I49">
        <v>80</v>
      </c>
      <c r="J49">
        <v>120</v>
      </c>
      <c r="K49">
        <v>180</v>
      </c>
      <c r="L49">
        <v>120</v>
      </c>
      <c r="M49">
        <v>350</v>
      </c>
      <c r="N49">
        <v>240</v>
      </c>
      <c r="O49">
        <v>160</v>
      </c>
      <c r="P49">
        <v>300</v>
      </c>
      <c r="Q49">
        <v>160</v>
      </c>
      <c r="R49">
        <v>160</v>
      </c>
      <c r="S49">
        <v>240</v>
      </c>
      <c r="T49">
        <v>160</v>
      </c>
      <c r="U49">
        <v>170</v>
      </c>
      <c r="V49">
        <v>170</v>
      </c>
      <c r="W49">
        <v>255</v>
      </c>
      <c r="X49">
        <v>170</v>
      </c>
      <c r="Y49">
        <v>240</v>
      </c>
      <c r="Z49">
        <v>160</v>
      </c>
      <c r="AA49">
        <v>160</v>
      </c>
      <c r="AB49">
        <v>160</v>
      </c>
      <c r="AC49">
        <v>240</v>
      </c>
      <c r="AD49">
        <v>5275</v>
      </c>
      <c r="AE49" t="str">
        <f>A49</f>
        <v>Carrot</v>
      </c>
    </row>
    <row r="50" spans="1:31">
      <c r="A50" s="33" t="s">
        <v>147</v>
      </c>
      <c r="B50">
        <v>160</v>
      </c>
      <c r="C50">
        <v>160</v>
      </c>
      <c r="D50">
        <v>240</v>
      </c>
      <c r="E50">
        <v>160</v>
      </c>
      <c r="F50">
        <v>240</v>
      </c>
      <c r="G50">
        <v>80</v>
      </c>
      <c r="H50">
        <v>240</v>
      </c>
      <c r="I50">
        <v>80</v>
      </c>
      <c r="J50">
        <v>120</v>
      </c>
      <c r="K50">
        <v>180</v>
      </c>
      <c r="L50">
        <v>120</v>
      </c>
      <c r="M50">
        <v>350</v>
      </c>
      <c r="N50">
        <v>240</v>
      </c>
      <c r="O50">
        <v>160</v>
      </c>
      <c r="P50">
        <v>300</v>
      </c>
      <c r="Q50">
        <v>160</v>
      </c>
      <c r="R50">
        <v>160</v>
      </c>
      <c r="S50">
        <v>240</v>
      </c>
      <c r="T50">
        <v>160</v>
      </c>
      <c r="U50">
        <v>170</v>
      </c>
      <c r="V50">
        <v>170</v>
      </c>
      <c r="W50">
        <v>255</v>
      </c>
      <c r="X50">
        <v>170</v>
      </c>
      <c r="Y50">
        <v>240</v>
      </c>
      <c r="Z50">
        <v>160</v>
      </c>
      <c r="AA50">
        <v>160</v>
      </c>
      <c r="AB50">
        <v>160</v>
      </c>
      <c r="AC50">
        <v>240</v>
      </c>
    </row>
    <row r="51" spans="1:31">
      <c r="A51" s="34" t="s">
        <v>147</v>
      </c>
      <c r="B51">
        <v>160</v>
      </c>
      <c r="C51">
        <v>160</v>
      </c>
      <c r="D51">
        <v>240</v>
      </c>
      <c r="E51">
        <v>160</v>
      </c>
      <c r="F51">
        <v>240</v>
      </c>
      <c r="G51">
        <v>80</v>
      </c>
      <c r="H51">
        <v>240</v>
      </c>
      <c r="I51">
        <v>80</v>
      </c>
      <c r="J51">
        <v>120</v>
      </c>
      <c r="K51">
        <v>180</v>
      </c>
      <c r="L51">
        <v>120</v>
      </c>
      <c r="M51">
        <v>350</v>
      </c>
      <c r="N51">
        <v>240</v>
      </c>
      <c r="O51">
        <v>160</v>
      </c>
      <c r="P51">
        <v>300</v>
      </c>
      <c r="Q51">
        <v>160</v>
      </c>
      <c r="R51">
        <v>160</v>
      </c>
      <c r="S51">
        <v>240</v>
      </c>
      <c r="T51">
        <v>160</v>
      </c>
      <c r="U51">
        <v>170</v>
      </c>
      <c r="V51">
        <v>170</v>
      </c>
      <c r="W51">
        <v>255</v>
      </c>
      <c r="X51">
        <v>170</v>
      </c>
      <c r="Y51">
        <v>240</v>
      </c>
      <c r="Z51">
        <v>160</v>
      </c>
      <c r="AA51">
        <v>160</v>
      </c>
      <c r="AB51">
        <v>160</v>
      </c>
      <c r="AC51">
        <v>240</v>
      </c>
    </row>
    <row r="52" spans="1:31">
      <c r="A52" s="35" t="s">
        <v>147</v>
      </c>
      <c r="B52">
        <v>160</v>
      </c>
      <c r="C52">
        <v>160</v>
      </c>
      <c r="D52">
        <v>240</v>
      </c>
      <c r="E52">
        <v>160</v>
      </c>
      <c r="F52">
        <v>240</v>
      </c>
      <c r="G52">
        <v>80</v>
      </c>
      <c r="H52">
        <v>240</v>
      </c>
      <c r="I52">
        <v>80</v>
      </c>
      <c r="J52">
        <v>120</v>
      </c>
      <c r="K52">
        <v>180</v>
      </c>
      <c r="L52">
        <v>120</v>
      </c>
      <c r="M52">
        <v>350</v>
      </c>
      <c r="N52">
        <v>240</v>
      </c>
      <c r="O52">
        <v>160</v>
      </c>
      <c r="P52">
        <v>300</v>
      </c>
      <c r="Q52">
        <v>160</v>
      </c>
      <c r="R52">
        <v>160</v>
      </c>
      <c r="S52">
        <v>240</v>
      </c>
      <c r="T52">
        <v>160</v>
      </c>
      <c r="U52">
        <v>170</v>
      </c>
      <c r="V52">
        <v>170</v>
      </c>
      <c r="W52">
        <v>255</v>
      </c>
      <c r="X52">
        <v>170</v>
      </c>
      <c r="Y52">
        <v>240</v>
      </c>
      <c r="Z52">
        <v>160</v>
      </c>
      <c r="AA52">
        <v>160</v>
      </c>
      <c r="AB52">
        <v>160</v>
      </c>
      <c r="AC52">
        <v>240</v>
      </c>
    </row>
    <row r="53" spans="1:31">
      <c r="A53" s="36" t="s">
        <v>147</v>
      </c>
      <c r="B53">
        <v>160</v>
      </c>
      <c r="C53">
        <v>160</v>
      </c>
      <c r="D53">
        <v>240</v>
      </c>
      <c r="E53">
        <v>160</v>
      </c>
      <c r="F53">
        <v>240</v>
      </c>
      <c r="G53">
        <v>80</v>
      </c>
      <c r="H53">
        <v>240</v>
      </c>
      <c r="I53">
        <v>80</v>
      </c>
      <c r="J53">
        <v>120</v>
      </c>
      <c r="K53">
        <v>180</v>
      </c>
      <c r="L53">
        <v>120</v>
      </c>
      <c r="M53">
        <v>350</v>
      </c>
      <c r="N53">
        <v>240</v>
      </c>
      <c r="O53">
        <v>160</v>
      </c>
      <c r="P53">
        <v>300</v>
      </c>
      <c r="Q53">
        <v>160</v>
      </c>
      <c r="R53">
        <v>160</v>
      </c>
      <c r="S53">
        <v>240</v>
      </c>
      <c r="T53">
        <v>160</v>
      </c>
      <c r="U53">
        <v>170</v>
      </c>
      <c r="V53">
        <v>170</v>
      </c>
      <c r="W53">
        <v>255</v>
      </c>
      <c r="X53">
        <v>170</v>
      </c>
      <c r="Y53">
        <v>240</v>
      </c>
      <c r="Z53">
        <v>160</v>
      </c>
      <c r="AA53">
        <v>160</v>
      </c>
      <c r="AB53">
        <v>160</v>
      </c>
      <c r="AC53">
        <v>240</v>
      </c>
    </row>
    <row r="54" spans="1:31">
      <c r="A54" s="32" t="s">
        <v>74</v>
      </c>
      <c r="B54">
        <v>300</v>
      </c>
      <c r="C54">
        <v>200</v>
      </c>
      <c r="D54">
        <v>300</v>
      </c>
      <c r="E54">
        <v>200</v>
      </c>
      <c r="F54">
        <v>300</v>
      </c>
      <c r="G54">
        <v>0</v>
      </c>
      <c r="H54">
        <v>270</v>
      </c>
      <c r="I54">
        <v>180</v>
      </c>
      <c r="J54">
        <v>160</v>
      </c>
      <c r="K54">
        <v>160</v>
      </c>
      <c r="L54">
        <v>80</v>
      </c>
      <c r="M54">
        <v>400</v>
      </c>
      <c r="N54">
        <v>180</v>
      </c>
      <c r="O54">
        <v>90</v>
      </c>
      <c r="P54">
        <v>330</v>
      </c>
      <c r="Q54">
        <v>300</v>
      </c>
      <c r="R54">
        <v>200</v>
      </c>
      <c r="S54">
        <v>500</v>
      </c>
      <c r="T54">
        <v>0</v>
      </c>
      <c r="U54">
        <v>440</v>
      </c>
      <c r="V54">
        <v>330</v>
      </c>
      <c r="W54">
        <v>440</v>
      </c>
      <c r="X54">
        <v>220</v>
      </c>
      <c r="Y54">
        <v>270</v>
      </c>
      <c r="Z54">
        <v>270</v>
      </c>
      <c r="AA54">
        <v>270</v>
      </c>
      <c r="AB54">
        <v>180</v>
      </c>
      <c r="AC54">
        <v>270</v>
      </c>
      <c r="AD54">
        <v>6840</v>
      </c>
      <c r="AE54" t="str">
        <f>A54</f>
        <v>Cauliflower</v>
      </c>
    </row>
    <row r="55" spans="1:31">
      <c r="A55" s="33" t="s">
        <v>147</v>
      </c>
      <c r="B55">
        <v>300</v>
      </c>
      <c r="C55">
        <v>200</v>
      </c>
      <c r="D55">
        <v>300</v>
      </c>
      <c r="E55">
        <v>200</v>
      </c>
      <c r="F55">
        <v>300</v>
      </c>
      <c r="G55">
        <v>0</v>
      </c>
      <c r="H55">
        <v>270</v>
      </c>
      <c r="I55">
        <v>180</v>
      </c>
      <c r="J55">
        <v>160</v>
      </c>
      <c r="K55">
        <v>160</v>
      </c>
      <c r="L55">
        <v>80</v>
      </c>
      <c r="M55">
        <v>400</v>
      </c>
      <c r="N55">
        <v>180</v>
      </c>
      <c r="O55">
        <v>90</v>
      </c>
      <c r="P55">
        <v>330</v>
      </c>
      <c r="Q55">
        <v>300</v>
      </c>
      <c r="R55">
        <v>200</v>
      </c>
      <c r="S55">
        <v>500</v>
      </c>
      <c r="T55">
        <v>0</v>
      </c>
      <c r="U55">
        <v>440</v>
      </c>
      <c r="V55">
        <v>330</v>
      </c>
      <c r="W55">
        <v>440</v>
      </c>
      <c r="X55">
        <v>220</v>
      </c>
      <c r="Y55">
        <v>270</v>
      </c>
      <c r="Z55">
        <v>270</v>
      </c>
      <c r="AA55">
        <v>270</v>
      </c>
      <c r="AB55">
        <v>180</v>
      </c>
      <c r="AC55">
        <v>270</v>
      </c>
    </row>
    <row r="56" spans="1:31">
      <c r="A56" s="34" t="s">
        <v>147</v>
      </c>
      <c r="B56">
        <v>300</v>
      </c>
      <c r="C56">
        <v>200</v>
      </c>
      <c r="D56">
        <v>300</v>
      </c>
      <c r="E56">
        <v>200</v>
      </c>
      <c r="F56">
        <v>300</v>
      </c>
      <c r="G56">
        <v>0</v>
      </c>
      <c r="H56">
        <v>270</v>
      </c>
      <c r="I56">
        <v>180</v>
      </c>
      <c r="J56">
        <v>160</v>
      </c>
      <c r="K56">
        <v>160</v>
      </c>
      <c r="L56">
        <v>80</v>
      </c>
      <c r="M56">
        <v>400</v>
      </c>
      <c r="N56">
        <v>180</v>
      </c>
      <c r="O56">
        <v>90</v>
      </c>
      <c r="P56">
        <v>330</v>
      </c>
      <c r="Q56">
        <v>300</v>
      </c>
      <c r="R56">
        <v>200</v>
      </c>
      <c r="S56">
        <v>500</v>
      </c>
      <c r="T56">
        <v>0</v>
      </c>
      <c r="U56">
        <v>440</v>
      </c>
      <c r="V56">
        <v>330</v>
      </c>
      <c r="W56">
        <v>440</v>
      </c>
      <c r="X56">
        <v>220</v>
      </c>
      <c r="Y56">
        <v>270</v>
      </c>
      <c r="Z56">
        <v>270</v>
      </c>
      <c r="AA56">
        <v>270</v>
      </c>
      <c r="AB56">
        <v>180</v>
      </c>
      <c r="AC56">
        <v>270</v>
      </c>
    </row>
    <row r="57" spans="1:31">
      <c r="A57" s="35" t="s">
        <v>147</v>
      </c>
      <c r="B57">
        <v>300</v>
      </c>
      <c r="C57">
        <v>200</v>
      </c>
      <c r="D57">
        <v>300</v>
      </c>
      <c r="E57">
        <v>200</v>
      </c>
      <c r="F57">
        <v>300</v>
      </c>
      <c r="G57">
        <v>0</v>
      </c>
      <c r="H57">
        <v>270</v>
      </c>
      <c r="I57">
        <v>180</v>
      </c>
      <c r="J57">
        <v>160</v>
      </c>
      <c r="K57">
        <v>160</v>
      </c>
      <c r="L57">
        <v>80</v>
      </c>
      <c r="M57">
        <v>400</v>
      </c>
      <c r="N57">
        <v>180</v>
      </c>
      <c r="O57">
        <v>90</v>
      </c>
      <c r="P57">
        <v>330</v>
      </c>
      <c r="Q57">
        <v>300</v>
      </c>
      <c r="R57">
        <v>200</v>
      </c>
      <c r="S57">
        <v>500</v>
      </c>
      <c r="T57">
        <v>0</v>
      </c>
      <c r="U57">
        <v>440</v>
      </c>
      <c r="V57">
        <v>330</v>
      </c>
      <c r="W57">
        <v>440</v>
      </c>
      <c r="X57">
        <v>220</v>
      </c>
      <c r="Y57">
        <v>270</v>
      </c>
      <c r="Z57">
        <v>270</v>
      </c>
      <c r="AA57">
        <v>270</v>
      </c>
      <c r="AB57">
        <v>180</v>
      </c>
      <c r="AC57">
        <v>270</v>
      </c>
    </row>
    <row r="58" spans="1:31">
      <c r="A58" s="36" t="s">
        <v>147</v>
      </c>
      <c r="B58">
        <v>300</v>
      </c>
      <c r="C58">
        <v>200</v>
      </c>
      <c r="D58">
        <v>300</v>
      </c>
      <c r="E58">
        <v>200</v>
      </c>
      <c r="F58">
        <v>300</v>
      </c>
      <c r="G58">
        <v>0</v>
      </c>
      <c r="H58">
        <v>270</v>
      </c>
      <c r="I58">
        <v>180</v>
      </c>
      <c r="J58">
        <v>160</v>
      </c>
      <c r="K58">
        <v>160</v>
      </c>
      <c r="L58">
        <v>80</v>
      </c>
      <c r="M58">
        <v>400</v>
      </c>
      <c r="N58">
        <v>180</v>
      </c>
      <c r="O58">
        <v>90</v>
      </c>
      <c r="P58">
        <v>330</v>
      </c>
      <c r="Q58">
        <v>300</v>
      </c>
      <c r="R58">
        <v>200</v>
      </c>
      <c r="S58">
        <v>500</v>
      </c>
      <c r="T58">
        <v>0</v>
      </c>
      <c r="U58">
        <v>440</v>
      </c>
      <c r="V58">
        <v>330</v>
      </c>
      <c r="W58">
        <v>440</v>
      </c>
      <c r="X58">
        <v>220</v>
      </c>
      <c r="Y58">
        <v>270</v>
      </c>
      <c r="Z58">
        <v>270</v>
      </c>
      <c r="AA58">
        <v>270</v>
      </c>
      <c r="AB58">
        <v>180</v>
      </c>
      <c r="AC58">
        <v>270</v>
      </c>
    </row>
    <row r="59" spans="1:31">
      <c r="A59" s="32" t="s">
        <v>102</v>
      </c>
      <c r="B59">
        <v>300</v>
      </c>
      <c r="C59">
        <v>240</v>
      </c>
      <c r="D59">
        <v>300</v>
      </c>
      <c r="E59">
        <v>300</v>
      </c>
      <c r="F59">
        <v>480</v>
      </c>
      <c r="G59">
        <v>120</v>
      </c>
      <c r="H59">
        <v>100</v>
      </c>
      <c r="I59">
        <v>200</v>
      </c>
      <c r="J59">
        <v>80</v>
      </c>
      <c r="K59">
        <v>120</v>
      </c>
      <c r="L59">
        <v>40</v>
      </c>
      <c r="M59">
        <v>200</v>
      </c>
      <c r="N59">
        <v>150</v>
      </c>
      <c r="O59">
        <v>100</v>
      </c>
      <c r="P59">
        <v>280</v>
      </c>
      <c r="Q59">
        <v>300</v>
      </c>
      <c r="R59">
        <v>240</v>
      </c>
      <c r="S59">
        <v>300</v>
      </c>
      <c r="T59">
        <v>300</v>
      </c>
      <c r="U59">
        <v>175</v>
      </c>
      <c r="V59">
        <v>175</v>
      </c>
      <c r="W59">
        <v>80</v>
      </c>
      <c r="X59">
        <v>120</v>
      </c>
      <c r="Y59">
        <v>80</v>
      </c>
      <c r="Z59">
        <v>120</v>
      </c>
      <c r="AA59">
        <v>200</v>
      </c>
      <c r="AB59">
        <v>160</v>
      </c>
      <c r="AC59">
        <v>400</v>
      </c>
      <c r="AD59">
        <f>SUM(B59:AC59)</f>
        <v>5660</v>
      </c>
      <c r="AE59" t="str">
        <f>A59</f>
        <v>Coriander</v>
      </c>
    </row>
    <row r="60" spans="1:31">
      <c r="A60" s="33" t="s">
        <v>147</v>
      </c>
      <c r="B60">
        <v>300</v>
      </c>
      <c r="C60">
        <v>240</v>
      </c>
      <c r="D60">
        <v>300</v>
      </c>
      <c r="E60">
        <v>300</v>
      </c>
      <c r="F60">
        <v>480</v>
      </c>
      <c r="G60">
        <v>120</v>
      </c>
      <c r="H60">
        <v>100</v>
      </c>
      <c r="I60">
        <v>200</v>
      </c>
      <c r="J60">
        <v>80</v>
      </c>
      <c r="K60">
        <v>120</v>
      </c>
      <c r="L60">
        <v>40</v>
      </c>
      <c r="M60">
        <v>200</v>
      </c>
      <c r="N60">
        <v>150</v>
      </c>
      <c r="O60">
        <v>100</v>
      </c>
      <c r="P60">
        <v>280</v>
      </c>
      <c r="Q60">
        <v>300</v>
      </c>
      <c r="R60">
        <v>240</v>
      </c>
      <c r="S60">
        <v>300</v>
      </c>
      <c r="T60">
        <v>300</v>
      </c>
      <c r="U60">
        <v>175</v>
      </c>
      <c r="V60">
        <v>175</v>
      </c>
      <c r="W60">
        <v>80</v>
      </c>
      <c r="X60">
        <v>120</v>
      </c>
      <c r="Y60">
        <v>80</v>
      </c>
      <c r="Z60">
        <v>120</v>
      </c>
      <c r="AA60">
        <v>200</v>
      </c>
      <c r="AB60">
        <v>160</v>
      </c>
      <c r="AC60">
        <v>400</v>
      </c>
    </row>
    <row r="61" spans="1:31">
      <c r="A61" s="34" t="s">
        <v>147</v>
      </c>
      <c r="B61">
        <v>300</v>
      </c>
      <c r="C61">
        <v>240</v>
      </c>
      <c r="D61">
        <v>300</v>
      </c>
      <c r="E61">
        <v>300</v>
      </c>
      <c r="F61">
        <v>480</v>
      </c>
      <c r="G61">
        <v>120</v>
      </c>
      <c r="H61">
        <v>100</v>
      </c>
      <c r="I61">
        <v>200</v>
      </c>
      <c r="J61">
        <v>80</v>
      </c>
      <c r="K61">
        <v>120</v>
      </c>
      <c r="L61">
        <v>40</v>
      </c>
      <c r="M61">
        <v>200</v>
      </c>
      <c r="N61">
        <v>150</v>
      </c>
      <c r="O61">
        <v>100</v>
      </c>
      <c r="P61">
        <v>280</v>
      </c>
      <c r="Q61">
        <v>300</v>
      </c>
      <c r="R61">
        <v>240</v>
      </c>
      <c r="S61">
        <v>300</v>
      </c>
      <c r="T61">
        <v>300</v>
      </c>
      <c r="U61">
        <v>175</v>
      </c>
      <c r="V61">
        <v>175</v>
      </c>
      <c r="W61">
        <v>80</v>
      </c>
      <c r="X61">
        <v>120</v>
      </c>
      <c r="Y61">
        <v>80</v>
      </c>
      <c r="Z61">
        <v>120</v>
      </c>
      <c r="AA61">
        <v>200</v>
      </c>
      <c r="AB61">
        <v>160</v>
      </c>
      <c r="AC61">
        <v>400</v>
      </c>
    </row>
    <row r="62" spans="1:31">
      <c r="A62" s="35" t="s">
        <v>147</v>
      </c>
      <c r="B62">
        <v>300</v>
      </c>
      <c r="C62">
        <v>240</v>
      </c>
      <c r="D62">
        <v>300</v>
      </c>
      <c r="E62">
        <v>300</v>
      </c>
      <c r="F62">
        <v>480</v>
      </c>
      <c r="G62">
        <v>120</v>
      </c>
      <c r="H62">
        <v>100</v>
      </c>
      <c r="I62">
        <v>200</v>
      </c>
      <c r="J62">
        <v>80</v>
      </c>
      <c r="K62">
        <v>120</v>
      </c>
      <c r="L62">
        <v>40</v>
      </c>
      <c r="M62">
        <v>200</v>
      </c>
      <c r="N62">
        <v>150</v>
      </c>
      <c r="O62">
        <v>100</v>
      </c>
      <c r="P62">
        <v>280</v>
      </c>
      <c r="Q62">
        <v>300</v>
      </c>
      <c r="R62">
        <v>240</v>
      </c>
      <c r="S62">
        <v>300</v>
      </c>
      <c r="T62">
        <v>300</v>
      </c>
      <c r="U62">
        <v>175</v>
      </c>
      <c r="V62">
        <v>175</v>
      </c>
      <c r="W62">
        <v>80</v>
      </c>
      <c r="X62">
        <v>120</v>
      </c>
      <c r="Y62">
        <v>80</v>
      </c>
      <c r="Z62">
        <v>120</v>
      </c>
      <c r="AA62">
        <v>200</v>
      </c>
      <c r="AB62">
        <v>160</v>
      </c>
      <c r="AC62">
        <v>400</v>
      </c>
    </row>
    <row r="63" spans="1:31">
      <c r="A63" s="36" t="s">
        <v>147</v>
      </c>
      <c r="B63">
        <v>300</v>
      </c>
      <c r="C63">
        <v>240</v>
      </c>
      <c r="D63">
        <v>300</v>
      </c>
      <c r="E63">
        <v>300</v>
      </c>
      <c r="F63">
        <v>480</v>
      </c>
      <c r="G63">
        <v>120</v>
      </c>
      <c r="H63">
        <v>100</v>
      </c>
      <c r="I63">
        <v>200</v>
      </c>
      <c r="J63">
        <v>80</v>
      </c>
      <c r="K63">
        <v>120</v>
      </c>
      <c r="L63">
        <v>40</v>
      </c>
      <c r="M63">
        <v>200</v>
      </c>
      <c r="N63">
        <v>150</v>
      </c>
      <c r="O63">
        <v>100</v>
      </c>
      <c r="P63">
        <v>280</v>
      </c>
      <c r="Q63">
        <v>300</v>
      </c>
      <c r="R63">
        <v>240</v>
      </c>
      <c r="S63">
        <v>300</v>
      </c>
      <c r="T63">
        <v>300</v>
      </c>
      <c r="U63">
        <v>175</v>
      </c>
      <c r="V63">
        <v>175</v>
      </c>
      <c r="W63">
        <v>80</v>
      </c>
      <c r="X63">
        <v>120</v>
      </c>
      <c r="Y63">
        <v>80</v>
      </c>
      <c r="Z63">
        <v>120</v>
      </c>
      <c r="AA63">
        <v>200</v>
      </c>
      <c r="AB63">
        <v>160</v>
      </c>
      <c r="AC63">
        <v>400</v>
      </c>
    </row>
    <row r="64" spans="1:31">
      <c r="A64" s="32" t="s">
        <v>38</v>
      </c>
      <c r="B64">
        <v>200</v>
      </c>
      <c r="C64">
        <v>300</v>
      </c>
      <c r="D64">
        <v>200</v>
      </c>
      <c r="E64">
        <v>300</v>
      </c>
      <c r="F64">
        <v>300</v>
      </c>
      <c r="G64">
        <v>100</v>
      </c>
      <c r="H64">
        <v>160</v>
      </c>
      <c r="I64">
        <v>160</v>
      </c>
      <c r="J64">
        <v>140</v>
      </c>
      <c r="K64">
        <v>140</v>
      </c>
      <c r="L64">
        <v>70</v>
      </c>
      <c r="M64">
        <v>375</v>
      </c>
      <c r="N64">
        <v>340</v>
      </c>
      <c r="O64">
        <v>255</v>
      </c>
      <c r="P64">
        <v>525</v>
      </c>
      <c r="Q64">
        <v>200</v>
      </c>
      <c r="R64">
        <v>300</v>
      </c>
      <c r="S64">
        <v>400</v>
      </c>
      <c r="T64">
        <v>100</v>
      </c>
      <c r="U64">
        <v>330</v>
      </c>
      <c r="V64">
        <v>110</v>
      </c>
      <c r="W64">
        <v>120</v>
      </c>
      <c r="X64">
        <v>360</v>
      </c>
      <c r="Y64">
        <v>160</v>
      </c>
      <c r="Z64">
        <v>160</v>
      </c>
      <c r="AA64">
        <v>160</v>
      </c>
      <c r="AB64">
        <v>240</v>
      </c>
      <c r="AC64">
        <v>400</v>
      </c>
      <c r="AD64">
        <f>SUM(B64:AC64)</f>
        <v>6605</v>
      </c>
      <c r="AE64" t="str">
        <f>A64</f>
        <v>Corpse</v>
      </c>
    </row>
    <row r="65" spans="1:31">
      <c r="A65" s="33" t="s">
        <v>147</v>
      </c>
      <c r="B65">
        <v>200</v>
      </c>
      <c r="C65">
        <v>300</v>
      </c>
      <c r="D65">
        <v>200</v>
      </c>
      <c r="E65">
        <v>300</v>
      </c>
      <c r="F65">
        <v>300</v>
      </c>
      <c r="G65">
        <v>100</v>
      </c>
      <c r="H65">
        <v>160</v>
      </c>
      <c r="I65">
        <v>160</v>
      </c>
      <c r="J65">
        <v>140</v>
      </c>
      <c r="K65">
        <v>140</v>
      </c>
      <c r="L65">
        <v>70</v>
      </c>
      <c r="M65">
        <v>375</v>
      </c>
      <c r="N65">
        <v>340</v>
      </c>
      <c r="O65">
        <v>255</v>
      </c>
      <c r="P65">
        <v>525</v>
      </c>
      <c r="Q65">
        <v>200</v>
      </c>
      <c r="R65">
        <v>300</v>
      </c>
      <c r="S65">
        <v>400</v>
      </c>
      <c r="T65">
        <v>100</v>
      </c>
      <c r="U65">
        <v>330</v>
      </c>
      <c r="V65">
        <v>110</v>
      </c>
      <c r="W65">
        <v>120</v>
      </c>
      <c r="X65">
        <v>360</v>
      </c>
      <c r="Y65">
        <v>160</v>
      </c>
      <c r="Z65">
        <v>160</v>
      </c>
      <c r="AA65">
        <v>160</v>
      </c>
      <c r="AB65">
        <v>240</v>
      </c>
      <c r="AC65">
        <v>400</v>
      </c>
    </row>
    <row r="66" spans="1:31">
      <c r="A66" s="34" t="s">
        <v>147</v>
      </c>
      <c r="B66">
        <v>200</v>
      </c>
      <c r="C66">
        <v>300</v>
      </c>
      <c r="D66">
        <v>200</v>
      </c>
      <c r="E66">
        <v>300</v>
      </c>
      <c r="F66">
        <v>300</v>
      </c>
      <c r="G66">
        <v>100</v>
      </c>
      <c r="H66">
        <v>160</v>
      </c>
      <c r="I66">
        <v>160</v>
      </c>
      <c r="J66">
        <v>140</v>
      </c>
      <c r="K66">
        <v>140</v>
      </c>
      <c r="L66">
        <v>70</v>
      </c>
      <c r="M66">
        <v>375</v>
      </c>
      <c r="N66">
        <v>340</v>
      </c>
      <c r="O66">
        <v>255</v>
      </c>
      <c r="P66">
        <v>525</v>
      </c>
      <c r="Q66">
        <v>200</v>
      </c>
      <c r="R66">
        <v>300</v>
      </c>
      <c r="S66">
        <v>400</v>
      </c>
      <c r="T66">
        <v>100</v>
      </c>
      <c r="U66">
        <v>330</v>
      </c>
      <c r="V66">
        <v>110</v>
      </c>
      <c r="W66">
        <v>120</v>
      </c>
      <c r="X66">
        <v>360</v>
      </c>
      <c r="Y66">
        <v>160</v>
      </c>
      <c r="Z66">
        <v>160</v>
      </c>
      <c r="AA66">
        <v>160</v>
      </c>
      <c r="AB66">
        <v>240</v>
      </c>
      <c r="AC66">
        <v>400</v>
      </c>
    </row>
    <row r="67" spans="1:31">
      <c r="A67" s="35" t="s">
        <v>147</v>
      </c>
      <c r="B67">
        <v>200</v>
      </c>
      <c r="C67">
        <v>300</v>
      </c>
      <c r="D67">
        <v>200</v>
      </c>
      <c r="E67">
        <v>300</v>
      </c>
      <c r="F67">
        <v>300</v>
      </c>
      <c r="G67">
        <v>100</v>
      </c>
      <c r="H67">
        <v>160</v>
      </c>
      <c r="I67">
        <v>160</v>
      </c>
      <c r="J67">
        <v>140</v>
      </c>
      <c r="K67">
        <v>140</v>
      </c>
      <c r="L67">
        <v>70</v>
      </c>
      <c r="M67">
        <v>375</v>
      </c>
      <c r="N67">
        <v>340</v>
      </c>
      <c r="O67">
        <v>255</v>
      </c>
      <c r="P67">
        <v>525</v>
      </c>
      <c r="Q67">
        <v>200</v>
      </c>
      <c r="R67">
        <v>300</v>
      </c>
      <c r="S67">
        <v>400</v>
      </c>
      <c r="T67">
        <v>100</v>
      </c>
      <c r="U67">
        <v>330</v>
      </c>
      <c r="V67">
        <v>110</v>
      </c>
      <c r="W67">
        <v>120</v>
      </c>
      <c r="X67">
        <v>360</v>
      </c>
      <c r="Y67">
        <v>160</v>
      </c>
      <c r="Z67">
        <v>160</v>
      </c>
      <c r="AA67">
        <v>160</v>
      </c>
      <c r="AB67">
        <v>240</v>
      </c>
      <c r="AC67">
        <v>400</v>
      </c>
    </row>
    <row r="68" spans="1:31">
      <c r="A68" s="36" t="s">
        <v>147</v>
      </c>
      <c r="B68">
        <v>200</v>
      </c>
      <c r="C68">
        <v>300</v>
      </c>
      <c r="D68">
        <v>200</v>
      </c>
      <c r="E68">
        <v>300</v>
      </c>
      <c r="F68">
        <v>300</v>
      </c>
      <c r="G68">
        <v>100</v>
      </c>
      <c r="H68">
        <v>160</v>
      </c>
      <c r="I68">
        <v>160</v>
      </c>
      <c r="J68">
        <v>140</v>
      </c>
      <c r="K68">
        <v>140</v>
      </c>
      <c r="L68">
        <v>70</v>
      </c>
      <c r="M68">
        <v>375</v>
      </c>
      <c r="N68">
        <v>340</v>
      </c>
      <c r="O68">
        <v>255</v>
      </c>
      <c r="P68">
        <v>525</v>
      </c>
      <c r="Q68">
        <v>200</v>
      </c>
      <c r="R68">
        <v>300</v>
      </c>
      <c r="S68">
        <v>400</v>
      </c>
      <c r="T68">
        <v>100</v>
      </c>
      <c r="U68">
        <v>330</v>
      </c>
      <c r="V68">
        <v>110</v>
      </c>
      <c r="W68">
        <v>120</v>
      </c>
      <c r="X68">
        <v>360</v>
      </c>
      <c r="Y68">
        <v>160</v>
      </c>
      <c r="Z68">
        <v>160</v>
      </c>
      <c r="AA68">
        <v>160</v>
      </c>
      <c r="AB68">
        <v>240</v>
      </c>
      <c r="AC68">
        <v>400</v>
      </c>
    </row>
    <row r="69" spans="1:31">
      <c r="A69" s="32" t="s">
        <v>61</v>
      </c>
      <c r="B69">
        <v>300</v>
      </c>
      <c r="C69">
        <v>720</v>
      </c>
      <c r="D69">
        <v>480</v>
      </c>
      <c r="E69">
        <v>540</v>
      </c>
      <c r="F69">
        <v>450</v>
      </c>
      <c r="G69">
        <v>250</v>
      </c>
      <c r="H69">
        <v>250</v>
      </c>
      <c r="I69">
        <v>200</v>
      </c>
      <c r="J69">
        <v>300</v>
      </c>
      <c r="K69">
        <v>240</v>
      </c>
      <c r="L69">
        <v>60</v>
      </c>
      <c r="M69">
        <v>420</v>
      </c>
      <c r="N69">
        <v>350</v>
      </c>
      <c r="O69">
        <v>210</v>
      </c>
      <c r="P69">
        <v>720</v>
      </c>
      <c r="Q69">
        <v>300</v>
      </c>
      <c r="R69">
        <v>720</v>
      </c>
      <c r="S69">
        <v>720</v>
      </c>
      <c r="T69">
        <v>360</v>
      </c>
      <c r="U69">
        <v>910</v>
      </c>
      <c r="V69">
        <v>300</v>
      </c>
      <c r="W69">
        <v>1050</v>
      </c>
      <c r="X69">
        <v>450</v>
      </c>
      <c r="Y69">
        <v>800</v>
      </c>
      <c r="Z69">
        <v>400</v>
      </c>
      <c r="AA69">
        <v>400</v>
      </c>
      <c r="AB69">
        <v>960</v>
      </c>
      <c r="AC69">
        <v>1360</v>
      </c>
      <c r="AD69">
        <f>SUM(B69:AC69)</f>
        <v>14220</v>
      </c>
      <c r="AE69" t="str">
        <f>A69</f>
        <v>Cucumber</v>
      </c>
    </row>
    <row r="70" spans="1:31">
      <c r="A70" s="33" t="s">
        <v>147</v>
      </c>
      <c r="B70">
        <v>300</v>
      </c>
      <c r="C70">
        <v>720</v>
      </c>
      <c r="D70">
        <v>480</v>
      </c>
      <c r="E70">
        <v>540</v>
      </c>
      <c r="F70">
        <v>450</v>
      </c>
      <c r="G70">
        <v>250</v>
      </c>
      <c r="H70">
        <v>250</v>
      </c>
      <c r="I70">
        <v>200</v>
      </c>
      <c r="J70">
        <v>300</v>
      </c>
      <c r="K70">
        <v>240</v>
      </c>
      <c r="L70">
        <v>60</v>
      </c>
      <c r="M70">
        <v>420</v>
      </c>
      <c r="N70">
        <v>350</v>
      </c>
      <c r="O70">
        <v>210</v>
      </c>
      <c r="P70">
        <v>720</v>
      </c>
      <c r="Q70">
        <v>300</v>
      </c>
      <c r="R70">
        <v>720</v>
      </c>
      <c r="S70">
        <v>720</v>
      </c>
      <c r="T70">
        <v>360</v>
      </c>
      <c r="U70">
        <v>910</v>
      </c>
      <c r="V70">
        <v>300</v>
      </c>
      <c r="W70">
        <v>1050</v>
      </c>
      <c r="X70">
        <v>450</v>
      </c>
      <c r="Y70">
        <v>800</v>
      </c>
      <c r="Z70">
        <v>400</v>
      </c>
      <c r="AA70">
        <v>400</v>
      </c>
      <c r="AB70">
        <v>960</v>
      </c>
      <c r="AC70">
        <v>1360</v>
      </c>
    </row>
    <row r="71" spans="1:31">
      <c r="A71" s="34" t="s">
        <v>147</v>
      </c>
      <c r="B71">
        <v>300</v>
      </c>
      <c r="C71">
        <v>720</v>
      </c>
      <c r="D71">
        <v>480</v>
      </c>
      <c r="E71">
        <v>540</v>
      </c>
      <c r="F71">
        <v>450</v>
      </c>
      <c r="G71">
        <v>250</v>
      </c>
      <c r="H71">
        <v>250</v>
      </c>
      <c r="I71">
        <v>200</v>
      </c>
      <c r="J71">
        <v>300</v>
      </c>
      <c r="K71">
        <v>240</v>
      </c>
      <c r="L71">
        <v>60</v>
      </c>
      <c r="M71">
        <v>420</v>
      </c>
      <c r="N71">
        <v>350</v>
      </c>
      <c r="O71">
        <v>210</v>
      </c>
      <c r="P71">
        <v>720</v>
      </c>
      <c r="Q71">
        <v>300</v>
      </c>
      <c r="R71">
        <v>720</v>
      </c>
      <c r="S71">
        <v>720</v>
      </c>
      <c r="T71">
        <v>360</v>
      </c>
      <c r="U71">
        <v>910</v>
      </c>
      <c r="V71">
        <v>300</v>
      </c>
      <c r="W71">
        <v>1050</v>
      </c>
      <c r="X71">
        <v>450</v>
      </c>
      <c r="Y71">
        <v>800</v>
      </c>
      <c r="Z71">
        <v>400</v>
      </c>
      <c r="AA71">
        <v>400</v>
      </c>
      <c r="AB71">
        <v>960</v>
      </c>
      <c r="AC71">
        <v>1360</v>
      </c>
    </row>
    <row r="72" spans="1:31">
      <c r="A72" s="35" t="s">
        <v>147</v>
      </c>
      <c r="B72">
        <v>300</v>
      </c>
      <c r="C72">
        <v>720</v>
      </c>
      <c r="D72">
        <v>480</v>
      </c>
      <c r="E72">
        <v>540</v>
      </c>
      <c r="F72">
        <v>450</v>
      </c>
      <c r="G72">
        <v>250</v>
      </c>
      <c r="H72">
        <v>250</v>
      </c>
      <c r="I72">
        <v>200</v>
      </c>
      <c r="J72">
        <v>300</v>
      </c>
      <c r="K72">
        <v>240</v>
      </c>
      <c r="L72">
        <v>60</v>
      </c>
      <c r="M72">
        <v>420</v>
      </c>
      <c r="N72">
        <v>350</v>
      </c>
      <c r="O72">
        <v>210</v>
      </c>
      <c r="P72">
        <v>720</v>
      </c>
      <c r="Q72">
        <v>300</v>
      </c>
      <c r="R72">
        <v>720</v>
      </c>
      <c r="S72">
        <v>720</v>
      </c>
      <c r="T72">
        <v>360</v>
      </c>
      <c r="U72">
        <v>910</v>
      </c>
      <c r="V72">
        <v>300</v>
      </c>
      <c r="W72">
        <v>1050</v>
      </c>
      <c r="X72">
        <v>450</v>
      </c>
      <c r="Y72">
        <v>800</v>
      </c>
      <c r="Z72">
        <v>400</v>
      </c>
      <c r="AA72">
        <v>400</v>
      </c>
      <c r="AB72">
        <v>960</v>
      </c>
      <c r="AC72">
        <v>1360</v>
      </c>
    </row>
    <row r="73" spans="1:31">
      <c r="A73" s="36" t="s">
        <v>147</v>
      </c>
      <c r="B73">
        <v>300</v>
      </c>
      <c r="C73">
        <v>720</v>
      </c>
      <c r="D73">
        <v>480</v>
      </c>
      <c r="E73">
        <v>540</v>
      </c>
      <c r="F73">
        <v>450</v>
      </c>
      <c r="G73">
        <v>250</v>
      </c>
      <c r="H73">
        <v>250</v>
      </c>
      <c r="I73">
        <v>200</v>
      </c>
      <c r="J73">
        <v>300</v>
      </c>
      <c r="K73">
        <v>240</v>
      </c>
      <c r="L73">
        <v>60</v>
      </c>
      <c r="M73">
        <v>420</v>
      </c>
      <c r="N73">
        <v>350</v>
      </c>
      <c r="O73">
        <v>210</v>
      </c>
      <c r="P73">
        <v>720</v>
      </c>
      <c r="Q73">
        <v>300</v>
      </c>
      <c r="R73">
        <v>720</v>
      </c>
      <c r="S73">
        <v>720</v>
      </c>
      <c r="T73">
        <v>360</v>
      </c>
      <c r="U73">
        <v>910</v>
      </c>
      <c r="V73">
        <v>300</v>
      </c>
      <c r="W73">
        <v>1050</v>
      </c>
      <c r="X73">
        <v>450</v>
      </c>
      <c r="Y73">
        <v>800</v>
      </c>
      <c r="Z73">
        <v>400</v>
      </c>
      <c r="AA73">
        <v>400</v>
      </c>
      <c r="AB73">
        <v>960</v>
      </c>
      <c r="AC73">
        <v>1360</v>
      </c>
    </row>
    <row r="74" spans="1:31">
      <c r="A74" s="32" t="s">
        <v>107</v>
      </c>
      <c r="B74">
        <v>0</v>
      </c>
      <c r="C74">
        <v>0</v>
      </c>
      <c r="D74">
        <v>0</v>
      </c>
      <c r="E74">
        <v>0</v>
      </c>
      <c r="F74">
        <v>40</v>
      </c>
      <c r="G74">
        <v>0</v>
      </c>
      <c r="H74">
        <v>40</v>
      </c>
      <c r="I74">
        <v>20</v>
      </c>
      <c r="J74">
        <v>40</v>
      </c>
      <c r="K74">
        <v>60</v>
      </c>
      <c r="L74">
        <v>0</v>
      </c>
      <c r="M74">
        <v>60</v>
      </c>
      <c r="N74">
        <v>90</v>
      </c>
      <c r="O74">
        <v>0</v>
      </c>
      <c r="P74">
        <v>150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20</v>
      </c>
      <c r="X74">
        <v>20</v>
      </c>
      <c r="Y74">
        <v>40</v>
      </c>
      <c r="Z74">
        <v>40</v>
      </c>
      <c r="AA74">
        <v>0</v>
      </c>
      <c r="AB74">
        <v>0</v>
      </c>
      <c r="AC74">
        <v>60</v>
      </c>
      <c r="AD74">
        <f>SUM(B74:AC74)</f>
        <v>680</v>
      </c>
      <c r="AE74" t="str">
        <f>A74</f>
        <v>Fenugreek</v>
      </c>
    </row>
    <row r="75" spans="1:31">
      <c r="A75" s="33" t="s">
        <v>147</v>
      </c>
      <c r="B75">
        <v>0</v>
      </c>
      <c r="C75">
        <v>0</v>
      </c>
      <c r="D75">
        <v>0</v>
      </c>
      <c r="E75">
        <v>0</v>
      </c>
      <c r="F75">
        <v>40</v>
      </c>
      <c r="G75">
        <v>0</v>
      </c>
      <c r="H75">
        <v>40</v>
      </c>
      <c r="I75">
        <v>20</v>
      </c>
      <c r="J75">
        <v>40</v>
      </c>
      <c r="K75">
        <v>60</v>
      </c>
      <c r="L75">
        <v>0</v>
      </c>
      <c r="M75">
        <v>60</v>
      </c>
      <c r="N75">
        <v>90</v>
      </c>
      <c r="O75">
        <v>0</v>
      </c>
      <c r="P75">
        <v>150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20</v>
      </c>
      <c r="X75">
        <v>20</v>
      </c>
      <c r="Y75">
        <v>40</v>
      </c>
      <c r="Z75">
        <v>40</v>
      </c>
      <c r="AA75">
        <v>0</v>
      </c>
      <c r="AB75">
        <v>0</v>
      </c>
      <c r="AC75">
        <v>60</v>
      </c>
    </row>
    <row r="76" spans="1:31">
      <c r="A76" s="34" t="s">
        <v>147</v>
      </c>
      <c r="B76">
        <v>0</v>
      </c>
      <c r="C76">
        <v>0</v>
      </c>
      <c r="D76">
        <v>0</v>
      </c>
      <c r="E76">
        <v>0</v>
      </c>
      <c r="F76">
        <v>40</v>
      </c>
      <c r="G76">
        <v>0</v>
      </c>
      <c r="H76">
        <v>40</v>
      </c>
      <c r="I76">
        <v>20</v>
      </c>
      <c r="J76">
        <v>40</v>
      </c>
      <c r="K76">
        <v>60</v>
      </c>
      <c r="L76">
        <v>0</v>
      </c>
      <c r="M76">
        <v>60</v>
      </c>
      <c r="N76">
        <v>90</v>
      </c>
      <c r="O76">
        <v>0</v>
      </c>
      <c r="P76">
        <v>150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20</v>
      </c>
      <c r="X76">
        <v>20</v>
      </c>
      <c r="Y76">
        <v>40</v>
      </c>
      <c r="Z76">
        <v>40</v>
      </c>
      <c r="AA76">
        <v>0</v>
      </c>
      <c r="AB76">
        <v>0</v>
      </c>
      <c r="AC76">
        <v>60</v>
      </c>
    </row>
    <row r="77" spans="1:31">
      <c r="A77" s="35" t="s">
        <v>147</v>
      </c>
      <c r="B77">
        <v>0</v>
      </c>
      <c r="C77">
        <v>0</v>
      </c>
      <c r="D77">
        <v>0</v>
      </c>
      <c r="E77">
        <v>0</v>
      </c>
      <c r="F77">
        <v>40</v>
      </c>
      <c r="G77">
        <v>0</v>
      </c>
      <c r="H77">
        <v>40</v>
      </c>
      <c r="I77">
        <v>20</v>
      </c>
      <c r="J77">
        <v>40</v>
      </c>
      <c r="K77">
        <v>60</v>
      </c>
      <c r="L77">
        <v>0</v>
      </c>
      <c r="M77">
        <v>60</v>
      </c>
      <c r="N77">
        <v>90</v>
      </c>
      <c r="O77">
        <v>0</v>
      </c>
      <c r="P77">
        <v>150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20</v>
      </c>
      <c r="X77">
        <v>20</v>
      </c>
      <c r="Y77">
        <v>40</v>
      </c>
      <c r="Z77">
        <v>40</v>
      </c>
      <c r="AA77">
        <v>0</v>
      </c>
      <c r="AB77">
        <v>0</v>
      </c>
      <c r="AC77">
        <v>60</v>
      </c>
    </row>
    <row r="78" spans="1:31">
      <c r="A78" s="36" t="s">
        <v>147</v>
      </c>
      <c r="B78">
        <v>0</v>
      </c>
      <c r="C78">
        <v>0</v>
      </c>
      <c r="D78">
        <v>0</v>
      </c>
      <c r="E78">
        <v>0</v>
      </c>
      <c r="F78">
        <v>40</v>
      </c>
      <c r="G78">
        <v>0</v>
      </c>
      <c r="H78">
        <v>40</v>
      </c>
      <c r="I78">
        <v>20</v>
      </c>
      <c r="J78">
        <v>40</v>
      </c>
      <c r="K78">
        <v>60</v>
      </c>
      <c r="L78">
        <v>0</v>
      </c>
      <c r="M78">
        <v>60</v>
      </c>
      <c r="N78">
        <v>90</v>
      </c>
      <c r="O78">
        <v>0</v>
      </c>
      <c r="P78">
        <v>150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20</v>
      </c>
      <c r="X78">
        <v>20</v>
      </c>
      <c r="Y78">
        <v>40</v>
      </c>
      <c r="Z78">
        <v>40</v>
      </c>
      <c r="AA78">
        <v>0</v>
      </c>
      <c r="AB78">
        <v>0</v>
      </c>
      <c r="AC78">
        <v>60</v>
      </c>
    </row>
    <row r="79" spans="1:31">
      <c r="A79" s="32" t="s">
        <v>86</v>
      </c>
      <c r="B79">
        <v>240</v>
      </c>
      <c r="C79">
        <v>160</v>
      </c>
      <c r="D79">
        <v>240</v>
      </c>
      <c r="E79">
        <v>160</v>
      </c>
      <c r="F79">
        <v>210</v>
      </c>
      <c r="G79">
        <v>70</v>
      </c>
      <c r="H79">
        <v>210</v>
      </c>
      <c r="I79">
        <v>70</v>
      </c>
      <c r="J79">
        <v>210</v>
      </c>
      <c r="K79">
        <v>140</v>
      </c>
      <c r="L79">
        <v>0</v>
      </c>
      <c r="M79">
        <v>350</v>
      </c>
      <c r="N79">
        <v>160</v>
      </c>
      <c r="O79">
        <v>240</v>
      </c>
      <c r="P79">
        <v>500</v>
      </c>
      <c r="Q79">
        <v>240</v>
      </c>
      <c r="R79">
        <v>160</v>
      </c>
      <c r="S79">
        <v>160</v>
      </c>
      <c r="T79">
        <v>160</v>
      </c>
      <c r="U79">
        <v>160</v>
      </c>
      <c r="V79">
        <v>160</v>
      </c>
      <c r="W79">
        <v>2400</v>
      </c>
      <c r="X79">
        <v>1600</v>
      </c>
      <c r="Y79">
        <v>2000</v>
      </c>
      <c r="Z79">
        <v>1200</v>
      </c>
      <c r="AA79">
        <v>240</v>
      </c>
      <c r="AB79">
        <v>160</v>
      </c>
      <c r="AC79">
        <v>480</v>
      </c>
      <c r="AD79">
        <f>SUM(B79:AC79)</f>
        <v>12080</v>
      </c>
      <c r="AE79" t="str">
        <f>A79</f>
        <v>Flat Green Beans</v>
      </c>
    </row>
    <row r="80" spans="1:31">
      <c r="A80" s="33" t="s">
        <v>147</v>
      </c>
      <c r="B80">
        <v>240</v>
      </c>
      <c r="C80">
        <v>160</v>
      </c>
      <c r="D80">
        <v>240</v>
      </c>
      <c r="E80">
        <v>160</v>
      </c>
      <c r="F80">
        <v>210</v>
      </c>
      <c r="G80">
        <v>70</v>
      </c>
      <c r="H80">
        <v>210</v>
      </c>
      <c r="I80">
        <v>70</v>
      </c>
      <c r="J80">
        <v>210</v>
      </c>
      <c r="K80">
        <v>140</v>
      </c>
      <c r="L80">
        <v>0</v>
      </c>
      <c r="M80">
        <v>350</v>
      </c>
      <c r="N80">
        <v>160</v>
      </c>
      <c r="O80">
        <v>240</v>
      </c>
      <c r="P80">
        <v>500</v>
      </c>
      <c r="Q80">
        <v>240</v>
      </c>
      <c r="R80">
        <v>160</v>
      </c>
      <c r="S80">
        <v>160</v>
      </c>
      <c r="T80">
        <v>160</v>
      </c>
      <c r="U80">
        <v>160</v>
      </c>
      <c r="V80">
        <v>160</v>
      </c>
      <c r="W80">
        <v>2400</v>
      </c>
      <c r="X80">
        <v>1600</v>
      </c>
      <c r="Y80">
        <v>2000</v>
      </c>
      <c r="Z80">
        <v>1200</v>
      </c>
      <c r="AA80">
        <v>240</v>
      </c>
      <c r="AB80">
        <v>160</v>
      </c>
      <c r="AC80">
        <v>480</v>
      </c>
    </row>
    <row r="81" spans="1:31">
      <c r="A81" s="34" t="s">
        <v>147</v>
      </c>
      <c r="B81">
        <v>240</v>
      </c>
      <c r="C81">
        <v>160</v>
      </c>
      <c r="D81">
        <v>240</v>
      </c>
      <c r="E81">
        <v>160</v>
      </c>
      <c r="F81">
        <v>210</v>
      </c>
      <c r="G81">
        <v>70</v>
      </c>
      <c r="H81">
        <v>210</v>
      </c>
      <c r="I81">
        <v>70</v>
      </c>
      <c r="J81">
        <v>210</v>
      </c>
      <c r="K81">
        <v>140</v>
      </c>
      <c r="L81">
        <v>0</v>
      </c>
      <c r="M81">
        <v>350</v>
      </c>
      <c r="N81">
        <v>160</v>
      </c>
      <c r="O81">
        <v>240</v>
      </c>
      <c r="P81">
        <v>500</v>
      </c>
      <c r="Q81">
        <v>240</v>
      </c>
      <c r="R81">
        <v>160</v>
      </c>
      <c r="S81">
        <v>160</v>
      </c>
      <c r="T81">
        <v>160</v>
      </c>
      <c r="U81">
        <v>160</v>
      </c>
      <c r="V81">
        <v>160</v>
      </c>
      <c r="W81">
        <v>2400</v>
      </c>
      <c r="X81">
        <v>1600</v>
      </c>
      <c r="Y81">
        <v>2000</v>
      </c>
      <c r="Z81">
        <v>1200</v>
      </c>
      <c r="AA81">
        <v>240</v>
      </c>
      <c r="AB81">
        <v>160</v>
      </c>
      <c r="AC81">
        <v>480</v>
      </c>
    </row>
    <row r="82" spans="1:31">
      <c r="A82" s="35" t="s">
        <v>147</v>
      </c>
      <c r="B82">
        <v>240</v>
      </c>
      <c r="C82">
        <v>160</v>
      </c>
      <c r="D82">
        <v>240</v>
      </c>
      <c r="E82">
        <v>160</v>
      </c>
      <c r="F82">
        <v>210</v>
      </c>
      <c r="G82">
        <v>70</v>
      </c>
      <c r="H82">
        <v>210</v>
      </c>
      <c r="I82">
        <v>70</v>
      </c>
      <c r="J82">
        <v>210</v>
      </c>
      <c r="K82">
        <v>140</v>
      </c>
      <c r="L82">
        <v>0</v>
      </c>
      <c r="M82">
        <v>350</v>
      </c>
      <c r="N82">
        <v>160</v>
      </c>
      <c r="O82">
        <v>240</v>
      </c>
      <c r="P82">
        <v>500</v>
      </c>
      <c r="Q82">
        <v>240</v>
      </c>
      <c r="R82">
        <v>160</v>
      </c>
      <c r="S82">
        <v>160</v>
      </c>
      <c r="T82">
        <v>160</v>
      </c>
      <c r="U82">
        <v>160</v>
      </c>
      <c r="V82">
        <v>160</v>
      </c>
      <c r="W82">
        <v>2400</v>
      </c>
      <c r="X82">
        <v>1600</v>
      </c>
      <c r="Y82">
        <v>2000</v>
      </c>
      <c r="Z82">
        <v>1200</v>
      </c>
      <c r="AA82">
        <v>240</v>
      </c>
      <c r="AB82">
        <v>160</v>
      </c>
      <c r="AC82">
        <v>480</v>
      </c>
    </row>
    <row r="83" spans="1:31">
      <c r="A83" s="36" t="s">
        <v>147</v>
      </c>
      <c r="B83">
        <v>240</v>
      </c>
      <c r="C83">
        <v>160</v>
      </c>
      <c r="D83">
        <v>240</v>
      </c>
      <c r="E83">
        <v>160</v>
      </c>
      <c r="F83">
        <v>210</v>
      </c>
      <c r="G83">
        <v>70</v>
      </c>
      <c r="H83">
        <v>210</v>
      </c>
      <c r="I83">
        <v>70</v>
      </c>
      <c r="J83">
        <v>210</v>
      </c>
      <c r="K83">
        <v>140</v>
      </c>
      <c r="L83">
        <v>0</v>
      </c>
      <c r="M83">
        <v>350</v>
      </c>
      <c r="N83">
        <v>160</v>
      </c>
      <c r="O83">
        <v>240</v>
      </c>
      <c r="P83">
        <v>500</v>
      </c>
      <c r="Q83">
        <v>240</v>
      </c>
      <c r="R83">
        <v>160</v>
      </c>
      <c r="S83">
        <v>160</v>
      </c>
      <c r="T83">
        <v>160</v>
      </c>
      <c r="U83">
        <v>160</v>
      </c>
      <c r="V83">
        <v>160</v>
      </c>
      <c r="W83">
        <v>2400</v>
      </c>
      <c r="X83">
        <v>1600</v>
      </c>
      <c r="Y83">
        <v>2000</v>
      </c>
      <c r="Z83">
        <v>1200</v>
      </c>
      <c r="AA83">
        <v>240</v>
      </c>
      <c r="AB83">
        <v>160</v>
      </c>
      <c r="AC83">
        <v>480</v>
      </c>
    </row>
    <row r="84" spans="1:31">
      <c r="A84" s="32" t="s">
        <v>110</v>
      </c>
      <c r="B84">
        <v>400</v>
      </c>
      <c r="C84">
        <v>160</v>
      </c>
      <c r="D84">
        <v>320</v>
      </c>
      <c r="E84">
        <v>80</v>
      </c>
      <c r="F84">
        <v>300</v>
      </c>
      <c r="G84">
        <v>100</v>
      </c>
      <c r="H84">
        <v>240</v>
      </c>
      <c r="I84">
        <v>160</v>
      </c>
      <c r="J84">
        <v>160</v>
      </c>
      <c r="K84">
        <v>320</v>
      </c>
      <c r="L84">
        <v>80</v>
      </c>
      <c r="M84">
        <v>320</v>
      </c>
      <c r="N84">
        <v>270</v>
      </c>
      <c r="O84">
        <v>90</v>
      </c>
      <c r="P84">
        <v>440</v>
      </c>
      <c r="Q84">
        <v>400</v>
      </c>
      <c r="R84">
        <v>160</v>
      </c>
      <c r="S84">
        <v>320</v>
      </c>
      <c r="T84">
        <v>160</v>
      </c>
      <c r="U84">
        <v>400</v>
      </c>
      <c r="V84">
        <v>300</v>
      </c>
      <c r="W84">
        <v>200</v>
      </c>
      <c r="X84">
        <v>300</v>
      </c>
      <c r="Y84">
        <v>200</v>
      </c>
      <c r="Z84">
        <v>300</v>
      </c>
      <c r="AA84">
        <v>500</v>
      </c>
      <c r="AB84">
        <v>200</v>
      </c>
      <c r="AC84">
        <v>400</v>
      </c>
      <c r="AD84">
        <f>SUM(B84:AC84)</f>
        <v>7280</v>
      </c>
      <c r="AE84" t="str">
        <f>A84</f>
        <v>Garlic</v>
      </c>
    </row>
    <row r="85" spans="1:31">
      <c r="A85" s="33" t="s">
        <v>147</v>
      </c>
      <c r="B85">
        <v>400</v>
      </c>
      <c r="C85">
        <v>160</v>
      </c>
      <c r="D85">
        <v>320</v>
      </c>
      <c r="E85">
        <v>80</v>
      </c>
      <c r="F85">
        <v>300</v>
      </c>
      <c r="G85">
        <v>100</v>
      </c>
      <c r="H85">
        <v>240</v>
      </c>
      <c r="I85">
        <v>160</v>
      </c>
      <c r="J85">
        <v>160</v>
      </c>
      <c r="K85">
        <v>320</v>
      </c>
      <c r="L85">
        <v>80</v>
      </c>
      <c r="M85">
        <v>320</v>
      </c>
      <c r="N85">
        <v>270</v>
      </c>
      <c r="O85">
        <v>90</v>
      </c>
      <c r="P85">
        <v>440</v>
      </c>
      <c r="Q85">
        <v>400</v>
      </c>
      <c r="R85">
        <v>160</v>
      </c>
      <c r="S85">
        <v>320</v>
      </c>
      <c r="T85">
        <v>160</v>
      </c>
      <c r="U85">
        <v>400</v>
      </c>
      <c r="V85">
        <v>300</v>
      </c>
      <c r="W85">
        <v>200</v>
      </c>
      <c r="X85">
        <v>300</v>
      </c>
      <c r="Y85">
        <v>200</v>
      </c>
      <c r="Z85">
        <v>300</v>
      </c>
      <c r="AA85">
        <v>500</v>
      </c>
      <c r="AB85">
        <v>200</v>
      </c>
      <c r="AC85">
        <v>400</v>
      </c>
    </row>
    <row r="86" spans="1:31">
      <c r="A86" s="34" t="s">
        <v>147</v>
      </c>
      <c r="B86">
        <v>400</v>
      </c>
      <c r="C86">
        <v>160</v>
      </c>
      <c r="D86">
        <v>320</v>
      </c>
      <c r="E86">
        <v>80</v>
      </c>
      <c r="F86">
        <v>300</v>
      </c>
      <c r="G86">
        <v>100</v>
      </c>
      <c r="H86">
        <v>240</v>
      </c>
      <c r="I86">
        <v>160</v>
      </c>
      <c r="J86">
        <v>160</v>
      </c>
      <c r="K86">
        <v>320</v>
      </c>
      <c r="L86">
        <v>80</v>
      </c>
      <c r="M86">
        <v>320</v>
      </c>
      <c r="N86">
        <v>270</v>
      </c>
      <c r="O86">
        <v>90</v>
      </c>
      <c r="P86">
        <v>440</v>
      </c>
      <c r="Q86">
        <v>400</v>
      </c>
      <c r="R86">
        <v>160</v>
      </c>
      <c r="S86">
        <v>320</v>
      </c>
      <c r="T86">
        <v>160</v>
      </c>
      <c r="U86">
        <v>400</v>
      </c>
      <c r="V86">
        <v>300</v>
      </c>
      <c r="W86">
        <v>200</v>
      </c>
      <c r="X86">
        <v>300</v>
      </c>
      <c r="Y86">
        <v>200</v>
      </c>
      <c r="Z86">
        <v>300</v>
      </c>
      <c r="AA86">
        <v>500</v>
      </c>
      <c r="AB86">
        <v>200</v>
      </c>
      <c r="AC86">
        <v>400</v>
      </c>
    </row>
    <row r="87" spans="1:31">
      <c r="A87" s="35" t="s">
        <v>147</v>
      </c>
      <c r="B87">
        <v>400</v>
      </c>
      <c r="C87">
        <v>160</v>
      </c>
      <c r="D87">
        <v>320</v>
      </c>
      <c r="E87">
        <v>80</v>
      </c>
      <c r="F87">
        <v>300</v>
      </c>
      <c r="G87">
        <v>100</v>
      </c>
      <c r="H87">
        <v>240</v>
      </c>
      <c r="I87">
        <v>160</v>
      </c>
      <c r="J87">
        <v>160</v>
      </c>
      <c r="K87">
        <v>320</v>
      </c>
      <c r="L87">
        <v>80</v>
      </c>
      <c r="M87">
        <v>320</v>
      </c>
      <c r="N87">
        <v>270</v>
      </c>
      <c r="O87">
        <v>90</v>
      </c>
      <c r="P87">
        <v>440</v>
      </c>
      <c r="Q87">
        <v>400</v>
      </c>
      <c r="R87">
        <v>160</v>
      </c>
      <c r="S87">
        <v>320</v>
      </c>
      <c r="T87">
        <v>160</v>
      </c>
      <c r="U87">
        <v>400</v>
      </c>
      <c r="V87">
        <v>300</v>
      </c>
      <c r="W87">
        <v>200</v>
      </c>
      <c r="X87">
        <v>300</v>
      </c>
      <c r="Y87">
        <v>200</v>
      </c>
      <c r="Z87">
        <v>300</v>
      </c>
      <c r="AA87">
        <v>500</v>
      </c>
      <c r="AB87">
        <v>200</v>
      </c>
      <c r="AC87">
        <v>400</v>
      </c>
    </row>
    <row r="88" spans="1:31">
      <c r="A88" s="36" t="s">
        <v>147</v>
      </c>
      <c r="B88">
        <v>400</v>
      </c>
      <c r="C88">
        <v>160</v>
      </c>
      <c r="D88">
        <v>320</v>
      </c>
      <c r="E88">
        <v>80</v>
      </c>
      <c r="F88">
        <v>300</v>
      </c>
      <c r="G88">
        <v>100</v>
      </c>
      <c r="H88">
        <v>240</v>
      </c>
      <c r="I88">
        <v>160</v>
      </c>
      <c r="J88">
        <v>160</v>
      </c>
      <c r="K88">
        <v>320</v>
      </c>
      <c r="L88">
        <v>80</v>
      </c>
      <c r="M88">
        <v>320</v>
      </c>
      <c r="N88">
        <v>270</v>
      </c>
      <c r="O88">
        <v>90</v>
      </c>
      <c r="P88">
        <v>440</v>
      </c>
      <c r="Q88">
        <v>400</v>
      </c>
      <c r="R88">
        <v>160</v>
      </c>
      <c r="S88">
        <v>320</v>
      </c>
      <c r="T88">
        <v>160</v>
      </c>
      <c r="U88">
        <v>400</v>
      </c>
      <c r="V88">
        <v>300</v>
      </c>
      <c r="W88">
        <v>200</v>
      </c>
      <c r="X88">
        <v>300</v>
      </c>
      <c r="Y88">
        <v>200</v>
      </c>
      <c r="Z88">
        <v>300</v>
      </c>
      <c r="AA88">
        <v>500</v>
      </c>
      <c r="AB88">
        <v>200</v>
      </c>
      <c r="AC88">
        <v>400</v>
      </c>
    </row>
    <row r="89" spans="1:31">
      <c r="A89" s="32" t="s">
        <v>108</v>
      </c>
      <c r="B89">
        <v>60</v>
      </c>
      <c r="C89">
        <v>60</v>
      </c>
      <c r="D89">
        <v>60</v>
      </c>
      <c r="E89">
        <v>60</v>
      </c>
      <c r="F89">
        <v>50</v>
      </c>
      <c r="G89">
        <v>0</v>
      </c>
      <c r="H89">
        <v>80</v>
      </c>
      <c r="I89">
        <v>0</v>
      </c>
      <c r="J89">
        <v>80</v>
      </c>
      <c r="K89">
        <v>40</v>
      </c>
      <c r="L89">
        <v>0</v>
      </c>
      <c r="M89">
        <v>160</v>
      </c>
      <c r="N89">
        <v>150</v>
      </c>
      <c r="O89">
        <v>0</v>
      </c>
      <c r="P89">
        <v>210</v>
      </c>
      <c r="Q89">
        <v>60</v>
      </c>
      <c r="R89">
        <v>60</v>
      </c>
      <c r="S89">
        <v>60</v>
      </c>
      <c r="T89">
        <v>60</v>
      </c>
      <c r="U89">
        <v>35</v>
      </c>
      <c r="V89">
        <v>70</v>
      </c>
      <c r="W89">
        <v>80</v>
      </c>
      <c r="X89">
        <v>120</v>
      </c>
      <c r="Y89">
        <v>120</v>
      </c>
      <c r="Z89">
        <v>120</v>
      </c>
      <c r="AA89">
        <v>40</v>
      </c>
      <c r="AB89">
        <v>40</v>
      </c>
      <c r="AC89">
        <v>-40</v>
      </c>
      <c r="AD89">
        <f>SUM(B89:AC89)</f>
        <v>1835</v>
      </c>
      <c r="AE89" t="str">
        <f>A89</f>
        <v>Ginger</v>
      </c>
    </row>
    <row r="90" spans="1:31">
      <c r="A90" s="33" t="s">
        <v>147</v>
      </c>
      <c r="B90">
        <v>60</v>
      </c>
      <c r="C90">
        <v>60</v>
      </c>
      <c r="D90">
        <v>60</v>
      </c>
      <c r="E90">
        <v>60</v>
      </c>
      <c r="F90">
        <v>50</v>
      </c>
      <c r="G90">
        <v>0</v>
      </c>
      <c r="H90">
        <v>80</v>
      </c>
      <c r="I90">
        <v>0</v>
      </c>
      <c r="J90">
        <v>80</v>
      </c>
      <c r="K90">
        <v>40</v>
      </c>
      <c r="L90">
        <v>0</v>
      </c>
      <c r="M90">
        <v>160</v>
      </c>
      <c r="N90">
        <v>150</v>
      </c>
      <c r="O90">
        <v>0</v>
      </c>
      <c r="P90">
        <v>210</v>
      </c>
      <c r="Q90">
        <v>60</v>
      </c>
      <c r="R90">
        <v>60</v>
      </c>
      <c r="S90">
        <v>60</v>
      </c>
      <c r="T90">
        <v>60</v>
      </c>
      <c r="U90">
        <v>35</v>
      </c>
      <c r="V90">
        <v>70</v>
      </c>
      <c r="W90">
        <v>80</v>
      </c>
      <c r="X90">
        <v>120</v>
      </c>
      <c r="Y90">
        <v>120</v>
      </c>
      <c r="Z90">
        <v>120</v>
      </c>
      <c r="AA90">
        <v>40</v>
      </c>
      <c r="AB90">
        <v>40</v>
      </c>
      <c r="AC90">
        <v>-40</v>
      </c>
    </row>
    <row r="91" spans="1:31">
      <c r="A91" s="34" t="s">
        <v>147</v>
      </c>
      <c r="B91">
        <v>60</v>
      </c>
      <c r="C91">
        <v>60</v>
      </c>
      <c r="D91">
        <v>60</v>
      </c>
      <c r="E91">
        <v>60</v>
      </c>
      <c r="F91">
        <v>50</v>
      </c>
      <c r="G91">
        <v>0</v>
      </c>
      <c r="H91">
        <v>80</v>
      </c>
      <c r="I91">
        <v>0</v>
      </c>
      <c r="J91">
        <v>80</v>
      </c>
      <c r="K91">
        <v>40</v>
      </c>
      <c r="L91">
        <v>0</v>
      </c>
      <c r="M91">
        <v>160</v>
      </c>
      <c r="N91">
        <v>150</v>
      </c>
      <c r="O91">
        <v>0</v>
      </c>
      <c r="P91">
        <v>210</v>
      </c>
      <c r="Q91">
        <v>60</v>
      </c>
      <c r="R91">
        <v>60</v>
      </c>
      <c r="S91">
        <v>60</v>
      </c>
      <c r="T91">
        <v>60</v>
      </c>
      <c r="U91">
        <v>35</v>
      </c>
      <c r="V91">
        <v>70</v>
      </c>
      <c r="W91">
        <v>80</v>
      </c>
      <c r="X91">
        <v>120</v>
      </c>
      <c r="Y91">
        <v>120</v>
      </c>
      <c r="Z91">
        <v>120</v>
      </c>
      <c r="AA91">
        <v>40</v>
      </c>
      <c r="AB91">
        <v>40</v>
      </c>
      <c r="AC91">
        <v>-40</v>
      </c>
    </row>
    <row r="92" spans="1:31">
      <c r="A92" s="35" t="s">
        <v>147</v>
      </c>
      <c r="B92">
        <v>60</v>
      </c>
      <c r="C92">
        <v>60</v>
      </c>
      <c r="D92">
        <v>60</v>
      </c>
      <c r="E92">
        <v>60</v>
      </c>
      <c r="F92">
        <v>50</v>
      </c>
      <c r="G92">
        <v>0</v>
      </c>
      <c r="H92">
        <v>80</v>
      </c>
      <c r="I92">
        <v>0</v>
      </c>
      <c r="J92">
        <v>80</v>
      </c>
      <c r="K92">
        <v>40</v>
      </c>
      <c r="L92">
        <v>0</v>
      </c>
      <c r="M92">
        <v>160</v>
      </c>
      <c r="N92">
        <v>150</v>
      </c>
      <c r="O92">
        <v>0</v>
      </c>
      <c r="P92">
        <v>210</v>
      </c>
      <c r="Q92">
        <v>60</v>
      </c>
      <c r="R92">
        <v>60</v>
      </c>
      <c r="S92">
        <v>60</v>
      </c>
      <c r="T92">
        <v>60</v>
      </c>
      <c r="U92">
        <v>35</v>
      </c>
      <c r="V92">
        <v>70</v>
      </c>
      <c r="W92">
        <v>80</v>
      </c>
      <c r="X92">
        <v>120</v>
      </c>
      <c r="Y92">
        <v>120</v>
      </c>
      <c r="Z92">
        <v>120</v>
      </c>
      <c r="AA92">
        <v>40</v>
      </c>
      <c r="AB92">
        <v>40</v>
      </c>
      <c r="AC92">
        <v>-40</v>
      </c>
    </row>
    <row r="93" spans="1:31">
      <c r="A93" s="36" t="s">
        <v>147</v>
      </c>
      <c r="B93">
        <v>60</v>
      </c>
      <c r="C93">
        <v>60</v>
      </c>
      <c r="D93">
        <v>60</v>
      </c>
      <c r="E93">
        <v>60</v>
      </c>
      <c r="F93">
        <v>50</v>
      </c>
      <c r="G93">
        <v>0</v>
      </c>
      <c r="H93">
        <v>80</v>
      </c>
      <c r="I93">
        <v>0</v>
      </c>
      <c r="J93">
        <v>80</v>
      </c>
      <c r="K93">
        <v>40</v>
      </c>
      <c r="L93">
        <v>0</v>
      </c>
      <c r="M93">
        <v>160</v>
      </c>
      <c r="N93">
        <v>150</v>
      </c>
      <c r="O93">
        <v>0</v>
      </c>
      <c r="P93">
        <v>210</v>
      </c>
      <c r="Q93">
        <v>60</v>
      </c>
      <c r="R93">
        <v>60</v>
      </c>
      <c r="S93">
        <v>60</v>
      </c>
      <c r="T93">
        <v>60</v>
      </c>
      <c r="U93">
        <v>35</v>
      </c>
      <c r="V93">
        <v>70</v>
      </c>
      <c r="W93">
        <v>80</v>
      </c>
      <c r="X93">
        <v>120</v>
      </c>
      <c r="Y93">
        <v>120</v>
      </c>
      <c r="Z93">
        <v>120</v>
      </c>
      <c r="AA93">
        <v>40</v>
      </c>
      <c r="AB93">
        <v>40</v>
      </c>
      <c r="AC93">
        <v>-40</v>
      </c>
    </row>
    <row r="94" spans="1:31">
      <c r="A94" s="32" t="s">
        <v>71</v>
      </c>
      <c r="B94">
        <v>240</v>
      </c>
      <c r="C94">
        <v>160</v>
      </c>
      <c r="D94">
        <v>160</v>
      </c>
      <c r="E94">
        <v>240</v>
      </c>
      <c r="F94">
        <v>300</v>
      </c>
      <c r="G94">
        <v>200</v>
      </c>
      <c r="H94">
        <v>270</v>
      </c>
      <c r="I94">
        <v>180</v>
      </c>
      <c r="J94">
        <v>180</v>
      </c>
      <c r="K94">
        <v>180</v>
      </c>
      <c r="L94">
        <v>0</v>
      </c>
      <c r="M94">
        <v>280</v>
      </c>
      <c r="N94">
        <v>160</v>
      </c>
      <c r="O94">
        <v>160</v>
      </c>
      <c r="P94">
        <v>300</v>
      </c>
      <c r="Q94">
        <v>240</v>
      </c>
      <c r="R94">
        <v>160</v>
      </c>
      <c r="S94">
        <v>80</v>
      </c>
      <c r="T94">
        <v>80</v>
      </c>
      <c r="U94">
        <v>75</v>
      </c>
      <c r="V94">
        <v>150</v>
      </c>
      <c r="W94">
        <v>150</v>
      </c>
      <c r="X94">
        <v>75</v>
      </c>
      <c r="Y94">
        <v>80</v>
      </c>
      <c r="Z94">
        <v>160</v>
      </c>
      <c r="AA94">
        <v>240</v>
      </c>
      <c r="AB94">
        <v>160</v>
      </c>
      <c r="AC94">
        <v>320</v>
      </c>
      <c r="AD94">
        <f>SUM(B94:AC94)</f>
        <v>4980</v>
      </c>
      <c r="AE94" t="str">
        <f>A94</f>
        <v>Green Chilli</v>
      </c>
    </row>
    <row r="95" spans="1:31">
      <c r="A95" s="33" t="s">
        <v>147</v>
      </c>
      <c r="B95">
        <v>240</v>
      </c>
      <c r="C95">
        <v>160</v>
      </c>
      <c r="D95">
        <v>160</v>
      </c>
      <c r="E95">
        <v>240</v>
      </c>
      <c r="F95">
        <v>300</v>
      </c>
      <c r="G95">
        <v>200</v>
      </c>
      <c r="H95">
        <v>270</v>
      </c>
      <c r="I95">
        <v>180</v>
      </c>
      <c r="J95">
        <v>180</v>
      </c>
      <c r="K95">
        <v>180</v>
      </c>
      <c r="L95">
        <v>0</v>
      </c>
      <c r="M95">
        <v>280</v>
      </c>
      <c r="N95">
        <v>160</v>
      </c>
      <c r="O95">
        <v>160</v>
      </c>
      <c r="P95">
        <v>300</v>
      </c>
      <c r="Q95">
        <v>240</v>
      </c>
      <c r="R95">
        <v>160</v>
      </c>
      <c r="S95">
        <v>80</v>
      </c>
      <c r="T95">
        <v>80</v>
      </c>
      <c r="U95">
        <v>75</v>
      </c>
      <c r="V95">
        <v>150</v>
      </c>
      <c r="W95">
        <v>150</v>
      </c>
      <c r="X95">
        <v>75</v>
      </c>
      <c r="Y95">
        <v>80</v>
      </c>
      <c r="Z95">
        <v>160</v>
      </c>
      <c r="AA95">
        <v>240</v>
      </c>
      <c r="AB95">
        <v>160</v>
      </c>
      <c r="AC95">
        <v>320</v>
      </c>
    </row>
    <row r="96" spans="1:31">
      <c r="A96" s="34" t="s">
        <v>147</v>
      </c>
      <c r="B96">
        <v>240</v>
      </c>
      <c r="C96">
        <v>160</v>
      </c>
      <c r="D96">
        <v>160</v>
      </c>
      <c r="E96">
        <v>240</v>
      </c>
      <c r="F96">
        <v>300</v>
      </c>
      <c r="G96">
        <v>200</v>
      </c>
      <c r="H96">
        <v>270</v>
      </c>
      <c r="I96">
        <v>180</v>
      </c>
      <c r="J96">
        <v>180</v>
      </c>
      <c r="K96">
        <v>180</v>
      </c>
      <c r="L96">
        <v>0</v>
      </c>
      <c r="M96">
        <v>280</v>
      </c>
      <c r="N96">
        <v>160</v>
      </c>
      <c r="O96">
        <v>160</v>
      </c>
      <c r="P96">
        <v>300</v>
      </c>
      <c r="Q96">
        <v>240</v>
      </c>
      <c r="R96">
        <v>160</v>
      </c>
      <c r="S96">
        <v>80</v>
      </c>
      <c r="T96">
        <v>80</v>
      </c>
      <c r="U96">
        <v>75</v>
      </c>
      <c r="V96">
        <v>150</v>
      </c>
      <c r="W96">
        <v>150</v>
      </c>
      <c r="X96">
        <v>75</v>
      </c>
      <c r="Y96">
        <v>80</v>
      </c>
      <c r="Z96">
        <v>160</v>
      </c>
      <c r="AA96">
        <v>240</v>
      </c>
      <c r="AB96">
        <v>160</v>
      </c>
      <c r="AC96">
        <v>320</v>
      </c>
    </row>
    <row r="97" spans="1:31">
      <c r="A97" s="35" t="s">
        <v>147</v>
      </c>
      <c r="B97">
        <v>240</v>
      </c>
      <c r="C97">
        <v>160</v>
      </c>
      <c r="D97">
        <v>160</v>
      </c>
      <c r="E97">
        <v>240</v>
      </c>
      <c r="F97">
        <v>300</v>
      </c>
      <c r="G97">
        <v>200</v>
      </c>
      <c r="H97">
        <v>270</v>
      </c>
      <c r="I97">
        <v>180</v>
      </c>
      <c r="J97">
        <v>180</v>
      </c>
      <c r="K97">
        <v>180</v>
      </c>
      <c r="L97">
        <v>0</v>
      </c>
      <c r="M97">
        <v>280</v>
      </c>
      <c r="N97">
        <v>160</v>
      </c>
      <c r="O97">
        <v>160</v>
      </c>
      <c r="P97">
        <v>300</v>
      </c>
      <c r="Q97">
        <v>240</v>
      </c>
      <c r="R97">
        <v>160</v>
      </c>
      <c r="S97">
        <v>80</v>
      </c>
      <c r="T97">
        <v>80</v>
      </c>
      <c r="U97">
        <v>75</v>
      </c>
      <c r="V97">
        <v>150</v>
      </c>
      <c r="W97">
        <v>150</v>
      </c>
      <c r="X97">
        <v>75</v>
      </c>
      <c r="Y97">
        <v>80</v>
      </c>
      <c r="Z97">
        <v>160</v>
      </c>
      <c r="AA97">
        <v>240</v>
      </c>
      <c r="AB97">
        <v>160</v>
      </c>
      <c r="AC97">
        <v>320</v>
      </c>
    </row>
    <row r="98" spans="1:31">
      <c r="A98" s="36" t="s">
        <v>147</v>
      </c>
      <c r="B98">
        <v>240</v>
      </c>
      <c r="C98">
        <v>160</v>
      </c>
      <c r="D98">
        <v>160</v>
      </c>
      <c r="E98">
        <v>240</v>
      </c>
      <c r="F98">
        <v>300</v>
      </c>
      <c r="G98">
        <v>200</v>
      </c>
      <c r="H98">
        <v>270</v>
      </c>
      <c r="I98">
        <v>180</v>
      </c>
      <c r="J98">
        <v>180</v>
      </c>
      <c r="K98">
        <v>180</v>
      </c>
      <c r="L98">
        <v>0</v>
      </c>
      <c r="M98">
        <v>280</v>
      </c>
      <c r="N98">
        <v>160</v>
      </c>
      <c r="O98">
        <v>160</v>
      </c>
      <c r="P98">
        <v>300</v>
      </c>
      <c r="Q98">
        <v>240</v>
      </c>
      <c r="R98">
        <v>160</v>
      </c>
      <c r="S98">
        <v>80</v>
      </c>
      <c r="T98">
        <v>80</v>
      </c>
      <c r="U98">
        <v>75</v>
      </c>
      <c r="V98">
        <v>150</v>
      </c>
      <c r="W98">
        <v>150</v>
      </c>
      <c r="X98">
        <v>75</v>
      </c>
      <c r="Y98">
        <v>80</v>
      </c>
      <c r="Z98">
        <v>160</v>
      </c>
      <c r="AA98">
        <v>240</v>
      </c>
      <c r="AB98">
        <v>160</v>
      </c>
      <c r="AC98">
        <v>320</v>
      </c>
    </row>
    <row r="99" spans="1:31">
      <c r="A99" s="32" t="s">
        <v>85</v>
      </c>
      <c r="B99">
        <v>240</v>
      </c>
      <c r="C99">
        <v>80</v>
      </c>
      <c r="D99">
        <v>240</v>
      </c>
      <c r="E99">
        <v>160</v>
      </c>
      <c r="F99">
        <v>160</v>
      </c>
      <c r="G99">
        <v>160</v>
      </c>
      <c r="H99">
        <v>180</v>
      </c>
      <c r="I99">
        <v>120</v>
      </c>
      <c r="J99">
        <v>300</v>
      </c>
      <c r="K99">
        <v>240</v>
      </c>
      <c r="L99">
        <v>60</v>
      </c>
      <c r="M99">
        <v>480</v>
      </c>
      <c r="N99">
        <v>280</v>
      </c>
      <c r="O99">
        <v>280</v>
      </c>
      <c r="P99">
        <v>540</v>
      </c>
      <c r="Q99">
        <v>240</v>
      </c>
      <c r="R99">
        <v>80</v>
      </c>
      <c r="S99">
        <v>240</v>
      </c>
      <c r="T99">
        <v>160</v>
      </c>
      <c r="U99">
        <v>85</v>
      </c>
      <c r="V99">
        <v>255</v>
      </c>
      <c r="W99">
        <v>255</v>
      </c>
      <c r="X99">
        <v>170</v>
      </c>
      <c r="Y99">
        <v>120</v>
      </c>
      <c r="Z99">
        <v>180</v>
      </c>
      <c r="AA99">
        <v>180</v>
      </c>
      <c r="AB99">
        <v>60</v>
      </c>
      <c r="AC99">
        <v>300</v>
      </c>
      <c r="AD99">
        <f>SUM(B99:AC99)</f>
        <v>5845</v>
      </c>
      <c r="AE99" t="str">
        <f>A99</f>
        <v>Ivy Gourd</v>
      </c>
    </row>
    <row r="100" spans="1:31">
      <c r="A100" s="33" t="s">
        <v>147</v>
      </c>
      <c r="B100">
        <v>240</v>
      </c>
      <c r="C100">
        <v>80</v>
      </c>
      <c r="D100">
        <v>240</v>
      </c>
      <c r="E100">
        <v>160</v>
      </c>
      <c r="F100">
        <v>160</v>
      </c>
      <c r="G100">
        <v>160</v>
      </c>
      <c r="H100">
        <v>180</v>
      </c>
      <c r="I100">
        <v>120</v>
      </c>
      <c r="J100">
        <v>300</v>
      </c>
      <c r="K100">
        <v>240</v>
      </c>
      <c r="L100">
        <v>60</v>
      </c>
      <c r="M100">
        <v>480</v>
      </c>
      <c r="N100">
        <v>280</v>
      </c>
      <c r="O100">
        <v>280</v>
      </c>
      <c r="P100">
        <v>540</v>
      </c>
      <c r="Q100">
        <v>240</v>
      </c>
      <c r="R100">
        <v>80</v>
      </c>
      <c r="S100">
        <v>240</v>
      </c>
      <c r="T100">
        <v>160</v>
      </c>
      <c r="U100">
        <v>85</v>
      </c>
      <c r="V100">
        <v>255</v>
      </c>
      <c r="W100">
        <v>255</v>
      </c>
      <c r="X100">
        <v>170</v>
      </c>
      <c r="Y100">
        <v>120</v>
      </c>
      <c r="Z100">
        <v>180</v>
      </c>
      <c r="AA100">
        <v>180</v>
      </c>
      <c r="AB100">
        <v>60</v>
      </c>
      <c r="AC100">
        <v>300</v>
      </c>
    </row>
    <row r="101" spans="1:31">
      <c r="A101" s="34" t="s">
        <v>147</v>
      </c>
      <c r="B101">
        <v>240</v>
      </c>
      <c r="C101">
        <v>80</v>
      </c>
      <c r="D101">
        <v>240</v>
      </c>
      <c r="E101">
        <v>160</v>
      </c>
      <c r="F101">
        <v>160</v>
      </c>
      <c r="G101">
        <v>160</v>
      </c>
      <c r="H101">
        <v>180</v>
      </c>
      <c r="I101">
        <v>120</v>
      </c>
      <c r="J101">
        <v>300</v>
      </c>
      <c r="K101">
        <v>240</v>
      </c>
      <c r="L101">
        <v>60</v>
      </c>
      <c r="M101">
        <v>480</v>
      </c>
      <c r="N101">
        <v>280</v>
      </c>
      <c r="O101">
        <v>280</v>
      </c>
      <c r="P101">
        <v>540</v>
      </c>
      <c r="Q101">
        <v>240</v>
      </c>
      <c r="R101">
        <v>80</v>
      </c>
      <c r="S101">
        <v>240</v>
      </c>
      <c r="T101">
        <v>160</v>
      </c>
      <c r="U101">
        <v>85</v>
      </c>
      <c r="V101">
        <v>255</v>
      </c>
      <c r="W101">
        <v>255</v>
      </c>
      <c r="X101">
        <v>170</v>
      </c>
      <c r="Y101">
        <v>120</v>
      </c>
      <c r="Z101">
        <v>180</v>
      </c>
      <c r="AA101">
        <v>180</v>
      </c>
      <c r="AB101">
        <v>60</v>
      </c>
      <c r="AC101">
        <v>300</v>
      </c>
    </row>
    <row r="102" spans="1:31">
      <c r="A102" s="35" t="s">
        <v>147</v>
      </c>
      <c r="B102">
        <v>240</v>
      </c>
      <c r="C102">
        <v>80</v>
      </c>
      <c r="D102">
        <v>240</v>
      </c>
      <c r="E102">
        <v>160</v>
      </c>
      <c r="F102">
        <v>160</v>
      </c>
      <c r="G102">
        <v>160</v>
      </c>
      <c r="H102">
        <v>180</v>
      </c>
      <c r="I102">
        <v>120</v>
      </c>
      <c r="J102">
        <v>300</v>
      </c>
      <c r="K102">
        <v>240</v>
      </c>
      <c r="L102">
        <v>60</v>
      </c>
      <c r="M102">
        <v>480</v>
      </c>
      <c r="N102">
        <v>280</v>
      </c>
      <c r="O102">
        <v>280</v>
      </c>
      <c r="P102">
        <v>540</v>
      </c>
      <c r="Q102">
        <v>240</v>
      </c>
      <c r="R102">
        <v>80</v>
      </c>
      <c r="S102">
        <v>240</v>
      </c>
      <c r="T102">
        <v>160</v>
      </c>
      <c r="U102">
        <v>85</v>
      </c>
      <c r="V102">
        <v>255</v>
      </c>
      <c r="W102">
        <v>255</v>
      </c>
      <c r="X102">
        <v>170</v>
      </c>
      <c r="Y102">
        <v>120</v>
      </c>
      <c r="Z102">
        <v>180</v>
      </c>
      <c r="AA102">
        <v>180</v>
      </c>
      <c r="AB102">
        <v>60</v>
      </c>
      <c r="AC102">
        <v>300</v>
      </c>
    </row>
    <row r="103" spans="1:31">
      <c r="A103" s="36" t="s">
        <v>147</v>
      </c>
      <c r="B103">
        <v>240</v>
      </c>
      <c r="C103">
        <v>80</v>
      </c>
      <c r="D103">
        <v>240</v>
      </c>
      <c r="E103">
        <v>160</v>
      </c>
      <c r="F103">
        <v>160</v>
      </c>
      <c r="G103">
        <v>160</v>
      </c>
      <c r="H103">
        <v>180</v>
      </c>
      <c r="I103">
        <v>120</v>
      </c>
      <c r="J103">
        <v>300</v>
      </c>
      <c r="K103">
        <v>240</v>
      </c>
      <c r="L103">
        <v>60</v>
      </c>
      <c r="M103">
        <v>480</v>
      </c>
      <c r="N103">
        <v>280</v>
      </c>
      <c r="O103">
        <v>280</v>
      </c>
      <c r="P103">
        <v>540</v>
      </c>
      <c r="Q103">
        <v>240</v>
      </c>
      <c r="R103">
        <v>80</v>
      </c>
      <c r="S103">
        <v>240</v>
      </c>
      <c r="T103">
        <v>160</v>
      </c>
      <c r="U103">
        <v>85</v>
      </c>
      <c r="V103">
        <v>255</v>
      </c>
      <c r="W103">
        <v>255</v>
      </c>
      <c r="X103">
        <v>170</v>
      </c>
      <c r="Y103">
        <v>120</v>
      </c>
      <c r="Z103">
        <v>180</v>
      </c>
      <c r="AA103">
        <v>180</v>
      </c>
      <c r="AB103">
        <v>60</v>
      </c>
      <c r="AC103">
        <v>300</v>
      </c>
    </row>
    <row r="104" spans="1:31">
      <c r="A104" s="32" t="s">
        <v>45</v>
      </c>
      <c r="B104">
        <v>200</v>
      </c>
      <c r="C104">
        <v>180</v>
      </c>
      <c r="D104">
        <v>200</v>
      </c>
      <c r="E104">
        <v>200</v>
      </c>
      <c r="F104">
        <v>400</v>
      </c>
      <c r="G104">
        <v>75</v>
      </c>
      <c r="H104">
        <v>150</v>
      </c>
      <c r="I104">
        <v>100</v>
      </c>
      <c r="J104">
        <v>100</v>
      </c>
      <c r="K104">
        <v>75</v>
      </c>
      <c r="L104">
        <v>25</v>
      </c>
      <c r="M104">
        <v>150</v>
      </c>
      <c r="N104">
        <v>200</v>
      </c>
      <c r="O104">
        <v>250</v>
      </c>
      <c r="P104">
        <v>2500</v>
      </c>
      <c r="Q104">
        <v>200</v>
      </c>
      <c r="R104">
        <v>180</v>
      </c>
      <c r="S104">
        <v>240</v>
      </c>
      <c r="T104">
        <v>120</v>
      </c>
      <c r="U104">
        <v>360</v>
      </c>
      <c r="V104">
        <v>650</v>
      </c>
      <c r="W104">
        <v>780</v>
      </c>
      <c r="X104">
        <v>520</v>
      </c>
      <c r="Y104">
        <v>275</v>
      </c>
      <c r="Z104">
        <v>225</v>
      </c>
      <c r="AA104">
        <v>250</v>
      </c>
      <c r="AB104">
        <v>225</v>
      </c>
      <c r="AC104">
        <v>450</v>
      </c>
      <c r="AD104">
        <f>SUM(B104:AC104)</f>
        <v>9280</v>
      </c>
      <c r="AE104" t="str">
        <f>A104</f>
        <v>Lemon</v>
      </c>
    </row>
    <row r="105" spans="1:31">
      <c r="A105" s="33" t="s">
        <v>147</v>
      </c>
      <c r="B105">
        <v>200</v>
      </c>
      <c r="C105">
        <v>180</v>
      </c>
      <c r="D105">
        <v>200</v>
      </c>
      <c r="E105">
        <v>200</v>
      </c>
      <c r="F105">
        <v>400</v>
      </c>
      <c r="G105">
        <v>75</v>
      </c>
      <c r="H105">
        <v>150</v>
      </c>
      <c r="I105">
        <v>100</v>
      </c>
      <c r="J105">
        <v>100</v>
      </c>
      <c r="K105">
        <v>75</v>
      </c>
      <c r="L105">
        <v>25</v>
      </c>
      <c r="M105">
        <v>150</v>
      </c>
      <c r="N105">
        <v>200</v>
      </c>
      <c r="O105">
        <v>250</v>
      </c>
      <c r="P105">
        <v>2500</v>
      </c>
      <c r="Q105">
        <v>200</v>
      </c>
      <c r="R105">
        <v>180</v>
      </c>
      <c r="S105">
        <v>240</v>
      </c>
      <c r="T105">
        <v>120</v>
      </c>
      <c r="U105">
        <v>360</v>
      </c>
      <c r="V105">
        <v>650</v>
      </c>
      <c r="W105">
        <v>780</v>
      </c>
      <c r="X105">
        <v>520</v>
      </c>
      <c r="Y105">
        <v>275</v>
      </c>
      <c r="Z105">
        <v>225</v>
      </c>
      <c r="AA105">
        <v>250</v>
      </c>
      <c r="AB105">
        <v>225</v>
      </c>
      <c r="AC105">
        <v>450</v>
      </c>
    </row>
    <row r="106" spans="1:31">
      <c r="A106" s="34" t="s">
        <v>147</v>
      </c>
      <c r="B106">
        <v>200</v>
      </c>
      <c r="C106">
        <v>180</v>
      </c>
      <c r="D106">
        <v>200</v>
      </c>
      <c r="E106">
        <v>200</v>
      </c>
      <c r="F106">
        <v>400</v>
      </c>
      <c r="G106">
        <v>75</v>
      </c>
      <c r="H106">
        <v>150</v>
      </c>
      <c r="I106">
        <v>100</v>
      </c>
      <c r="J106">
        <v>100</v>
      </c>
      <c r="K106">
        <v>75</v>
      </c>
      <c r="L106">
        <v>25</v>
      </c>
      <c r="M106">
        <v>150</v>
      </c>
      <c r="N106">
        <v>200</v>
      </c>
      <c r="O106">
        <v>250</v>
      </c>
      <c r="P106">
        <v>2500</v>
      </c>
      <c r="Q106">
        <v>200</v>
      </c>
      <c r="R106">
        <v>180</v>
      </c>
      <c r="S106">
        <v>240</v>
      </c>
      <c r="T106">
        <v>120</v>
      </c>
      <c r="U106">
        <v>360</v>
      </c>
      <c r="V106">
        <v>650</v>
      </c>
      <c r="W106">
        <v>780</v>
      </c>
      <c r="X106">
        <v>520</v>
      </c>
      <c r="Y106">
        <v>275</v>
      </c>
      <c r="Z106">
        <v>225</v>
      </c>
      <c r="AA106">
        <v>250</v>
      </c>
      <c r="AB106">
        <v>225</v>
      </c>
      <c r="AC106">
        <v>450</v>
      </c>
    </row>
    <row r="107" spans="1:31">
      <c r="A107" s="35" t="s">
        <v>147</v>
      </c>
      <c r="B107">
        <v>200</v>
      </c>
      <c r="C107">
        <v>180</v>
      </c>
      <c r="D107">
        <v>200</v>
      </c>
      <c r="E107">
        <v>200</v>
      </c>
      <c r="F107">
        <v>400</v>
      </c>
      <c r="G107">
        <v>75</v>
      </c>
      <c r="H107">
        <v>150</v>
      </c>
      <c r="I107">
        <v>100</v>
      </c>
      <c r="J107">
        <v>100</v>
      </c>
      <c r="K107">
        <v>75</v>
      </c>
      <c r="L107">
        <v>25</v>
      </c>
      <c r="M107">
        <v>150</v>
      </c>
      <c r="N107">
        <v>200</v>
      </c>
      <c r="O107">
        <v>250</v>
      </c>
      <c r="P107">
        <v>2500</v>
      </c>
      <c r="Q107">
        <v>200</v>
      </c>
      <c r="R107">
        <v>180</v>
      </c>
      <c r="S107">
        <v>240</v>
      </c>
      <c r="T107">
        <v>120</v>
      </c>
      <c r="U107">
        <v>360</v>
      </c>
      <c r="V107">
        <v>650</v>
      </c>
      <c r="W107">
        <v>780</v>
      </c>
      <c r="X107">
        <v>520</v>
      </c>
      <c r="Y107">
        <v>275</v>
      </c>
      <c r="Z107">
        <v>225</v>
      </c>
      <c r="AA107">
        <v>250</v>
      </c>
      <c r="AB107">
        <v>225</v>
      </c>
      <c r="AC107">
        <v>450</v>
      </c>
    </row>
    <row r="108" spans="1:31">
      <c r="A108" s="36" t="s">
        <v>147</v>
      </c>
      <c r="B108">
        <v>200</v>
      </c>
      <c r="C108">
        <v>180</v>
      </c>
      <c r="D108">
        <v>200</v>
      </c>
      <c r="E108">
        <v>200</v>
      </c>
      <c r="F108">
        <v>400</v>
      </c>
      <c r="G108">
        <v>75</v>
      </c>
      <c r="H108">
        <v>150</v>
      </c>
      <c r="I108">
        <v>100</v>
      </c>
      <c r="J108">
        <v>100</v>
      </c>
      <c r="K108">
        <v>75</v>
      </c>
      <c r="L108">
        <v>25</v>
      </c>
      <c r="M108">
        <v>150</v>
      </c>
      <c r="N108">
        <v>200</v>
      </c>
      <c r="O108">
        <v>250</v>
      </c>
      <c r="P108">
        <v>2500</v>
      </c>
      <c r="Q108">
        <v>200</v>
      </c>
      <c r="R108">
        <v>180</v>
      </c>
      <c r="S108">
        <v>240</v>
      </c>
      <c r="T108">
        <v>120</v>
      </c>
      <c r="U108">
        <v>360</v>
      </c>
      <c r="V108">
        <v>650</v>
      </c>
      <c r="W108">
        <v>780</v>
      </c>
      <c r="X108">
        <v>520</v>
      </c>
      <c r="Y108">
        <v>275</v>
      </c>
      <c r="Z108">
        <v>225</v>
      </c>
      <c r="AA108">
        <v>250</v>
      </c>
      <c r="AB108">
        <v>225</v>
      </c>
      <c r="AC108">
        <v>450</v>
      </c>
    </row>
    <row r="109" spans="1:31">
      <c r="A109" s="32" t="s">
        <v>77</v>
      </c>
      <c r="B109">
        <v>30</v>
      </c>
      <c r="C109">
        <v>20</v>
      </c>
      <c r="D109">
        <v>40</v>
      </c>
      <c r="E109">
        <v>10</v>
      </c>
      <c r="F109">
        <v>60</v>
      </c>
      <c r="G109">
        <v>0</v>
      </c>
      <c r="H109">
        <v>60</v>
      </c>
      <c r="I109">
        <v>40</v>
      </c>
      <c r="J109">
        <v>60</v>
      </c>
      <c r="K109">
        <v>240</v>
      </c>
      <c r="L109">
        <v>0</v>
      </c>
      <c r="M109">
        <v>200</v>
      </c>
      <c r="N109">
        <v>120</v>
      </c>
      <c r="O109">
        <v>180</v>
      </c>
      <c r="P109">
        <v>350</v>
      </c>
      <c r="Q109">
        <v>30</v>
      </c>
      <c r="R109">
        <v>20</v>
      </c>
      <c r="S109">
        <v>40</v>
      </c>
      <c r="T109">
        <v>10</v>
      </c>
      <c r="U109">
        <v>105</v>
      </c>
      <c r="V109">
        <v>45</v>
      </c>
      <c r="W109">
        <v>90</v>
      </c>
      <c r="X109">
        <v>60</v>
      </c>
      <c r="Y109">
        <v>75</v>
      </c>
      <c r="Z109">
        <v>75</v>
      </c>
      <c r="AA109">
        <v>45</v>
      </c>
      <c r="AB109">
        <v>30</v>
      </c>
      <c r="AC109">
        <v>75</v>
      </c>
      <c r="AD109">
        <f>SUM(B109:AC109)</f>
        <v>2110</v>
      </c>
      <c r="AE109" t="str">
        <f>A109</f>
        <v>Mint</v>
      </c>
    </row>
    <row r="110" spans="1:31">
      <c r="A110" s="33" t="s">
        <v>147</v>
      </c>
      <c r="B110">
        <v>30</v>
      </c>
      <c r="C110">
        <v>20</v>
      </c>
      <c r="D110">
        <v>40</v>
      </c>
      <c r="E110">
        <v>10</v>
      </c>
      <c r="F110">
        <v>60</v>
      </c>
      <c r="G110">
        <v>0</v>
      </c>
      <c r="H110">
        <v>60</v>
      </c>
      <c r="I110">
        <v>40</v>
      </c>
      <c r="J110">
        <v>60</v>
      </c>
      <c r="K110">
        <v>240</v>
      </c>
      <c r="L110">
        <v>0</v>
      </c>
      <c r="M110">
        <v>200</v>
      </c>
      <c r="N110">
        <v>120</v>
      </c>
      <c r="O110">
        <v>180</v>
      </c>
      <c r="P110">
        <v>350</v>
      </c>
      <c r="Q110">
        <v>30</v>
      </c>
      <c r="R110">
        <v>20</v>
      </c>
      <c r="S110">
        <v>40</v>
      </c>
      <c r="T110">
        <v>10</v>
      </c>
      <c r="U110">
        <v>105</v>
      </c>
      <c r="V110">
        <v>45</v>
      </c>
      <c r="W110">
        <v>90</v>
      </c>
      <c r="X110">
        <v>60</v>
      </c>
      <c r="Y110">
        <v>75</v>
      </c>
      <c r="Z110">
        <v>75</v>
      </c>
      <c r="AA110">
        <v>45</v>
      </c>
      <c r="AB110">
        <v>30</v>
      </c>
      <c r="AC110">
        <v>75</v>
      </c>
    </row>
    <row r="111" spans="1:31">
      <c r="A111" s="34" t="s">
        <v>147</v>
      </c>
      <c r="B111">
        <v>30</v>
      </c>
      <c r="C111">
        <v>20</v>
      </c>
      <c r="D111">
        <v>40</v>
      </c>
      <c r="E111">
        <v>10</v>
      </c>
      <c r="F111">
        <v>60</v>
      </c>
      <c r="G111">
        <v>0</v>
      </c>
      <c r="H111">
        <v>60</v>
      </c>
      <c r="I111">
        <v>40</v>
      </c>
      <c r="J111">
        <v>60</v>
      </c>
      <c r="K111">
        <v>240</v>
      </c>
      <c r="L111">
        <v>0</v>
      </c>
      <c r="M111">
        <v>200</v>
      </c>
      <c r="N111">
        <v>120</v>
      </c>
      <c r="O111">
        <v>180</v>
      </c>
      <c r="P111">
        <v>350</v>
      </c>
      <c r="Q111">
        <v>30</v>
      </c>
      <c r="R111">
        <v>20</v>
      </c>
      <c r="S111">
        <v>40</v>
      </c>
      <c r="T111">
        <v>10</v>
      </c>
      <c r="U111">
        <v>105</v>
      </c>
      <c r="V111">
        <v>45</v>
      </c>
      <c r="W111">
        <v>90</v>
      </c>
      <c r="X111">
        <v>60</v>
      </c>
      <c r="Y111">
        <v>75</v>
      </c>
      <c r="Z111">
        <v>75</v>
      </c>
      <c r="AA111">
        <v>45</v>
      </c>
      <c r="AB111">
        <v>30</v>
      </c>
      <c r="AC111">
        <v>75</v>
      </c>
    </row>
    <row r="112" spans="1:31">
      <c r="A112" s="35" t="s">
        <v>147</v>
      </c>
      <c r="B112">
        <v>30</v>
      </c>
      <c r="C112">
        <v>20</v>
      </c>
      <c r="D112">
        <v>40</v>
      </c>
      <c r="E112">
        <v>10</v>
      </c>
      <c r="F112">
        <v>60</v>
      </c>
      <c r="G112">
        <v>0</v>
      </c>
      <c r="H112">
        <v>60</v>
      </c>
      <c r="I112">
        <v>40</v>
      </c>
      <c r="J112">
        <v>60</v>
      </c>
      <c r="K112">
        <v>240</v>
      </c>
      <c r="L112">
        <v>0</v>
      </c>
      <c r="M112">
        <v>200</v>
      </c>
      <c r="N112">
        <v>120</v>
      </c>
      <c r="O112">
        <v>180</v>
      </c>
      <c r="P112">
        <v>350</v>
      </c>
      <c r="Q112">
        <v>30</v>
      </c>
      <c r="R112">
        <v>20</v>
      </c>
      <c r="S112">
        <v>40</v>
      </c>
      <c r="T112">
        <v>10</v>
      </c>
      <c r="U112">
        <v>105</v>
      </c>
      <c r="V112">
        <v>45</v>
      </c>
      <c r="W112">
        <v>90</v>
      </c>
      <c r="X112">
        <v>60</v>
      </c>
      <c r="Y112">
        <v>75</v>
      </c>
      <c r="Z112">
        <v>75</v>
      </c>
      <c r="AA112">
        <v>45</v>
      </c>
      <c r="AB112">
        <v>30</v>
      </c>
      <c r="AC112">
        <v>75</v>
      </c>
    </row>
    <row r="113" spans="1:31">
      <c r="A113" s="36" t="s">
        <v>147</v>
      </c>
      <c r="B113">
        <v>30</v>
      </c>
      <c r="C113">
        <v>20</v>
      </c>
      <c r="D113">
        <v>40</v>
      </c>
      <c r="E113">
        <v>10</v>
      </c>
      <c r="F113">
        <v>60</v>
      </c>
      <c r="G113">
        <v>0</v>
      </c>
      <c r="H113">
        <v>60</v>
      </c>
      <c r="I113">
        <v>40</v>
      </c>
      <c r="J113">
        <v>60</v>
      </c>
      <c r="K113">
        <v>240</v>
      </c>
      <c r="L113">
        <v>0</v>
      </c>
      <c r="M113">
        <v>200</v>
      </c>
      <c r="N113">
        <v>120</v>
      </c>
      <c r="O113">
        <v>180</v>
      </c>
      <c r="P113">
        <v>350</v>
      </c>
      <c r="Q113">
        <v>30</v>
      </c>
      <c r="R113">
        <v>20</v>
      </c>
      <c r="S113">
        <v>40</v>
      </c>
      <c r="T113">
        <v>10</v>
      </c>
      <c r="U113">
        <v>105</v>
      </c>
      <c r="V113">
        <v>45</v>
      </c>
      <c r="W113">
        <v>90</v>
      </c>
      <c r="X113">
        <v>60</v>
      </c>
      <c r="Y113">
        <v>75</v>
      </c>
      <c r="Z113">
        <v>75</v>
      </c>
      <c r="AA113">
        <v>45</v>
      </c>
      <c r="AB113">
        <v>30</v>
      </c>
      <c r="AC113">
        <v>75</v>
      </c>
    </row>
    <row r="114" spans="1:31">
      <c r="A114" s="32" t="s">
        <v>43</v>
      </c>
      <c r="B114">
        <v>400</v>
      </c>
      <c r="C114">
        <v>400</v>
      </c>
      <c r="D114">
        <v>400</v>
      </c>
      <c r="E114">
        <v>400</v>
      </c>
      <c r="F114">
        <v>480</v>
      </c>
      <c r="G114">
        <v>240</v>
      </c>
      <c r="H114">
        <v>140</v>
      </c>
      <c r="I114">
        <v>140</v>
      </c>
      <c r="J114">
        <v>80</v>
      </c>
      <c r="K114">
        <v>240</v>
      </c>
      <c r="L114">
        <v>0</v>
      </c>
      <c r="M114">
        <v>400</v>
      </c>
      <c r="N114">
        <v>180</v>
      </c>
      <c r="O114">
        <v>270</v>
      </c>
      <c r="P114">
        <v>550</v>
      </c>
      <c r="Q114">
        <v>400</v>
      </c>
      <c r="R114">
        <v>400</v>
      </c>
      <c r="S114">
        <v>320</v>
      </c>
      <c r="T114">
        <v>480</v>
      </c>
      <c r="U114">
        <v>500</v>
      </c>
      <c r="V114">
        <v>300</v>
      </c>
      <c r="W114">
        <v>420</v>
      </c>
      <c r="X114">
        <v>315</v>
      </c>
      <c r="Y114">
        <v>500</v>
      </c>
      <c r="Z114">
        <v>200</v>
      </c>
      <c r="AA114">
        <v>500</v>
      </c>
      <c r="AB114">
        <v>500</v>
      </c>
      <c r="AC114">
        <v>1200</v>
      </c>
      <c r="AD114">
        <f>SUM(B114:AC114)</f>
        <v>10355</v>
      </c>
      <c r="AE114" t="str">
        <f>A114</f>
        <v>Okra</v>
      </c>
    </row>
    <row r="115" spans="1:31">
      <c r="A115" s="33" t="s">
        <v>147</v>
      </c>
      <c r="B115">
        <v>400</v>
      </c>
      <c r="C115">
        <v>400</v>
      </c>
      <c r="D115">
        <v>400</v>
      </c>
      <c r="E115">
        <v>400</v>
      </c>
      <c r="F115">
        <v>480</v>
      </c>
      <c r="G115">
        <v>240</v>
      </c>
      <c r="H115">
        <v>140</v>
      </c>
      <c r="I115">
        <v>140</v>
      </c>
      <c r="J115">
        <v>80</v>
      </c>
      <c r="K115">
        <v>240</v>
      </c>
      <c r="L115">
        <v>0</v>
      </c>
      <c r="M115">
        <v>400</v>
      </c>
      <c r="N115">
        <v>180</v>
      </c>
      <c r="O115">
        <v>270</v>
      </c>
      <c r="P115">
        <v>550</v>
      </c>
      <c r="Q115">
        <v>400</v>
      </c>
      <c r="R115">
        <v>400</v>
      </c>
      <c r="S115">
        <v>320</v>
      </c>
      <c r="T115">
        <v>480</v>
      </c>
      <c r="U115">
        <v>500</v>
      </c>
      <c r="V115">
        <v>300</v>
      </c>
      <c r="W115">
        <v>420</v>
      </c>
      <c r="X115">
        <v>315</v>
      </c>
      <c r="Y115">
        <v>500</v>
      </c>
      <c r="Z115">
        <v>200</v>
      </c>
      <c r="AA115">
        <v>500</v>
      </c>
      <c r="AB115">
        <v>500</v>
      </c>
      <c r="AC115">
        <v>1200</v>
      </c>
    </row>
    <row r="116" spans="1:31">
      <c r="A116" s="34" t="s">
        <v>147</v>
      </c>
      <c r="B116">
        <v>400</v>
      </c>
      <c r="C116">
        <v>400</v>
      </c>
      <c r="D116">
        <v>400</v>
      </c>
      <c r="E116">
        <v>400</v>
      </c>
      <c r="F116">
        <v>480</v>
      </c>
      <c r="G116">
        <v>240</v>
      </c>
      <c r="H116">
        <v>140</v>
      </c>
      <c r="I116">
        <v>140</v>
      </c>
      <c r="J116">
        <v>80</v>
      </c>
      <c r="K116">
        <v>240</v>
      </c>
      <c r="L116">
        <v>0</v>
      </c>
      <c r="M116">
        <v>400</v>
      </c>
      <c r="N116">
        <v>180</v>
      </c>
      <c r="O116">
        <v>270</v>
      </c>
      <c r="P116">
        <v>550</v>
      </c>
      <c r="Q116">
        <v>400</v>
      </c>
      <c r="R116">
        <v>400</v>
      </c>
      <c r="S116">
        <v>320</v>
      </c>
      <c r="T116">
        <v>480</v>
      </c>
      <c r="U116">
        <v>500</v>
      </c>
      <c r="V116">
        <v>300</v>
      </c>
      <c r="W116">
        <v>420</v>
      </c>
      <c r="X116">
        <v>315</v>
      </c>
      <c r="Y116">
        <v>500</v>
      </c>
      <c r="Z116">
        <v>200</v>
      </c>
      <c r="AA116">
        <v>500</v>
      </c>
      <c r="AB116">
        <v>500</v>
      </c>
      <c r="AC116">
        <v>1200</v>
      </c>
    </row>
    <row r="117" spans="1:31">
      <c r="A117" s="35" t="s">
        <v>147</v>
      </c>
      <c r="B117">
        <v>400</v>
      </c>
      <c r="C117">
        <v>400</v>
      </c>
      <c r="D117">
        <v>400</v>
      </c>
      <c r="E117">
        <v>400</v>
      </c>
      <c r="F117">
        <v>480</v>
      </c>
      <c r="G117">
        <v>240</v>
      </c>
      <c r="H117">
        <v>140</v>
      </c>
      <c r="I117">
        <v>140</v>
      </c>
      <c r="J117">
        <v>80</v>
      </c>
      <c r="K117">
        <v>240</v>
      </c>
      <c r="L117">
        <v>0</v>
      </c>
      <c r="M117">
        <v>400</v>
      </c>
      <c r="N117">
        <v>180</v>
      </c>
      <c r="O117">
        <v>270</v>
      </c>
      <c r="P117">
        <v>550</v>
      </c>
      <c r="Q117">
        <v>400</v>
      </c>
      <c r="R117">
        <v>400</v>
      </c>
      <c r="S117">
        <v>320</v>
      </c>
      <c r="T117">
        <v>480</v>
      </c>
      <c r="U117">
        <v>500</v>
      </c>
      <c r="V117">
        <v>300</v>
      </c>
      <c r="W117">
        <v>420</v>
      </c>
      <c r="X117">
        <v>315</v>
      </c>
      <c r="Y117">
        <v>500</v>
      </c>
      <c r="Z117">
        <v>200</v>
      </c>
      <c r="AA117">
        <v>500</v>
      </c>
      <c r="AB117">
        <v>500</v>
      </c>
      <c r="AC117">
        <v>1200</v>
      </c>
    </row>
    <row r="118" spans="1:31">
      <c r="A118" s="36" t="s">
        <v>147</v>
      </c>
      <c r="B118">
        <v>400</v>
      </c>
      <c r="C118">
        <v>400</v>
      </c>
      <c r="D118">
        <v>400</v>
      </c>
      <c r="E118">
        <v>400</v>
      </c>
      <c r="F118">
        <v>480</v>
      </c>
      <c r="G118">
        <v>240</v>
      </c>
      <c r="H118">
        <v>140</v>
      </c>
      <c r="I118">
        <v>140</v>
      </c>
      <c r="J118">
        <v>80</v>
      </c>
      <c r="K118">
        <v>240</v>
      </c>
      <c r="L118">
        <v>0</v>
      </c>
      <c r="M118">
        <v>400</v>
      </c>
      <c r="N118">
        <v>180</v>
      </c>
      <c r="O118">
        <v>270</v>
      </c>
      <c r="P118">
        <v>550</v>
      </c>
      <c r="Q118">
        <v>400</v>
      </c>
      <c r="R118">
        <v>400</v>
      </c>
      <c r="S118">
        <v>320</v>
      </c>
      <c r="T118">
        <v>480</v>
      </c>
      <c r="U118">
        <v>500</v>
      </c>
      <c r="V118">
        <v>300</v>
      </c>
      <c r="W118">
        <v>420</v>
      </c>
      <c r="X118">
        <v>315</v>
      </c>
      <c r="Y118">
        <v>500</v>
      </c>
      <c r="Z118">
        <v>200</v>
      </c>
      <c r="AA118">
        <v>500</v>
      </c>
      <c r="AB118">
        <v>500</v>
      </c>
      <c r="AC118">
        <v>1200</v>
      </c>
    </row>
    <row r="119" spans="1:31">
      <c r="A119" s="32" t="s">
        <v>90</v>
      </c>
      <c r="B119">
        <v>1600</v>
      </c>
      <c r="C119">
        <v>400</v>
      </c>
      <c r="D119">
        <v>1200</v>
      </c>
      <c r="E119">
        <v>1080</v>
      </c>
      <c r="F119">
        <v>1500</v>
      </c>
      <c r="G119">
        <v>400</v>
      </c>
      <c r="H119">
        <v>1000</v>
      </c>
      <c r="I119">
        <v>1400</v>
      </c>
      <c r="J119">
        <v>600</v>
      </c>
      <c r="K119">
        <v>1680</v>
      </c>
      <c r="L119">
        <v>120</v>
      </c>
      <c r="M119">
        <v>2400</v>
      </c>
      <c r="N119">
        <v>2100</v>
      </c>
      <c r="O119">
        <v>1050</v>
      </c>
      <c r="P119">
        <v>4950</v>
      </c>
      <c r="Q119">
        <v>1600</v>
      </c>
      <c r="R119">
        <v>400</v>
      </c>
      <c r="S119">
        <v>1200</v>
      </c>
      <c r="T119">
        <v>680</v>
      </c>
      <c r="U119">
        <v>1600</v>
      </c>
      <c r="V119">
        <v>2000</v>
      </c>
      <c r="W119">
        <v>2160</v>
      </c>
      <c r="X119">
        <v>1840</v>
      </c>
      <c r="Y119">
        <v>2000</v>
      </c>
      <c r="Z119">
        <v>1200</v>
      </c>
      <c r="AA119">
        <v>3200</v>
      </c>
      <c r="AB119">
        <v>800</v>
      </c>
      <c r="AC119">
        <v>4000</v>
      </c>
      <c r="AD119">
        <f>SUM(B119:AC119)</f>
        <v>44160</v>
      </c>
      <c r="AE119" t="str">
        <f>A119</f>
        <v>Onion</v>
      </c>
    </row>
    <row r="120" spans="1:31">
      <c r="A120" s="33" t="s">
        <v>147</v>
      </c>
      <c r="B120">
        <v>1600</v>
      </c>
      <c r="C120">
        <v>400</v>
      </c>
      <c r="D120">
        <v>1200</v>
      </c>
      <c r="E120">
        <v>1080</v>
      </c>
      <c r="F120">
        <v>1500</v>
      </c>
      <c r="G120">
        <v>400</v>
      </c>
      <c r="H120">
        <v>1000</v>
      </c>
      <c r="I120">
        <v>1400</v>
      </c>
      <c r="J120">
        <v>600</v>
      </c>
      <c r="K120">
        <v>1680</v>
      </c>
      <c r="L120">
        <v>120</v>
      </c>
      <c r="M120">
        <v>2400</v>
      </c>
      <c r="N120">
        <v>2100</v>
      </c>
      <c r="O120">
        <v>1050</v>
      </c>
      <c r="P120">
        <v>4950</v>
      </c>
      <c r="Q120">
        <v>1600</v>
      </c>
      <c r="R120">
        <v>400</v>
      </c>
      <c r="S120">
        <v>1200</v>
      </c>
      <c r="T120">
        <v>680</v>
      </c>
      <c r="U120">
        <v>1600</v>
      </c>
      <c r="V120">
        <v>2000</v>
      </c>
      <c r="W120">
        <v>2160</v>
      </c>
      <c r="X120">
        <v>1840</v>
      </c>
      <c r="Y120">
        <v>2000</v>
      </c>
      <c r="Z120">
        <v>1200</v>
      </c>
      <c r="AA120">
        <v>3200</v>
      </c>
      <c r="AB120">
        <v>800</v>
      </c>
      <c r="AC120">
        <v>4000</v>
      </c>
    </row>
    <row r="121" spans="1:31">
      <c r="A121" s="34" t="s">
        <v>147</v>
      </c>
      <c r="B121">
        <v>1600</v>
      </c>
      <c r="C121">
        <v>400</v>
      </c>
      <c r="D121">
        <v>1200</v>
      </c>
      <c r="E121">
        <v>1080</v>
      </c>
      <c r="F121">
        <v>1500</v>
      </c>
      <c r="G121">
        <v>400</v>
      </c>
      <c r="H121">
        <v>1000</v>
      </c>
      <c r="I121">
        <v>1400</v>
      </c>
      <c r="J121">
        <v>600</v>
      </c>
      <c r="K121">
        <v>1680</v>
      </c>
      <c r="L121">
        <v>120</v>
      </c>
      <c r="M121">
        <v>2400</v>
      </c>
      <c r="N121">
        <v>2100</v>
      </c>
      <c r="O121">
        <v>1050</v>
      </c>
      <c r="P121">
        <v>4950</v>
      </c>
      <c r="Q121">
        <v>1600</v>
      </c>
      <c r="R121">
        <v>400</v>
      </c>
      <c r="S121">
        <v>1200</v>
      </c>
      <c r="T121">
        <v>680</v>
      </c>
      <c r="U121">
        <v>1600</v>
      </c>
      <c r="V121">
        <v>2000</v>
      </c>
      <c r="W121">
        <v>2160</v>
      </c>
      <c r="X121">
        <v>1840</v>
      </c>
      <c r="Y121">
        <v>2000</v>
      </c>
      <c r="Z121">
        <v>1200</v>
      </c>
      <c r="AA121">
        <v>3200</v>
      </c>
      <c r="AB121">
        <v>800</v>
      </c>
      <c r="AC121">
        <v>4000</v>
      </c>
    </row>
    <row r="122" spans="1:31">
      <c r="A122" s="35" t="s">
        <v>147</v>
      </c>
      <c r="B122">
        <v>1600</v>
      </c>
      <c r="C122">
        <v>400</v>
      </c>
      <c r="D122">
        <v>1200</v>
      </c>
      <c r="E122">
        <v>1080</v>
      </c>
      <c r="F122">
        <v>1500</v>
      </c>
      <c r="G122">
        <v>400</v>
      </c>
      <c r="H122">
        <v>1000</v>
      </c>
      <c r="I122">
        <v>1400</v>
      </c>
      <c r="J122">
        <v>600</v>
      </c>
      <c r="K122">
        <v>1680</v>
      </c>
      <c r="L122">
        <v>120</v>
      </c>
      <c r="M122">
        <v>2400</v>
      </c>
      <c r="N122">
        <v>2100</v>
      </c>
      <c r="O122">
        <v>1050</v>
      </c>
      <c r="P122">
        <v>4950</v>
      </c>
      <c r="Q122">
        <v>1600</v>
      </c>
      <c r="R122">
        <v>400</v>
      </c>
      <c r="S122">
        <v>1200</v>
      </c>
      <c r="T122">
        <v>680</v>
      </c>
      <c r="U122">
        <v>1600</v>
      </c>
      <c r="V122">
        <v>2000</v>
      </c>
      <c r="W122">
        <v>2160</v>
      </c>
      <c r="X122">
        <v>1840</v>
      </c>
      <c r="Y122">
        <v>2000</v>
      </c>
      <c r="Z122">
        <v>1200</v>
      </c>
      <c r="AA122">
        <v>3200</v>
      </c>
      <c r="AB122">
        <v>800</v>
      </c>
      <c r="AC122">
        <v>4000</v>
      </c>
    </row>
    <row r="123" spans="1:31">
      <c r="A123" s="36" t="s">
        <v>147</v>
      </c>
      <c r="B123">
        <v>1600</v>
      </c>
      <c r="C123">
        <v>400</v>
      </c>
      <c r="D123">
        <v>1200</v>
      </c>
      <c r="E123">
        <v>1080</v>
      </c>
      <c r="F123">
        <v>1500</v>
      </c>
      <c r="G123">
        <v>400</v>
      </c>
      <c r="H123">
        <v>1000</v>
      </c>
      <c r="I123">
        <v>1400</v>
      </c>
      <c r="J123">
        <v>600</v>
      </c>
      <c r="K123">
        <v>1680</v>
      </c>
      <c r="L123">
        <v>120</v>
      </c>
      <c r="M123">
        <v>2400</v>
      </c>
      <c r="N123">
        <v>2100</v>
      </c>
      <c r="O123">
        <v>1050</v>
      </c>
      <c r="P123">
        <v>4950</v>
      </c>
      <c r="Q123">
        <v>1600</v>
      </c>
      <c r="R123">
        <v>400</v>
      </c>
      <c r="S123">
        <v>1200</v>
      </c>
      <c r="T123">
        <v>680</v>
      </c>
      <c r="U123">
        <v>1600</v>
      </c>
      <c r="V123">
        <v>2000</v>
      </c>
      <c r="W123">
        <v>2160</v>
      </c>
      <c r="X123">
        <v>1840</v>
      </c>
      <c r="Y123">
        <v>2000</v>
      </c>
      <c r="Z123">
        <v>1200</v>
      </c>
      <c r="AA123">
        <v>3200</v>
      </c>
      <c r="AB123">
        <v>800</v>
      </c>
      <c r="AC123">
        <v>4000</v>
      </c>
    </row>
    <row r="124" spans="1:31">
      <c r="A124" s="32" t="s">
        <v>97</v>
      </c>
      <c r="B124">
        <v>600</v>
      </c>
      <c r="C124">
        <v>750</v>
      </c>
      <c r="D124">
        <v>900</v>
      </c>
      <c r="E124">
        <v>450</v>
      </c>
      <c r="F124">
        <v>1750</v>
      </c>
      <c r="G124">
        <v>500</v>
      </c>
      <c r="H124">
        <v>600</v>
      </c>
      <c r="I124">
        <v>570</v>
      </c>
      <c r="J124">
        <v>900</v>
      </c>
      <c r="K124">
        <v>600</v>
      </c>
      <c r="L124">
        <v>0</v>
      </c>
      <c r="M124">
        <v>1050</v>
      </c>
      <c r="N124">
        <v>800</v>
      </c>
      <c r="O124">
        <v>800</v>
      </c>
      <c r="P124">
        <v>3000</v>
      </c>
      <c r="Q124">
        <v>600</v>
      </c>
      <c r="R124">
        <v>750</v>
      </c>
      <c r="S124">
        <v>600</v>
      </c>
      <c r="T124">
        <v>750</v>
      </c>
      <c r="U124">
        <v>1000</v>
      </c>
      <c r="V124">
        <v>1000</v>
      </c>
      <c r="W124">
        <v>320</v>
      </c>
      <c r="X124">
        <v>280</v>
      </c>
      <c r="Y124">
        <v>200</v>
      </c>
      <c r="Z124">
        <v>320</v>
      </c>
      <c r="AA124">
        <v>800</v>
      </c>
      <c r="AB124">
        <v>1000</v>
      </c>
      <c r="AC124">
        <v>1400</v>
      </c>
      <c r="AD124">
        <f>SUM(B124:AC124)</f>
        <v>22290</v>
      </c>
      <c r="AE124" t="str">
        <f>A124</f>
        <v>Potato</v>
      </c>
    </row>
    <row r="125" spans="1:31">
      <c r="A125" s="33" t="s">
        <v>147</v>
      </c>
      <c r="B125">
        <v>600</v>
      </c>
      <c r="C125">
        <v>750</v>
      </c>
      <c r="D125">
        <v>900</v>
      </c>
      <c r="E125">
        <v>450</v>
      </c>
      <c r="F125">
        <v>1750</v>
      </c>
      <c r="G125">
        <v>500</v>
      </c>
      <c r="H125">
        <v>600</v>
      </c>
      <c r="I125">
        <v>570</v>
      </c>
      <c r="J125">
        <v>900</v>
      </c>
      <c r="K125">
        <v>600</v>
      </c>
      <c r="L125">
        <v>0</v>
      </c>
      <c r="M125">
        <v>1050</v>
      </c>
      <c r="N125">
        <v>800</v>
      </c>
      <c r="O125">
        <v>800</v>
      </c>
      <c r="P125">
        <v>3000</v>
      </c>
      <c r="Q125">
        <v>600</v>
      </c>
      <c r="R125">
        <v>750</v>
      </c>
      <c r="S125">
        <v>600</v>
      </c>
      <c r="T125">
        <v>750</v>
      </c>
      <c r="U125">
        <v>1000</v>
      </c>
      <c r="V125">
        <v>1000</v>
      </c>
      <c r="W125">
        <v>320</v>
      </c>
      <c r="X125">
        <v>280</v>
      </c>
      <c r="Y125">
        <v>200</v>
      </c>
      <c r="Z125">
        <v>320</v>
      </c>
      <c r="AA125">
        <v>800</v>
      </c>
      <c r="AB125">
        <v>1000</v>
      </c>
      <c r="AC125">
        <v>1400</v>
      </c>
    </row>
    <row r="126" spans="1:31">
      <c r="A126" s="34" t="s">
        <v>147</v>
      </c>
      <c r="B126">
        <v>600</v>
      </c>
      <c r="C126">
        <v>750</v>
      </c>
      <c r="D126">
        <v>900</v>
      </c>
      <c r="E126">
        <v>450</v>
      </c>
      <c r="F126">
        <v>1750</v>
      </c>
      <c r="G126">
        <v>500</v>
      </c>
      <c r="H126">
        <v>600</v>
      </c>
      <c r="I126">
        <v>570</v>
      </c>
      <c r="J126">
        <v>900</v>
      </c>
      <c r="K126">
        <v>600</v>
      </c>
      <c r="L126">
        <v>0</v>
      </c>
      <c r="M126">
        <v>1050</v>
      </c>
      <c r="N126">
        <v>800</v>
      </c>
      <c r="O126">
        <v>800</v>
      </c>
      <c r="P126">
        <v>3000</v>
      </c>
      <c r="Q126">
        <v>600</v>
      </c>
      <c r="R126">
        <v>750</v>
      </c>
      <c r="S126">
        <v>600</v>
      </c>
      <c r="T126">
        <v>750</v>
      </c>
      <c r="U126">
        <v>1000</v>
      </c>
      <c r="V126">
        <v>1000</v>
      </c>
      <c r="W126">
        <v>320</v>
      </c>
      <c r="X126">
        <v>280</v>
      </c>
      <c r="Y126">
        <v>200</v>
      </c>
      <c r="Z126">
        <v>320</v>
      </c>
      <c r="AA126">
        <v>800</v>
      </c>
      <c r="AB126">
        <v>1000</v>
      </c>
      <c r="AC126">
        <v>1400</v>
      </c>
    </row>
    <row r="127" spans="1:31">
      <c r="A127" s="35" t="s">
        <v>147</v>
      </c>
      <c r="B127">
        <v>600</v>
      </c>
      <c r="C127">
        <v>750</v>
      </c>
      <c r="D127">
        <v>900</v>
      </c>
      <c r="E127">
        <v>450</v>
      </c>
      <c r="F127">
        <v>1750</v>
      </c>
      <c r="G127">
        <v>500</v>
      </c>
      <c r="H127">
        <v>600</v>
      </c>
      <c r="I127">
        <v>570</v>
      </c>
      <c r="J127">
        <v>900</v>
      </c>
      <c r="K127">
        <v>600</v>
      </c>
      <c r="L127">
        <v>0</v>
      </c>
      <c r="M127">
        <v>1050</v>
      </c>
      <c r="N127">
        <v>800</v>
      </c>
      <c r="O127">
        <v>800</v>
      </c>
      <c r="P127">
        <v>3000</v>
      </c>
      <c r="Q127">
        <v>600</v>
      </c>
      <c r="R127">
        <v>750</v>
      </c>
      <c r="S127">
        <v>600</v>
      </c>
      <c r="T127">
        <v>750</v>
      </c>
      <c r="U127">
        <v>1000</v>
      </c>
      <c r="V127">
        <v>1000</v>
      </c>
      <c r="W127">
        <v>320</v>
      </c>
      <c r="X127">
        <v>280</v>
      </c>
      <c r="Y127">
        <v>200</v>
      </c>
      <c r="Z127">
        <v>320</v>
      </c>
      <c r="AA127">
        <v>800</v>
      </c>
      <c r="AB127">
        <v>1000</v>
      </c>
      <c r="AC127">
        <v>1400</v>
      </c>
    </row>
    <row r="128" spans="1:31">
      <c r="A128" s="36" t="s">
        <v>147</v>
      </c>
      <c r="B128">
        <v>600</v>
      </c>
      <c r="C128">
        <v>750</v>
      </c>
      <c r="D128">
        <v>900</v>
      </c>
      <c r="E128">
        <v>450</v>
      </c>
      <c r="F128">
        <v>1750</v>
      </c>
      <c r="G128">
        <v>500</v>
      </c>
      <c r="H128">
        <v>600</v>
      </c>
      <c r="I128">
        <v>570</v>
      </c>
      <c r="J128">
        <v>900</v>
      </c>
      <c r="K128">
        <v>600</v>
      </c>
      <c r="L128">
        <v>0</v>
      </c>
      <c r="M128">
        <v>1050</v>
      </c>
      <c r="N128">
        <v>800</v>
      </c>
      <c r="O128">
        <v>800</v>
      </c>
      <c r="P128">
        <v>3000</v>
      </c>
      <c r="Q128">
        <v>600</v>
      </c>
      <c r="R128">
        <v>750</v>
      </c>
      <c r="S128">
        <v>600</v>
      </c>
      <c r="T128">
        <v>750</v>
      </c>
      <c r="U128">
        <v>1000</v>
      </c>
      <c r="V128">
        <v>1000</v>
      </c>
      <c r="W128">
        <v>320</v>
      </c>
      <c r="X128">
        <v>280</v>
      </c>
      <c r="Y128">
        <v>200</v>
      </c>
      <c r="Z128">
        <v>320</v>
      </c>
      <c r="AA128">
        <v>800</v>
      </c>
      <c r="AB128">
        <v>1000</v>
      </c>
      <c r="AC128">
        <v>1400</v>
      </c>
    </row>
    <row r="129" spans="1:31">
      <c r="A129" s="32" t="s">
        <v>114</v>
      </c>
      <c r="B129">
        <v>0</v>
      </c>
      <c r="C129">
        <v>0</v>
      </c>
      <c r="D129">
        <v>0</v>
      </c>
      <c r="E129">
        <v>0</v>
      </c>
      <c r="F129">
        <v>60</v>
      </c>
      <c r="G129">
        <v>0</v>
      </c>
      <c r="H129">
        <v>60</v>
      </c>
      <c r="I129">
        <v>30</v>
      </c>
      <c r="J129">
        <v>90</v>
      </c>
      <c r="K129">
        <v>60</v>
      </c>
      <c r="L129">
        <v>0</v>
      </c>
      <c r="M129">
        <v>90</v>
      </c>
      <c r="N129">
        <v>120</v>
      </c>
      <c r="O129">
        <v>0</v>
      </c>
      <c r="P129">
        <v>180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120</v>
      </c>
      <c r="AD129">
        <f>SUM(B129:AC129)</f>
        <v>810</v>
      </c>
      <c r="AE129" t="str">
        <f>A129</f>
        <v>Pumpkin</v>
      </c>
    </row>
    <row r="130" spans="1:31">
      <c r="A130" s="33" t="s">
        <v>147</v>
      </c>
      <c r="B130">
        <v>0</v>
      </c>
      <c r="C130">
        <v>0</v>
      </c>
      <c r="D130">
        <v>0</v>
      </c>
      <c r="E130">
        <v>0</v>
      </c>
      <c r="F130">
        <v>60</v>
      </c>
      <c r="G130">
        <v>0</v>
      </c>
      <c r="H130">
        <v>60</v>
      </c>
      <c r="I130">
        <v>30</v>
      </c>
      <c r="J130">
        <v>90</v>
      </c>
      <c r="K130">
        <v>60</v>
      </c>
      <c r="L130">
        <v>0</v>
      </c>
      <c r="M130">
        <v>90</v>
      </c>
      <c r="N130">
        <v>120</v>
      </c>
      <c r="O130">
        <v>0</v>
      </c>
      <c r="P130">
        <v>180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120</v>
      </c>
    </row>
    <row r="131" spans="1:31">
      <c r="A131" s="34" t="s">
        <v>147</v>
      </c>
      <c r="B131">
        <v>0</v>
      </c>
      <c r="C131">
        <v>0</v>
      </c>
      <c r="D131">
        <v>0</v>
      </c>
      <c r="E131">
        <v>0</v>
      </c>
      <c r="F131">
        <v>60</v>
      </c>
      <c r="G131">
        <v>0</v>
      </c>
      <c r="H131">
        <v>60</v>
      </c>
      <c r="I131">
        <v>30</v>
      </c>
      <c r="J131">
        <v>90</v>
      </c>
      <c r="K131">
        <v>60</v>
      </c>
      <c r="L131">
        <v>0</v>
      </c>
      <c r="M131">
        <v>90</v>
      </c>
      <c r="N131">
        <v>120</v>
      </c>
      <c r="O131">
        <v>0</v>
      </c>
      <c r="P131">
        <v>180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120</v>
      </c>
    </row>
    <row r="132" spans="1:31">
      <c r="A132" s="35" t="s">
        <v>147</v>
      </c>
      <c r="B132">
        <v>0</v>
      </c>
      <c r="C132">
        <v>0</v>
      </c>
      <c r="D132">
        <v>0</v>
      </c>
      <c r="E132">
        <v>0</v>
      </c>
      <c r="F132">
        <v>60</v>
      </c>
      <c r="G132">
        <v>0</v>
      </c>
      <c r="H132">
        <v>60</v>
      </c>
      <c r="I132">
        <v>30</v>
      </c>
      <c r="J132">
        <v>90</v>
      </c>
      <c r="K132">
        <v>60</v>
      </c>
      <c r="L132">
        <v>0</v>
      </c>
      <c r="M132">
        <v>90</v>
      </c>
      <c r="N132">
        <v>120</v>
      </c>
      <c r="O132">
        <v>0</v>
      </c>
      <c r="P132">
        <v>180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120</v>
      </c>
    </row>
    <row r="133" spans="1:31">
      <c r="A133" s="36" t="s">
        <v>147</v>
      </c>
      <c r="B133">
        <v>0</v>
      </c>
      <c r="C133">
        <v>0</v>
      </c>
      <c r="D133">
        <v>0</v>
      </c>
      <c r="E133">
        <v>0</v>
      </c>
      <c r="F133">
        <v>60</v>
      </c>
      <c r="G133">
        <v>0</v>
      </c>
      <c r="H133">
        <v>60</v>
      </c>
      <c r="I133">
        <v>30</v>
      </c>
      <c r="J133">
        <v>90</v>
      </c>
      <c r="K133">
        <v>60</v>
      </c>
      <c r="L133">
        <v>0</v>
      </c>
      <c r="M133">
        <v>90</v>
      </c>
      <c r="N133">
        <v>120</v>
      </c>
      <c r="O133">
        <v>0</v>
      </c>
      <c r="P133">
        <v>180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120</v>
      </c>
    </row>
    <row r="134" spans="1:31">
      <c r="A134" s="32" t="s">
        <v>104</v>
      </c>
      <c r="B134">
        <v>0</v>
      </c>
      <c r="C134">
        <v>0</v>
      </c>
      <c r="D134">
        <v>0</v>
      </c>
      <c r="E134">
        <v>0</v>
      </c>
      <c r="F134">
        <v>60</v>
      </c>
      <c r="G134">
        <v>40</v>
      </c>
      <c r="H134">
        <v>75</v>
      </c>
      <c r="I134">
        <v>15</v>
      </c>
      <c r="J134">
        <v>60</v>
      </c>
      <c r="K134">
        <v>100</v>
      </c>
      <c r="L134">
        <v>0</v>
      </c>
      <c r="M134">
        <v>100</v>
      </c>
      <c r="N134">
        <v>60</v>
      </c>
      <c r="O134">
        <v>90</v>
      </c>
      <c r="P134">
        <v>250</v>
      </c>
      <c r="Q134">
        <v>0</v>
      </c>
      <c r="R134">
        <v>0</v>
      </c>
      <c r="S134">
        <v>0</v>
      </c>
      <c r="T134">
        <v>0</v>
      </c>
      <c r="U134">
        <v>14</v>
      </c>
      <c r="V134">
        <v>14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100</v>
      </c>
      <c r="AD134">
        <f>SUM(B134:AC134)</f>
        <v>978</v>
      </c>
      <c r="AE134" t="str">
        <f>A134</f>
        <v>Spinach</v>
      </c>
    </row>
    <row r="135" spans="1:31">
      <c r="A135" s="33" t="s">
        <v>147</v>
      </c>
      <c r="B135">
        <v>0</v>
      </c>
      <c r="C135">
        <v>0</v>
      </c>
      <c r="D135">
        <v>0</v>
      </c>
      <c r="E135">
        <v>0</v>
      </c>
      <c r="F135">
        <v>60</v>
      </c>
      <c r="G135">
        <v>40</v>
      </c>
      <c r="H135">
        <v>75</v>
      </c>
      <c r="I135">
        <v>15</v>
      </c>
      <c r="J135">
        <v>60</v>
      </c>
      <c r="K135">
        <v>100</v>
      </c>
      <c r="L135">
        <v>0</v>
      </c>
      <c r="M135">
        <v>100</v>
      </c>
      <c r="N135">
        <v>60</v>
      </c>
      <c r="O135">
        <v>90</v>
      </c>
      <c r="P135">
        <v>250</v>
      </c>
      <c r="Q135">
        <v>0</v>
      </c>
      <c r="R135">
        <v>0</v>
      </c>
      <c r="S135">
        <v>0</v>
      </c>
      <c r="T135">
        <v>0</v>
      </c>
      <c r="U135">
        <v>14</v>
      </c>
      <c r="V135">
        <v>14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100</v>
      </c>
    </row>
    <row r="136" spans="1:31">
      <c r="A136" s="34" t="s">
        <v>147</v>
      </c>
      <c r="B136">
        <v>0</v>
      </c>
      <c r="C136">
        <v>0</v>
      </c>
      <c r="D136">
        <v>0</v>
      </c>
      <c r="E136">
        <v>0</v>
      </c>
      <c r="F136">
        <v>60</v>
      </c>
      <c r="G136">
        <v>40</v>
      </c>
      <c r="H136">
        <v>75</v>
      </c>
      <c r="I136">
        <v>15</v>
      </c>
      <c r="J136">
        <v>60</v>
      </c>
      <c r="K136">
        <v>100</v>
      </c>
      <c r="L136">
        <v>0</v>
      </c>
      <c r="M136">
        <v>100</v>
      </c>
      <c r="N136">
        <v>60</v>
      </c>
      <c r="O136">
        <v>90</v>
      </c>
      <c r="P136">
        <v>250</v>
      </c>
      <c r="Q136">
        <v>0</v>
      </c>
      <c r="R136">
        <v>0</v>
      </c>
      <c r="S136">
        <v>0</v>
      </c>
      <c r="T136">
        <v>0</v>
      </c>
      <c r="U136">
        <v>14</v>
      </c>
      <c r="V136">
        <v>14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100</v>
      </c>
    </row>
    <row r="137" spans="1:31">
      <c r="A137" s="35" t="s">
        <v>147</v>
      </c>
      <c r="B137">
        <v>0</v>
      </c>
      <c r="C137">
        <v>0</v>
      </c>
      <c r="D137">
        <v>0</v>
      </c>
      <c r="E137">
        <v>0</v>
      </c>
      <c r="F137">
        <v>60</v>
      </c>
      <c r="G137">
        <v>40</v>
      </c>
      <c r="H137">
        <v>75</v>
      </c>
      <c r="I137">
        <v>15</v>
      </c>
      <c r="J137">
        <v>60</v>
      </c>
      <c r="K137">
        <v>100</v>
      </c>
      <c r="L137">
        <v>0</v>
      </c>
      <c r="M137">
        <v>100</v>
      </c>
      <c r="N137">
        <v>60</v>
      </c>
      <c r="O137">
        <v>90</v>
      </c>
      <c r="P137">
        <v>250</v>
      </c>
      <c r="Q137">
        <v>0</v>
      </c>
      <c r="R137">
        <v>0</v>
      </c>
      <c r="S137">
        <v>0</v>
      </c>
      <c r="T137">
        <v>0</v>
      </c>
      <c r="U137">
        <v>14</v>
      </c>
      <c r="V137">
        <v>14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100</v>
      </c>
    </row>
    <row r="138" spans="1:31">
      <c r="A138" s="36" t="s">
        <v>147</v>
      </c>
      <c r="B138">
        <v>0</v>
      </c>
      <c r="C138">
        <v>0</v>
      </c>
      <c r="D138">
        <v>0</v>
      </c>
      <c r="E138">
        <v>0</v>
      </c>
      <c r="F138">
        <v>60</v>
      </c>
      <c r="G138">
        <v>40</v>
      </c>
      <c r="H138">
        <v>75</v>
      </c>
      <c r="I138">
        <v>15</v>
      </c>
      <c r="J138">
        <v>60</v>
      </c>
      <c r="K138">
        <v>100</v>
      </c>
      <c r="L138">
        <v>0</v>
      </c>
      <c r="M138">
        <v>100</v>
      </c>
      <c r="N138">
        <v>60</v>
      </c>
      <c r="O138">
        <v>90</v>
      </c>
      <c r="P138">
        <v>250</v>
      </c>
      <c r="Q138">
        <v>0</v>
      </c>
      <c r="R138">
        <v>0</v>
      </c>
      <c r="S138">
        <v>0</v>
      </c>
      <c r="T138">
        <v>0</v>
      </c>
      <c r="U138">
        <v>14</v>
      </c>
      <c r="V138">
        <v>14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100</v>
      </c>
    </row>
    <row r="139" spans="1:31">
      <c r="A139" s="32" t="s">
        <v>64</v>
      </c>
      <c r="B139">
        <v>800</v>
      </c>
      <c r="C139">
        <v>800</v>
      </c>
      <c r="D139">
        <v>800</v>
      </c>
      <c r="E139">
        <v>640</v>
      </c>
      <c r="F139">
        <v>1000</v>
      </c>
      <c r="G139">
        <v>500</v>
      </c>
      <c r="H139">
        <v>450</v>
      </c>
      <c r="I139">
        <v>270</v>
      </c>
      <c r="J139">
        <v>480</v>
      </c>
      <c r="K139">
        <v>160</v>
      </c>
      <c r="L139">
        <v>0</v>
      </c>
      <c r="M139">
        <v>480</v>
      </c>
      <c r="N139">
        <v>900</v>
      </c>
      <c r="O139">
        <v>270</v>
      </c>
      <c r="P139">
        <v>1980</v>
      </c>
      <c r="Q139">
        <v>800</v>
      </c>
      <c r="R139">
        <v>800</v>
      </c>
      <c r="S139">
        <v>1200</v>
      </c>
      <c r="T139">
        <v>560</v>
      </c>
      <c r="U139">
        <v>1080</v>
      </c>
      <c r="V139">
        <v>630</v>
      </c>
      <c r="W139">
        <v>1080</v>
      </c>
      <c r="X139">
        <v>720</v>
      </c>
      <c r="Y139">
        <v>1300</v>
      </c>
      <c r="Z139">
        <v>600</v>
      </c>
      <c r="AA139">
        <v>1000</v>
      </c>
      <c r="AB139">
        <v>1000</v>
      </c>
      <c r="AC139">
        <v>1800</v>
      </c>
      <c r="AD139">
        <f>SUM(B139:AC139)</f>
        <v>22100</v>
      </c>
      <c r="AE139" t="str">
        <f>A139</f>
        <v>Tomato</v>
      </c>
    </row>
    <row r="140" spans="1:31">
      <c r="A140" s="33" t="s">
        <v>147</v>
      </c>
      <c r="B140">
        <v>800</v>
      </c>
      <c r="C140">
        <v>800</v>
      </c>
      <c r="D140">
        <v>800</v>
      </c>
      <c r="E140">
        <v>640</v>
      </c>
      <c r="F140">
        <v>1000</v>
      </c>
      <c r="G140">
        <v>500</v>
      </c>
      <c r="H140">
        <v>450</v>
      </c>
      <c r="I140">
        <v>270</v>
      </c>
      <c r="J140">
        <v>480</v>
      </c>
      <c r="K140">
        <v>160</v>
      </c>
      <c r="L140">
        <v>0</v>
      </c>
      <c r="M140">
        <v>480</v>
      </c>
      <c r="N140">
        <v>900</v>
      </c>
      <c r="O140">
        <v>270</v>
      </c>
      <c r="P140">
        <v>1980</v>
      </c>
      <c r="Q140">
        <v>800</v>
      </c>
      <c r="R140">
        <v>800</v>
      </c>
      <c r="S140">
        <v>1200</v>
      </c>
      <c r="T140">
        <v>560</v>
      </c>
      <c r="U140">
        <v>1080</v>
      </c>
      <c r="V140">
        <v>630</v>
      </c>
      <c r="W140">
        <v>1080</v>
      </c>
      <c r="X140">
        <v>720</v>
      </c>
      <c r="Y140">
        <v>1300</v>
      </c>
      <c r="Z140">
        <v>600</v>
      </c>
      <c r="AA140">
        <v>1000</v>
      </c>
      <c r="AB140">
        <v>1000</v>
      </c>
      <c r="AC140">
        <v>1800</v>
      </c>
    </row>
    <row r="141" spans="1:31">
      <c r="A141" s="34" t="s">
        <v>147</v>
      </c>
      <c r="B141">
        <v>800</v>
      </c>
      <c r="C141">
        <v>800</v>
      </c>
      <c r="D141">
        <v>800</v>
      </c>
      <c r="E141">
        <v>640</v>
      </c>
      <c r="F141">
        <v>1000</v>
      </c>
      <c r="G141">
        <v>500</v>
      </c>
      <c r="H141">
        <v>450</v>
      </c>
      <c r="I141">
        <v>270</v>
      </c>
      <c r="J141">
        <v>480</v>
      </c>
      <c r="K141">
        <v>160</v>
      </c>
      <c r="L141">
        <v>0</v>
      </c>
      <c r="M141">
        <v>480</v>
      </c>
      <c r="N141">
        <v>900</v>
      </c>
      <c r="O141">
        <v>270</v>
      </c>
      <c r="P141">
        <v>1980</v>
      </c>
      <c r="Q141">
        <v>800</v>
      </c>
      <c r="R141">
        <v>800</v>
      </c>
      <c r="S141">
        <v>1200</v>
      </c>
      <c r="T141">
        <v>560</v>
      </c>
      <c r="U141">
        <v>1080</v>
      </c>
      <c r="V141">
        <v>630</v>
      </c>
      <c r="W141">
        <v>1080</v>
      </c>
      <c r="X141">
        <v>720</v>
      </c>
      <c r="Y141">
        <v>1300</v>
      </c>
      <c r="Z141">
        <v>600</v>
      </c>
      <c r="AA141">
        <v>1000</v>
      </c>
      <c r="AB141">
        <v>1000</v>
      </c>
      <c r="AC141">
        <v>1800</v>
      </c>
    </row>
    <row r="142" spans="1:31">
      <c r="A142" s="35" t="s">
        <v>147</v>
      </c>
      <c r="B142">
        <v>800</v>
      </c>
      <c r="C142">
        <v>800</v>
      </c>
      <c r="D142">
        <v>800</v>
      </c>
      <c r="E142">
        <v>640</v>
      </c>
      <c r="F142">
        <v>1000</v>
      </c>
      <c r="G142">
        <v>500</v>
      </c>
      <c r="H142">
        <v>450</v>
      </c>
      <c r="I142">
        <v>270</v>
      </c>
      <c r="J142">
        <v>480</v>
      </c>
      <c r="K142">
        <v>160</v>
      </c>
      <c r="L142">
        <v>0</v>
      </c>
      <c r="M142">
        <v>480</v>
      </c>
      <c r="N142">
        <v>900</v>
      </c>
      <c r="O142">
        <v>270</v>
      </c>
      <c r="P142">
        <v>1980</v>
      </c>
      <c r="Q142">
        <v>800</v>
      </c>
      <c r="R142">
        <v>800</v>
      </c>
      <c r="S142">
        <v>1200</v>
      </c>
      <c r="T142">
        <v>560</v>
      </c>
      <c r="U142">
        <v>1080</v>
      </c>
      <c r="V142">
        <v>630</v>
      </c>
      <c r="W142">
        <v>1080</v>
      </c>
      <c r="X142">
        <v>720</v>
      </c>
      <c r="Y142">
        <v>1300</v>
      </c>
      <c r="Z142">
        <v>600</v>
      </c>
      <c r="AA142">
        <v>1000</v>
      </c>
      <c r="AB142">
        <v>1000</v>
      </c>
      <c r="AC142">
        <v>1800</v>
      </c>
    </row>
    <row r="143" spans="1:31">
      <c r="A143" s="36" t="s">
        <v>147</v>
      </c>
      <c r="B143">
        <v>800</v>
      </c>
      <c r="C143">
        <v>800</v>
      </c>
      <c r="D143">
        <v>800</v>
      </c>
      <c r="E143">
        <v>640</v>
      </c>
      <c r="F143">
        <v>1000</v>
      </c>
      <c r="G143">
        <v>500</v>
      </c>
      <c r="H143">
        <v>450</v>
      </c>
      <c r="I143">
        <v>270</v>
      </c>
      <c r="J143">
        <v>480</v>
      </c>
      <c r="K143">
        <v>160</v>
      </c>
      <c r="L143">
        <v>0</v>
      </c>
      <c r="M143">
        <v>480</v>
      </c>
      <c r="N143">
        <v>900</v>
      </c>
      <c r="O143">
        <v>270</v>
      </c>
      <c r="P143">
        <v>1980</v>
      </c>
      <c r="Q143">
        <v>800</v>
      </c>
      <c r="R143">
        <v>800</v>
      </c>
      <c r="S143">
        <v>1200</v>
      </c>
      <c r="T143">
        <v>560</v>
      </c>
      <c r="U143">
        <v>1080</v>
      </c>
      <c r="V143">
        <v>630</v>
      </c>
      <c r="W143">
        <v>1080</v>
      </c>
      <c r="X143">
        <v>720</v>
      </c>
      <c r="Y143">
        <v>1300</v>
      </c>
      <c r="Z143">
        <v>600</v>
      </c>
      <c r="AA143">
        <v>1000</v>
      </c>
      <c r="AB143">
        <v>1000</v>
      </c>
      <c r="AC143">
        <v>1800</v>
      </c>
    </row>
    <row r="144" spans="1:31">
      <c r="A144" s="32" t="s">
        <v>147</v>
      </c>
      <c r="B144">
        <v>7810</v>
      </c>
      <c r="C144">
        <v>6390</v>
      </c>
      <c r="D144">
        <v>8280</v>
      </c>
      <c r="E144">
        <v>6740</v>
      </c>
      <c r="F144">
        <v>10210</v>
      </c>
      <c r="G144">
        <v>3945</v>
      </c>
      <c r="H144">
        <v>6165</v>
      </c>
      <c r="I144">
        <v>5515</v>
      </c>
      <c r="J144">
        <v>5795</v>
      </c>
      <c r="K144">
        <v>6535</v>
      </c>
      <c r="L144">
        <v>915</v>
      </c>
      <c r="M144">
        <v>11555</v>
      </c>
      <c r="N144">
        <v>8780</v>
      </c>
      <c r="O144">
        <v>6165</v>
      </c>
      <c r="P144">
        <v>22675</v>
      </c>
      <c r="Q144">
        <v>7810</v>
      </c>
      <c r="R144">
        <v>6390</v>
      </c>
      <c r="S144">
        <v>8780</v>
      </c>
      <c r="T144">
        <v>5460</v>
      </c>
      <c r="U144">
        <v>9354</v>
      </c>
      <c r="V144">
        <v>8634</v>
      </c>
      <c r="W144">
        <v>12555</v>
      </c>
      <c r="X144">
        <v>8770</v>
      </c>
      <c r="Y144">
        <v>10420</v>
      </c>
      <c r="Z144">
        <v>7780</v>
      </c>
      <c r="AA144">
        <v>10205</v>
      </c>
      <c r="AB144">
        <v>7625</v>
      </c>
      <c r="AC144">
        <v>17135</v>
      </c>
    </row>
    <row r="145" spans="1:29">
      <c r="A145" s="33" t="s">
        <v>147</v>
      </c>
      <c r="B145">
        <v>7810</v>
      </c>
      <c r="C145">
        <v>6390</v>
      </c>
      <c r="D145">
        <v>8280</v>
      </c>
      <c r="E145">
        <v>6740</v>
      </c>
      <c r="F145">
        <v>10210</v>
      </c>
      <c r="G145">
        <v>3945</v>
      </c>
      <c r="H145">
        <v>6165</v>
      </c>
      <c r="I145">
        <v>5515</v>
      </c>
      <c r="J145">
        <v>5795</v>
      </c>
      <c r="K145">
        <v>6535</v>
      </c>
      <c r="L145">
        <v>915</v>
      </c>
      <c r="M145">
        <v>11555</v>
      </c>
      <c r="N145">
        <v>8780</v>
      </c>
      <c r="O145">
        <v>6165</v>
      </c>
      <c r="P145">
        <v>22675</v>
      </c>
      <c r="Q145">
        <v>7810</v>
      </c>
      <c r="R145">
        <v>6390</v>
      </c>
      <c r="S145">
        <v>8780</v>
      </c>
      <c r="T145">
        <v>5460</v>
      </c>
      <c r="U145">
        <v>9354</v>
      </c>
      <c r="V145">
        <v>8634</v>
      </c>
      <c r="W145">
        <v>12555</v>
      </c>
      <c r="X145">
        <v>8770</v>
      </c>
      <c r="Y145">
        <v>10420</v>
      </c>
      <c r="Z145">
        <v>7780</v>
      </c>
      <c r="AA145">
        <v>10205</v>
      </c>
      <c r="AB145">
        <v>7625</v>
      </c>
      <c r="AC145">
        <v>17135</v>
      </c>
    </row>
    <row r="146" spans="1:29">
      <c r="A146" s="34" t="s">
        <v>147</v>
      </c>
      <c r="B146">
        <v>7810</v>
      </c>
      <c r="C146">
        <v>6390</v>
      </c>
      <c r="D146">
        <v>8280</v>
      </c>
      <c r="E146">
        <v>6740</v>
      </c>
      <c r="F146">
        <v>10210</v>
      </c>
      <c r="G146">
        <v>3945</v>
      </c>
      <c r="H146">
        <v>6165</v>
      </c>
      <c r="I146">
        <v>5515</v>
      </c>
      <c r="J146">
        <v>5795</v>
      </c>
      <c r="K146">
        <v>6535</v>
      </c>
      <c r="L146">
        <v>915</v>
      </c>
      <c r="M146">
        <v>11555</v>
      </c>
      <c r="N146">
        <v>8780</v>
      </c>
      <c r="O146">
        <v>6165</v>
      </c>
      <c r="P146">
        <v>22675</v>
      </c>
      <c r="Q146">
        <v>7810</v>
      </c>
      <c r="R146">
        <v>6390</v>
      </c>
      <c r="S146">
        <v>8780</v>
      </c>
      <c r="T146">
        <v>5460</v>
      </c>
      <c r="U146">
        <v>9354</v>
      </c>
      <c r="V146">
        <v>8634</v>
      </c>
      <c r="W146">
        <v>12555</v>
      </c>
      <c r="X146">
        <v>8770</v>
      </c>
      <c r="Y146">
        <v>10420</v>
      </c>
      <c r="Z146">
        <v>7780</v>
      </c>
      <c r="AA146">
        <v>10205</v>
      </c>
      <c r="AB146">
        <v>7625</v>
      </c>
      <c r="AC146">
        <v>17135</v>
      </c>
    </row>
    <row r="147" spans="1:29">
      <c r="A147" s="35" t="s">
        <v>147</v>
      </c>
      <c r="B147">
        <v>7810</v>
      </c>
      <c r="C147">
        <v>6390</v>
      </c>
      <c r="D147">
        <v>8280</v>
      </c>
      <c r="E147">
        <v>6740</v>
      </c>
      <c r="F147">
        <v>10210</v>
      </c>
      <c r="G147">
        <v>3945</v>
      </c>
      <c r="H147">
        <v>6165</v>
      </c>
      <c r="I147">
        <v>5515</v>
      </c>
      <c r="J147">
        <v>5795</v>
      </c>
      <c r="K147">
        <v>6535</v>
      </c>
      <c r="L147">
        <v>915</v>
      </c>
      <c r="M147">
        <v>11555</v>
      </c>
      <c r="N147">
        <v>8780</v>
      </c>
      <c r="O147">
        <v>6165</v>
      </c>
      <c r="P147">
        <v>22675</v>
      </c>
      <c r="Q147">
        <v>7810</v>
      </c>
      <c r="R147">
        <v>6390</v>
      </c>
      <c r="S147">
        <v>8780</v>
      </c>
      <c r="T147">
        <v>5460</v>
      </c>
      <c r="U147">
        <v>9354</v>
      </c>
      <c r="V147">
        <v>8634</v>
      </c>
      <c r="W147">
        <v>12555</v>
      </c>
      <c r="X147">
        <v>8770</v>
      </c>
      <c r="Y147">
        <v>10420</v>
      </c>
      <c r="Z147">
        <v>7780</v>
      </c>
      <c r="AA147">
        <v>10205</v>
      </c>
      <c r="AB147">
        <v>7625</v>
      </c>
      <c r="AC147">
        <v>17135</v>
      </c>
    </row>
    <row r="148" spans="1:29">
      <c r="A148" s="36" t="s">
        <v>147</v>
      </c>
      <c r="B148">
        <v>7810</v>
      </c>
      <c r="C148">
        <v>6390</v>
      </c>
      <c r="D148">
        <v>8280</v>
      </c>
      <c r="E148">
        <v>6740</v>
      </c>
      <c r="F148">
        <v>10210</v>
      </c>
      <c r="G148">
        <v>3945</v>
      </c>
      <c r="H148">
        <v>6165</v>
      </c>
      <c r="I148">
        <v>5515</v>
      </c>
      <c r="J148">
        <v>5795</v>
      </c>
      <c r="K148">
        <v>6535</v>
      </c>
      <c r="L148">
        <v>915</v>
      </c>
      <c r="M148">
        <v>11555</v>
      </c>
      <c r="N148">
        <v>8780</v>
      </c>
      <c r="O148">
        <v>6165</v>
      </c>
      <c r="P148">
        <v>22675</v>
      </c>
      <c r="Q148">
        <v>7810</v>
      </c>
      <c r="R148">
        <v>6390</v>
      </c>
      <c r="S148">
        <v>8780</v>
      </c>
      <c r="T148">
        <v>5460</v>
      </c>
      <c r="U148">
        <v>9354</v>
      </c>
      <c r="V148">
        <v>8634</v>
      </c>
      <c r="W148">
        <v>12555</v>
      </c>
      <c r="X148">
        <v>8770</v>
      </c>
      <c r="Y148">
        <v>10420</v>
      </c>
      <c r="Z148">
        <v>7780</v>
      </c>
      <c r="AA148">
        <v>10205</v>
      </c>
      <c r="AB148">
        <v>7625</v>
      </c>
      <c r="AC148">
        <v>17135</v>
      </c>
    </row>
    <row r="149" spans="1:29">
      <c r="A149" s="32" t="s">
        <v>148</v>
      </c>
      <c r="B149">
        <v>15620</v>
      </c>
      <c r="C149">
        <v>12780</v>
      </c>
      <c r="D149">
        <v>16560</v>
      </c>
      <c r="E149">
        <v>13480</v>
      </c>
      <c r="F149">
        <v>20420</v>
      </c>
      <c r="G149">
        <v>7890</v>
      </c>
      <c r="H149">
        <v>12330</v>
      </c>
      <c r="I149">
        <v>11030</v>
      </c>
      <c r="J149">
        <v>11590</v>
      </c>
      <c r="K149">
        <v>13070</v>
      </c>
      <c r="L149">
        <v>1830</v>
      </c>
      <c r="M149">
        <v>23110</v>
      </c>
      <c r="N149">
        <v>17560</v>
      </c>
      <c r="O149">
        <v>12330</v>
      </c>
      <c r="P149">
        <v>45350</v>
      </c>
      <c r="Q149">
        <v>15620</v>
      </c>
      <c r="R149">
        <v>12780</v>
      </c>
      <c r="S149">
        <v>17560</v>
      </c>
      <c r="T149">
        <v>10920</v>
      </c>
      <c r="U149">
        <v>18708</v>
      </c>
      <c r="V149">
        <v>17268</v>
      </c>
      <c r="W149">
        <v>25110</v>
      </c>
      <c r="X149">
        <v>17540</v>
      </c>
      <c r="Y149">
        <v>20840</v>
      </c>
      <c r="Z149">
        <v>15560</v>
      </c>
      <c r="AA149">
        <v>20410</v>
      </c>
      <c r="AB149">
        <v>15250</v>
      </c>
      <c r="AC149">
        <v>34270</v>
      </c>
    </row>
    <row r="151" spans="1:29">
      <c r="Y151" t="s">
        <v>149</v>
      </c>
      <c r="Z151" t="s">
        <v>150</v>
      </c>
    </row>
    <row r="152" spans="1:29">
      <c r="Z152" s="3"/>
    </row>
    <row r="153" spans="1:29">
      <c r="X153">
        <v>1</v>
      </c>
      <c r="Y153" t="s">
        <v>90</v>
      </c>
      <c r="Z153" s="2">
        <v>44160</v>
      </c>
      <c r="AA153" s="37">
        <f>Z153/Z181</f>
        <v>0.18528697242933206</v>
      </c>
      <c r="AB153" s="37">
        <f>AA153</f>
        <v>0.18528697242933206</v>
      </c>
    </row>
    <row r="154" spans="1:29">
      <c r="X154">
        <f>X153+1</f>
        <v>2</v>
      </c>
      <c r="Y154" t="s">
        <v>97</v>
      </c>
      <c r="Z154" s="2">
        <v>22290</v>
      </c>
      <c r="AA154" s="37">
        <f>Z154/$Z$181</f>
        <v>9.3524606328120735E-2</v>
      </c>
      <c r="AB154" s="37">
        <f>AB153+AA154</f>
        <v>0.27881157875745277</v>
      </c>
    </row>
    <row r="155" spans="1:29">
      <c r="X155">
        <f t="shared" ref="X155:X161" si="0">X154+1</f>
        <v>3</v>
      </c>
      <c r="Y155" t="s">
        <v>64</v>
      </c>
      <c r="Z155" s="2">
        <v>22100</v>
      </c>
      <c r="AA155" s="37">
        <f t="shared" ref="AA155:AA180" si="1">Z155/$Z$181</f>
        <v>9.272740241594743E-2</v>
      </c>
      <c r="AB155" s="37">
        <f t="shared" ref="AB155:AB180" si="2">AB154+AA155</f>
        <v>0.37153898117340023</v>
      </c>
    </row>
    <row r="156" spans="1:29">
      <c r="X156">
        <f t="shared" si="0"/>
        <v>4</v>
      </c>
      <c r="Y156" t="s">
        <v>61</v>
      </c>
      <c r="Z156" s="2">
        <v>14220</v>
      </c>
      <c r="AA156" s="37">
        <f t="shared" si="1"/>
        <v>5.966441911107568E-2</v>
      </c>
      <c r="AB156" s="37">
        <f t="shared" si="2"/>
        <v>0.4312034002844759</v>
      </c>
    </row>
    <row r="157" spans="1:29">
      <c r="V157">
        <v>4820</v>
      </c>
      <c r="W157" t="e">
        <f>#REF!</f>
        <v>#REF!</v>
      </c>
      <c r="X157">
        <f t="shared" si="0"/>
        <v>5</v>
      </c>
      <c r="Y157" t="s">
        <v>86</v>
      </c>
      <c r="Z157" s="2">
        <v>12080</v>
      </c>
      <c r="AA157" s="37">
        <f t="shared" si="1"/>
        <v>5.068538557396584E-2</v>
      </c>
      <c r="AB157" s="37">
        <f t="shared" si="2"/>
        <v>0.48188878585844175</v>
      </c>
    </row>
    <row r="158" spans="1:29">
      <c r="X158">
        <f t="shared" si="0"/>
        <v>6</v>
      </c>
      <c r="Y158" t="s">
        <v>22</v>
      </c>
      <c r="Z158" s="2">
        <v>10960</v>
      </c>
      <c r="AA158" s="37">
        <f t="shared" si="1"/>
        <v>4.5986078302207418E-2</v>
      </c>
      <c r="AB158" s="37">
        <f t="shared" si="2"/>
        <v>0.52787486416064922</v>
      </c>
    </row>
    <row r="159" spans="1:29">
      <c r="X159">
        <f t="shared" si="0"/>
        <v>7</v>
      </c>
      <c r="Y159" t="s">
        <v>43</v>
      </c>
      <c r="Z159" s="2">
        <v>10355</v>
      </c>
      <c r="AA159" s="37">
        <f t="shared" si="1"/>
        <v>4.3447613213445056E-2</v>
      </c>
      <c r="AB159" s="37">
        <f t="shared" si="2"/>
        <v>0.57132247737409425</v>
      </c>
    </row>
    <row r="160" spans="1:29">
      <c r="V160">
        <v>4770</v>
      </c>
      <c r="W160" t="e">
        <f>#REF!</f>
        <v>#REF!</v>
      </c>
      <c r="X160">
        <f t="shared" si="0"/>
        <v>8</v>
      </c>
      <c r="Y160" t="s">
        <v>45</v>
      </c>
      <c r="Z160" s="2">
        <v>9280</v>
      </c>
      <c r="AA160" s="37">
        <f t="shared" si="1"/>
        <v>3.893711739456978E-2</v>
      </c>
      <c r="AB160" s="37">
        <f t="shared" si="2"/>
        <v>0.61025959476866398</v>
      </c>
    </row>
    <row r="161" spans="22:28">
      <c r="X161">
        <f t="shared" si="0"/>
        <v>9</v>
      </c>
      <c r="Y161" t="s">
        <v>76</v>
      </c>
      <c r="Z161" s="2">
        <v>9245</v>
      </c>
      <c r="AA161" s="37">
        <f t="shared" si="1"/>
        <v>3.8790264042327334E-2</v>
      </c>
      <c r="AB161" s="37">
        <f t="shared" si="2"/>
        <v>0.64904985881099131</v>
      </c>
    </row>
    <row r="162" spans="22:28">
      <c r="X162">
        <f t="shared" ref="X162:X180" si="3">X161+1</f>
        <v>10</v>
      </c>
      <c r="Y162" t="s">
        <v>110</v>
      </c>
      <c r="Z162" s="2">
        <v>7280</v>
      </c>
      <c r="AA162" s="37">
        <f t="shared" si="1"/>
        <v>3.0545497266429744E-2</v>
      </c>
      <c r="AB162" s="37">
        <f t="shared" si="2"/>
        <v>0.67959535607742105</v>
      </c>
    </row>
    <row r="163" spans="22:28">
      <c r="X163">
        <f t="shared" si="3"/>
        <v>11</v>
      </c>
      <c r="Y163" t="s">
        <v>5</v>
      </c>
      <c r="Z163" s="2">
        <v>7130</v>
      </c>
      <c r="AA163" s="37">
        <f t="shared" si="1"/>
        <v>2.9916125756819241E-2</v>
      </c>
      <c r="AB163" s="37">
        <f t="shared" si="2"/>
        <v>0.70951148183424029</v>
      </c>
    </row>
    <row r="164" spans="22:28">
      <c r="V164">
        <v>5185</v>
      </c>
      <c r="W164" t="e">
        <f>#REF!</f>
        <v>#REF!</v>
      </c>
      <c r="X164">
        <f t="shared" si="3"/>
        <v>12</v>
      </c>
      <c r="Y164" t="s">
        <v>74</v>
      </c>
      <c r="Z164" s="2">
        <v>6840</v>
      </c>
      <c r="AA164" s="37">
        <f t="shared" si="1"/>
        <v>2.8699340838238933E-2</v>
      </c>
      <c r="AB164" s="37">
        <f t="shared" si="2"/>
        <v>0.73821082267247917</v>
      </c>
    </row>
    <row r="165" spans="22:28">
      <c r="V165">
        <v>7130</v>
      </c>
      <c r="W165" t="e">
        <f>#REF!</f>
        <v>#REF!</v>
      </c>
      <c r="X165">
        <f t="shared" si="3"/>
        <v>13</v>
      </c>
      <c r="Y165" t="s">
        <v>70</v>
      </c>
      <c r="Z165" s="2">
        <v>6610</v>
      </c>
      <c r="AA165" s="37">
        <f t="shared" si="1"/>
        <v>2.7734304523502829E-2</v>
      </c>
      <c r="AB165" s="37">
        <f t="shared" si="2"/>
        <v>0.76594512719598196</v>
      </c>
    </row>
    <row r="166" spans="22:28">
      <c r="X166">
        <f t="shared" si="3"/>
        <v>14</v>
      </c>
      <c r="Y166" t="s">
        <v>38</v>
      </c>
      <c r="Z166" s="2">
        <v>6605</v>
      </c>
      <c r="AA166" s="37">
        <f t="shared" si="1"/>
        <v>2.771332547318248E-2</v>
      </c>
      <c r="AB166" s="37">
        <f t="shared" si="2"/>
        <v>0.79365845266916446</v>
      </c>
    </row>
    <row r="167" spans="22:28">
      <c r="X167">
        <f t="shared" si="3"/>
        <v>15</v>
      </c>
      <c r="Y167" t="s">
        <v>72</v>
      </c>
      <c r="Z167" s="2">
        <v>6230</v>
      </c>
      <c r="AA167" s="37">
        <f t="shared" si="1"/>
        <v>2.6139896699156222E-2</v>
      </c>
      <c r="AB167" s="37">
        <f t="shared" si="2"/>
        <v>0.81979834936832063</v>
      </c>
    </row>
    <row r="168" spans="22:28">
      <c r="X168">
        <f t="shared" si="3"/>
        <v>16</v>
      </c>
      <c r="Y168" t="s">
        <v>85</v>
      </c>
      <c r="Z168" s="2">
        <v>5845</v>
      </c>
      <c r="AA168" s="37">
        <f t="shared" si="1"/>
        <v>2.4524509824489265E-2</v>
      </c>
      <c r="AB168" s="37">
        <f t="shared" si="2"/>
        <v>0.84432285919280992</v>
      </c>
    </row>
    <row r="169" spans="22:28">
      <c r="X169">
        <f t="shared" si="3"/>
        <v>17</v>
      </c>
      <c r="Y169" t="s">
        <v>102</v>
      </c>
      <c r="Z169" s="2">
        <v>5660</v>
      </c>
      <c r="AA169" s="37">
        <f t="shared" si="1"/>
        <v>2.3748284962636312E-2</v>
      </c>
      <c r="AB169" s="37">
        <f t="shared" si="2"/>
        <v>0.86807114415544628</v>
      </c>
    </row>
    <row r="170" spans="22:28">
      <c r="X170">
        <f t="shared" si="3"/>
        <v>18</v>
      </c>
      <c r="Y170" t="s">
        <v>73</v>
      </c>
      <c r="Z170" s="2">
        <v>5275</v>
      </c>
      <c r="AA170" s="37">
        <f t="shared" si="1"/>
        <v>2.2132898087969352E-2</v>
      </c>
      <c r="AB170" s="37">
        <f t="shared" si="2"/>
        <v>0.89020404224341565</v>
      </c>
    </row>
    <row r="171" spans="22:28">
      <c r="X171">
        <f t="shared" si="3"/>
        <v>19</v>
      </c>
      <c r="Y171" t="s">
        <v>59</v>
      </c>
      <c r="Z171" s="2">
        <v>5185</v>
      </c>
      <c r="AA171" s="37">
        <f t="shared" si="1"/>
        <v>2.1755275182203052E-2</v>
      </c>
      <c r="AB171" s="37">
        <f t="shared" si="2"/>
        <v>0.91195931742561875</v>
      </c>
    </row>
    <row r="172" spans="22:28">
      <c r="X172">
        <f t="shared" si="3"/>
        <v>20</v>
      </c>
      <c r="Y172" t="s">
        <v>71</v>
      </c>
      <c r="Z172" s="2">
        <v>4980</v>
      </c>
      <c r="AA172" s="37">
        <f t="shared" si="1"/>
        <v>2.0895134119068699E-2</v>
      </c>
      <c r="AB172" s="37">
        <f t="shared" si="2"/>
        <v>0.93285445154468749</v>
      </c>
    </row>
    <row r="173" spans="22:28">
      <c r="X173">
        <f t="shared" si="3"/>
        <v>21</v>
      </c>
      <c r="Y173" t="s">
        <v>68</v>
      </c>
      <c r="Z173" s="2">
        <v>4820</v>
      </c>
      <c r="AA173" s="37">
        <f t="shared" si="1"/>
        <v>2.0223804508817497E-2</v>
      </c>
      <c r="AB173" s="37">
        <f t="shared" si="2"/>
        <v>0.95307825605350494</v>
      </c>
    </row>
    <row r="174" spans="22:28">
      <c r="X174">
        <f t="shared" si="3"/>
        <v>22</v>
      </c>
      <c r="Y174" t="s">
        <v>69</v>
      </c>
      <c r="Z174" s="2">
        <v>4770</v>
      </c>
      <c r="AA174" s="37">
        <f t="shared" si="1"/>
        <v>2.0014014005613995E-2</v>
      </c>
      <c r="AB174" s="37">
        <f t="shared" si="2"/>
        <v>0.97309227005911891</v>
      </c>
    </row>
    <row r="175" spans="22:28">
      <c r="X175">
        <f t="shared" si="3"/>
        <v>23</v>
      </c>
      <c r="Y175" t="s">
        <v>77</v>
      </c>
      <c r="Z175" s="2">
        <v>2110</v>
      </c>
      <c r="AA175" s="37">
        <f t="shared" si="1"/>
        <v>8.8531592351877419E-3</v>
      </c>
      <c r="AB175" s="37">
        <f t="shared" si="2"/>
        <v>0.98194542929430662</v>
      </c>
    </row>
    <row r="176" spans="22:28">
      <c r="X176">
        <f t="shared" si="3"/>
        <v>24</v>
      </c>
      <c r="Y176" t="s">
        <v>108</v>
      </c>
      <c r="Z176" s="2">
        <v>1835</v>
      </c>
      <c r="AA176" s="37">
        <f t="shared" si="1"/>
        <v>7.699311467568486E-3</v>
      </c>
      <c r="AB176" s="37">
        <f t="shared" si="2"/>
        <v>0.98964474076187514</v>
      </c>
    </row>
    <row r="177" spans="22:28">
      <c r="X177">
        <f t="shared" si="3"/>
        <v>25</v>
      </c>
      <c r="Y177" t="s">
        <v>104</v>
      </c>
      <c r="Z177" s="2">
        <v>978</v>
      </c>
      <c r="AA177" s="37">
        <f t="shared" si="1"/>
        <v>4.1035022426604796E-3</v>
      </c>
      <c r="AB177" s="37">
        <f t="shared" si="2"/>
        <v>0.99374824300453557</v>
      </c>
    </row>
    <row r="178" spans="22:28">
      <c r="V178">
        <v>6610</v>
      </c>
      <c r="W178" t="e">
        <f>#REF!</f>
        <v>#REF!</v>
      </c>
      <c r="X178">
        <f t="shared" si="3"/>
        <v>26</v>
      </c>
      <c r="Y178" t="s">
        <v>114</v>
      </c>
      <c r="Z178" s="2">
        <v>810</v>
      </c>
      <c r="AA178" s="37">
        <f t="shared" si="1"/>
        <v>3.3986061518967159E-3</v>
      </c>
      <c r="AB178" s="37">
        <f t="shared" si="2"/>
        <v>0.99714684915643226</v>
      </c>
    </row>
    <row r="179" spans="22:28">
      <c r="X179">
        <f t="shared" si="3"/>
        <v>27</v>
      </c>
      <c r="Y179" t="s">
        <v>107</v>
      </c>
      <c r="Z179" s="2">
        <v>680</v>
      </c>
      <c r="AA179" s="37">
        <f t="shared" si="1"/>
        <v>2.8531508435676134E-3</v>
      </c>
      <c r="AB179" s="37">
        <f t="shared" si="2"/>
        <v>0.99999999999999989</v>
      </c>
    </row>
    <row r="180" spans="22:28">
      <c r="W180" t="e">
        <f>#REF!</f>
        <v>#REF!</v>
      </c>
      <c r="X180">
        <f t="shared" si="3"/>
        <v>28</v>
      </c>
      <c r="Y180" t="s">
        <v>112</v>
      </c>
      <c r="Z180" s="2">
        <v>0</v>
      </c>
      <c r="AA180">
        <f t="shared" si="1"/>
        <v>0</v>
      </c>
      <c r="AB180" s="37">
        <f t="shared" si="2"/>
        <v>0.99999999999999989</v>
      </c>
    </row>
    <row r="181" spans="22:28">
      <c r="V181">
        <v>6230</v>
      </c>
      <c r="W181" t="e">
        <f>#REF!</f>
        <v>#REF!</v>
      </c>
      <c r="Y181" t="s">
        <v>151</v>
      </c>
      <c r="Z181" s="3">
        <f>SUM(Z153:Z180)</f>
        <v>238333</v>
      </c>
      <c r="AB181" s="37"/>
    </row>
    <row r="182" spans="22:28">
      <c r="Y182" t="s">
        <v>152</v>
      </c>
      <c r="Z182" s="7">
        <f>Z181/X180</f>
        <v>8511.8928571428569</v>
      </c>
      <c r="AB182" s="37"/>
    </row>
    <row r="186" spans="22:28">
      <c r="V186">
        <v>9245</v>
      </c>
      <c r="W186" t="e">
        <f>#REF!</f>
        <v>#REF!</v>
      </c>
    </row>
    <row r="191" spans="22:28">
      <c r="V191">
        <v>10960</v>
      </c>
      <c r="W191" t="e">
        <f>#REF!</f>
        <v>#REF!</v>
      </c>
    </row>
    <row r="196" spans="22:23">
      <c r="V196">
        <v>5275</v>
      </c>
      <c r="W196" t="e">
        <f>#REF!</f>
        <v>#REF!</v>
      </c>
    </row>
    <row r="201" spans="22:23">
      <c r="V201">
        <v>6840</v>
      </c>
      <c r="W201" t="e">
        <f>#REF!</f>
        <v>#REF!</v>
      </c>
    </row>
    <row r="206" spans="22:23">
      <c r="V206" t="e">
        <f>SUM(#REF!)</f>
        <v>#REF!</v>
      </c>
      <c r="W206" t="e">
        <f>#REF!</f>
        <v>#REF!</v>
      </c>
    </row>
    <row r="211" spans="22:23">
      <c r="V211" t="e">
        <f>SUM(#REF!)</f>
        <v>#REF!</v>
      </c>
      <c r="W211" t="e">
        <f>#REF!</f>
        <v>#REF!</v>
      </c>
    </row>
    <row r="216" spans="22:23">
      <c r="V216" t="e">
        <f>SUM(#REF!)</f>
        <v>#REF!</v>
      </c>
      <c r="W216" t="e">
        <f>#REF!</f>
        <v>#REF!</v>
      </c>
    </row>
    <row r="221" spans="22:23">
      <c r="V221" t="e">
        <f>SUM(#REF!)</f>
        <v>#REF!</v>
      </c>
      <c r="W221" t="e">
        <f>#REF!</f>
        <v>#REF!</v>
      </c>
    </row>
    <row r="226" spans="22:23">
      <c r="V226" t="e">
        <f>SUM(#REF!)</f>
        <v>#REF!</v>
      </c>
      <c r="W226" t="e">
        <f>#REF!</f>
        <v>#REF!</v>
      </c>
    </row>
    <row r="231" spans="22:23">
      <c r="V231" t="e">
        <f>SUM(#REF!)</f>
        <v>#REF!</v>
      </c>
      <c r="W231" t="e">
        <f>#REF!</f>
        <v>#REF!</v>
      </c>
    </row>
    <row r="236" spans="22:23">
      <c r="V236" t="e">
        <f>SUM(#REF!)</f>
        <v>#REF!</v>
      </c>
      <c r="W236" t="e">
        <f>#REF!</f>
        <v>#REF!</v>
      </c>
    </row>
    <row r="241" spans="22:23">
      <c r="V241" t="e">
        <f>SUM(#REF!)</f>
        <v>#REF!</v>
      </c>
      <c r="W241" t="e">
        <f>#REF!</f>
        <v>#REF!</v>
      </c>
    </row>
    <row r="246" spans="22:23">
      <c r="V246" t="e">
        <f>SUM(#REF!)</f>
        <v>#REF!</v>
      </c>
      <c r="W246" t="e">
        <f>#REF!</f>
        <v>#REF!</v>
      </c>
    </row>
    <row r="251" spans="22:23">
      <c r="V251" t="e">
        <f>SUM(#REF!)</f>
        <v>#REF!</v>
      </c>
      <c r="W251" t="e">
        <f>#REF!</f>
        <v>#REF!</v>
      </c>
    </row>
    <row r="256" spans="22:23">
      <c r="V256" t="e">
        <f>SUM(#REF!)</f>
        <v>#REF!</v>
      </c>
      <c r="W256" t="e">
        <f>#REF!</f>
        <v>#REF!</v>
      </c>
    </row>
    <row r="261" spans="22:23">
      <c r="V261" t="e">
        <f>SUM(#REF!)</f>
        <v>#REF!</v>
      </c>
      <c r="W261" t="e">
        <f>#REF!</f>
        <v>#REF!</v>
      </c>
    </row>
    <row r="266" spans="22:23">
      <c r="V266" t="e">
        <f>SUM(#REF!)</f>
        <v>#REF!</v>
      </c>
      <c r="W266" t="e">
        <f>#REF!</f>
        <v>#REF!</v>
      </c>
    </row>
    <row r="271" spans="22:23">
      <c r="V271" t="e">
        <f>SUM(#REF!)</f>
        <v>#REF!</v>
      </c>
      <c r="W271" t="e">
        <f>#REF!</f>
        <v>#REF!</v>
      </c>
    </row>
    <row r="276" spans="22:23">
      <c r="V276" t="e">
        <f>SUM(#REF!)</f>
        <v>#REF!</v>
      </c>
      <c r="W276" t="e">
        <f>#REF!</f>
        <v>#REF!</v>
      </c>
    </row>
    <row r="281" spans="22:23">
      <c r="V281" t="e">
        <f>SUM(#REF!)</f>
        <v>#REF!</v>
      </c>
      <c r="W281" t="e">
        <f>#REF!</f>
        <v>#REF!</v>
      </c>
    </row>
    <row r="286" spans="22:23">
      <c r="V286" t="e">
        <f>SUM(#REF!)</f>
        <v>#REF!</v>
      </c>
      <c r="W286" t="e">
        <f>#REF!</f>
        <v>#REF!</v>
      </c>
    </row>
  </sheetData>
  <sortState xmlns:xlrd2="http://schemas.microsoft.com/office/spreadsheetml/2017/richdata2" ref="V151:Z181">
    <sortCondition descending="1" ref="Z152:Z181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4CC5-B0D9-4A7D-8115-302EAAAFF395}">
  <dimension ref="A1:GN36"/>
  <sheetViews>
    <sheetView topLeftCell="FU1" workbookViewId="0">
      <selection activeCell="GM2" sqref="GM2:GN30"/>
    </sheetView>
  </sheetViews>
  <sheetFormatPr defaultRowHeight="14.45"/>
  <cols>
    <col min="1" max="1" width="15.140625" customWidth="1"/>
    <col min="2" max="2" width="14.42578125" customWidth="1"/>
    <col min="3" max="4" width="11.140625" customWidth="1"/>
    <col min="5" max="5" width="8.7109375" customWidth="1"/>
    <col min="8" max="8" width="16.85546875" customWidth="1"/>
    <col min="14" max="14" width="11.85546875" customWidth="1"/>
    <col min="98" max="98" width="11" customWidth="1"/>
    <col min="129" max="129" width="8.85546875" style="19"/>
    <col min="176" max="176" width="10.28515625" bestFit="1" customWidth="1"/>
    <col min="194" max="194" width="10.28515625" bestFit="1" customWidth="1"/>
    <col min="195" max="195" width="14.140625" customWidth="1"/>
  </cols>
  <sheetData>
    <row r="1" spans="1:196">
      <c r="B1" s="11">
        <f>DATE(2021,10,20)</f>
        <v>44489</v>
      </c>
      <c r="C1" s="11"/>
      <c r="D1" s="11"/>
      <c r="E1" s="11"/>
      <c r="F1" s="11"/>
      <c r="G1" s="11"/>
      <c r="H1" s="11">
        <f>DATE(2021,10,21)</f>
        <v>44490</v>
      </c>
      <c r="I1" s="12"/>
      <c r="J1" s="12"/>
      <c r="K1" s="12"/>
      <c r="L1" s="12"/>
      <c r="M1" s="12"/>
      <c r="N1" s="11">
        <f>H1+1</f>
        <v>44491</v>
      </c>
      <c r="O1" s="12"/>
      <c r="P1" s="12"/>
      <c r="Q1" s="12"/>
      <c r="R1" s="12"/>
      <c r="S1" s="12"/>
      <c r="T1" s="11">
        <f>N1+1</f>
        <v>44492</v>
      </c>
      <c r="U1" s="12"/>
      <c r="V1" s="12"/>
      <c r="W1" s="12"/>
      <c r="X1" s="12"/>
      <c r="Y1" s="12"/>
      <c r="Z1" s="11">
        <f>T1+1</f>
        <v>44493</v>
      </c>
      <c r="AA1" s="12"/>
      <c r="AB1" s="12"/>
      <c r="AC1" s="12"/>
      <c r="AD1" s="12"/>
      <c r="AE1" s="12"/>
      <c r="AF1" s="11">
        <f>Z1+1</f>
        <v>44494</v>
      </c>
      <c r="AG1" s="12"/>
      <c r="AH1" s="12"/>
      <c r="AI1" s="12"/>
      <c r="AJ1" s="12"/>
      <c r="AK1" s="12"/>
      <c r="AL1" s="11">
        <f>AF1+1</f>
        <v>44495</v>
      </c>
      <c r="AM1" s="12"/>
      <c r="AN1" s="12"/>
      <c r="AO1" s="12"/>
      <c r="AP1" s="12"/>
      <c r="AQ1" s="12"/>
      <c r="AR1" s="11">
        <f>AL1+1</f>
        <v>44496</v>
      </c>
      <c r="AS1" s="12"/>
      <c r="AT1" s="12"/>
      <c r="AU1" s="12"/>
      <c r="AV1" s="12"/>
      <c r="AW1" s="12"/>
      <c r="AX1" s="11">
        <f>AR1+1</f>
        <v>44497</v>
      </c>
      <c r="AY1" s="12"/>
      <c r="AZ1" s="12"/>
      <c r="BA1" s="12"/>
      <c r="BB1" s="12"/>
      <c r="BC1" s="12"/>
      <c r="BD1" s="11">
        <f>AX1+1</f>
        <v>44498</v>
      </c>
      <c r="BE1" s="12"/>
      <c r="BF1" s="12"/>
      <c r="BG1" s="12"/>
      <c r="BH1" s="12"/>
      <c r="BI1" s="12"/>
      <c r="BJ1" s="11">
        <f>BD1+1</f>
        <v>44499</v>
      </c>
      <c r="BK1" s="12"/>
      <c r="BL1" s="12"/>
      <c r="BM1" s="12"/>
      <c r="BN1" s="12"/>
      <c r="BO1" s="12"/>
      <c r="BP1" s="11">
        <f>BJ1+1</f>
        <v>44500</v>
      </c>
      <c r="BQ1" s="12"/>
      <c r="BR1" s="12"/>
      <c r="BS1" s="12"/>
      <c r="BT1" s="12"/>
      <c r="BU1" s="12"/>
      <c r="BV1" s="11">
        <f>BP1+1</f>
        <v>44501</v>
      </c>
      <c r="BW1" s="12"/>
      <c r="BX1" s="12"/>
      <c r="BY1" s="12"/>
      <c r="BZ1" s="12"/>
      <c r="CA1" s="12"/>
      <c r="CB1" s="11">
        <f>BV1+1</f>
        <v>44502</v>
      </c>
      <c r="CC1" s="12"/>
      <c r="CD1" s="12"/>
      <c r="CE1" s="12"/>
      <c r="CF1" s="12"/>
      <c r="CG1" s="12"/>
      <c r="CH1" s="11">
        <f>CB1+1</f>
        <v>44503</v>
      </c>
      <c r="CI1" s="12"/>
      <c r="CJ1" s="12"/>
      <c r="CK1" s="12"/>
      <c r="CL1" s="12"/>
      <c r="CM1" s="12"/>
      <c r="CN1" s="13">
        <f>CH1+1</f>
        <v>44504</v>
      </c>
      <c r="CO1" s="14"/>
      <c r="CP1" s="14"/>
      <c r="CQ1" s="14"/>
      <c r="CR1" s="14"/>
      <c r="CS1" s="14"/>
      <c r="CT1" s="13">
        <f>CN1+1</f>
        <v>44505</v>
      </c>
      <c r="CU1" s="14"/>
      <c r="CV1" s="14"/>
      <c r="CW1" s="14"/>
      <c r="CX1" s="14"/>
      <c r="CY1" s="14"/>
      <c r="CZ1" s="16">
        <f>CT1+1</f>
        <v>44506</v>
      </c>
      <c r="DA1" s="15"/>
      <c r="DB1" s="15"/>
      <c r="DC1" s="15"/>
      <c r="DD1" s="15"/>
      <c r="DE1" s="15"/>
      <c r="DF1" s="11">
        <f>CZ1+1</f>
        <v>44507</v>
      </c>
      <c r="DG1" s="12"/>
      <c r="DH1" s="12"/>
      <c r="DI1" s="12"/>
      <c r="DJ1" s="12"/>
      <c r="DK1" s="12"/>
      <c r="DL1" s="11">
        <f>DF1+1</f>
        <v>44508</v>
      </c>
      <c r="DM1" s="12"/>
      <c r="DN1" s="12"/>
      <c r="DO1" s="12"/>
      <c r="DP1" s="12"/>
      <c r="DQ1" s="12"/>
      <c r="DR1" s="11">
        <f>DL1+1</f>
        <v>44509</v>
      </c>
      <c r="DS1" s="12"/>
      <c r="DT1" s="12"/>
      <c r="DU1" s="12"/>
      <c r="DV1" s="12"/>
      <c r="DW1" s="12"/>
      <c r="DX1" s="11">
        <f>DR1+1</f>
        <v>44510</v>
      </c>
      <c r="DY1" s="20"/>
      <c r="DZ1" s="12"/>
      <c r="EA1" s="12"/>
      <c r="EB1" s="12"/>
      <c r="EC1" s="12"/>
      <c r="ED1" s="11">
        <f>DX1+1</f>
        <v>44511</v>
      </c>
      <c r="EE1" s="12"/>
      <c r="EF1" s="12"/>
      <c r="EG1" s="12"/>
      <c r="EH1" s="12"/>
      <c r="EI1" s="12"/>
      <c r="EJ1" s="11">
        <f>ED1+1</f>
        <v>44512</v>
      </c>
      <c r="EK1" s="12"/>
      <c r="EL1" s="12"/>
      <c r="EM1" s="12"/>
      <c r="EN1" s="12"/>
      <c r="EO1" s="12"/>
      <c r="EP1" s="16">
        <f>EJ1+1</f>
        <v>44513</v>
      </c>
      <c r="EQ1" s="15"/>
      <c r="ER1" s="15"/>
      <c r="ES1" s="15"/>
      <c r="ET1" s="15"/>
      <c r="EU1" s="15"/>
      <c r="EV1" s="11">
        <f>EP1+1</f>
        <v>44514</v>
      </c>
      <c r="EW1" s="12"/>
      <c r="EX1" s="12"/>
      <c r="EY1" s="12"/>
      <c r="EZ1" s="12"/>
      <c r="FA1" s="12"/>
      <c r="FB1" s="11">
        <f>EV1+1</f>
        <v>44515</v>
      </c>
      <c r="FC1" s="12"/>
      <c r="FD1" s="12"/>
      <c r="FE1" s="12"/>
      <c r="FF1" s="12"/>
      <c r="FG1" s="12"/>
      <c r="FH1" s="11">
        <f>FB1+1</f>
        <v>44516</v>
      </c>
      <c r="FI1" s="12"/>
      <c r="FJ1" s="12"/>
      <c r="FK1" s="12"/>
      <c r="FL1" s="12"/>
      <c r="FM1" s="12"/>
      <c r="FN1" s="11">
        <f>FH1+1</f>
        <v>44517</v>
      </c>
      <c r="FO1" s="11"/>
      <c r="FP1" s="11"/>
      <c r="FQ1" s="11"/>
      <c r="FR1" s="11"/>
      <c r="FS1" s="11"/>
      <c r="FT1" s="11">
        <f>FN1+1</f>
        <v>44518</v>
      </c>
      <c r="FU1" s="11"/>
      <c r="FV1" s="11"/>
      <c r="FW1" s="11"/>
      <c r="FX1" s="11"/>
      <c r="FY1" s="11"/>
      <c r="FZ1" s="11">
        <f>FT1+1</f>
        <v>44519</v>
      </c>
      <c r="GA1" s="12"/>
      <c r="GB1" s="12"/>
      <c r="GC1" s="12"/>
      <c r="GD1" s="12"/>
      <c r="GE1" s="12"/>
      <c r="GF1" s="11">
        <f>FZ1+1</f>
        <v>44520</v>
      </c>
      <c r="GG1" s="12"/>
      <c r="GH1" s="12"/>
      <c r="GI1" s="12"/>
      <c r="GJ1" s="12"/>
    </row>
    <row r="2" spans="1:196">
      <c r="A2" t="s">
        <v>149</v>
      </c>
      <c r="B2" t="s">
        <v>1</v>
      </c>
      <c r="C2" t="s">
        <v>2</v>
      </c>
      <c r="D2" t="s">
        <v>153</v>
      </c>
      <c r="E2" t="s">
        <v>3</v>
      </c>
      <c r="F2" t="s">
        <v>4</v>
      </c>
      <c r="G2" t="s">
        <v>154</v>
      </c>
      <c r="H2" t="s">
        <v>1</v>
      </c>
      <c r="I2" t="s">
        <v>2</v>
      </c>
      <c r="J2" t="s">
        <v>153</v>
      </c>
      <c r="K2" t="s">
        <v>3</v>
      </c>
      <c r="L2" t="s">
        <v>4</v>
      </c>
      <c r="M2" t="s">
        <v>154</v>
      </c>
      <c r="N2" t="s">
        <v>1</v>
      </c>
      <c r="O2" t="s">
        <v>2</v>
      </c>
      <c r="P2" t="s">
        <v>153</v>
      </c>
      <c r="Q2" t="s">
        <v>3</v>
      </c>
      <c r="R2" t="s">
        <v>4</v>
      </c>
      <c r="S2" t="s">
        <v>154</v>
      </c>
      <c r="T2" t="s">
        <v>1</v>
      </c>
      <c r="U2" t="s">
        <v>2</v>
      </c>
      <c r="V2" t="s">
        <v>153</v>
      </c>
      <c r="W2" t="s">
        <v>3</v>
      </c>
      <c r="X2" t="s">
        <v>4</v>
      </c>
      <c r="Y2" t="s">
        <v>154</v>
      </c>
      <c r="Z2" t="s">
        <v>1</v>
      </c>
      <c r="AA2" t="s">
        <v>2</v>
      </c>
      <c r="AB2" t="s">
        <v>153</v>
      </c>
      <c r="AC2" t="s">
        <v>3</v>
      </c>
      <c r="AD2" t="s">
        <v>4</v>
      </c>
      <c r="AE2" t="s">
        <v>154</v>
      </c>
      <c r="AF2" t="s">
        <v>1</v>
      </c>
      <c r="AG2" t="s">
        <v>2</v>
      </c>
      <c r="AH2" t="s">
        <v>153</v>
      </c>
      <c r="AI2" t="s">
        <v>3</v>
      </c>
      <c r="AJ2" t="s">
        <v>4</v>
      </c>
      <c r="AK2" t="s">
        <v>154</v>
      </c>
      <c r="AL2" t="s">
        <v>1</v>
      </c>
      <c r="AM2" t="s">
        <v>2</v>
      </c>
      <c r="AN2" t="s">
        <v>153</v>
      </c>
      <c r="AO2" t="s">
        <v>3</v>
      </c>
      <c r="AP2" t="s">
        <v>4</v>
      </c>
      <c r="AQ2" t="s">
        <v>154</v>
      </c>
      <c r="AR2" t="s">
        <v>1</v>
      </c>
      <c r="AS2" t="s">
        <v>2</v>
      </c>
      <c r="AT2" t="s">
        <v>153</v>
      </c>
      <c r="AU2" t="s">
        <v>3</v>
      </c>
      <c r="AV2" t="s">
        <v>4</v>
      </c>
      <c r="AW2" t="s">
        <v>154</v>
      </c>
      <c r="AX2" t="s">
        <v>1</v>
      </c>
      <c r="AY2" t="s">
        <v>2</v>
      </c>
      <c r="AZ2" t="s">
        <v>153</v>
      </c>
      <c r="BA2" t="s">
        <v>3</v>
      </c>
      <c r="BB2" t="s">
        <v>4</v>
      </c>
      <c r="BC2" t="s">
        <v>154</v>
      </c>
      <c r="BD2" t="s">
        <v>1</v>
      </c>
      <c r="BE2" t="s">
        <v>2</v>
      </c>
      <c r="BF2" t="s">
        <v>153</v>
      </c>
      <c r="BG2" t="s">
        <v>3</v>
      </c>
      <c r="BH2" t="s">
        <v>4</v>
      </c>
      <c r="BI2" t="s">
        <v>154</v>
      </c>
      <c r="BJ2" t="s">
        <v>1</v>
      </c>
      <c r="BK2" t="s">
        <v>2</v>
      </c>
      <c r="BL2" t="s">
        <v>153</v>
      </c>
      <c r="BM2" t="s">
        <v>3</v>
      </c>
      <c r="BN2" t="s">
        <v>4</v>
      </c>
      <c r="BO2" t="s">
        <v>154</v>
      </c>
      <c r="BP2" t="s">
        <v>1</v>
      </c>
      <c r="BQ2" t="s">
        <v>2</v>
      </c>
      <c r="BR2" t="s">
        <v>153</v>
      </c>
      <c r="BS2" t="s">
        <v>3</v>
      </c>
      <c r="BT2" t="s">
        <v>4</v>
      </c>
      <c r="BU2" t="s">
        <v>154</v>
      </c>
      <c r="BV2" t="s">
        <v>1</v>
      </c>
      <c r="BW2" t="s">
        <v>2</v>
      </c>
      <c r="BX2" t="s">
        <v>153</v>
      </c>
      <c r="BY2" t="s">
        <v>3</v>
      </c>
      <c r="BZ2" t="s">
        <v>4</v>
      </c>
      <c r="CA2" t="s">
        <v>154</v>
      </c>
      <c r="CB2" t="s">
        <v>1</v>
      </c>
      <c r="CC2" t="s">
        <v>2</v>
      </c>
      <c r="CD2" t="s">
        <v>153</v>
      </c>
      <c r="CE2" t="s">
        <v>3</v>
      </c>
      <c r="CF2" t="s">
        <v>4</v>
      </c>
      <c r="CG2" t="s">
        <v>154</v>
      </c>
      <c r="CH2" t="s">
        <v>1</v>
      </c>
      <c r="CI2" t="s">
        <v>2</v>
      </c>
      <c r="CJ2" t="s">
        <v>153</v>
      </c>
      <c r="CK2" t="s">
        <v>3</v>
      </c>
      <c r="CL2" t="s">
        <v>4</v>
      </c>
      <c r="CM2" t="s">
        <v>154</v>
      </c>
      <c r="CN2" t="s">
        <v>1</v>
      </c>
      <c r="CO2" t="s">
        <v>2</v>
      </c>
      <c r="CP2" t="s">
        <v>153</v>
      </c>
      <c r="CQ2" t="s">
        <v>3</v>
      </c>
      <c r="CR2" t="s">
        <v>4</v>
      </c>
      <c r="CS2" t="s">
        <v>154</v>
      </c>
      <c r="CT2" t="s">
        <v>1</v>
      </c>
      <c r="CU2" t="s">
        <v>2</v>
      </c>
      <c r="CV2" t="s">
        <v>153</v>
      </c>
      <c r="CW2" t="s">
        <v>3</v>
      </c>
      <c r="CX2" t="s">
        <v>4</v>
      </c>
      <c r="CY2" t="s">
        <v>154</v>
      </c>
      <c r="CZ2" t="s">
        <v>1</v>
      </c>
      <c r="DA2" t="s">
        <v>2</v>
      </c>
      <c r="DB2" t="s">
        <v>153</v>
      </c>
      <c r="DC2" t="s">
        <v>3</v>
      </c>
      <c r="DD2" t="s">
        <v>4</v>
      </c>
      <c r="DE2" t="s">
        <v>154</v>
      </c>
      <c r="DF2" t="s">
        <v>1</v>
      </c>
      <c r="DG2" t="s">
        <v>2</v>
      </c>
      <c r="DH2" t="s">
        <v>153</v>
      </c>
      <c r="DI2" t="s">
        <v>3</v>
      </c>
      <c r="DJ2" t="s">
        <v>4</v>
      </c>
      <c r="DK2" t="s">
        <v>154</v>
      </c>
      <c r="DL2" t="s">
        <v>1</v>
      </c>
      <c r="DM2" t="s">
        <v>2</v>
      </c>
      <c r="DN2" t="s">
        <v>153</v>
      </c>
      <c r="DO2" t="s">
        <v>3</v>
      </c>
      <c r="DP2" t="s">
        <v>4</v>
      </c>
      <c r="DQ2" t="s">
        <v>154</v>
      </c>
      <c r="DR2" t="s">
        <v>1</v>
      </c>
      <c r="DS2" t="s">
        <v>2</v>
      </c>
      <c r="DT2" t="s">
        <v>153</v>
      </c>
      <c r="DU2" t="s">
        <v>3</v>
      </c>
      <c r="DV2" t="s">
        <v>4</v>
      </c>
      <c r="DW2" t="s">
        <v>154</v>
      </c>
      <c r="DX2" t="s">
        <v>1</v>
      </c>
      <c r="DY2" t="s">
        <v>2</v>
      </c>
      <c r="DZ2" t="s">
        <v>153</v>
      </c>
      <c r="EA2" t="s">
        <v>3</v>
      </c>
      <c r="EB2" t="s">
        <v>4</v>
      </c>
      <c r="EC2" t="s">
        <v>154</v>
      </c>
      <c r="ED2" t="s">
        <v>1</v>
      </c>
      <c r="EE2" t="s">
        <v>2</v>
      </c>
      <c r="EF2" t="s">
        <v>153</v>
      </c>
      <c r="EG2" t="s">
        <v>3</v>
      </c>
      <c r="EH2" t="s">
        <v>4</v>
      </c>
      <c r="EI2" t="s">
        <v>154</v>
      </c>
      <c r="EJ2" t="s">
        <v>1</v>
      </c>
      <c r="EK2" t="s">
        <v>2</v>
      </c>
      <c r="EL2" t="s">
        <v>153</v>
      </c>
      <c r="EM2" t="s">
        <v>3</v>
      </c>
      <c r="EN2" t="s">
        <v>4</v>
      </c>
      <c r="EO2" t="s">
        <v>154</v>
      </c>
      <c r="EP2" t="s">
        <v>1</v>
      </c>
      <c r="EQ2" t="s">
        <v>2</v>
      </c>
      <c r="ER2" t="s">
        <v>153</v>
      </c>
      <c r="ES2" t="s">
        <v>3</v>
      </c>
      <c r="ET2" t="s">
        <v>4</v>
      </c>
      <c r="EU2" t="s">
        <v>154</v>
      </c>
      <c r="EV2" t="s">
        <v>1</v>
      </c>
      <c r="EW2" t="s">
        <v>2</v>
      </c>
      <c r="EX2" t="s">
        <v>153</v>
      </c>
      <c r="EY2" t="s">
        <v>3</v>
      </c>
      <c r="EZ2" t="s">
        <v>4</v>
      </c>
      <c r="FA2" t="s">
        <v>154</v>
      </c>
      <c r="FB2" t="s">
        <v>1</v>
      </c>
      <c r="FC2" t="s">
        <v>2</v>
      </c>
      <c r="FD2" t="s">
        <v>153</v>
      </c>
      <c r="FE2" t="s">
        <v>3</v>
      </c>
      <c r="FF2" t="s">
        <v>4</v>
      </c>
      <c r="FG2" t="s">
        <v>154</v>
      </c>
      <c r="FH2" t="s">
        <v>1</v>
      </c>
      <c r="FI2" t="s">
        <v>2</v>
      </c>
      <c r="FJ2" t="s">
        <v>153</v>
      </c>
      <c r="FK2" t="s">
        <v>3</v>
      </c>
      <c r="FL2" t="s">
        <v>4</v>
      </c>
      <c r="FM2" t="s">
        <v>154</v>
      </c>
      <c r="FN2" t="s">
        <v>1</v>
      </c>
      <c r="FO2" t="s">
        <v>2</v>
      </c>
      <c r="FP2" t="s">
        <v>153</v>
      </c>
      <c r="FQ2" t="s">
        <v>3</v>
      </c>
      <c r="FR2" t="s">
        <v>4</v>
      </c>
      <c r="FS2" t="s">
        <v>154</v>
      </c>
      <c r="FT2" t="s">
        <v>1</v>
      </c>
      <c r="FU2" t="s">
        <v>2</v>
      </c>
      <c r="FV2" t="s">
        <v>153</v>
      </c>
      <c r="FW2" t="s">
        <v>3</v>
      </c>
      <c r="FX2" t="s">
        <v>4</v>
      </c>
      <c r="FY2" t="s">
        <v>154</v>
      </c>
      <c r="FZ2" t="s">
        <v>1</v>
      </c>
      <c r="GA2" t="s">
        <v>2</v>
      </c>
      <c r="GB2" t="s">
        <v>153</v>
      </c>
      <c r="GC2" t="s">
        <v>3</v>
      </c>
      <c r="GD2" t="s">
        <v>4</v>
      </c>
      <c r="GE2" t="s">
        <v>154</v>
      </c>
      <c r="GF2" t="s">
        <v>1</v>
      </c>
      <c r="GG2" t="s">
        <v>2</v>
      </c>
      <c r="GH2" t="s">
        <v>153</v>
      </c>
      <c r="GI2" t="s">
        <v>3</v>
      </c>
      <c r="GJ2" t="s">
        <v>4</v>
      </c>
      <c r="GK2" t="s">
        <v>154</v>
      </c>
      <c r="GM2" t="s">
        <v>116</v>
      </c>
      <c r="GN2" t="s">
        <v>117</v>
      </c>
    </row>
    <row r="3" spans="1:196">
      <c r="A3" t="s">
        <v>5</v>
      </c>
      <c r="B3">
        <v>12</v>
      </c>
      <c r="C3" s="2">
        <v>35</v>
      </c>
      <c r="D3" s="2">
        <f t="shared" ref="D3:D30" si="0">B3*C3</f>
        <v>420</v>
      </c>
      <c r="E3">
        <v>8</v>
      </c>
      <c r="F3" s="2">
        <v>40</v>
      </c>
      <c r="G3" s="2">
        <f t="shared" ref="G3:G30" si="1">(B3-E3)*F3</f>
        <v>160</v>
      </c>
      <c r="H3">
        <v>8</v>
      </c>
      <c r="I3" s="1">
        <v>0</v>
      </c>
      <c r="J3" s="2">
        <f>H3*I3</f>
        <v>0</v>
      </c>
      <c r="K3">
        <v>0</v>
      </c>
      <c r="L3" s="3">
        <v>40</v>
      </c>
      <c r="M3" s="2">
        <f>(H3-K3)*L3</f>
        <v>320</v>
      </c>
      <c r="N3">
        <v>15</v>
      </c>
      <c r="O3" s="3">
        <v>35</v>
      </c>
      <c r="P3" s="2">
        <f>N3*O3</f>
        <v>525</v>
      </c>
      <c r="Q3">
        <v>4</v>
      </c>
      <c r="R3" s="3">
        <v>40</v>
      </c>
      <c r="S3" s="2">
        <f>(N3-Q3)*R3</f>
        <v>440</v>
      </c>
      <c r="T3">
        <v>4</v>
      </c>
      <c r="U3" s="1">
        <v>0</v>
      </c>
      <c r="V3" s="2">
        <f>T3*U3</f>
        <v>0</v>
      </c>
      <c r="W3">
        <v>0</v>
      </c>
      <c r="X3" s="3">
        <v>40</v>
      </c>
      <c r="Y3" s="2">
        <f>(T3-W3)*X3</f>
        <v>160</v>
      </c>
      <c r="Z3">
        <v>10</v>
      </c>
      <c r="AA3" s="4">
        <v>35</v>
      </c>
      <c r="AB3" s="2">
        <f>Z3*AA3</f>
        <v>350</v>
      </c>
      <c r="AC3">
        <v>4</v>
      </c>
      <c r="AD3" s="3">
        <v>40</v>
      </c>
      <c r="AE3" s="2">
        <f>(Z3-AC3)*AD3</f>
        <v>240</v>
      </c>
      <c r="AF3">
        <v>4</v>
      </c>
      <c r="AG3" s="1">
        <v>0</v>
      </c>
      <c r="AH3" s="2">
        <f>AF3*AG3</f>
        <v>0</v>
      </c>
      <c r="AI3">
        <v>0</v>
      </c>
      <c r="AJ3" s="3">
        <v>40</v>
      </c>
      <c r="AK3" s="2">
        <f>(AF3-AI3)*AJ3</f>
        <v>160</v>
      </c>
      <c r="AL3">
        <v>8</v>
      </c>
      <c r="AM3" s="4">
        <v>35</v>
      </c>
      <c r="AN3" s="2">
        <f>AL3*AM3</f>
        <v>280</v>
      </c>
      <c r="AO3">
        <v>4</v>
      </c>
      <c r="AP3" s="4">
        <v>40</v>
      </c>
      <c r="AQ3" s="2">
        <f>(AL3-AO3)*AP3</f>
        <v>160</v>
      </c>
      <c r="AR3">
        <v>4</v>
      </c>
      <c r="AS3" s="1">
        <v>0</v>
      </c>
      <c r="AT3" s="2">
        <f>AR3*AS3</f>
        <v>0</v>
      </c>
      <c r="AU3">
        <v>0</v>
      </c>
      <c r="AV3" s="4">
        <v>40</v>
      </c>
      <c r="AW3" s="2">
        <f>(AR3-AU3)*AV3</f>
        <v>160</v>
      </c>
      <c r="AX3" s="9">
        <v>12</v>
      </c>
      <c r="AY3" s="4">
        <v>40</v>
      </c>
      <c r="AZ3" s="2">
        <f>AX3*AY3</f>
        <v>480</v>
      </c>
      <c r="BA3">
        <v>6</v>
      </c>
      <c r="BB3" s="4">
        <v>50</v>
      </c>
      <c r="BC3" s="2">
        <f>(AX3-BA3)*BB3</f>
        <v>300</v>
      </c>
      <c r="BD3">
        <v>6</v>
      </c>
      <c r="BE3" s="1">
        <v>0</v>
      </c>
      <c r="BF3" s="2">
        <f>BD3*BE3</f>
        <v>0</v>
      </c>
      <c r="BG3">
        <v>0</v>
      </c>
      <c r="BH3" s="4">
        <v>50</v>
      </c>
      <c r="BI3" s="2">
        <f>(BD3-BG3)*BH3</f>
        <v>300</v>
      </c>
      <c r="BJ3">
        <v>0</v>
      </c>
      <c r="BK3" s="1">
        <v>0</v>
      </c>
      <c r="BL3" s="2">
        <f>BJ3*BK3</f>
        <v>0</v>
      </c>
      <c r="BM3">
        <v>0</v>
      </c>
      <c r="BN3" s="4">
        <v>50</v>
      </c>
      <c r="BO3" s="2">
        <f>(BJ3-BM3)*BN3</f>
        <v>0</v>
      </c>
      <c r="BP3">
        <v>15</v>
      </c>
      <c r="BQ3" s="4">
        <v>40</v>
      </c>
      <c r="BR3" s="2">
        <f>BP3*BQ3</f>
        <v>600</v>
      </c>
      <c r="BS3">
        <v>2</v>
      </c>
      <c r="BT3" s="4">
        <f>BQ3+10</f>
        <v>50</v>
      </c>
      <c r="BU3" s="2">
        <f t="shared" ref="BU3:BU28" si="2">(BP3-BS3)*BT3</f>
        <v>650</v>
      </c>
      <c r="BV3">
        <v>10</v>
      </c>
      <c r="BW3" s="4">
        <f>BQ3+5</f>
        <v>45</v>
      </c>
      <c r="BX3" s="2">
        <f>BV3*BW3</f>
        <v>450</v>
      </c>
      <c r="BY3">
        <v>5</v>
      </c>
      <c r="BZ3" s="4">
        <v>40</v>
      </c>
      <c r="CA3" s="2">
        <f t="shared" ref="CA3:CA28" si="3">(BV3-BY3)*BZ3</f>
        <v>200</v>
      </c>
      <c r="CB3">
        <v>5</v>
      </c>
      <c r="CC3" s="1">
        <v>0</v>
      </c>
      <c r="CD3" s="2">
        <f>CB3*CC3</f>
        <v>0</v>
      </c>
      <c r="CE3">
        <v>0</v>
      </c>
      <c r="CF3" s="4">
        <f>BZ3</f>
        <v>40</v>
      </c>
      <c r="CG3" s="2">
        <f t="shared" ref="CG3:CG30" si="4">(CB3-CE3)*CF3</f>
        <v>200</v>
      </c>
      <c r="CH3">
        <v>10</v>
      </c>
      <c r="CI3" s="4">
        <v>45</v>
      </c>
      <c r="CJ3" s="2">
        <f>CH3*CI3</f>
        <v>450</v>
      </c>
      <c r="CK3">
        <v>2</v>
      </c>
      <c r="CL3" s="4">
        <f>CF3+20</f>
        <v>60</v>
      </c>
      <c r="CM3" s="2">
        <f>(CH3-CK3)*CL3</f>
        <v>480</v>
      </c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5"/>
      <c r="DA3" s="5"/>
      <c r="DB3" s="5"/>
      <c r="DC3" s="5"/>
      <c r="DD3" s="5"/>
      <c r="DE3" s="5"/>
      <c r="DF3">
        <v>12</v>
      </c>
      <c r="DG3" s="3">
        <f>CI3-10</f>
        <v>35</v>
      </c>
      <c r="DH3" s="2">
        <f>DF3*DG3</f>
        <v>420</v>
      </c>
      <c r="DI3">
        <v>8</v>
      </c>
      <c r="DJ3" s="3">
        <v>40</v>
      </c>
      <c r="DK3" s="2">
        <f>(DF3-DI3)*DJ3</f>
        <v>160</v>
      </c>
      <c r="DL3">
        <v>8</v>
      </c>
      <c r="DM3" s="7">
        <v>0</v>
      </c>
      <c r="DN3" s="2">
        <f>DL3*DM3</f>
        <v>0</v>
      </c>
      <c r="DO3">
        <v>0</v>
      </c>
      <c r="DP3" s="3">
        <v>40</v>
      </c>
      <c r="DQ3" s="2">
        <f>(DL3-DO3)*DP3</f>
        <v>320</v>
      </c>
      <c r="DR3">
        <v>8</v>
      </c>
      <c r="DS3">
        <v>35</v>
      </c>
      <c r="DT3" s="2">
        <f>DR3*DS3</f>
        <v>280</v>
      </c>
      <c r="DU3">
        <v>3</v>
      </c>
      <c r="DV3" s="3">
        <v>40</v>
      </c>
      <c r="DW3" s="2">
        <f>(DR3-DU3)*DV3</f>
        <v>200</v>
      </c>
      <c r="DX3">
        <v>3</v>
      </c>
      <c r="DY3" s="19" t="s">
        <v>19</v>
      </c>
      <c r="DZ3">
        <v>0</v>
      </c>
      <c r="EA3">
        <v>0</v>
      </c>
      <c r="EB3" s="3">
        <v>40</v>
      </c>
      <c r="EC3" s="2">
        <f>(DX3-EA3)*EB3</f>
        <v>120</v>
      </c>
      <c r="ED3">
        <v>10</v>
      </c>
      <c r="EE3" s="17">
        <v>35</v>
      </c>
      <c r="EF3" s="2">
        <f>ED3*EE3</f>
        <v>350</v>
      </c>
      <c r="EG3">
        <v>5</v>
      </c>
      <c r="EH3" s="2">
        <v>40</v>
      </c>
      <c r="EI3" s="2">
        <f>(ED3-EG3)*EH3</f>
        <v>200</v>
      </c>
      <c r="EJ3">
        <v>5</v>
      </c>
      <c r="EK3" t="s">
        <v>19</v>
      </c>
      <c r="EL3" s="2">
        <v>0</v>
      </c>
      <c r="EM3">
        <v>1</v>
      </c>
      <c r="EN3" s="2">
        <v>45</v>
      </c>
      <c r="EO3" s="2">
        <f>(EJ3-EM3)*EN3</f>
        <v>180</v>
      </c>
      <c r="EP3" s="5"/>
      <c r="EQ3" s="5"/>
      <c r="ER3" s="5"/>
      <c r="ES3" s="5"/>
      <c r="ET3" s="5"/>
      <c r="EU3" s="5"/>
      <c r="EV3">
        <v>6</v>
      </c>
      <c r="EW3" s="2">
        <v>40</v>
      </c>
      <c r="EX3" s="2">
        <f>EV3*EW3</f>
        <v>240</v>
      </c>
      <c r="EY3">
        <v>2</v>
      </c>
      <c r="EZ3" s="2">
        <v>45</v>
      </c>
      <c r="FA3" s="2">
        <f>(EV3-EY3)*EZ3</f>
        <v>180</v>
      </c>
      <c r="FB3">
        <v>2</v>
      </c>
      <c r="FC3" t="s">
        <v>19</v>
      </c>
      <c r="FD3">
        <v>0</v>
      </c>
      <c r="FE3">
        <v>0</v>
      </c>
      <c r="FF3" s="2">
        <v>45</v>
      </c>
      <c r="FG3" s="2">
        <f>(FB3-FE3)*FF3</f>
        <v>90</v>
      </c>
      <c r="FH3">
        <v>10</v>
      </c>
      <c r="FI3" s="2">
        <v>40</v>
      </c>
      <c r="FJ3" s="2">
        <f>FH3*FI3</f>
        <v>400</v>
      </c>
      <c r="FK3">
        <v>4</v>
      </c>
      <c r="FL3" s="2">
        <v>50</v>
      </c>
      <c r="FM3" s="2">
        <f>(FH3-FK3)*FL3</f>
        <v>300</v>
      </c>
      <c r="FN3">
        <v>4</v>
      </c>
      <c r="FO3" t="s">
        <v>19</v>
      </c>
      <c r="FP3">
        <v>0</v>
      </c>
      <c r="FQ3">
        <v>0</v>
      </c>
      <c r="FR3" s="2">
        <v>50</v>
      </c>
      <c r="FS3" s="2">
        <f>(FN3-FQ3)*FR3</f>
        <v>200</v>
      </c>
      <c r="FT3">
        <v>12</v>
      </c>
      <c r="FU3" s="2">
        <v>40</v>
      </c>
      <c r="FV3" s="2">
        <f>FT3*FU3</f>
        <v>480</v>
      </c>
      <c r="FW3">
        <v>8</v>
      </c>
      <c r="FX3" s="2">
        <v>50</v>
      </c>
      <c r="FY3" s="2">
        <f>(FT3-FW3)*FX3</f>
        <v>200</v>
      </c>
      <c r="FZ3">
        <v>8</v>
      </c>
      <c r="GA3" t="s">
        <v>19</v>
      </c>
      <c r="GB3">
        <v>0</v>
      </c>
      <c r="GC3">
        <v>0</v>
      </c>
      <c r="GD3" s="2">
        <v>50</v>
      </c>
      <c r="GE3" s="2">
        <f>(FZ3-GC3)*GD3</f>
        <v>400</v>
      </c>
      <c r="GF3">
        <v>15</v>
      </c>
      <c r="GG3" s="2">
        <v>40</v>
      </c>
      <c r="GH3" s="2">
        <f>GF3*GG3</f>
        <v>600</v>
      </c>
      <c r="GI3">
        <v>2</v>
      </c>
      <c r="GJ3" s="2">
        <v>50</v>
      </c>
      <c r="GK3" s="2">
        <f>(GF3-GI3)*GJ3</f>
        <v>650</v>
      </c>
      <c r="GL3" s="2"/>
      <c r="GM3" s="7">
        <f>AVERAGE(F3,L3,R3,X3,AD3,AJ3,AP3,AV3,BB3,BH3,BN3,BT3,BZ3,CF3,CL3,CR3,CX3,DD3,DJ3,DP3,DV3,EB3,EH3,EN3,ET3,EZ3,FF3,FL3,FR3,FX3,GD3,GJ3)</f>
        <v>44.464285714285715</v>
      </c>
      <c r="GN3" s="37">
        <f>AVERAGE(B3,H3,N3,T3,Z3,AF3,AL3,AR3,AX3,BD3,BJ3,BP3,BV3,CB3,CH3,CN3,CT3,DA3,DF3,DL3,DR3,DX3,EE3,EJ3,EP3,EV3,FB3,FH3,FN3,FT3,FZ3,GF3)-AVERAGE(E3,K3,Q3,W3,AC3,AI3,AO3,AU3,BA3,BG3,BM3,BS3,BY3,CE3,CK3,CQ3,CW3,DC3,DI3,DO3,DU3,EA3,EG3,EM3,ES3,EY3,FE3,FK3,FQ3,FW3,GC3,GI3)</f>
        <v>6.5357142857142847</v>
      </c>
    </row>
    <row r="4" spans="1:196">
      <c r="A4" t="s">
        <v>22</v>
      </c>
      <c r="B4">
        <v>10</v>
      </c>
      <c r="C4" s="2">
        <v>80</v>
      </c>
      <c r="D4" s="2">
        <f t="shared" si="0"/>
        <v>800</v>
      </c>
      <c r="E4">
        <v>8</v>
      </c>
      <c r="F4" s="2">
        <v>100</v>
      </c>
      <c r="G4" s="2">
        <f t="shared" si="1"/>
        <v>200</v>
      </c>
      <c r="H4">
        <v>8</v>
      </c>
      <c r="I4" s="1">
        <v>0</v>
      </c>
      <c r="J4" s="2">
        <f t="shared" ref="J4:J29" si="5">H4*I4</f>
        <v>0</v>
      </c>
      <c r="K4">
        <v>4</v>
      </c>
      <c r="L4" s="3">
        <v>100</v>
      </c>
      <c r="M4" s="2">
        <f t="shared" ref="M4:M29" si="6">(H4-K4)*L4</f>
        <v>400</v>
      </c>
      <c r="N4">
        <v>12</v>
      </c>
      <c r="O4" s="3">
        <v>80</v>
      </c>
      <c r="P4" s="2">
        <f t="shared" ref="P4:P29" si="7">N4*O4</f>
        <v>960</v>
      </c>
      <c r="Q4">
        <v>7</v>
      </c>
      <c r="R4" s="3">
        <v>100</v>
      </c>
      <c r="S4" s="2">
        <f t="shared" ref="S4:S29" si="8">(N4-Q4)*R4</f>
        <v>500</v>
      </c>
      <c r="T4">
        <v>7</v>
      </c>
      <c r="U4" s="1">
        <v>0</v>
      </c>
      <c r="V4" s="2">
        <f t="shared" ref="V4:V29" si="9">T4*U4</f>
        <v>0</v>
      </c>
      <c r="W4">
        <v>2</v>
      </c>
      <c r="X4" s="3">
        <v>100</v>
      </c>
      <c r="Y4" s="2">
        <f t="shared" ref="Y4:Y29" si="10">(T4-W4)*X4</f>
        <v>500</v>
      </c>
      <c r="Z4">
        <v>5</v>
      </c>
      <c r="AA4" s="4">
        <v>80</v>
      </c>
      <c r="AB4" s="2">
        <f t="shared" ref="AB4:AB29" si="11">Z4*AA4</f>
        <v>400</v>
      </c>
      <c r="AC4">
        <v>2</v>
      </c>
      <c r="AD4" s="4">
        <v>100</v>
      </c>
      <c r="AE4" s="2">
        <f t="shared" ref="AE4:AE29" si="12">(Z4-AC4)*AD4</f>
        <v>300</v>
      </c>
      <c r="AF4">
        <v>2</v>
      </c>
      <c r="AG4" s="1">
        <v>0</v>
      </c>
      <c r="AH4" s="2">
        <f t="shared" ref="AH4:AH29" si="13">AF4*AG4</f>
        <v>0</v>
      </c>
      <c r="AI4">
        <v>0</v>
      </c>
      <c r="AJ4" s="4">
        <v>100</v>
      </c>
      <c r="AK4" s="2">
        <f t="shared" ref="AK4:AK29" si="14">(AF4-AI4)*AJ4</f>
        <v>200</v>
      </c>
      <c r="AL4">
        <v>7</v>
      </c>
      <c r="AM4" s="4">
        <v>70</v>
      </c>
      <c r="AN4" s="2">
        <f t="shared" ref="AN4:AN29" si="15">AL4*AM4</f>
        <v>490</v>
      </c>
      <c r="AO4">
        <v>4</v>
      </c>
      <c r="AP4" s="4">
        <v>80</v>
      </c>
      <c r="AQ4" s="2">
        <f t="shared" ref="AQ4:AQ29" si="16">(AL4-AO4)*AP4</f>
        <v>240</v>
      </c>
      <c r="AR4">
        <v>4</v>
      </c>
      <c r="AS4" s="1">
        <v>0</v>
      </c>
      <c r="AT4" s="2">
        <f t="shared" ref="AT4:AT29" si="17">AR4*AS4</f>
        <v>0</v>
      </c>
      <c r="AU4">
        <v>1</v>
      </c>
      <c r="AV4" s="4">
        <v>80</v>
      </c>
      <c r="AW4" s="2">
        <f t="shared" ref="AW4:AW29" si="18">(AR4-AU4)*AV4</f>
        <v>240</v>
      </c>
      <c r="AX4" s="9">
        <v>8</v>
      </c>
      <c r="AY4" s="4">
        <v>60</v>
      </c>
      <c r="AZ4" s="2">
        <f t="shared" ref="AZ4:AZ29" si="19">AX4*AY4</f>
        <v>480</v>
      </c>
      <c r="BA4">
        <v>4</v>
      </c>
      <c r="BB4" s="4">
        <v>70</v>
      </c>
      <c r="BC4" s="2">
        <f t="shared" ref="BC4:BC29" si="20">(AX4-BA4)*BB4</f>
        <v>280</v>
      </c>
      <c r="BD4">
        <v>4</v>
      </c>
      <c r="BE4" s="1">
        <v>0</v>
      </c>
      <c r="BF4" s="2">
        <f t="shared" ref="BF4:BF29" si="21">BD4*BE4</f>
        <v>0</v>
      </c>
      <c r="BG4">
        <v>1</v>
      </c>
      <c r="BH4" s="4">
        <v>70</v>
      </c>
      <c r="BI4" s="2">
        <f t="shared" ref="BI4:BI29" si="22">(BD4-BG4)*BH4</f>
        <v>210</v>
      </c>
      <c r="BJ4">
        <v>1</v>
      </c>
      <c r="BK4" s="1">
        <v>0</v>
      </c>
      <c r="BL4" s="2">
        <f t="shared" ref="BL4:BL29" si="23">BJ4*BK4</f>
        <v>0</v>
      </c>
      <c r="BM4">
        <v>0</v>
      </c>
      <c r="BN4" s="4">
        <v>70</v>
      </c>
      <c r="BO4" s="2">
        <f t="shared" ref="BO4:BO29" si="24">(BJ4-BM4)*BN4</f>
        <v>70</v>
      </c>
      <c r="BP4">
        <v>10</v>
      </c>
      <c r="BQ4" s="4">
        <v>60</v>
      </c>
      <c r="BR4" s="2">
        <f t="shared" ref="BR4:BR29" si="25">BP4*BQ4</f>
        <v>600</v>
      </c>
      <c r="BS4">
        <v>2</v>
      </c>
      <c r="BT4" s="4">
        <f t="shared" ref="BT4:BT28" si="26">BQ4+10</f>
        <v>70</v>
      </c>
      <c r="BU4" s="2">
        <f t="shared" si="2"/>
        <v>560</v>
      </c>
      <c r="BV4">
        <v>10</v>
      </c>
      <c r="BW4" s="4">
        <f t="shared" ref="BW4:BW30" si="27">BQ4+5</f>
        <v>65</v>
      </c>
      <c r="BX4" s="2">
        <f t="shared" ref="BX4:BX30" si="28">BV4*BW4</f>
        <v>650</v>
      </c>
      <c r="BY4">
        <v>6</v>
      </c>
      <c r="BZ4" s="4">
        <f t="shared" ref="BZ4:BZ28" si="29">BT4+10</f>
        <v>80</v>
      </c>
      <c r="CA4" s="2">
        <f t="shared" si="3"/>
        <v>320</v>
      </c>
      <c r="CB4">
        <v>6</v>
      </c>
      <c r="CC4" s="1">
        <v>0</v>
      </c>
      <c r="CD4" s="2">
        <f>CB4*CC4</f>
        <v>0</v>
      </c>
      <c r="CE4">
        <v>1</v>
      </c>
      <c r="CF4" s="4">
        <f t="shared" ref="CF4:CF29" si="30">BZ4</f>
        <v>80</v>
      </c>
      <c r="CG4" s="2">
        <f t="shared" si="4"/>
        <v>400</v>
      </c>
      <c r="CH4">
        <v>10</v>
      </c>
      <c r="CI4" s="4">
        <v>65</v>
      </c>
      <c r="CJ4" s="2">
        <f t="shared" ref="CJ4:CJ29" si="31">CH4*CI4</f>
        <v>650</v>
      </c>
      <c r="CK4">
        <v>1</v>
      </c>
      <c r="CL4" s="4">
        <f t="shared" ref="CL4:CL29" si="32">CF4+20</f>
        <v>100</v>
      </c>
      <c r="CM4" s="2">
        <f t="shared" ref="CM4:CM29" si="33">(CH4-CK4)*CL4</f>
        <v>900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5"/>
      <c r="DA4" s="5"/>
      <c r="DB4" s="5"/>
      <c r="DC4" s="5"/>
      <c r="DD4" s="5"/>
      <c r="DE4" s="5"/>
      <c r="DF4">
        <v>10</v>
      </c>
      <c r="DG4" s="3">
        <f t="shared" ref="DG4:DG30" si="34">CI4-10</f>
        <v>55</v>
      </c>
      <c r="DH4" s="2">
        <f t="shared" ref="DH4:DH30" si="35">DF4*DG4</f>
        <v>550</v>
      </c>
      <c r="DI4">
        <v>8</v>
      </c>
      <c r="DJ4" s="3">
        <v>100</v>
      </c>
      <c r="DK4" s="2">
        <f t="shared" ref="DK4:DK30" si="36">(DF4-DI4)*DJ4</f>
        <v>200</v>
      </c>
      <c r="DL4">
        <v>8</v>
      </c>
      <c r="DM4" s="7">
        <v>0</v>
      </c>
      <c r="DN4" s="2">
        <f t="shared" ref="DN4:DN30" si="37">DL4*DM4</f>
        <v>0</v>
      </c>
      <c r="DO4">
        <v>4</v>
      </c>
      <c r="DP4" s="3">
        <v>100</v>
      </c>
      <c r="DQ4" s="2">
        <f t="shared" ref="DQ4:DQ30" si="38">(DL4-DO4)*DP4</f>
        <v>400</v>
      </c>
      <c r="DR4">
        <v>10</v>
      </c>
      <c r="DS4">
        <v>55</v>
      </c>
      <c r="DT4" s="2">
        <f t="shared" ref="DT4:DT30" si="39">DR4*DS4</f>
        <v>550</v>
      </c>
      <c r="DU4">
        <v>4</v>
      </c>
      <c r="DV4" s="3">
        <v>100</v>
      </c>
      <c r="DW4" s="2">
        <f t="shared" ref="DW4:DW30" si="40">(DR4-DU4)*DV4</f>
        <v>600</v>
      </c>
      <c r="DX4">
        <v>4</v>
      </c>
      <c r="DY4" s="19" t="s">
        <v>19</v>
      </c>
      <c r="DZ4">
        <v>0</v>
      </c>
      <c r="EA4">
        <v>1</v>
      </c>
      <c r="EB4" s="3">
        <v>100</v>
      </c>
      <c r="EC4" s="2">
        <f t="shared" ref="EC4:EC30" si="41">(DX4-EA4)*EB4</f>
        <v>300</v>
      </c>
      <c r="ED4">
        <v>10</v>
      </c>
      <c r="EE4" s="17">
        <v>60</v>
      </c>
      <c r="EF4" s="2">
        <f t="shared" ref="EF4:EF30" si="42">ED4*EE4</f>
        <v>600</v>
      </c>
      <c r="EG4">
        <v>4</v>
      </c>
      <c r="EH4" s="2">
        <v>105</v>
      </c>
      <c r="EI4" s="2">
        <f t="shared" ref="EI4:EI30" si="43">(ED4-EG4)*EH4</f>
        <v>630</v>
      </c>
      <c r="EJ4">
        <v>4</v>
      </c>
      <c r="EK4" t="s">
        <v>19</v>
      </c>
      <c r="EL4" s="2">
        <v>0</v>
      </c>
      <c r="EM4">
        <v>0</v>
      </c>
      <c r="EN4" s="2">
        <v>110</v>
      </c>
      <c r="EO4" s="2">
        <f t="shared" ref="EO4:EO30" si="44">(EJ4-EM4)*EN4</f>
        <v>440</v>
      </c>
      <c r="EP4" s="5"/>
      <c r="EQ4" s="5"/>
      <c r="ER4" s="5"/>
      <c r="ES4" s="5"/>
      <c r="ET4" s="5"/>
      <c r="EU4" s="5"/>
      <c r="EV4">
        <v>10</v>
      </c>
      <c r="EW4" s="2">
        <v>65</v>
      </c>
      <c r="EX4" s="2">
        <f t="shared" ref="EX4:EX30" si="45">EV4*EW4</f>
        <v>650</v>
      </c>
      <c r="EY4">
        <v>6</v>
      </c>
      <c r="EZ4" s="2">
        <v>110</v>
      </c>
      <c r="FA4" s="2">
        <f t="shared" ref="FA4:FA30" si="46">(EV4-EY4)*EZ4</f>
        <v>440</v>
      </c>
      <c r="FB4">
        <v>6</v>
      </c>
      <c r="FC4" t="s">
        <v>19</v>
      </c>
      <c r="FD4">
        <v>0</v>
      </c>
      <c r="FE4">
        <v>1</v>
      </c>
      <c r="FF4" s="2">
        <v>110</v>
      </c>
      <c r="FG4" s="2">
        <f t="shared" ref="FG4:FG30" si="47">(FB4-FE4)*FF4</f>
        <v>550</v>
      </c>
      <c r="FH4">
        <v>10</v>
      </c>
      <c r="FI4" s="2">
        <v>65</v>
      </c>
      <c r="FJ4" s="2">
        <f t="shared" ref="FJ4:FJ30" si="48">FH4*FI4</f>
        <v>650</v>
      </c>
      <c r="FK4">
        <v>5</v>
      </c>
      <c r="FL4" s="2">
        <v>80</v>
      </c>
      <c r="FM4" s="2">
        <f t="shared" ref="FM4:FM30" si="49">(FH4-FK4)*FL4</f>
        <v>400</v>
      </c>
      <c r="FN4">
        <v>5</v>
      </c>
      <c r="FO4" t="s">
        <v>19</v>
      </c>
      <c r="FP4">
        <v>0</v>
      </c>
      <c r="FQ4">
        <v>0</v>
      </c>
      <c r="FR4" s="2">
        <v>80</v>
      </c>
      <c r="FS4" s="2">
        <f t="shared" ref="FS4:FS30" si="50">(FN4-FQ4)*FR4</f>
        <v>400</v>
      </c>
      <c r="FT4">
        <v>10</v>
      </c>
      <c r="FU4" s="2">
        <v>65</v>
      </c>
      <c r="FV4" s="2">
        <f t="shared" ref="FV4:FV30" si="51">FT4*FU4</f>
        <v>650</v>
      </c>
      <c r="FW4">
        <v>8</v>
      </c>
      <c r="FX4" s="2">
        <v>80</v>
      </c>
      <c r="FY4" s="2">
        <f t="shared" ref="FY4:FY30" si="52">(FT4-FW4)*FX4</f>
        <v>160</v>
      </c>
      <c r="FZ4">
        <v>8</v>
      </c>
      <c r="GA4" t="s">
        <v>19</v>
      </c>
      <c r="GB4">
        <v>0</v>
      </c>
      <c r="GC4">
        <v>4</v>
      </c>
      <c r="GD4" s="2">
        <v>80</v>
      </c>
      <c r="GE4" s="2">
        <f t="shared" ref="GE4:GE30" si="53">(FZ4-GC4)*GD4</f>
        <v>320</v>
      </c>
      <c r="GF4">
        <v>12</v>
      </c>
      <c r="GG4" s="2">
        <v>65</v>
      </c>
      <c r="GH4" s="2">
        <f t="shared" ref="GH4:GH30" si="54">GF4*GG4</f>
        <v>780</v>
      </c>
      <c r="GI4">
        <v>2</v>
      </c>
      <c r="GJ4" s="2">
        <v>80</v>
      </c>
      <c r="GK4" s="2">
        <f t="shared" ref="GK4:GK30" si="55">(GF4-GI4)*GJ4</f>
        <v>800</v>
      </c>
      <c r="GM4" s="7">
        <f t="shared" ref="GM4:GM30" si="56">AVERAGE(F4,L4,R4,X4,AD4,AJ4,AP4,AV4,BB4,BH4,BN4,BT4,BZ4,CF4,CL4,CR4,CX4,DD4,DJ4,DP4,DV4,EB4,EH4,EN4,ET4,EZ4,FF4,FL4,FR4,FX4,GD4,GJ4)</f>
        <v>90.535714285714292</v>
      </c>
      <c r="GN4" s="37">
        <f t="shared" ref="GN4:GN30" si="57">AVERAGE(B4,H4,N4,T4,Z4,AF4,AL4,AR4,AX4,BD4,BJ4,BP4,BV4,CB4,CH4,CN4,CT4,DA4,DF4,DL4,DR4,DX4,EE4,EJ4,EP4,EV4,FB4,FH4,FN4,FT4,FZ4,GF4)-AVERAGE(E4,K4,Q4,W4,AC4,AI4,AO4,AU4,BA4,BG4,BM4,BS4,BY4,CE4,CK4,CQ4,CW4,DC4,DI4,DO4,DU4,EA4,EG4,EM4,ES4,EY4,FE4,FK4,FQ4,FW4,GC4,GI4)</f>
        <v>6.1071428571428568</v>
      </c>
    </row>
    <row r="5" spans="1:196">
      <c r="A5" t="s">
        <v>38</v>
      </c>
      <c r="B5">
        <v>5</v>
      </c>
      <c r="C5" s="2">
        <v>90</v>
      </c>
      <c r="D5" s="2">
        <f t="shared" si="0"/>
        <v>450</v>
      </c>
      <c r="E5">
        <v>3</v>
      </c>
      <c r="F5" s="2">
        <v>100</v>
      </c>
      <c r="G5" s="2">
        <f t="shared" si="1"/>
        <v>200</v>
      </c>
      <c r="H5">
        <v>3</v>
      </c>
      <c r="I5" s="1">
        <v>0</v>
      </c>
      <c r="J5" s="2">
        <f t="shared" si="5"/>
        <v>0</v>
      </c>
      <c r="K5">
        <v>0</v>
      </c>
      <c r="L5" s="3">
        <v>100</v>
      </c>
      <c r="M5" s="2">
        <f t="shared" si="6"/>
        <v>300</v>
      </c>
      <c r="N5">
        <v>5</v>
      </c>
      <c r="O5" s="3">
        <v>90</v>
      </c>
      <c r="P5" s="2">
        <f t="shared" si="7"/>
        <v>450</v>
      </c>
      <c r="Q5">
        <v>3</v>
      </c>
      <c r="R5" s="3">
        <v>100</v>
      </c>
      <c r="S5" s="2">
        <f t="shared" si="8"/>
        <v>200</v>
      </c>
      <c r="T5">
        <v>3</v>
      </c>
      <c r="U5" s="1">
        <v>0</v>
      </c>
      <c r="V5" s="2">
        <f t="shared" si="9"/>
        <v>0</v>
      </c>
      <c r="W5">
        <v>0</v>
      </c>
      <c r="X5" s="3">
        <v>100</v>
      </c>
      <c r="Y5" s="2">
        <f t="shared" si="10"/>
        <v>300</v>
      </c>
      <c r="Z5">
        <v>5</v>
      </c>
      <c r="AA5" s="4">
        <v>80</v>
      </c>
      <c r="AB5" s="2">
        <f t="shared" si="11"/>
        <v>400</v>
      </c>
      <c r="AC5">
        <v>2</v>
      </c>
      <c r="AD5" s="4">
        <v>100</v>
      </c>
      <c r="AE5" s="2">
        <f t="shared" si="12"/>
        <v>300</v>
      </c>
      <c r="AF5">
        <v>2</v>
      </c>
      <c r="AG5" s="1">
        <v>0</v>
      </c>
      <c r="AH5" s="2">
        <f t="shared" si="13"/>
        <v>0</v>
      </c>
      <c r="AI5">
        <v>1</v>
      </c>
      <c r="AJ5" s="4">
        <v>100</v>
      </c>
      <c r="AK5" s="2">
        <f t="shared" si="14"/>
        <v>100</v>
      </c>
      <c r="AL5">
        <v>4</v>
      </c>
      <c r="AM5" s="4">
        <v>70</v>
      </c>
      <c r="AN5" s="2">
        <f t="shared" si="15"/>
        <v>280</v>
      </c>
      <c r="AO5">
        <v>2</v>
      </c>
      <c r="AP5" s="4">
        <v>80</v>
      </c>
      <c r="AQ5" s="2">
        <f t="shared" si="16"/>
        <v>160</v>
      </c>
      <c r="AR5">
        <v>2</v>
      </c>
      <c r="AS5" s="1">
        <v>0</v>
      </c>
      <c r="AT5" s="2">
        <f t="shared" si="17"/>
        <v>0</v>
      </c>
      <c r="AU5">
        <v>0</v>
      </c>
      <c r="AV5" s="4">
        <v>80</v>
      </c>
      <c r="AW5" s="2">
        <f t="shared" si="18"/>
        <v>160</v>
      </c>
      <c r="AX5" s="9">
        <v>5</v>
      </c>
      <c r="AY5" s="4">
        <v>65</v>
      </c>
      <c r="AZ5" s="2">
        <f t="shared" si="19"/>
        <v>325</v>
      </c>
      <c r="BA5">
        <v>3</v>
      </c>
      <c r="BB5" s="4">
        <v>70</v>
      </c>
      <c r="BC5" s="2">
        <f t="shared" si="20"/>
        <v>140</v>
      </c>
      <c r="BD5">
        <v>3</v>
      </c>
      <c r="BE5" s="1">
        <v>0</v>
      </c>
      <c r="BF5" s="2">
        <f t="shared" si="21"/>
        <v>0</v>
      </c>
      <c r="BG5">
        <v>1</v>
      </c>
      <c r="BH5" s="4">
        <v>70</v>
      </c>
      <c r="BI5" s="2">
        <f t="shared" si="22"/>
        <v>140</v>
      </c>
      <c r="BJ5">
        <v>1</v>
      </c>
      <c r="BK5" s="1">
        <v>0</v>
      </c>
      <c r="BL5" s="2">
        <f t="shared" si="23"/>
        <v>0</v>
      </c>
      <c r="BM5">
        <v>0</v>
      </c>
      <c r="BN5" s="4">
        <v>70</v>
      </c>
      <c r="BO5" s="2">
        <f t="shared" si="24"/>
        <v>70</v>
      </c>
      <c r="BP5">
        <v>5</v>
      </c>
      <c r="BQ5" s="4">
        <v>65</v>
      </c>
      <c r="BR5" s="2">
        <f t="shared" si="25"/>
        <v>325</v>
      </c>
      <c r="BS5">
        <v>0</v>
      </c>
      <c r="BT5" s="4">
        <f>BQ5+10</f>
        <v>75</v>
      </c>
      <c r="BU5" s="2">
        <f t="shared" si="2"/>
        <v>375</v>
      </c>
      <c r="BV5">
        <v>7</v>
      </c>
      <c r="BW5" s="4">
        <f t="shared" si="27"/>
        <v>70</v>
      </c>
      <c r="BX5" s="2">
        <f t="shared" si="28"/>
        <v>490</v>
      </c>
      <c r="BY5">
        <v>3</v>
      </c>
      <c r="BZ5" s="4">
        <f>BT5+10</f>
        <v>85</v>
      </c>
      <c r="CA5" s="2">
        <f t="shared" si="3"/>
        <v>340</v>
      </c>
      <c r="CB5">
        <v>3</v>
      </c>
      <c r="CC5" s="1">
        <v>0</v>
      </c>
      <c r="CD5" s="2">
        <f t="shared" ref="CD5:CD30" si="58">CB5*CC5</f>
        <v>0</v>
      </c>
      <c r="CE5">
        <v>0</v>
      </c>
      <c r="CF5" s="4">
        <f>BZ5</f>
        <v>85</v>
      </c>
      <c r="CG5" s="2">
        <f t="shared" si="4"/>
        <v>255</v>
      </c>
      <c r="CH5">
        <v>5</v>
      </c>
      <c r="CI5" s="4">
        <v>70</v>
      </c>
      <c r="CJ5" s="2">
        <f t="shared" si="31"/>
        <v>350</v>
      </c>
      <c r="CK5">
        <v>0</v>
      </c>
      <c r="CL5" s="4">
        <f>CF5+20</f>
        <v>105</v>
      </c>
      <c r="CM5" s="2">
        <f>(CH5-CK5)*CL5</f>
        <v>525</v>
      </c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5"/>
      <c r="DA5" s="5"/>
      <c r="DB5" s="5"/>
      <c r="DC5" s="5"/>
      <c r="DD5" s="5"/>
      <c r="DE5" s="5"/>
      <c r="DF5">
        <v>5</v>
      </c>
      <c r="DG5" s="3">
        <f t="shared" si="34"/>
        <v>60</v>
      </c>
      <c r="DH5" s="2">
        <f t="shared" si="35"/>
        <v>300</v>
      </c>
      <c r="DI5">
        <v>3</v>
      </c>
      <c r="DJ5" s="3">
        <v>100</v>
      </c>
      <c r="DK5" s="2">
        <f t="shared" si="36"/>
        <v>200</v>
      </c>
      <c r="DL5">
        <v>3</v>
      </c>
      <c r="DM5" s="7">
        <v>0</v>
      </c>
      <c r="DN5" s="2">
        <f t="shared" si="37"/>
        <v>0</v>
      </c>
      <c r="DO5">
        <v>0</v>
      </c>
      <c r="DP5" s="3">
        <v>100</v>
      </c>
      <c r="DQ5" s="2">
        <f t="shared" si="38"/>
        <v>300</v>
      </c>
      <c r="DR5">
        <v>5</v>
      </c>
      <c r="DS5">
        <v>60</v>
      </c>
      <c r="DT5" s="2">
        <f t="shared" si="39"/>
        <v>300</v>
      </c>
      <c r="DU5">
        <v>1</v>
      </c>
      <c r="DV5" s="3">
        <v>100</v>
      </c>
      <c r="DW5" s="2">
        <f t="shared" si="40"/>
        <v>400</v>
      </c>
      <c r="DX5">
        <v>1</v>
      </c>
      <c r="DY5" s="19" t="s">
        <v>19</v>
      </c>
      <c r="DZ5">
        <v>0</v>
      </c>
      <c r="EA5">
        <v>0</v>
      </c>
      <c r="EB5" s="3">
        <v>100</v>
      </c>
      <c r="EC5" s="2">
        <f t="shared" si="41"/>
        <v>100</v>
      </c>
      <c r="ED5">
        <v>5</v>
      </c>
      <c r="EE5" s="17">
        <v>65</v>
      </c>
      <c r="EF5" s="2">
        <f t="shared" si="42"/>
        <v>325</v>
      </c>
      <c r="EG5">
        <v>2</v>
      </c>
      <c r="EH5" s="2">
        <v>110</v>
      </c>
      <c r="EI5" s="2">
        <f t="shared" si="43"/>
        <v>330</v>
      </c>
      <c r="EJ5">
        <v>2</v>
      </c>
      <c r="EK5" t="s">
        <v>19</v>
      </c>
      <c r="EL5" s="2">
        <v>0</v>
      </c>
      <c r="EM5">
        <v>1</v>
      </c>
      <c r="EN5" s="2">
        <v>110</v>
      </c>
      <c r="EO5" s="2">
        <f t="shared" si="44"/>
        <v>110</v>
      </c>
      <c r="EP5" s="5"/>
      <c r="EQ5" s="5"/>
      <c r="ER5" s="5"/>
      <c r="ES5" s="5"/>
      <c r="ET5" s="5"/>
      <c r="EU5" s="5"/>
      <c r="EV5">
        <v>4</v>
      </c>
      <c r="EW5" s="2">
        <v>65</v>
      </c>
      <c r="EX5" s="2">
        <f t="shared" si="45"/>
        <v>260</v>
      </c>
      <c r="EY5">
        <v>3</v>
      </c>
      <c r="EZ5" s="2">
        <v>120</v>
      </c>
      <c r="FA5" s="2">
        <f t="shared" si="46"/>
        <v>120</v>
      </c>
      <c r="FB5">
        <v>3</v>
      </c>
      <c r="FC5" t="s">
        <v>19</v>
      </c>
      <c r="FD5">
        <v>0</v>
      </c>
      <c r="FE5">
        <v>0</v>
      </c>
      <c r="FF5" s="2">
        <v>120</v>
      </c>
      <c r="FG5" s="2">
        <f t="shared" si="47"/>
        <v>360</v>
      </c>
      <c r="FH5">
        <v>4</v>
      </c>
      <c r="FI5" s="2">
        <v>65</v>
      </c>
      <c r="FJ5" s="2">
        <f t="shared" si="48"/>
        <v>260</v>
      </c>
      <c r="FK5">
        <v>2</v>
      </c>
      <c r="FL5" s="2">
        <v>80</v>
      </c>
      <c r="FM5" s="2">
        <f t="shared" si="49"/>
        <v>160</v>
      </c>
      <c r="FN5">
        <v>2</v>
      </c>
      <c r="FO5" t="s">
        <v>19</v>
      </c>
      <c r="FP5">
        <v>0</v>
      </c>
      <c r="FQ5">
        <v>0</v>
      </c>
      <c r="FR5" s="2">
        <v>80</v>
      </c>
      <c r="FS5" s="2">
        <f t="shared" si="50"/>
        <v>160</v>
      </c>
      <c r="FT5">
        <v>5</v>
      </c>
      <c r="FU5" s="2">
        <v>65</v>
      </c>
      <c r="FV5" s="2">
        <f t="shared" si="51"/>
        <v>325</v>
      </c>
      <c r="FW5">
        <v>3</v>
      </c>
      <c r="FX5" s="2">
        <v>80</v>
      </c>
      <c r="FY5" s="2">
        <f t="shared" si="52"/>
        <v>160</v>
      </c>
      <c r="FZ5">
        <v>3</v>
      </c>
      <c r="GA5" t="s">
        <v>19</v>
      </c>
      <c r="GB5">
        <v>0</v>
      </c>
      <c r="GC5">
        <v>0</v>
      </c>
      <c r="GD5" s="2">
        <v>80</v>
      </c>
      <c r="GE5" s="2">
        <f t="shared" si="53"/>
        <v>240</v>
      </c>
      <c r="GF5">
        <v>5</v>
      </c>
      <c r="GG5" s="2">
        <v>65</v>
      </c>
      <c r="GH5" s="2">
        <f t="shared" si="54"/>
        <v>325</v>
      </c>
      <c r="GI5">
        <v>0</v>
      </c>
      <c r="GJ5" s="2">
        <v>80</v>
      </c>
      <c r="GK5" s="2">
        <f t="shared" si="55"/>
        <v>400</v>
      </c>
      <c r="GM5" s="7">
        <f t="shared" si="56"/>
        <v>92.142857142857139</v>
      </c>
      <c r="GN5" s="37">
        <f t="shared" si="57"/>
        <v>4.7142857142857144</v>
      </c>
    </row>
    <row r="6" spans="1:196">
      <c r="A6" t="s">
        <v>43</v>
      </c>
      <c r="B6">
        <v>10</v>
      </c>
      <c r="C6" s="2">
        <v>60</v>
      </c>
      <c r="D6" s="2">
        <f t="shared" si="0"/>
        <v>600</v>
      </c>
      <c r="E6">
        <v>5</v>
      </c>
      <c r="F6" s="2">
        <v>80</v>
      </c>
      <c r="G6" s="2">
        <f t="shared" si="1"/>
        <v>400</v>
      </c>
      <c r="H6">
        <v>5</v>
      </c>
      <c r="I6" s="1">
        <v>0</v>
      </c>
      <c r="J6" s="2">
        <f>H6*I6</f>
        <v>0</v>
      </c>
      <c r="K6">
        <v>0</v>
      </c>
      <c r="L6" s="3">
        <v>80</v>
      </c>
      <c r="M6" s="2">
        <f>(H6-K6)*L6</f>
        <v>400</v>
      </c>
      <c r="N6">
        <v>12</v>
      </c>
      <c r="O6" s="3">
        <v>60</v>
      </c>
      <c r="P6" s="2">
        <f>N6*O6</f>
        <v>720</v>
      </c>
      <c r="Q6">
        <v>7</v>
      </c>
      <c r="R6" s="3">
        <v>80</v>
      </c>
      <c r="S6" s="2">
        <f>(N6-Q6)*R6</f>
        <v>400</v>
      </c>
      <c r="T6">
        <v>7</v>
      </c>
      <c r="U6" s="1">
        <v>0</v>
      </c>
      <c r="V6" s="2">
        <f>T6*U6</f>
        <v>0</v>
      </c>
      <c r="W6">
        <v>2</v>
      </c>
      <c r="X6" s="3">
        <v>80</v>
      </c>
      <c r="Y6" s="2">
        <f>(T6-W6)*X6</f>
        <v>400</v>
      </c>
      <c r="Z6">
        <v>10</v>
      </c>
      <c r="AA6" s="4">
        <v>60</v>
      </c>
      <c r="AB6" s="2">
        <f>Z6*AA6</f>
        <v>600</v>
      </c>
      <c r="AC6">
        <v>4</v>
      </c>
      <c r="AD6" s="4">
        <v>80</v>
      </c>
      <c r="AE6" s="2">
        <f>(Z6-AC6)*AD6</f>
        <v>480</v>
      </c>
      <c r="AF6">
        <v>4</v>
      </c>
      <c r="AG6" s="1">
        <v>0</v>
      </c>
      <c r="AH6" s="2">
        <f>AF6*AG6</f>
        <v>0</v>
      </c>
      <c r="AI6">
        <v>1</v>
      </c>
      <c r="AJ6" s="4">
        <v>80</v>
      </c>
      <c r="AK6" s="2">
        <f>(AF6-AI6)*AJ6</f>
        <v>240</v>
      </c>
      <c r="AL6">
        <v>5</v>
      </c>
      <c r="AM6" s="4">
        <v>60</v>
      </c>
      <c r="AN6" s="2">
        <f>AL6*AM6</f>
        <v>300</v>
      </c>
      <c r="AO6">
        <v>3</v>
      </c>
      <c r="AP6" s="4">
        <v>70</v>
      </c>
      <c r="AQ6" s="2">
        <f>(AL6-AO6)*AP6</f>
        <v>140</v>
      </c>
      <c r="AR6">
        <v>3</v>
      </c>
      <c r="AS6" s="1">
        <v>0</v>
      </c>
      <c r="AT6" s="2">
        <f>AR6*AS6</f>
        <v>0</v>
      </c>
      <c r="AU6">
        <v>1</v>
      </c>
      <c r="AV6" s="4">
        <v>70</v>
      </c>
      <c r="AW6" s="2">
        <f>(AR6-AU6)*AV6</f>
        <v>140</v>
      </c>
      <c r="AX6" s="9">
        <v>4</v>
      </c>
      <c r="AY6" s="4">
        <v>70</v>
      </c>
      <c r="AZ6" s="2">
        <f>AX6*AY6</f>
        <v>280</v>
      </c>
      <c r="BA6">
        <v>3</v>
      </c>
      <c r="BB6" s="4">
        <v>80</v>
      </c>
      <c r="BC6" s="2">
        <f>(AX6-BA6)*BB6</f>
        <v>80</v>
      </c>
      <c r="BD6">
        <v>3</v>
      </c>
      <c r="BE6" s="1">
        <v>0</v>
      </c>
      <c r="BF6" s="2">
        <f>BD6*BE6</f>
        <v>0</v>
      </c>
      <c r="BG6">
        <v>0</v>
      </c>
      <c r="BH6" s="4">
        <v>80</v>
      </c>
      <c r="BI6" s="2">
        <f>(BD6-BG6)*BH6</f>
        <v>240</v>
      </c>
      <c r="BJ6">
        <v>0</v>
      </c>
      <c r="BK6" s="1">
        <v>0</v>
      </c>
      <c r="BL6" s="2">
        <f>BJ6*BK6</f>
        <v>0</v>
      </c>
      <c r="BM6">
        <v>0</v>
      </c>
      <c r="BN6" s="4">
        <v>80</v>
      </c>
      <c r="BO6" s="2">
        <f>(BJ6-BM6)*BN6</f>
        <v>0</v>
      </c>
      <c r="BP6">
        <v>5</v>
      </c>
      <c r="BQ6" s="4">
        <v>70</v>
      </c>
      <c r="BR6" s="2">
        <f>BP6*BQ6</f>
        <v>350</v>
      </c>
      <c r="BS6">
        <v>0</v>
      </c>
      <c r="BT6" s="4">
        <f t="shared" si="26"/>
        <v>80</v>
      </c>
      <c r="BU6" s="2">
        <f t="shared" si="2"/>
        <v>400</v>
      </c>
      <c r="BV6">
        <v>5</v>
      </c>
      <c r="BW6" s="4">
        <f>BQ6+5</f>
        <v>75</v>
      </c>
      <c r="BX6" s="2">
        <f>BV6*BW6</f>
        <v>375</v>
      </c>
      <c r="BY6">
        <v>3</v>
      </c>
      <c r="BZ6" s="4">
        <f t="shared" si="29"/>
        <v>90</v>
      </c>
      <c r="CA6" s="2">
        <f t="shared" si="3"/>
        <v>180</v>
      </c>
      <c r="CB6">
        <v>3</v>
      </c>
      <c r="CC6" s="1">
        <v>0</v>
      </c>
      <c r="CD6" s="2">
        <f t="shared" si="58"/>
        <v>0</v>
      </c>
      <c r="CE6">
        <v>0</v>
      </c>
      <c r="CF6" s="4">
        <f t="shared" si="30"/>
        <v>90</v>
      </c>
      <c r="CG6" s="2">
        <f t="shared" si="4"/>
        <v>270</v>
      </c>
      <c r="CH6">
        <v>5</v>
      </c>
      <c r="CI6" s="4">
        <v>75</v>
      </c>
      <c r="CJ6" s="2">
        <f>CH6*CI6</f>
        <v>375</v>
      </c>
      <c r="CK6">
        <v>0</v>
      </c>
      <c r="CL6" s="4">
        <f t="shared" si="32"/>
        <v>110</v>
      </c>
      <c r="CM6" s="2">
        <f t="shared" si="33"/>
        <v>550</v>
      </c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5"/>
      <c r="DA6" s="5"/>
      <c r="DB6" s="5"/>
      <c r="DC6" s="5"/>
      <c r="DD6" s="5"/>
      <c r="DE6" s="5"/>
      <c r="DF6">
        <v>10</v>
      </c>
      <c r="DG6" s="3">
        <v>65</v>
      </c>
      <c r="DH6" s="2">
        <f t="shared" si="35"/>
        <v>650</v>
      </c>
      <c r="DI6">
        <v>5</v>
      </c>
      <c r="DJ6" s="3">
        <v>80</v>
      </c>
      <c r="DK6" s="2">
        <f t="shared" si="36"/>
        <v>400</v>
      </c>
      <c r="DL6">
        <v>5</v>
      </c>
      <c r="DM6" s="7">
        <v>0</v>
      </c>
      <c r="DN6" s="2">
        <f t="shared" si="37"/>
        <v>0</v>
      </c>
      <c r="DO6">
        <v>0</v>
      </c>
      <c r="DP6" s="3">
        <v>80</v>
      </c>
      <c r="DQ6" s="2">
        <f t="shared" si="38"/>
        <v>400</v>
      </c>
      <c r="DR6">
        <v>12</v>
      </c>
      <c r="DS6">
        <v>65</v>
      </c>
      <c r="DT6" s="2">
        <f t="shared" si="39"/>
        <v>780</v>
      </c>
      <c r="DU6">
        <v>8</v>
      </c>
      <c r="DV6" s="3">
        <v>80</v>
      </c>
      <c r="DW6" s="2">
        <f t="shared" si="40"/>
        <v>320</v>
      </c>
      <c r="DX6">
        <v>8</v>
      </c>
      <c r="DY6" s="19" t="s">
        <v>19</v>
      </c>
      <c r="DZ6">
        <v>0</v>
      </c>
      <c r="EA6">
        <v>2</v>
      </c>
      <c r="EB6" s="3">
        <v>80</v>
      </c>
      <c r="EC6" s="2">
        <f t="shared" si="41"/>
        <v>480</v>
      </c>
      <c r="ED6">
        <v>8</v>
      </c>
      <c r="EE6" s="17">
        <v>70</v>
      </c>
      <c r="EF6" s="2">
        <f t="shared" si="42"/>
        <v>560</v>
      </c>
      <c r="EG6">
        <v>3</v>
      </c>
      <c r="EH6" s="2">
        <v>100</v>
      </c>
      <c r="EI6" s="2">
        <f t="shared" si="43"/>
        <v>500</v>
      </c>
      <c r="EJ6">
        <v>3</v>
      </c>
      <c r="EK6" t="s">
        <v>19</v>
      </c>
      <c r="EL6" s="2">
        <v>0</v>
      </c>
      <c r="EM6">
        <v>0</v>
      </c>
      <c r="EN6" s="2">
        <v>100</v>
      </c>
      <c r="EO6" s="2">
        <f t="shared" si="44"/>
        <v>300</v>
      </c>
      <c r="EP6" s="5"/>
      <c r="EQ6" s="5"/>
      <c r="ER6" s="5"/>
      <c r="ES6" s="5"/>
      <c r="ET6" s="5"/>
      <c r="EU6" s="5"/>
      <c r="EV6">
        <v>8</v>
      </c>
      <c r="EW6" s="2">
        <v>70</v>
      </c>
      <c r="EX6" s="2">
        <f t="shared" si="45"/>
        <v>560</v>
      </c>
      <c r="EY6">
        <v>4</v>
      </c>
      <c r="EZ6" s="2">
        <v>105</v>
      </c>
      <c r="FA6" s="2">
        <f t="shared" si="46"/>
        <v>420</v>
      </c>
      <c r="FB6">
        <v>4</v>
      </c>
      <c r="FC6" t="s">
        <v>19</v>
      </c>
      <c r="FD6">
        <v>0</v>
      </c>
      <c r="FE6">
        <v>1</v>
      </c>
      <c r="FF6" s="2">
        <v>105</v>
      </c>
      <c r="FG6" s="2">
        <f t="shared" si="47"/>
        <v>315</v>
      </c>
      <c r="FH6">
        <v>8</v>
      </c>
      <c r="FI6" s="2">
        <v>70</v>
      </c>
      <c r="FJ6" s="2">
        <f t="shared" si="48"/>
        <v>560</v>
      </c>
      <c r="FK6">
        <v>3</v>
      </c>
      <c r="FL6" s="2">
        <v>100</v>
      </c>
      <c r="FM6" s="2">
        <f t="shared" si="49"/>
        <v>500</v>
      </c>
      <c r="FN6">
        <v>3</v>
      </c>
      <c r="FO6" t="s">
        <v>19</v>
      </c>
      <c r="FP6">
        <v>0</v>
      </c>
      <c r="FQ6">
        <v>1</v>
      </c>
      <c r="FR6" s="2">
        <v>100</v>
      </c>
      <c r="FS6" s="2">
        <f t="shared" si="50"/>
        <v>200</v>
      </c>
      <c r="FT6">
        <v>10</v>
      </c>
      <c r="FU6" s="2">
        <v>70</v>
      </c>
      <c r="FV6" s="2">
        <f t="shared" si="51"/>
        <v>700</v>
      </c>
      <c r="FW6">
        <v>5</v>
      </c>
      <c r="FX6" s="2">
        <v>100</v>
      </c>
      <c r="FY6" s="2">
        <f t="shared" si="52"/>
        <v>500</v>
      </c>
      <c r="FZ6">
        <v>5</v>
      </c>
      <c r="GA6" t="s">
        <v>19</v>
      </c>
      <c r="GB6">
        <v>0</v>
      </c>
      <c r="GC6">
        <v>0</v>
      </c>
      <c r="GD6" s="2">
        <v>100</v>
      </c>
      <c r="GE6" s="2">
        <f t="shared" si="53"/>
        <v>500</v>
      </c>
      <c r="GF6">
        <v>12</v>
      </c>
      <c r="GG6" s="2">
        <v>70</v>
      </c>
      <c r="GH6" s="2">
        <f t="shared" si="54"/>
        <v>840</v>
      </c>
      <c r="GI6">
        <v>0</v>
      </c>
      <c r="GJ6" s="2">
        <v>100</v>
      </c>
      <c r="GK6" s="2">
        <f t="shared" si="55"/>
        <v>1200</v>
      </c>
      <c r="GM6" s="7">
        <f t="shared" si="56"/>
        <v>87.857142857142861</v>
      </c>
      <c r="GN6" s="37">
        <f t="shared" si="57"/>
        <v>6.3571428571428577</v>
      </c>
    </row>
    <row r="7" spans="1:196">
      <c r="A7" t="s">
        <v>45</v>
      </c>
      <c r="B7">
        <v>100</v>
      </c>
      <c r="C7" s="2">
        <v>3</v>
      </c>
      <c r="D7" s="2">
        <f t="shared" si="0"/>
        <v>300</v>
      </c>
      <c r="E7">
        <v>50</v>
      </c>
      <c r="F7" s="2">
        <v>4</v>
      </c>
      <c r="G7" s="2">
        <f t="shared" si="1"/>
        <v>200</v>
      </c>
      <c r="H7">
        <v>50</v>
      </c>
      <c r="I7" s="1">
        <v>0</v>
      </c>
      <c r="J7" s="2">
        <f t="shared" si="5"/>
        <v>0</v>
      </c>
      <c r="K7">
        <v>5</v>
      </c>
      <c r="L7" s="3">
        <v>4</v>
      </c>
      <c r="M7" s="2">
        <f t="shared" si="6"/>
        <v>180</v>
      </c>
      <c r="N7">
        <v>100</v>
      </c>
      <c r="O7" s="3">
        <v>3</v>
      </c>
      <c r="P7" s="2">
        <f t="shared" si="7"/>
        <v>300</v>
      </c>
      <c r="Q7">
        <v>50</v>
      </c>
      <c r="R7" s="3">
        <v>4</v>
      </c>
      <c r="S7" s="2">
        <f t="shared" si="8"/>
        <v>200</v>
      </c>
      <c r="T7">
        <v>50</v>
      </c>
      <c r="U7" s="1">
        <v>0</v>
      </c>
      <c r="V7" s="2">
        <f t="shared" si="9"/>
        <v>0</v>
      </c>
      <c r="W7">
        <v>0</v>
      </c>
      <c r="X7" s="3">
        <v>4</v>
      </c>
      <c r="Y7" s="2">
        <f t="shared" si="10"/>
        <v>200</v>
      </c>
      <c r="Z7">
        <v>100</v>
      </c>
      <c r="AA7" s="4">
        <v>4</v>
      </c>
      <c r="AB7" s="2">
        <f t="shared" si="11"/>
        <v>400</v>
      </c>
      <c r="AC7">
        <v>20</v>
      </c>
      <c r="AD7" s="4">
        <v>5</v>
      </c>
      <c r="AE7" s="2">
        <f t="shared" si="12"/>
        <v>400</v>
      </c>
      <c r="AF7">
        <v>20</v>
      </c>
      <c r="AG7" s="1">
        <v>0</v>
      </c>
      <c r="AH7" s="2">
        <f t="shared" si="13"/>
        <v>0</v>
      </c>
      <c r="AI7">
        <v>5</v>
      </c>
      <c r="AJ7" s="4">
        <v>5</v>
      </c>
      <c r="AK7" s="2">
        <f t="shared" si="14"/>
        <v>75</v>
      </c>
      <c r="AL7">
        <v>50</v>
      </c>
      <c r="AM7" s="4">
        <v>3</v>
      </c>
      <c r="AN7" s="2">
        <f t="shared" si="15"/>
        <v>150</v>
      </c>
      <c r="AO7">
        <v>20</v>
      </c>
      <c r="AP7" s="4">
        <v>5</v>
      </c>
      <c r="AQ7" s="2">
        <f t="shared" si="16"/>
        <v>150</v>
      </c>
      <c r="AR7">
        <v>20</v>
      </c>
      <c r="AS7" s="1">
        <v>0</v>
      </c>
      <c r="AT7" s="2">
        <f t="shared" si="17"/>
        <v>0</v>
      </c>
      <c r="AU7">
        <v>0</v>
      </c>
      <c r="AV7" s="4">
        <v>5</v>
      </c>
      <c r="AW7" s="2">
        <f t="shared" si="18"/>
        <v>100</v>
      </c>
      <c r="AX7" s="9">
        <v>40</v>
      </c>
      <c r="AY7" s="4">
        <v>2</v>
      </c>
      <c r="AZ7" s="2">
        <f t="shared" si="19"/>
        <v>80</v>
      </c>
      <c r="BA7">
        <v>20</v>
      </c>
      <c r="BB7" s="4">
        <v>5</v>
      </c>
      <c r="BC7" s="2">
        <f t="shared" si="20"/>
        <v>100</v>
      </c>
      <c r="BD7">
        <v>20</v>
      </c>
      <c r="BE7" s="1">
        <v>0</v>
      </c>
      <c r="BF7" s="2">
        <f t="shared" si="21"/>
        <v>0</v>
      </c>
      <c r="BG7">
        <v>5</v>
      </c>
      <c r="BH7" s="4">
        <v>5</v>
      </c>
      <c r="BI7" s="2">
        <f t="shared" si="22"/>
        <v>75</v>
      </c>
      <c r="BJ7">
        <v>5</v>
      </c>
      <c r="BK7" s="1">
        <v>0</v>
      </c>
      <c r="BL7" s="2">
        <f t="shared" si="23"/>
        <v>0</v>
      </c>
      <c r="BM7">
        <v>0</v>
      </c>
      <c r="BN7" s="4">
        <v>5</v>
      </c>
      <c r="BO7" s="2">
        <f t="shared" si="24"/>
        <v>25</v>
      </c>
      <c r="BP7">
        <v>60</v>
      </c>
      <c r="BQ7" s="4">
        <v>2</v>
      </c>
      <c r="BR7" s="2">
        <f t="shared" si="25"/>
        <v>120</v>
      </c>
      <c r="BS7">
        <v>10</v>
      </c>
      <c r="BT7" s="4">
        <v>3</v>
      </c>
      <c r="BU7" s="2">
        <f t="shared" si="2"/>
        <v>150</v>
      </c>
      <c r="BV7">
        <v>100</v>
      </c>
      <c r="BW7" s="4">
        <f t="shared" si="27"/>
        <v>7</v>
      </c>
      <c r="BX7" s="2">
        <f t="shared" si="28"/>
        <v>700</v>
      </c>
      <c r="BY7">
        <v>60</v>
      </c>
      <c r="BZ7" s="4">
        <v>5</v>
      </c>
      <c r="CA7" s="2">
        <f t="shared" si="3"/>
        <v>200</v>
      </c>
      <c r="CB7">
        <v>60</v>
      </c>
      <c r="CC7" s="1">
        <v>0</v>
      </c>
      <c r="CD7" s="2">
        <f t="shared" si="58"/>
        <v>0</v>
      </c>
      <c r="CE7">
        <v>10</v>
      </c>
      <c r="CF7" s="4">
        <f t="shared" si="30"/>
        <v>5</v>
      </c>
      <c r="CG7" s="2">
        <f t="shared" si="4"/>
        <v>250</v>
      </c>
      <c r="CH7">
        <v>100</v>
      </c>
      <c r="CI7" s="4">
        <v>7</v>
      </c>
      <c r="CJ7" s="2">
        <f t="shared" si="31"/>
        <v>700</v>
      </c>
      <c r="CK7">
        <v>0</v>
      </c>
      <c r="CL7" s="4">
        <f t="shared" si="32"/>
        <v>25</v>
      </c>
      <c r="CM7" s="2">
        <f>(CH7-CK7)*CL7</f>
        <v>2500</v>
      </c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5"/>
      <c r="DA7" s="5"/>
      <c r="DB7" s="5"/>
      <c r="DC7" s="5"/>
      <c r="DD7" s="5"/>
      <c r="DE7" s="5"/>
      <c r="DF7">
        <v>100</v>
      </c>
      <c r="DG7" s="3">
        <v>2</v>
      </c>
      <c r="DH7" s="2">
        <f t="shared" si="35"/>
        <v>200</v>
      </c>
      <c r="DI7">
        <v>50</v>
      </c>
      <c r="DJ7" s="3">
        <v>4</v>
      </c>
      <c r="DK7" s="2">
        <f>(DF7-DI7)*DJ7</f>
        <v>200</v>
      </c>
      <c r="DL7">
        <v>50</v>
      </c>
      <c r="DM7" s="7">
        <v>0</v>
      </c>
      <c r="DN7" s="2">
        <f>DL7*DM7</f>
        <v>0</v>
      </c>
      <c r="DO7">
        <v>5</v>
      </c>
      <c r="DP7" s="3">
        <v>4</v>
      </c>
      <c r="DQ7" s="2">
        <f>(DL7-DO7)*DP7</f>
        <v>180</v>
      </c>
      <c r="DR7">
        <v>100</v>
      </c>
      <c r="DS7">
        <v>4</v>
      </c>
      <c r="DT7" s="2">
        <f>DR7*DS7</f>
        <v>400</v>
      </c>
      <c r="DU7">
        <v>40</v>
      </c>
      <c r="DV7" s="3">
        <v>4</v>
      </c>
      <c r="DW7" s="2">
        <f>(DR7-DU7)*DV7</f>
        <v>240</v>
      </c>
      <c r="DX7">
        <v>40</v>
      </c>
      <c r="DY7" s="19" t="s">
        <v>19</v>
      </c>
      <c r="DZ7">
        <v>0</v>
      </c>
      <c r="EA7">
        <v>10</v>
      </c>
      <c r="EB7" s="3">
        <v>4</v>
      </c>
      <c r="EC7" s="2">
        <f>(DX7-EA7)*EB7</f>
        <v>120</v>
      </c>
      <c r="ED7">
        <v>100</v>
      </c>
      <c r="EE7" s="17">
        <v>7</v>
      </c>
      <c r="EF7" s="2">
        <f>ED7*EE7</f>
        <v>700</v>
      </c>
      <c r="EG7">
        <v>70</v>
      </c>
      <c r="EH7" s="2">
        <v>12</v>
      </c>
      <c r="EI7" s="2">
        <f>(ED7-EG7)*EH7</f>
        <v>360</v>
      </c>
      <c r="EJ7">
        <v>70</v>
      </c>
      <c r="EK7" t="s">
        <v>19</v>
      </c>
      <c r="EL7" s="2">
        <v>0</v>
      </c>
      <c r="EM7">
        <v>20</v>
      </c>
      <c r="EN7" s="2">
        <v>13</v>
      </c>
      <c r="EO7" s="2">
        <f>(EJ7-EM7)*EN7</f>
        <v>650</v>
      </c>
      <c r="EP7" s="5"/>
      <c r="EQ7" s="5"/>
      <c r="ER7" s="5"/>
      <c r="ES7" s="5"/>
      <c r="ET7" s="5"/>
      <c r="EU7" s="5"/>
      <c r="EV7">
        <v>100</v>
      </c>
      <c r="EW7" s="2">
        <v>7</v>
      </c>
      <c r="EX7" s="2">
        <f>EV7*EW7</f>
        <v>700</v>
      </c>
      <c r="EY7">
        <v>40</v>
      </c>
      <c r="EZ7" s="2">
        <v>13</v>
      </c>
      <c r="FA7" s="2">
        <f>(EV7-EY7)*EZ7</f>
        <v>780</v>
      </c>
      <c r="FB7">
        <v>40</v>
      </c>
      <c r="FC7" t="s">
        <v>19</v>
      </c>
      <c r="FD7">
        <v>0</v>
      </c>
      <c r="FE7">
        <v>0</v>
      </c>
      <c r="FF7" s="2">
        <v>13</v>
      </c>
      <c r="FG7" s="2">
        <f>(FB7-FE7)*FF7</f>
        <v>520</v>
      </c>
      <c r="FH7">
        <v>100</v>
      </c>
      <c r="FI7" s="2">
        <v>3</v>
      </c>
      <c r="FJ7" s="2">
        <f>FH7*FI7</f>
        <v>300</v>
      </c>
      <c r="FK7">
        <v>45</v>
      </c>
      <c r="FL7" s="2">
        <v>5</v>
      </c>
      <c r="FM7" s="2">
        <f>(FH7-FK7)*FL7</f>
        <v>275</v>
      </c>
      <c r="FN7">
        <v>45</v>
      </c>
      <c r="FO7" t="s">
        <v>19</v>
      </c>
      <c r="FP7">
        <v>0</v>
      </c>
      <c r="FQ7">
        <v>0</v>
      </c>
      <c r="FR7" s="2">
        <v>5</v>
      </c>
      <c r="FS7" s="2">
        <f>(FN7-FQ7)*FR7</f>
        <v>225</v>
      </c>
      <c r="FT7">
        <v>100</v>
      </c>
      <c r="FU7" s="2">
        <v>3</v>
      </c>
      <c r="FV7" s="2">
        <f>FT7*FU7</f>
        <v>300</v>
      </c>
      <c r="FW7">
        <v>50</v>
      </c>
      <c r="FX7" s="2">
        <v>5</v>
      </c>
      <c r="FY7" s="2">
        <f>(FT7-FW7)*FX7</f>
        <v>250</v>
      </c>
      <c r="FZ7">
        <v>50</v>
      </c>
      <c r="GA7" t="s">
        <v>19</v>
      </c>
      <c r="GB7">
        <v>0</v>
      </c>
      <c r="GC7">
        <v>5</v>
      </c>
      <c r="GD7" s="2">
        <v>5</v>
      </c>
      <c r="GE7" s="2">
        <f>(FZ7-GC7)*GD7</f>
        <v>225</v>
      </c>
      <c r="GF7">
        <v>100</v>
      </c>
      <c r="GG7" s="2">
        <v>3</v>
      </c>
      <c r="GH7" s="2">
        <f>GF7*GG7</f>
        <v>300</v>
      </c>
      <c r="GI7">
        <v>10</v>
      </c>
      <c r="GJ7" s="2">
        <v>5</v>
      </c>
      <c r="GK7" s="2">
        <f>(GF7-GI7)*GJ7</f>
        <v>450</v>
      </c>
      <c r="GM7" s="7">
        <f t="shared" si="56"/>
        <v>6.4642857142857144</v>
      </c>
      <c r="GN7" s="37">
        <f t="shared" si="57"/>
        <v>42.035714285714292</v>
      </c>
    </row>
    <row r="8" spans="1:196">
      <c r="A8" t="s">
        <v>59</v>
      </c>
      <c r="B8">
        <v>5</v>
      </c>
      <c r="C8" s="2">
        <v>70</v>
      </c>
      <c r="D8" s="2">
        <f t="shared" si="0"/>
        <v>350</v>
      </c>
      <c r="E8">
        <v>3</v>
      </c>
      <c r="F8" s="2">
        <v>80</v>
      </c>
      <c r="G8" s="2">
        <f t="shared" si="1"/>
        <v>160</v>
      </c>
      <c r="H8">
        <v>3</v>
      </c>
      <c r="I8" s="1">
        <v>0</v>
      </c>
      <c r="J8" s="2">
        <f t="shared" si="5"/>
        <v>0</v>
      </c>
      <c r="K8">
        <v>1</v>
      </c>
      <c r="L8" s="3">
        <v>80</v>
      </c>
      <c r="M8" s="2">
        <f t="shared" si="6"/>
        <v>160</v>
      </c>
      <c r="N8">
        <v>5</v>
      </c>
      <c r="O8" s="3">
        <v>70</v>
      </c>
      <c r="P8" s="2">
        <f t="shared" si="7"/>
        <v>350</v>
      </c>
      <c r="Q8">
        <v>3</v>
      </c>
      <c r="R8" s="3">
        <v>80</v>
      </c>
      <c r="S8" s="2">
        <f t="shared" si="8"/>
        <v>160</v>
      </c>
      <c r="T8">
        <v>3</v>
      </c>
      <c r="U8" s="1">
        <v>0</v>
      </c>
      <c r="V8" s="2">
        <f t="shared" si="9"/>
        <v>0</v>
      </c>
      <c r="W8">
        <v>1</v>
      </c>
      <c r="X8" s="3">
        <v>80</v>
      </c>
      <c r="Y8" s="2">
        <f t="shared" si="10"/>
        <v>160</v>
      </c>
      <c r="Z8">
        <v>5</v>
      </c>
      <c r="AA8" s="4">
        <v>70</v>
      </c>
      <c r="AB8" s="2">
        <f t="shared" si="11"/>
        <v>350</v>
      </c>
      <c r="AC8">
        <v>3</v>
      </c>
      <c r="AD8" s="4">
        <v>90</v>
      </c>
      <c r="AE8" s="2">
        <f t="shared" si="12"/>
        <v>180</v>
      </c>
      <c r="AF8">
        <v>3</v>
      </c>
      <c r="AG8" s="1">
        <v>0</v>
      </c>
      <c r="AH8" s="2">
        <f t="shared" si="13"/>
        <v>0</v>
      </c>
      <c r="AI8">
        <v>0</v>
      </c>
      <c r="AJ8" s="4">
        <v>90</v>
      </c>
      <c r="AK8" s="2">
        <f t="shared" si="14"/>
        <v>270</v>
      </c>
      <c r="AL8">
        <v>5</v>
      </c>
      <c r="AM8" s="4">
        <v>60</v>
      </c>
      <c r="AN8" s="2">
        <f t="shared" si="15"/>
        <v>300</v>
      </c>
      <c r="AO8">
        <v>3</v>
      </c>
      <c r="AP8" s="4">
        <v>70</v>
      </c>
      <c r="AQ8" s="2">
        <f t="shared" si="16"/>
        <v>140</v>
      </c>
      <c r="AR8">
        <v>3</v>
      </c>
      <c r="AS8" s="1">
        <v>0</v>
      </c>
      <c r="AT8" s="2">
        <f t="shared" si="17"/>
        <v>0</v>
      </c>
      <c r="AU8">
        <v>0</v>
      </c>
      <c r="AV8" s="4">
        <v>70</v>
      </c>
      <c r="AW8" s="2">
        <f t="shared" si="18"/>
        <v>210</v>
      </c>
      <c r="AX8" s="9">
        <v>5</v>
      </c>
      <c r="AY8" s="4">
        <v>50</v>
      </c>
      <c r="AZ8" s="2">
        <f t="shared" si="19"/>
        <v>250</v>
      </c>
      <c r="BA8">
        <v>2</v>
      </c>
      <c r="BB8" s="4">
        <v>60</v>
      </c>
      <c r="BC8" s="2">
        <f t="shared" si="20"/>
        <v>180</v>
      </c>
      <c r="BD8">
        <v>2</v>
      </c>
      <c r="BE8" s="1">
        <v>0</v>
      </c>
      <c r="BF8" s="2">
        <f t="shared" si="21"/>
        <v>0</v>
      </c>
      <c r="BG8">
        <v>0</v>
      </c>
      <c r="BH8" s="4">
        <v>60</v>
      </c>
      <c r="BI8" s="2">
        <f t="shared" si="22"/>
        <v>120</v>
      </c>
      <c r="BJ8">
        <v>0</v>
      </c>
      <c r="BK8" s="1">
        <v>0</v>
      </c>
      <c r="BL8" s="2">
        <f t="shared" si="23"/>
        <v>0</v>
      </c>
      <c r="BM8">
        <v>0</v>
      </c>
      <c r="BN8" s="4">
        <v>60</v>
      </c>
      <c r="BO8" s="2">
        <f t="shared" si="24"/>
        <v>0</v>
      </c>
      <c r="BP8">
        <v>5</v>
      </c>
      <c r="BQ8" s="4">
        <v>50</v>
      </c>
      <c r="BR8" s="2">
        <f t="shared" si="25"/>
        <v>250</v>
      </c>
      <c r="BS8">
        <v>0</v>
      </c>
      <c r="BT8" s="4">
        <f t="shared" si="26"/>
        <v>60</v>
      </c>
      <c r="BU8" s="2">
        <f t="shared" si="2"/>
        <v>300</v>
      </c>
      <c r="BV8">
        <v>5</v>
      </c>
      <c r="BW8" s="4">
        <f>BQ8+5</f>
        <v>55</v>
      </c>
      <c r="BX8" s="2">
        <f>BV8*BW8</f>
        <v>275</v>
      </c>
      <c r="BY8">
        <v>3</v>
      </c>
      <c r="BZ8" s="4">
        <f t="shared" si="29"/>
        <v>70</v>
      </c>
      <c r="CA8" s="2">
        <f t="shared" si="3"/>
        <v>140</v>
      </c>
      <c r="CB8">
        <v>3</v>
      </c>
      <c r="CC8" s="1">
        <v>0</v>
      </c>
      <c r="CD8" s="2">
        <f>CB8*CC8</f>
        <v>0</v>
      </c>
      <c r="CE8">
        <v>0</v>
      </c>
      <c r="CF8" s="4">
        <f t="shared" si="30"/>
        <v>70</v>
      </c>
      <c r="CG8" s="2">
        <f t="shared" si="4"/>
        <v>210</v>
      </c>
      <c r="CH8">
        <v>5</v>
      </c>
      <c r="CI8" s="4">
        <v>55</v>
      </c>
      <c r="CJ8" s="2">
        <f t="shared" si="31"/>
        <v>275</v>
      </c>
      <c r="CK8">
        <v>2</v>
      </c>
      <c r="CL8" s="4">
        <f t="shared" si="32"/>
        <v>90</v>
      </c>
      <c r="CM8" s="2">
        <f t="shared" si="33"/>
        <v>270</v>
      </c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5"/>
      <c r="DA8" s="5"/>
      <c r="DB8" s="5"/>
      <c r="DC8" s="5"/>
      <c r="DD8" s="5"/>
      <c r="DE8" s="5"/>
      <c r="DF8">
        <v>5</v>
      </c>
      <c r="DG8" s="3">
        <f t="shared" si="34"/>
        <v>45</v>
      </c>
      <c r="DH8" s="2">
        <f t="shared" si="35"/>
        <v>225</v>
      </c>
      <c r="DI8">
        <v>3</v>
      </c>
      <c r="DJ8" s="3">
        <v>80</v>
      </c>
      <c r="DK8" s="2">
        <f t="shared" si="36"/>
        <v>160</v>
      </c>
      <c r="DL8">
        <v>3</v>
      </c>
      <c r="DM8" s="7">
        <v>0</v>
      </c>
      <c r="DN8" s="2">
        <f t="shared" si="37"/>
        <v>0</v>
      </c>
      <c r="DO8">
        <v>1</v>
      </c>
      <c r="DP8" s="3">
        <v>80</v>
      </c>
      <c r="DQ8" s="2">
        <f t="shared" si="38"/>
        <v>160</v>
      </c>
      <c r="DR8">
        <v>5</v>
      </c>
      <c r="DS8">
        <v>40</v>
      </c>
      <c r="DT8" s="2">
        <f t="shared" si="39"/>
        <v>200</v>
      </c>
      <c r="DU8">
        <v>2</v>
      </c>
      <c r="DV8" s="3">
        <v>80</v>
      </c>
      <c r="DW8" s="2">
        <f t="shared" si="40"/>
        <v>240</v>
      </c>
      <c r="DX8">
        <v>2</v>
      </c>
      <c r="DY8" s="19" t="s">
        <v>19</v>
      </c>
      <c r="DZ8">
        <v>0</v>
      </c>
      <c r="EA8">
        <v>0</v>
      </c>
      <c r="EB8" s="3">
        <v>80</v>
      </c>
      <c r="EC8" s="2">
        <f t="shared" si="41"/>
        <v>160</v>
      </c>
      <c r="ED8">
        <v>5</v>
      </c>
      <c r="EE8" s="17">
        <v>45</v>
      </c>
      <c r="EF8" s="2">
        <f t="shared" si="42"/>
        <v>225</v>
      </c>
      <c r="EG8">
        <v>3</v>
      </c>
      <c r="EH8" s="2">
        <v>85</v>
      </c>
      <c r="EI8" s="2">
        <f t="shared" si="43"/>
        <v>170</v>
      </c>
      <c r="EJ8">
        <v>3</v>
      </c>
      <c r="EK8" t="s">
        <v>19</v>
      </c>
      <c r="EL8" s="2">
        <v>0</v>
      </c>
      <c r="EM8">
        <v>1</v>
      </c>
      <c r="EN8" s="2">
        <v>85</v>
      </c>
      <c r="EO8" s="2">
        <f t="shared" si="44"/>
        <v>170</v>
      </c>
      <c r="EP8" s="5"/>
      <c r="EQ8" s="5"/>
      <c r="ER8" s="5"/>
      <c r="ES8" s="5"/>
      <c r="ET8" s="5"/>
      <c r="EU8" s="5"/>
      <c r="EV8">
        <v>5</v>
      </c>
      <c r="EW8" s="2">
        <v>50</v>
      </c>
      <c r="EX8" s="2">
        <f t="shared" si="45"/>
        <v>250</v>
      </c>
      <c r="EY8">
        <v>1</v>
      </c>
      <c r="EZ8" s="2">
        <v>85</v>
      </c>
      <c r="FA8" s="2">
        <f t="shared" si="46"/>
        <v>340</v>
      </c>
      <c r="FB8">
        <v>1</v>
      </c>
      <c r="FC8" t="s">
        <v>19</v>
      </c>
      <c r="FD8">
        <v>0</v>
      </c>
      <c r="FE8">
        <v>0</v>
      </c>
      <c r="FF8" s="2">
        <v>85</v>
      </c>
      <c r="FG8" s="2">
        <f t="shared" si="47"/>
        <v>85</v>
      </c>
      <c r="FH8">
        <v>5</v>
      </c>
      <c r="FI8" s="2">
        <v>50</v>
      </c>
      <c r="FJ8" s="2">
        <f t="shared" si="48"/>
        <v>250</v>
      </c>
      <c r="FK8">
        <v>3</v>
      </c>
      <c r="FL8" s="2">
        <v>80</v>
      </c>
      <c r="FM8" s="2">
        <f t="shared" si="49"/>
        <v>160</v>
      </c>
      <c r="FN8">
        <v>3</v>
      </c>
      <c r="FO8" t="s">
        <v>19</v>
      </c>
      <c r="FP8">
        <v>0</v>
      </c>
      <c r="FQ8">
        <v>1</v>
      </c>
      <c r="FR8" s="2">
        <v>80</v>
      </c>
      <c r="FS8" s="2">
        <f t="shared" si="50"/>
        <v>160</v>
      </c>
      <c r="FT8">
        <v>5</v>
      </c>
      <c r="FU8" s="2">
        <v>50</v>
      </c>
      <c r="FV8" s="2">
        <f t="shared" si="51"/>
        <v>250</v>
      </c>
      <c r="FW8">
        <v>3</v>
      </c>
      <c r="FX8" s="2">
        <v>80</v>
      </c>
      <c r="FY8" s="2">
        <f t="shared" si="52"/>
        <v>160</v>
      </c>
      <c r="FZ8">
        <v>3</v>
      </c>
      <c r="GA8" t="s">
        <v>19</v>
      </c>
      <c r="GB8">
        <v>0</v>
      </c>
      <c r="GC8">
        <v>1</v>
      </c>
      <c r="GD8" s="2">
        <v>80</v>
      </c>
      <c r="GE8" s="2">
        <f t="shared" si="53"/>
        <v>160</v>
      </c>
      <c r="GF8">
        <v>5</v>
      </c>
      <c r="GG8" s="2">
        <v>50</v>
      </c>
      <c r="GH8" s="2">
        <f t="shared" si="54"/>
        <v>250</v>
      </c>
      <c r="GI8">
        <v>0</v>
      </c>
      <c r="GJ8" s="2">
        <v>80</v>
      </c>
      <c r="GK8" s="2">
        <f t="shared" si="55"/>
        <v>400</v>
      </c>
      <c r="GL8" s="2"/>
      <c r="GM8" s="7">
        <f t="shared" si="56"/>
        <v>77.5</v>
      </c>
      <c r="GN8" s="37">
        <f t="shared" si="57"/>
        <v>3.8214285714285712</v>
      </c>
    </row>
    <row r="9" spans="1:196">
      <c r="A9" t="s">
        <v>61</v>
      </c>
      <c r="B9">
        <v>20</v>
      </c>
      <c r="C9" s="2">
        <v>40</v>
      </c>
      <c r="D9" s="2">
        <f t="shared" si="0"/>
        <v>800</v>
      </c>
      <c r="E9">
        <v>15</v>
      </c>
      <c r="F9" s="2">
        <v>60</v>
      </c>
      <c r="G9" s="2">
        <f t="shared" si="1"/>
        <v>300</v>
      </c>
      <c r="H9">
        <v>15</v>
      </c>
      <c r="I9" s="1">
        <v>0</v>
      </c>
      <c r="J9" s="2">
        <f t="shared" si="5"/>
        <v>0</v>
      </c>
      <c r="K9">
        <v>3</v>
      </c>
      <c r="L9" s="3">
        <v>60</v>
      </c>
      <c r="M9" s="2">
        <f t="shared" si="6"/>
        <v>720</v>
      </c>
      <c r="N9">
        <v>20</v>
      </c>
      <c r="O9" s="3">
        <v>40</v>
      </c>
      <c r="P9" s="2">
        <f t="shared" si="7"/>
        <v>800</v>
      </c>
      <c r="Q9">
        <v>12</v>
      </c>
      <c r="R9" s="3">
        <v>60</v>
      </c>
      <c r="S9" s="2">
        <f t="shared" si="8"/>
        <v>480</v>
      </c>
      <c r="T9">
        <v>12</v>
      </c>
      <c r="U9" s="1">
        <v>0</v>
      </c>
      <c r="V9" s="2">
        <f t="shared" si="9"/>
        <v>0</v>
      </c>
      <c r="W9">
        <v>3</v>
      </c>
      <c r="X9" s="3">
        <v>60</v>
      </c>
      <c r="Y9" s="2">
        <f t="shared" si="10"/>
        <v>540</v>
      </c>
      <c r="Z9">
        <v>15</v>
      </c>
      <c r="AA9" s="4">
        <v>40</v>
      </c>
      <c r="AB9" s="2">
        <f t="shared" si="11"/>
        <v>600</v>
      </c>
      <c r="AC9">
        <v>6</v>
      </c>
      <c r="AD9" s="4">
        <v>50</v>
      </c>
      <c r="AE9" s="2">
        <f t="shared" si="12"/>
        <v>450</v>
      </c>
      <c r="AF9">
        <v>6</v>
      </c>
      <c r="AG9" s="1">
        <v>0</v>
      </c>
      <c r="AH9" s="2">
        <f t="shared" si="13"/>
        <v>0</v>
      </c>
      <c r="AI9">
        <v>1</v>
      </c>
      <c r="AJ9" s="4">
        <v>50</v>
      </c>
      <c r="AK9" s="2">
        <f t="shared" si="14"/>
        <v>250</v>
      </c>
      <c r="AL9">
        <v>10</v>
      </c>
      <c r="AM9" s="4">
        <v>40</v>
      </c>
      <c r="AN9" s="2">
        <f t="shared" si="15"/>
        <v>400</v>
      </c>
      <c r="AO9">
        <v>5</v>
      </c>
      <c r="AP9" s="4">
        <v>50</v>
      </c>
      <c r="AQ9" s="2">
        <f t="shared" si="16"/>
        <v>250</v>
      </c>
      <c r="AR9">
        <v>5</v>
      </c>
      <c r="AS9" s="1">
        <v>0</v>
      </c>
      <c r="AT9" s="2">
        <f t="shared" si="17"/>
        <v>0</v>
      </c>
      <c r="AU9">
        <v>1</v>
      </c>
      <c r="AV9" s="4">
        <v>50</v>
      </c>
      <c r="AW9" s="2">
        <f t="shared" si="18"/>
        <v>200</v>
      </c>
      <c r="AX9" s="9">
        <v>10</v>
      </c>
      <c r="AY9" s="4">
        <v>50</v>
      </c>
      <c r="AZ9" s="2">
        <f t="shared" si="19"/>
        <v>500</v>
      </c>
      <c r="BA9">
        <v>5</v>
      </c>
      <c r="BB9" s="4">
        <v>60</v>
      </c>
      <c r="BC9" s="2">
        <f t="shared" si="20"/>
        <v>300</v>
      </c>
      <c r="BD9">
        <v>5</v>
      </c>
      <c r="BE9" s="1">
        <v>0</v>
      </c>
      <c r="BF9" s="2">
        <f t="shared" si="21"/>
        <v>0</v>
      </c>
      <c r="BG9">
        <v>1</v>
      </c>
      <c r="BH9" s="4">
        <v>60</v>
      </c>
      <c r="BI9" s="2">
        <f t="shared" si="22"/>
        <v>240</v>
      </c>
      <c r="BJ9">
        <v>1</v>
      </c>
      <c r="BK9" s="1">
        <v>0</v>
      </c>
      <c r="BL9" s="2">
        <f t="shared" si="23"/>
        <v>0</v>
      </c>
      <c r="BM9">
        <v>0</v>
      </c>
      <c r="BN9" s="4">
        <v>60</v>
      </c>
      <c r="BO9" s="2">
        <f t="shared" si="24"/>
        <v>60</v>
      </c>
      <c r="BP9">
        <v>10</v>
      </c>
      <c r="BQ9" s="4">
        <v>50</v>
      </c>
      <c r="BR9" s="2">
        <f t="shared" si="25"/>
        <v>500</v>
      </c>
      <c r="BS9">
        <v>3</v>
      </c>
      <c r="BT9" s="4">
        <f t="shared" si="26"/>
        <v>60</v>
      </c>
      <c r="BU9" s="2">
        <f t="shared" si="2"/>
        <v>420</v>
      </c>
      <c r="BV9">
        <v>10</v>
      </c>
      <c r="BW9" s="4">
        <f t="shared" si="27"/>
        <v>55</v>
      </c>
      <c r="BX9" s="2">
        <f t="shared" si="28"/>
        <v>550</v>
      </c>
      <c r="BY9">
        <v>5</v>
      </c>
      <c r="BZ9" s="4">
        <f t="shared" si="29"/>
        <v>70</v>
      </c>
      <c r="CA9" s="2">
        <f t="shared" si="3"/>
        <v>350</v>
      </c>
      <c r="CB9">
        <v>5</v>
      </c>
      <c r="CC9" s="1">
        <v>0</v>
      </c>
      <c r="CD9" s="2">
        <f t="shared" si="58"/>
        <v>0</v>
      </c>
      <c r="CE9">
        <v>2</v>
      </c>
      <c r="CF9" s="4">
        <f t="shared" si="30"/>
        <v>70</v>
      </c>
      <c r="CG9" s="2">
        <f t="shared" si="4"/>
        <v>210</v>
      </c>
      <c r="CH9">
        <v>10</v>
      </c>
      <c r="CI9" s="4">
        <v>55</v>
      </c>
      <c r="CJ9" s="2">
        <f t="shared" si="31"/>
        <v>550</v>
      </c>
      <c r="CK9">
        <v>2</v>
      </c>
      <c r="CL9" s="4">
        <f t="shared" si="32"/>
        <v>90</v>
      </c>
      <c r="CM9" s="2">
        <f t="shared" si="33"/>
        <v>720</v>
      </c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5"/>
      <c r="DA9" s="5"/>
      <c r="DB9" s="5"/>
      <c r="DC9" s="5"/>
      <c r="DD9" s="5"/>
      <c r="DE9" s="5"/>
      <c r="DF9">
        <v>20</v>
      </c>
      <c r="DG9" s="3">
        <f>CI9-10</f>
        <v>45</v>
      </c>
      <c r="DH9" s="2">
        <f>DF9*DG9</f>
        <v>900</v>
      </c>
      <c r="DI9">
        <v>15</v>
      </c>
      <c r="DJ9" s="3">
        <v>60</v>
      </c>
      <c r="DK9" s="2">
        <f t="shared" si="36"/>
        <v>300</v>
      </c>
      <c r="DL9">
        <v>15</v>
      </c>
      <c r="DM9" s="7">
        <v>0</v>
      </c>
      <c r="DN9" s="2">
        <f t="shared" si="37"/>
        <v>0</v>
      </c>
      <c r="DO9">
        <v>3</v>
      </c>
      <c r="DP9" s="3">
        <v>60</v>
      </c>
      <c r="DQ9" s="2">
        <f t="shared" si="38"/>
        <v>720</v>
      </c>
      <c r="DR9">
        <v>20</v>
      </c>
      <c r="DS9">
        <v>45</v>
      </c>
      <c r="DT9" s="2">
        <f t="shared" si="39"/>
        <v>900</v>
      </c>
      <c r="DU9">
        <v>8</v>
      </c>
      <c r="DV9" s="3">
        <v>60</v>
      </c>
      <c r="DW9" s="2">
        <f t="shared" si="40"/>
        <v>720</v>
      </c>
      <c r="DX9">
        <v>8</v>
      </c>
      <c r="DY9" s="19" t="s">
        <v>19</v>
      </c>
      <c r="DZ9">
        <v>0</v>
      </c>
      <c r="EA9">
        <v>2</v>
      </c>
      <c r="EB9" s="3">
        <v>60</v>
      </c>
      <c r="EC9" s="2">
        <f t="shared" si="41"/>
        <v>360</v>
      </c>
      <c r="ED9">
        <v>20</v>
      </c>
      <c r="EE9" s="17">
        <v>50</v>
      </c>
      <c r="EF9" s="2">
        <f t="shared" si="42"/>
        <v>1000</v>
      </c>
      <c r="EG9">
        <v>7</v>
      </c>
      <c r="EH9" s="2">
        <v>70</v>
      </c>
      <c r="EI9" s="2">
        <f t="shared" si="43"/>
        <v>910</v>
      </c>
      <c r="EJ9">
        <v>7</v>
      </c>
      <c r="EK9" t="s">
        <v>19</v>
      </c>
      <c r="EL9" s="2">
        <v>0</v>
      </c>
      <c r="EM9">
        <v>3</v>
      </c>
      <c r="EN9" s="2">
        <v>75</v>
      </c>
      <c r="EO9" s="2">
        <f t="shared" si="44"/>
        <v>300</v>
      </c>
      <c r="EP9" s="5"/>
      <c r="EQ9" s="5"/>
      <c r="ER9" s="5"/>
      <c r="ES9" s="5"/>
      <c r="ET9" s="5"/>
      <c r="EU9" s="5"/>
      <c r="EV9">
        <v>20</v>
      </c>
      <c r="EW9" s="2">
        <v>50</v>
      </c>
      <c r="EX9" s="2">
        <f t="shared" si="45"/>
        <v>1000</v>
      </c>
      <c r="EY9">
        <v>6</v>
      </c>
      <c r="EZ9" s="2">
        <v>75</v>
      </c>
      <c r="FA9" s="2">
        <f t="shared" si="46"/>
        <v>1050</v>
      </c>
      <c r="FB9">
        <v>6</v>
      </c>
      <c r="FC9" t="s">
        <v>19</v>
      </c>
      <c r="FD9">
        <v>0</v>
      </c>
      <c r="FE9">
        <v>0</v>
      </c>
      <c r="FF9" s="2">
        <v>75</v>
      </c>
      <c r="FG9" s="2">
        <f t="shared" si="47"/>
        <v>450</v>
      </c>
      <c r="FH9">
        <v>20</v>
      </c>
      <c r="FI9" s="2">
        <v>50</v>
      </c>
      <c r="FJ9" s="2">
        <f t="shared" si="48"/>
        <v>1000</v>
      </c>
      <c r="FK9">
        <v>10</v>
      </c>
      <c r="FL9" s="2">
        <v>80</v>
      </c>
      <c r="FM9" s="2">
        <f t="shared" si="49"/>
        <v>800</v>
      </c>
      <c r="FN9">
        <v>10</v>
      </c>
      <c r="FO9" t="s">
        <v>19</v>
      </c>
      <c r="FP9">
        <v>0</v>
      </c>
      <c r="FQ9">
        <v>5</v>
      </c>
      <c r="FR9" s="2">
        <v>80</v>
      </c>
      <c r="FS9" s="2">
        <f t="shared" si="50"/>
        <v>400</v>
      </c>
      <c r="FT9">
        <v>20</v>
      </c>
      <c r="FU9" s="2">
        <v>50</v>
      </c>
      <c r="FV9" s="2">
        <f t="shared" si="51"/>
        <v>1000</v>
      </c>
      <c r="FW9">
        <v>15</v>
      </c>
      <c r="FX9" s="2">
        <v>80</v>
      </c>
      <c r="FY9" s="2">
        <f t="shared" si="52"/>
        <v>400</v>
      </c>
      <c r="FZ9">
        <v>15</v>
      </c>
      <c r="GA9" t="s">
        <v>19</v>
      </c>
      <c r="GB9">
        <v>0</v>
      </c>
      <c r="GC9">
        <v>3</v>
      </c>
      <c r="GD9" s="2">
        <v>80</v>
      </c>
      <c r="GE9" s="2">
        <f t="shared" si="53"/>
        <v>960</v>
      </c>
      <c r="GF9">
        <v>20</v>
      </c>
      <c r="GG9" s="2">
        <v>50</v>
      </c>
      <c r="GH9" s="2">
        <f t="shared" si="54"/>
        <v>1000</v>
      </c>
      <c r="GI9">
        <v>3</v>
      </c>
      <c r="GJ9" s="2">
        <v>80</v>
      </c>
      <c r="GK9" s="2">
        <f t="shared" si="55"/>
        <v>1360</v>
      </c>
      <c r="GM9" s="7">
        <f t="shared" si="56"/>
        <v>65.892857142857139</v>
      </c>
      <c r="GN9" s="37">
        <f t="shared" si="57"/>
        <v>8.6071428571428577</v>
      </c>
    </row>
    <row r="10" spans="1:196">
      <c r="A10" t="s">
        <v>64</v>
      </c>
      <c r="B10">
        <v>25</v>
      </c>
      <c r="C10" s="2">
        <v>50</v>
      </c>
      <c r="D10" s="2">
        <f t="shared" si="0"/>
        <v>1250</v>
      </c>
      <c r="E10">
        <v>15</v>
      </c>
      <c r="F10" s="2">
        <v>80</v>
      </c>
      <c r="G10" s="2">
        <f t="shared" si="1"/>
        <v>800</v>
      </c>
      <c r="H10">
        <v>15</v>
      </c>
      <c r="I10" s="1">
        <v>0</v>
      </c>
      <c r="J10" s="2">
        <f>H10*I10</f>
        <v>0</v>
      </c>
      <c r="K10">
        <v>5</v>
      </c>
      <c r="L10" s="3">
        <v>80</v>
      </c>
      <c r="M10" s="2">
        <f>(H10-K10)*L10</f>
        <v>800</v>
      </c>
      <c r="N10">
        <v>20</v>
      </c>
      <c r="O10" s="3">
        <v>50</v>
      </c>
      <c r="P10" s="2">
        <f>N10*O10</f>
        <v>1000</v>
      </c>
      <c r="Q10">
        <v>10</v>
      </c>
      <c r="R10" s="3">
        <v>80</v>
      </c>
      <c r="S10" s="2">
        <f>(N10-Q10)*R10</f>
        <v>800</v>
      </c>
      <c r="T10">
        <v>10</v>
      </c>
      <c r="U10" s="1">
        <v>0</v>
      </c>
      <c r="V10" s="2">
        <f>T10*U10</f>
        <v>0</v>
      </c>
      <c r="W10">
        <v>2</v>
      </c>
      <c r="X10" s="3">
        <v>80</v>
      </c>
      <c r="Y10" s="2">
        <f>(T10-W10)*X10</f>
        <v>640</v>
      </c>
      <c r="Z10">
        <v>15</v>
      </c>
      <c r="AA10" s="4">
        <v>80</v>
      </c>
      <c r="AB10" s="2">
        <f>Z10*AA10</f>
        <v>1200</v>
      </c>
      <c r="AC10">
        <v>5</v>
      </c>
      <c r="AD10" s="4">
        <v>100</v>
      </c>
      <c r="AE10" s="2">
        <f>(Z10-AC10)*AD10</f>
        <v>1000</v>
      </c>
      <c r="AF10">
        <v>5</v>
      </c>
      <c r="AG10" s="1">
        <v>0</v>
      </c>
      <c r="AH10" s="2">
        <f>AF10*AG10</f>
        <v>0</v>
      </c>
      <c r="AI10">
        <v>0</v>
      </c>
      <c r="AJ10" s="4">
        <v>100</v>
      </c>
      <c r="AK10" s="2">
        <f>(AF10-AI10)*AJ10</f>
        <v>500</v>
      </c>
      <c r="AL10">
        <v>10</v>
      </c>
      <c r="AM10" s="4">
        <v>70</v>
      </c>
      <c r="AN10" s="2">
        <f>AL10*AM10</f>
        <v>700</v>
      </c>
      <c r="AO10">
        <v>5</v>
      </c>
      <c r="AP10" s="4">
        <v>90</v>
      </c>
      <c r="AQ10" s="2">
        <f>(AL10-AO10)*AP10</f>
        <v>450</v>
      </c>
      <c r="AR10">
        <v>5</v>
      </c>
      <c r="AS10" s="1">
        <v>0</v>
      </c>
      <c r="AT10" s="2">
        <f>AR10*AS10</f>
        <v>0</v>
      </c>
      <c r="AU10">
        <v>2</v>
      </c>
      <c r="AV10" s="4">
        <v>90</v>
      </c>
      <c r="AW10" s="2">
        <f>(AR10-AU10)*AV10</f>
        <v>270</v>
      </c>
      <c r="AX10" s="9">
        <v>8</v>
      </c>
      <c r="AY10" s="4">
        <v>70</v>
      </c>
      <c r="AZ10" s="2">
        <f>AX10*AY10</f>
        <v>560</v>
      </c>
      <c r="BA10">
        <v>2</v>
      </c>
      <c r="BB10" s="4">
        <v>80</v>
      </c>
      <c r="BC10" s="2">
        <f>(AX10-BA10)*BB10</f>
        <v>480</v>
      </c>
      <c r="BD10">
        <v>2</v>
      </c>
      <c r="BE10" s="1">
        <v>0</v>
      </c>
      <c r="BF10" s="2">
        <f>BD10*BE10</f>
        <v>0</v>
      </c>
      <c r="BG10">
        <v>0</v>
      </c>
      <c r="BH10" s="4">
        <v>80</v>
      </c>
      <c r="BI10" s="2">
        <f>(BD10-BG10)*BH10</f>
        <v>160</v>
      </c>
      <c r="BJ10">
        <v>0</v>
      </c>
      <c r="BK10" s="1">
        <v>0</v>
      </c>
      <c r="BL10" s="2">
        <f>BJ10*BK10</f>
        <v>0</v>
      </c>
      <c r="BM10">
        <v>0</v>
      </c>
      <c r="BN10" s="4">
        <v>80</v>
      </c>
      <c r="BO10" s="2">
        <f>(BJ10-BM10)*BN10</f>
        <v>0</v>
      </c>
      <c r="BP10">
        <v>8</v>
      </c>
      <c r="BQ10" s="4">
        <v>70</v>
      </c>
      <c r="BR10" s="2">
        <f>BP10*BQ10</f>
        <v>560</v>
      </c>
      <c r="BS10">
        <v>2</v>
      </c>
      <c r="BT10" s="4">
        <f t="shared" si="26"/>
        <v>80</v>
      </c>
      <c r="BU10" s="2">
        <f t="shared" si="2"/>
        <v>480</v>
      </c>
      <c r="BV10">
        <v>15</v>
      </c>
      <c r="BW10" s="4">
        <f t="shared" si="27"/>
        <v>75</v>
      </c>
      <c r="BX10" s="2">
        <f t="shared" si="28"/>
        <v>1125</v>
      </c>
      <c r="BY10">
        <v>5</v>
      </c>
      <c r="BZ10" s="4">
        <f t="shared" si="29"/>
        <v>90</v>
      </c>
      <c r="CA10" s="2">
        <f t="shared" si="3"/>
        <v>900</v>
      </c>
      <c r="CB10">
        <v>5</v>
      </c>
      <c r="CC10" s="1">
        <v>0</v>
      </c>
      <c r="CD10" s="2">
        <f t="shared" si="58"/>
        <v>0</v>
      </c>
      <c r="CE10">
        <v>2</v>
      </c>
      <c r="CF10" s="4">
        <f t="shared" si="30"/>
        <v>90</v>
      </c>
      <c r="CG10" s="2">
        <f t="shared" si="4"/>
        <v>270</v>
      </c>
      <c r="CH10">
        <v>20</v>
      </c>
      <c r="CI10" s="4">
        <v>75</v>
      </c>
      <c r="CJ10" s="2">
        <f>CH10*CI10</f>
        <v>1500</v>
      </c>
      <c r="CK10">
        <v>2</v>
      </c>
      <c r="CL10" s="4">
        <f t="shared" si="32"/>
        <v>110</v>
      </c>
      <c r="CM10" s="2">
        <f t="shared" si="33"/>
        <v>1980</v>
      </c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5"/>
      <c r="DA10" s="5"/>
      <c r="DB10" s="5"/>
      <c r="DC10" s="5"/>
      <c r="DD10" s="5"/>
      <c r="DE10" s="5"/>
      <c r="DF10">
        <v>25</v>
      </c>
      <c r="DG10" s="3">
        <f t="shared" si="34"/>
        <v>65</v>
      </c>
      <c r="DH10" s="2">
        <f t="shared" si="35"/>
        <v>1625</v>
      </c>
      <c r="DI10">
        <v>15</v>
      </c>
      <c r="DJ10" s="3">
        <v>80</v>
      </c>
      <c r="DK10" s="2">
        <f t="shared" si="36"/>
        <v>800</v>
      </c>
      <c r="DL10">
        <v>15</v>
      </c>
      <c r="DM10" s="7">
        <v>0</v>
      </c>
      <c r="DN10" s="2">
        <f t="shared" si="37"/>
        <v>0</v>
      </c>
      <c r="DO10">
        <v>5</v>
      </c>
      <c r="DP10" s="3">
        <v>80</v>
      </c>
      <c r="DQ10" s="2">
        <f t="shared" si="38"/>
        <v>800</v>
      </c>
      <c r="DR10">
        <v>25</v>
      </c>
      <c r="DS10">
        <v>65</v>
      </c>
      <c r="DT10" s="2">
        <f t="shared" si="39"/>
        <v>1625</v>
      </c>
      <c r="DU10">
        <v>10</v>
      </c>
      <c r="DV10" s="3">
        <v>80</v>
      </c>
      <c r="DW10" s="2">
        <f t="shared" si="40"/>
        <v>1200</v>
      </c>
      <c r="DX10">
        <v>10</v>
      </c>
      <c r="DY10" s="19" t="s">
        <v>19</v>
      </c>
      <c r="DZ10">
        <v>0</v>
      </c>
      <c r="EA10">
        <v>3</v>
      </c>
      <c r="EB10" s="3">
        <v>80</v>
      </c>
      <c r="EC10" s="2">
        <f t="shared" si="41"/>
        <v>560</v>
      </c>
      <c r="ED10">
        <v>20</v>
      </c>
      <c r="EE10" s="17">
        <v>70</v>
      </c>
      <c r="EF10" s="2">
        <f t="shared" si="42"/>
        <v>1400</v>
      </c>
      <c r="EG10">
        <v>8</v>
      </c>
      <c r="EH10" s="2">
        <v>90</v>
      </c>
      <c r="EI10" s="2">
        <f t="shared" si="43"/>
        <v>1080</v>
      </c>
      <c r="EJ10">
        <v>8</v>
      </c>
      <c r="EK10" t="s">
        <v>19</v>
      </c>
      <c r="EL10" s="2">
        <v>0</v>
      </c>
      <c r="EM10">
        <v>1</v>
      </c>
      <c r="EN10" s="2">
        <v>90</v>
      </c>
      <c r="EO10" s="2">
        <f t="shared" si="44"/>
        <v>630</v>
      </c>
      <c r="EP10" s="5"/>
      <c r="EQ10" s="5"/>
      <c r="ER10" s="5"/>
      <c r="ES10" s="5"/>
      <c r="ET10" s="5"/>
      <c r="EU10" s="5"/>
      <c r="EV10">
        <v>25</v>
      </c>
      <c r="EW10" s="2">
        <v>70</v>
      </c>
      <c r="EX10" s="2">
        <f t="shared" si="45"/>
        <v>1750</v>
      </c>
      <c r="EY10">
        <v>13</v>
      </c>
      <c r="EZ10" s="2">
        <v>90</v>
      </c>
      <c r="FA10" s="2">
        <f t="shared" si="46"/>
        <v>1080</v>
      </c>
      <c r="FB10">
        <v>13</v>
      </c>
      <c r="FC10" t="s">
        <v>19</v>
      </c>
      <c r="FD10">
        <v>0</v>
      </c>
      <c r="FE10">
        <v>5</v>
      </c>
      <c r="FF10" s="2">
        <v>90</v>
      </c>
      <c r="FG10" s="2">
        <f t="shared" si="47"/>
        <v>720</v>
      </c>
      <c r="FH10">
        <v>25</v>
      </c>
      <c r="FI10" s="2">
        <v>70</v>
      </c>
      <c r="FJ10" s="2">
        <f t="shared" si="48"/>
        <v>1750</v>
      </c>
      <c r="FK10">
        <v>12</v>
      </c>
      <c r="FL10" s="2">
        <v>100</v>
      </c>
      <c r="FM10" s="2">
        <f t="shared" si="49"/>
        <v>1300</v>
      </c>
      <c r="FN10">
        <v>12</v>
      </c>
      <c r="FO10" t="s">
        <v>19</v>
      </c>
      <c r="FP10">
        <v>0</v>
      </c>
      <c r="FQ10">
        <v>6</v>
      </c>
      <c r="FR10" s="2">
        <v>100</v>
      </c>
      <c r="FS10" s="2">
        <f t="shared" si="50"/>
        <v>600</v>
      </c>
      <c r="FT10">
        <v>25</v>
      </c>
      <c r="FU10" s="2">
        <v>70</v>
      </c>
      <c r="FV10" s="2">
        <f t="shared" si="51"/>
        <v>1750</v>
      </c>
      <c r="FW10">
        <v>15</v>
      </c>
      <c r="FX10" s="2">
        <v>100</v>
      </c>
      <c r="FY10" s="2">
        <f t="shared" si="52"/>
        <v>1000</v>
      </c>
      <c r="FZ10">
        <v>15</v>
      </c>
      <c r="GA10" t="s">
        <v>19</v>
      </c>
      <c r="GB10">
        <v>0</v>
      </c>
      <c r="GC10">
        <v>5</v>
      </c>
      <c r="GD10" s="2">
        <v>100</v>
      </c>
      <c r="GE10" s="2">
        <f t="shared" si="53"/>
        <v>1000</v>
      </c>
      <c r="GF10">
        <v>20</v>
      </c>
      <c r="GG10" s="2">
        <v>70</v>
      </c>
      <c r="GH10" s="2">
        <f t="shared" si="54"/>
        <v>1400</v>
      </c>
      <c r="GI10">
        <v>2</v>
      </c>
      <c r="GJ10" s="2">
        <v>100</v>
      </c>
      <c r="GK10" s="2">
        <f t="shared" si="55"/>
        <v>1800</v>
      </c>
      <c r="GM10" s="7">
        <f t="shared" si="56"/>
        <v>88.928571428571431</v>
      </c>
      <c r="GN10" s="37">
        <f t="shared" si="57"/>
        <v>10.5</v>
      </c>
    </row>
    <row r="11" spans="1:196">
      <c r="A11" t="s">
        <v>68</v>
      </c>
      <c r="B11">
        <v>5</v>
      </c>
      <c r="C11" s="2">
        <v>40</v>
      </c>
      <c r="D11" s="2">
        <f t="shared" si="0"/>
        <v>200</v>
      </c>
      <c r="E11">
        <v>3</v>
      </c>
      <c r="F11" s="2">
        <v>60</v>
      </c>
      <c r="G11" s="2">
        <f t="shared" si="1"/>
        <v>120</v>
      </c>
      <c r="H11">
        <v>3</v>
      </c>
      <c r="I11" s="1">
        <v>0</v>
      </c>
      <c r="J11" s="2">
        <f t="shared" si="5"/>
        <v>0</v>
      </c>
      <c r="K11">
        <v>0</v>
      </c>
      <c r="L11" s="3">
        <v>60</v>
      </c>
      <c r="M11" s="2">
        <f t="shared" si="6"/>
        <v>180</v>
      </c>
      <c r="N11">
        <v>5</v>
      </c>
      <c r="O11" s="3">
        <v>40</v>
      </c>
      <c r="P11" s="2">
        <f t="shared" si="7"/>
        <v>200</v>
      </c>
      <c r="Q11">
        <v>2</v>
      </c>
      <c r="R11" s="3">
        <v>60</v>
      </c>
      <c r="S11" s="2">
        <f t="shared" si="8"/>
        <v>180</v>
      </c>
      <c r="T11">
        <v>2</v>
      </c>
      <c r="U11" s="1">
        <v>0</v>
      </c>
      <c r="V11" s="2">
        <f t="shared" si="9"/>
        <v>0</v>
      </c>
      <c r="W11">
        <v>0</v>
      </c>
      <c r="X11" s="3">
        <v>60</v>
      </c>
      <c r="Y11" s="2">
        <f t="shared" si="10"/>
        <v>120</v>
      </c>
      <c r="Z11">
        <v>5</v>
      </c>
      <c r="AA11" s="4">
        <v>40</v>
      </c>
      <c r="AB11" s="2">
        <f t="shared" si="11"/>
        <v>200</v>
      </c>
      <c r="AC11">
        <v>3</v>
      </c>
      <c r="AD11" s="4">
        <v>50</v>
      </c>
      <c r="AE11" s="2">
        <f t="shared" si="12"/>
        <v>100</v>
      </c>
      <c r="AF11">
        <v>3</v>
      </c>
      <c r="AG11" s="1">
        <v>0</v>
      </c>
      <c r="AH11" s="2">
        <f t="shared" si="13"/>
        <v>0</v>
      </c>
      <c r="AI11">
        <v>0</v>
      </c>
      <c r="AJ11" s="4">
        <v>50</v>
      </c>
      <c r="AK11" s="2">
        <f t="shared" si="14"/>
        <v>150</v>
      </c>
      <c r="AL11">
        <v>7</v>
      </c>
      <c r="AM11" s="4">
        <v>40</v>
      </c>
      <c r="AN11" s="2">
        <f t="shared" si="15"/>
        <v>280</v>
      </c>
      <c r="AO11">
        <v>4</v>
      </c>
      <c r="AP11" s="4">
        <v>50</v>
      </c>
      <c r="AQ11" s="2">
        <f t="shared" si="16"/>
        <v>150</v>
      </c>
      <c r="AR11">
        <v>4</v>
      </c>
      <c r="AS11" s="1">
        <v>0</v>
      </c>
      <c r="AT11" s="2">
        <f t="shared" si="17"/>
        <v>0</v>
      </c>
      <c r="AU11">
        <v>1</v>
      </c>
      <c r="AV11" s="4">
        <v>50</v>
      </c>
      <c r="AW11" s="2">
        <f t="shared" si="18"/>
        <v>150</v>
      </c>
      <c r="AX11" s="9">
        <v>5</v>
      </c>
      <c r="AY11" s="4">
        <v>40</v>
      </c>
      <c r="AZ11" s="2">
        <f t="shared" si="19"/>
        <v>200</v>
      </c>
      <c r="BA11">
        <v>3</v>
      </c>
      <c r="BB11" s="4">
        <v>50</v>
      </c>
      <c r="BC11" s="2">
        <f t="shared" si="20"/>
        <v>100</v>
      </c>
      <c r="BD11">
        <v>3</v>
      </c>
      <c r="BE11" s="1">
        <v>0</v>
      </c>
      <c r="BF11" s="2">
        <f t="shared" si="21"/>
        <v>0</v>
      </c>
      <c r="BG11">
        <v>1</v>
      </c>
      <c r="BH11" s="4">
        <v>50</v>
      </c>
      <c r="BI11" s="2">
        <f t="shared" si="22"/>
        <v>100</v>
      </c>
      <c r="BJ11">
        <v>1</v>
      </c>
      <c r="BK11" s="1">
        <v>0</v>
      </c>
      <c r="BL11" s="2">
        <f t="shared" si="23"/>
        <v>0</v>
      </c>
      <c r="BM11">
        <v>0</v>
      </c>
      <c r="BN11" s="4">
        <v>50</v>
      </c>
      <c r="BO11" s="2">
        <f t="shared" si="24"/>
        <v>50</v>
      </c>
      <c r="BP11">
        <v>7</v>
      </c>
      <c r="BQ11" s="4">
        <v>40</v>
      </c>
      <c r="BR11" s="2">
        <f t="shared" si="25"/>
        <v>280</v>
      </c>
      <c r="BS11">
        <v>2</v>
      </c>
      <c r="BT11" s="4">
        <f>BQ11+10</f>
        <v>50</v>
      </c>
      <c r="BU11" s="2">
        <f t="shared" si="2"/>
        <v>250</v>
      </c>
      <c r="BV11">
        <v>7</v>
      </c>
      <c r="BW11" s="4">
        <f t="shared" si="27"/>
        <v>45</v>
      </c>
      <c r="BX11" s="2">
        <f t="shared" si="28"/>
        <v>315</v>
      </c>
      <c r="BY11">
        <v>3</v>
      </c>
      <c r="BZ11" s="4">
        <f>BT11+10</f>
        <v>60</v>
      </c>
      <c r="CA11" s="2">
        <f t="shared" si="3"/>
        <v>240</v>
      </c>
      <c r="CB11">
        <v>3</v>
      </c>
      <c r="CC11" s="1">
        <v>0</v>
      </c>
      <c r="CD11" s="2">
        <f t="shared" si="58"/>
        <v>0</v>
      </c>
      <c r="CE11">
        <v>2</v>
      </c>
      <c r="CF11" s="4">
        <f>BZ11</f>
        <v>60</v>
      </c>
      <c r="CG11" s="2">
        <f t="shared" si="4"/>
        <v>60</v>
      </c>
      <c r="CH11">
        <v>7</v>
      </c>
      <c r="CI11" s="4">
        <v>45</v>
      </c>
      <c r="CJ11" s="2">
        <f t="shared" si="31"/>
        <v>315</v>
      </c>
      <c r="CK11">
        <v>2</v>
      </c>
      <c r="CL11" s="4">
        <f>CF11+20</f>
        <v>80</v>
      </c>
      <c r="CM11" s="2">
        <f>(CH11-CK11)*CL11</f>
        <v>400</v>
      </c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5"/>
      <c r="DA11" s="5"/>
      <c r="DB11" s="5"/>
      <c r="DC11" s="5"/>
      <c r="DD11" s="5"/>
      <c r="DE11" s="5"/>
      <c r="DF11">
        <v>5</v>
      </c>
      <c r="DG11" s="3">
        <f t="shared" si="34"/>
        <v>35</v>
      </c>
      <c r="DH11" s="2">
        <f t="shared" si="35"/>
        <v>175</v>
      </c>
      <c r="DI11">
        <v>3</v>
      </c>
      <c r="DJ11" s="3">
        <v>60</v>
      </c>
      <c r="DK11" s="2">
        <f>(DF11-DI11)*DJ11</f>
        <v>120</v>
      </c>
      <c r="DL11">
        <v>3</v>
      </c>
      <c r="DM11" s="7">
        <v>0</v>
      </c>
      <c r="DN11" s="2">
        <f>DL11*DM11</f>
        <v>0</v>
      </c>
      <c r="DO11">
        <v>0</v>
      </c>
      <c r="DP11" s="3">
        <v>60</v>
      </c>
      <c r="DQ11" s="2">
        <f>(DL11-DO11)*DP11</f>
        <v>180</v>
      </c>
      <c r="DR11">
        <v>5</v>
      </c>
      <c r="DS11">
        <v>35</v>
      </c>
      <c r="DT11" s="2">
        <f>DR11*DS11</f>
        <v>175</v>
      </c>
      <c r="DU11">
        <v>2</v>
      </c>
      <c r="DV11" s="3">
        <v>60</v>
      </c>
      <c r="DW11" s="2">
        <f>(DR11-DU11)*DV11</f>
        <v>180</v>
      </c>
      <c r="DX11">
        <v>2</v>
      </c>
      <c r="DY11" s="19" t="s">
        <v>19</v>
      </c>
      <c r="DZ11">
        <v>0</v>
      </c>
      <c r="EA11">
        <v>0</v>
      </c>
      <c r="EB11" s="3">
        <v>60</v>
      </c>
      <c r="EC11" s="2">
        <f>(DX11-EA11)*EB11</f>
        <v>120</v>
      </c>
      <c r="ED11">
        <v>5</v>
      </c>
      <c r="EE11" s="17">
        <v>65</v>
      </c>
      <c r="EF11" s="2">
        <f>ED11*EE11</f>
        <v>325</v>
      </c>
      <c r="EG11">
        <v>4</v>
      </c>
      <c r="EH11" s="2">
        <v>75</v>
      </c>
      <c r="EI11" s="2">
        <f>(ED11-EG11)*EH11</f>
        <v>75</v>
      </c>
      <c r="EJ11">
        <v>4</v>
      </c>
      <c r="EK11" t="s">
        <v>19</v>
      </c>
      <c r="EL11" s="2">
        <v>0</v>
      </c>
      <c r="EM11">
        <v>1</v>
      </c>
      <c r="EN11" s="2">
        <v>75</v>
      </c>
      <c r="EO11" s="2">
        <f>(EJ11-EM11)*EN11</f>
        <v>225</v>
      </c>
      <c r="EP11" s="5"/>
      <c r="EQ11" s="5"/>
      <c r="ER11" s="5"/>
      <c r="ES11" s="5"/>
      <c r="ET11" s="5"/>
      <c r="EU11" s="5"/>
      <c r="EV11">
        <v>5</v>
      </c>
      <c r="EW11" s="2">
        <v>65</v>
      </c>
      <c r="EX11" s="2">
        <f>EV11*EW11</f>
        <v>325</v>
      </c>
      <c r="EY11">
        <v>0</v>
      </c>
      <c r="EZ11" s="2">
        <v>80</v>
      </c>
      <c r="FA11" s="2">
        <f>(EV11-EY11)*EZ11</f>
        <v>400</v>
      </c>
      <c r="FB11">
        <v>0</v>
      </c>
      <c r="FC11" t="s">
        <v>19</v>
      </c>
      <c r="FD11">
        <v>0</v>
      </c>
      <c r="FE11">
        <v>0</v>
      </c>
      <c r="FF11" s="2">
        <v>80</v>
      </c>
      <c r="FG11" s="2">
        <f>(FB11-FE11)*FF11</f>
        <v>0</v>
      </c>
      <c r="FH11">
        <v>5</v>
      </c>
      <c r="FI11" s="2">
        <v>65</v>
      </c>
      <c r="FJ11" s="2">
        <f>FH11*FI11</f>
        <v>325</v>
      </c>
      <c r="FK11">
        <v>3</v>
      </c>
      <c r="FL11" s="2">
        <v>90</v>
      </c>
      <c r="FM11" s="2">
        <f>(FH11-FK11)*FL11</f>
        <v>180</v>
      </c>
      <c r="FN11">
        <v>3</v>
      </c>
      <c r="FO11" t="s">
        <v>19</v>
      </c>
      <c r="FP11">
        <v>0</v>
      </c>
      <c r="FQ11">
        <v>0</v>
      </c>
      <c r="FR11" s="2">
        <v>90</v>
      </c>
      <c r="FS11" s="2">
        <f>(FN11-FQ11)*FR11</f>
        <v>270</v>
      </c>
      <c r="FT11">
        <v>5</v>
      </c>
      <c r="FU11" s="2">
        <v>65</v>
      </c>
      <c r="FV11" s="2">
        <f>FT11*FU11</f>
        <v>325</v>
      </c>
      <c r="FW11">
        <v>3</v>
      </c>
      <c r="FX11" s="2">
        <v>90</v>
      </c>
      <c r="FY11" s="2">
        <f>(FT11-FW11)*FX11</f>
        <v>180</v>
      </c>
      <c r="FZ11">
        <v>3</v>
      </c>
      <c r="GA11" t="s">
        <v>19</v>
      </c>
      <c r="GB11">
        <v>0</v>
      </c>
      <c r="GC11">
        <v>0</v>
      </c>
      <c r="GD11" s="2">
        <v>90</v>
      </c>
      <c r="GE11" s="2">
        <f>(FZ11-GC11)*GD11</f>
        <v>270</v>
      </c>
      <c r="GF11">
        <v>5</v>
      </c>
      <c r="GG11" s="2">
        <v>65</v>
      </c>
      <c r="GH11" s="2">
        <f>GF11*GG11</f>
        <v>325</v>
      </c>
      <c r="GI11">
        <v>2</v>
      </c>
      <c r="GJ11" s="2">
        <v>90</v>
      </c>
      <c r="GK11" s="2">
        <f>(GF11-GI11)*GJ11</f>
        <v>270</v>
      </c>
      <c r="GM11" s="7">
        <f t="shared" si="56"/>
        <v>65.714285714285708</v>
      </c>
      <c r="GN11" s="37">
        <f t="shared" si="57"/>
        <v>4.75</v>
      </c>
    </row>
    <row r="12" spans="1:196">
      <c r="A12" t="s">
        <v>69</v>
      </c>
      <c r="B12">
        <v>4</v>
      </c>
      <c r="C12" s="2">
        <v>50</v>
      </c>
      <c r="D12" s="2">
        <f t="shared" si="0"/>
        <v>200</v>
      </c>
      <c r="E12">
        <v>2</v>
      </c>
      <c r="F12" s="2">
        <v>60</v>
      </c>
      <c r="G12" s="2">
        <f t="shared" si="1"/>
        <v>120</v>
      </c>
      <c r="H12">
        <v>2</v>
      </c>
      <c r="I12" s="1">
        <v>0</v>
      </c>
      <c r="J12" s="2">
        <f t="shared" si="5"/>
        <v>0</v>
      </c>
      <c r="K12">
        <v>0</v>
      </c>
      <c r="L12" s="3">
        <v>60</v>
      </c>
      <c r="M12" s="2">
        <f t="shared" si="6"/>
        <v>120</v>
      </c>
      <c r="N12">
        <v>3</v>
      </c>
      <c r="O12" s="3">
        <v>50</v>
      </c>
      <c r="P12" s="2">
        <f t="shared" si="7"/>
        <v>150</v>
      </c>
      <c r="Q12">
        <v>1</v>
      </c>
      <c r="R12" s="3">
        <v>60</v>
      </c>
      <c r="S12" s="2">
        <f t="shared" si="8"/>
        <v>120</v>
      </c>
      <c r="T12">
        <v>1</v>
      </c>
      <c r="U12" s="1">
        <v>0</v>
      </c>
      <c r="V12" s="2">
        <f t="shared" si="9"/>
        <v>0</v>
      </c>
      <c r="W12">
        <v>0</v>
      </c>
      <c r="X12" s="3">
        <v>60</v>
      </c>
      <c r="Y12" s="2">
        <f t="shared" si="10"/>
        <v>60</v>
      </c>
      <c r="Z12">
        <v>4</v>
      </c>
      <c r="AA12" s="4">
        <v>50</v>
      </c>
      <c r="AB12" s="2">
        <f t="shared" si="11"/>
        <v>200</v>
      </c>
      <c r="AC12">
        <v>1</v>
      </c>
      <c r="AD12" s="4">
        <v>70</v>
      </c>
      <c r="AE12" s="2">
        <f t="shared" si="12"/>
        <v>210</v>
      </c>
      <c r="AF12">
        <v>1</v>
      </c>
      <c r="AG12" s="1">
        <v>0</v>
      </c>
      <c r="AH12" s="2">
        <f t="shared" si="13"/>
        <v>0</v>
      </c>
      <c r="AI12">
        <v>0</v>
      </c>
      <c r="AJ12" s="4">
        <v>70</v>
      </c>
      <c r="AK12" s="2">
        <f t="shared" si="14"/>
        <v>70</v>
      </c>
      <c r="AL12">
        <v>5</v>
      </c>
      <c r="AM12" s="4">
        <v>50</v>
      </c>
      <c r="AN12" s="2">
        <f t="shared" si="15"/>
        <v>250</v>
      </c>
      <c r="AO12">
        <v>2</v>
      </c>
      <c r="AP12" s="4">
        <v>60</v>
      </c>
      <c r="AQ12" s="2">
        <f t="shared" si="16"/>
        <v>180</v>
      </c>
      <c r="AR12">
        <v>2</v>
      </c>
      <c r="AS12" s="1">
        <v>0</v>
      </c>
      <c r="AT12" s="2">
        <f t="shared" si="17"/>
        <v>0</v>
      </c>
      <c r="AU12">
        <v>0</v>
      </c>
      <c r="AV12" s="4">
        <v>60</v>
      </c>
      <c r="AW12" s="2">
        <f t="shared" si="18"/>
        <v>120</v>
      </c>
      <c r="AX12" s="9">
        <v>7</v>
      </c>
      <c r="AY12" s="4">
        <v>60</v>
      </c>
      <c r="AZ12" s="2">
        <f t="shared" si="19"/>
        <v>420</v>
      </c>
      <c r="BA12">
        <v>4</v>
      </c>
      <c r="BB12" s="4">
        <v>70</v>
      </c>
      <c r="BC12" s="2">
        <f t="shared" si="20"/>
        <v>210</v>
      </c>
      <c r="BD12">
        <v>4</v>
      </c>
      <c r="BE12" s="1">
        <v>0</v>
      </c>
      <c r="BF12" s="2">
        <f t="shared" si="21"/>
        <v>0</v>
      </c>
      <c r="BG12">
        <v>2</v>
      </c>
      <c r="BH12" s="4">
        <v>70</v>
      </c>
      <c r="BI12" s="2">
        <f t="shared" si="22"/>
        <v>140</v>
      </c>
      <c r="BJ12">
        <v>2</v>
      </c>
      <c r="BK12" s="1">
        <v>0</v>
      </c>
      <c r="BL12" s="2">
        <f t="shared" si="23"/>
        <v>0</v>
      </c>
      <c r="BM12">
        <v>0</v>
      </c>
      <c r="BN12" s="4">
        <v>70</v>
      </c>
      <c r="BO12" s="2">
        <f t="shared" si="24"/>
        <v>140</v>
      </c>
      <c r="BP12">
        <v>7</v>
      </c>
      <c r="BQ12" s="4">
        <v>60</v>
      </c>
      <c r="BR12" s="2">
        <f t="shared" si="25"/>
        <v>420</v>
      </c>
      <c r="BS12">
        <v>1</v>
      </c>
      <c r="BT12" s="4">
        <f t="shared" si="26"/>
        <v>70</v>
      </c>
      <c r="BU12" s="2">
        <f t="shared" si="2"/>
        <v>420</v>
      </c>
      <c r="BV12">
        <v>7</v>
      </c>
      <c r="BW12" s="4">
        <f>BQ12+5</f>
        <v>65</v>
      </c>
      <c r="BX12" s="2">
        <f>BV12*BW12</f>
        <v>455</v>
      </c>
      <c r="BY12">
        <v>4</v>
      </c>
      <c r="BZ12" s="4">
        <f t="shared" si="29"/>
        <v>80</v>
      </c>
      <c r="CA12" s="2">
        <f t="shared" si="3"/>
        <v>240</v>
      </c>
      <c r="CB12">
        <v>4</v>
      </c>
      <c r="CC12" s="1">
        <v>0</v>
      </c>
      <c r="CD12" s="2">
        <f>CB12*CC12</f>
        <v>0</v>
      </c>
      <c r="CE12">
        <v>1</v>
      </c>
      <c r="CF12" s="4">
        <f t="shared" si="30"/>
        <v>80</v>
      </c>
      <c r="CG12" s="2">
        <f t="shared" si="4"/>
        <v>240</v>
      </c>
      <c r="CH12">
        <v>7</v>
      </c>
      <c r="CI12" s="4">
        <v>65</v>
      </c>
      <c r="CJ12" s="2">
        <f t="shared" si="31"/>
        <v>455</v>
      </c>
      <c r="CK12">
        <v>1</v>
      </c>
      <c r="CL12" s="4">
        <f t="shared" si="32"/>
        <v>100</v>
      </c>
      <c r="CM12" s="2">
        <f t="shared" si="33"/>
        <v>600</v>
      </c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5"/>
      <c r="DA12" s="5"/>
      <c r="DB12" s="5"/>
      <c r="DC12" s="5"/>
      <c r="DD12" s="5"/>
      <c r="DE12" s="5"/>
      <c r="DF12">
        <v>4</v>
      </c>
      <c r="DG12" s="3">
        <f t="shared" si="34"/>
        <v>55</v>
      </c>
      <c r="DH12" s="2">
        <f t="shared" si="35"/>
        <v>220</v>
      </c>
      <c r="DI12">
        <v>2</v>
      </c>
      <c r="DJ12" s="3">
        <v>60</v>
      </c>
      <c r="DK12" s="2">
        <f t="shared" si="36"/>
        <v>120</v>
      </c>
      <c r="DL12">
        <v>2</v>
      </c>
      <c r="DM12" s="7">
        <v>0</v>
      </c>
      <c r="DN12" s="2">
        <f t="shared" si="37"/>
        <v>0</v>
      </c>
      <c r="DO12">
        <v>0</v>
      </c>
      <c r="DP12" s="3">
        <v>60</v>
      </c>
      <c r="DQ12" s="2">
        <f t="shared" si="38"/>
        <v>120</v>
      </c>
      <c r="DR12">
        <v>4</v>
      </c>
      <c r="DS12">
        <v>55</v>
      </c>
      <c r="DT12" s="2">
        <f t="shared" si="39"/>
        <v>220</v>
      </c>
      <c r="DU12">
        <v>2</v>
      </c>
      <c r="DV12" s="3">
        <v>60</v>
      </c>
      <c r="DW12" s="2">
        <f t="shared" si="40"/>
        <v>120</v>
      </c>
      <c r="DX12">
        <v>2</v>
      </c>
      <c r="DY12" s="19" t="s">
        <v>19</v>
      </c>
      <c r="DZ12">
        <v>0</v>
      </c>
      <c r="EA12">
        <v>1</v>
      </c>
      <c r="EB12" s="3">
        <v>60</v>
      </c>
      <c r="EC12" s="2">
        <f t="shared" si="41"/>
        <v>60</v>
      </c>
      <c r="ED12">
        <v>4</v>
      </c>
      <c r="EE12" s="17">
        <v>55</v>
      </c>
      <c r="EF12" s="2">
        <f t="shared" si="42"/>
        <v>220</v>
      </c>
      <c r="EG12">
        <v>0</v>
      </c>
      <c r="EH12" s="2">
        <v>65</v>
      </c>
      <c r="EI12" s="2">
        <f t="shared" si="43"/>
        <v>260</v>
      </c>
      <c r="EJ12">
        <v>0</v>
      </c>
      <c r="EK12" t="s">
        <v>19</v>
      </c>
      <c r="EL12" s="2">
        <v>0</v>
      </c>
      <c r="EM12">
        <v>0</v>
      </c>
      <c r="EN12" s="2">
        <v>65</v>
      </c>
      <c r="EO12" s="2">
        <f t="shared" si="44"/>
        <v>0</v>
      </c>
      <c r="EP12" s="5"/>
      <c r="EQ12" s="5"/>
      <c r="ER12" s="5"/>
      <c r="ES12" s="5"/>
      <c r="ET12" s="5"/>
      <c r="EU12" s="5"/>
      <c r="EV12">
        <v>4</v>
      </c>
      <c r="EW12" s="2">
        <v>60</v>
      </c>
      <c r="EX12" s="2">
        <f t="shared" si="45"/>
        <v>240</v>
      </c>
      <c r="EY12">
        <v>1</v>
      </c>
      <c r="EZ12" s="2">
        <v>75</v>
      </c>
      <c r="FA12" s="2">
        <f t="shared" si="46"/>
        <v>225</v>
      </c>
      <c r="FB12">
        <v>1</v>
      </c>
      <c r="FC12" t="s">
        <v>19</v>
      </c>
      <c r="FD12">
        <v>0</v>
      </c>
      <c r="FE12">
        <v>0</v>
      </c>
      <c r="FF12" s="2">
        <v>75</v>
      </c>
      <c r="FG12" s="2">
        <f t="shared" si="47"/>
        <v>75</v>
      </c>
      <c r="FH12">
        <v>4</v>
      </c>
      <c r="FI12" s="2">
        <v>60</v>
      </c>
      <c r="FJ12" s="2">
        <f t="shared" si="48"/>
        <v>240</v>
      </c>
      <c r="FK12">
        <v>2</v>
      </c>
      <c r="FL12" s="2">
        <v>80</v>
      </c>
      <c r="FM12" s="2">
        <f t="shared" si="49"/>
        <v>160</v>
      </c>
      <c r="FN12">
        <v>2</v>
      </c>
      <c r="FO12" t="s">
        <v>19</v>
      </c>
      <c r="FP12">
        <v>0</v>
      </c>
      <c r="FQ12">
        <v>0</v>
      </c>
      <c r="FR12" s="2">
        <v>80</v>
      </c>
      <c r="FS12" s="2">
        <f t="shared" si="50"/>
        <v>160</v>
      </c>
      <c r="FT12">
        <v>4</v>
      </c>
      <c r="FU12" s="2">
        <v>60</v>
      </c>
      <c r="FV12" s="2">
        <f t="shared" si="51"/>
        <v>240</v>
      </c>
      <c r="FW12">
        <v>2</v>
      </c>
      <c r="FX12" s="2">
        <v>80</v>
      </c>
      <c r="FY12" s="2">
        <f t="shared" si="52"/>
        <v>160</v>
      </c>
      <c r="FZ12">
        <v>2</v>
      </c>
      <c r="GA12" t="s">
        <v>19</v>
      </c>
      <c r="GB12">
        <v>0</v>
      </c>
      <c r="GC12">
        <v>0</v>
      </c>
      <c r="GD12" s="2">
        <v>80</v>
      </c>
      <c r="GE12" s="2">
        <f t="shared" si="53"/>
        <v>160</v>
      </c>
      <c r="GF12">
        <v>3</v>
      </c>
      <c r="GG12" s="2">
        <v>60</v>
      </c>
      <c r="GH12" s="2">
        <f t="shared" si="54"/>
        <v>180</v>
      </c>
      <c r="GI12">
        <v>1</v>
      </c>
      <c r="GJ12" s="2">
        <v>80</v>
      </c>
      <c r="GK12" s="2">
        <f t="shared" si="55"/>
        <v>160</v>
      </c>
      <c r="GM12" s="7">
        <f t="shared" si="56"/>
        <v>70</v>
      </c>
      <c r="GN12" s="37">
        <f t="shared" si="57"/>
        <v>4.1785714285714288</v>
      </c>
    </row>
    <row r="13" spans="1:196">
      <c r="A13" t="s">
        <v>70</v>
      </c>
      <c r="B13">
        <v>6</v>
      </c>
      <c r="C13" s="2">
        <v>60</v>
      </c>
      <c r="D13" s="2">
        <f t="shared" si="0"/>
        <v>360</v>
      </c>
      <c r="E13">
        <v>3</v>
      </c>
      <c r="F13" s="2">
        <v>80</v>
      </c>
      <c r="G13" s="2">
        <f t="shared" si="1"/>
        <v>240</v>
      </c>
      <c r="H13">
        <v>3</v>
      </c>
      <c r="I13" s="1">
        <v>0</v>
      </c>
      <c r="J13" s="2">
        <f t="shared" si="5"/>
        <v>0</v>
      </c>
      <c r="K13">
        <v>1</v>
      </c>
      <c r="L13" s="3">
        <v>80</v>
      </c>
      <c r="M13" s="2">
        <f t="shared" si="6"/>
        <v>160</v>
      </c>
      <c r="N13">
        <v>7</v>
      </c>
      <c r="O13" s="3">
        <v>60</v>
      </c>
      <c r="P13" s="2">
        <f t="shared" si="7"/>
        <v>420</v>
      </c>
      <c r="Q13">
        <v>4</v>
      </c>
      <c r="R13" s="3">
        <v>80</v>
      </c>
      <c r="S13" s="2">
        <f t="shared" si="8"/>
        <v>240</v>
      </c>
      <c r="T13">
        <v>4</v>
      </c>
      <c r="U13" s="1">
        <v>0</v>
      </c>
      <c r="V13" s="2">
        <f t="shared" si="9"/>
        <v>0</v>
      </c>
      <c r="W13">
        <v>0</v>
      </c>
      <c r="X13" s="3">
        <v>80</v>
      </c>
      <c r="Y13" s="2">
        <f t="shared" si="10"/>
        <v>320</v>
      </c>
      <c r="Z13">
        <v>7</v>
      </c>
      <c r="AA13" s="4">
        <v>80</v>
      </c>
      <c r="AB13" s="2">
        <f t="shared" si="11"/>
        <v>560</v>
      </c>
      <c r="AC13">
        <v>3</v>
      </c>
      <c r="AD13" s="4">
        <v>90</v>
      </c>
      <c r="AE13" s="2">
        <f t="shared" si="12"/>
        <v>360</v>
      </c>
      <c r="AF13">
        <v>3</v>
      </c>
      <c r="AG13" s="1">
        <v>0</v>
      </c>
      <c r="AH13" s="2">
        <f t="shared" si="13"/>
        <v>0</v>
      </c>
      <c r="AI13">
        <v>1</v>
      </c>
      <c r="AJ13" s="4">
        <v>90</v>
      </c>
      <c r="AK13" s="2">
        <f t="shared" si="14"/>
        <v>180</v>
      </c>
      <c r="AL13">
        <v>7</v>
      </c>
      <c r="AM13" s="4">
        <v>70</v>
      </c>
      <c r="AN13" s="2">
        <f t="shared" si="15"/>
        <v>490</v>
      </c>
      <c r="AO13">
        <v>4</v>
      </c>
      <c r="AP13" s="4">
        <v>80</v>
      </c>
      <c r="AQ13" s="2">
        <f t="shared" si="16"/>
        <v>240</v>
      </c>
      <c r="AR13">
        <v>4</v>
      </c>
      <c r="AS13" s="1">
        <v>0</v>
      </c>
      <c r="AT13" s="2">
        <f t="shared" si="17"/>
        <v>0</v>
      </c>
      <c r="AU13">
        <v>0</v>
      </c>
      <c r="AV13" s="4">
        <v>80</v>
      </c>
      <c r="AW13" s="2">
        <f t="shared" si="18"/>
        <v>320</v>
      </c>
      <c r="AX13" s="9">
        <v>5</v>
      </c>
      <c r="AY13" s="4">
        <v>50</v>
      </c>
      <c r="AZ13" s="2">
        <f t="shared" si="19"/>
        <v>250</v>
      </c>
      <c r="BA13">
        <v>2</v>
      </c>
      <c r="BB13" s="4">
        <v>55</v>
      </c>
      <c r="BC13" s="2">
        <f t="shared" si="20"/>
        <v>165</v>
      </c>
      <c r="BD13">
        <v>2</v>
      </c>
      <c r="BE13" s="1">
        <v>0</v>
      </c>
      <c r="BF13" s="2">
        <f t="shared" si="21"/>
        <v>0</v>
      </c>
      <c r="BG13">
        <v>0</v>
      </c>
      <c r="BH13" s="4">
        <v>55</v>
      </c>
      <c r="BI13" s="2">
        <f t="shared" si="22"/>
        <v>110</v>
      </c>
      <c r="BJ13">
        <v>0</v>
      </c>
      <c r="BK13" s="1">
        <v>0</v>
      </c>
      <c r="BL13" s="2">
        <f t="shared" si="23"/>
        <v>0</v>
      </c>
      <c r="BM13">
        <v>0</v>
      </c>
      <c r="BN13" s="4">
        <v>55</v>
      </c>
      <c r="BO13" s="2">
        <f t="shared" si="24"/>
        <v>0</v>
      </c>
      <c r="BP13">
        <v>5</v>
      </c>
      <c r="BQ13" s="4">
        <v>50</v>
      </c>
      <c r="BR13" s="2">
        <f t="shared" si="25"/>
        <v>250</v>
      </c>
      <c r="BS13">
        <v>0</v>
      </c>
      <c r="BT13" s="4">
        <f t="shared" si="26"/>
        <v>60</v>
      </c>
      <c r="BU13" s="2">
        <f t="shared" si="2"/>
        <v>300</v>
      </c>
      <c r="BV13">
        <v>5</v>
      </c>
      <c r="BW13" s="4">
        <f t="shared" si="27"/>
        <v>55</v>
      </c>
      <c r="BX13" s="2">
        <f t="shared" si="28"/>
        <v>275</v>
      </c>
      <c r="BY13">
        <v>2</v>
      </c>
      <c r="BZ13" s="4">
        <f t="shared" si="29"/>
        <v>70</v>
      </c>
      <c r="CA13" s="2">
        <f t="shared" si="3"/>
        <v>210</v>
      </c>
      <c r="CB13">
        <v>2</v>
      </c>
      <c r="CC13" s="1">
        <v>0</v>
      </c>
      <c r="CD13" s="2">
        <f t="shared" si="58"/>
        <v>0</v>
      </c>
      <c r="CE13">
        <v>0</v>
      </c>
      <c r="CF13" s="4">
        <f t="shared" si="30"/>
        <v>70</v>
      </c>
      <c r="CG13" s="2">
        <f t="shared" si="4"/>
        <v>140</v>
      </c>
      <c r="CH13">
        <v>5</v>
      </c>
      <c r="CI13" s="4">
        <v>55</v>
      </c>
      <c r="CJ13" s="2">
        <f t="shared" si="31"/>
        <v>275</v>
      </c>
      <c r="CK13">
        <v>0</v>
      </c>
      <c r="CL13" s="4">
        <f t="shared" si="32"/>
        <v>90</v>
      </c>
      <c r="CM13" s="2">
        <f t="shared" si="33"/>
        <v>450</v>
      </c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5"/>
      <c r="DA13" s="5"/>
      <c r="DB13" s="5"/>
      <c r="DC13" s="5"/>
      <c r="DD13" s="5"/>
      <c r="DE13" s="5"/>
      <c r="DF13">
        <v>6</v>
      </c>
      <c r="DG13" s="3">
        <f>CI13-10</f>
        <v>45</v>
      </c>
      <c r="DH13" s="2">
        <f>DF13*DG13</f>
        <v>270</v>
      </c>
      <c r="DI13">
        <v>3</v>
      </c>
      <c r="DJ13" s="3">
        <v>80</v>
      </c>
      <c r="DK13" s="2">
        <f t="shared" si="36"/>
        <v>240</v>
      </c>
      <c r="DL13">
        <v>3</v>
      </c>
      <c r="DM13" s="7">
        <v>0</v>
      </c>
      <c r="DN13" s="2">
        <f t="shared" si="37"/>
        <v>0</v>
      </c>
      <c r="DO13">
        <v>1</v>
      </c>
      <c r="DP13" s="3">
        <v>80</v>
      </c>
      <c r="DQ13" s="2">
        <f t="shared" si="38"/>
        <v>160</v>
      </c>
      <c r="DR13">
        <v>6</v>
      </c>
      <c r="DS13">
        <v>45</v>
      </c>
      <c r="DT13" s="2">
        <f t="shared" si="39"/>
        <v>270</v>
      </c>
      <c r="DU13">
        <v>2</v>
      </c>
      <c r="DV13" s="3">
        <v>80</v>
      </c>
      <c r="DW13" s="2">
        <f t="shared" si="40"/>
        <v>320</v>
      </c>
      <c r="DX13">
        <v>2</v>
      </c>
      <c r="DY13" s="19" t="s">
        <v>19</v>
      </c>
      <c r="DZ13">
        <v>0</v>
      </c>
      <c r="EA13">
        <v>1</v>
      </c>
      <c r="EB13" s="3">
        <v>80</v>
      </c>
      <c r="EC13" s="2">
        <f t="shared" si="41"/>
        <v>80</v>
      </c>
      <c r="ED13">
        <v>6</v>
      </c>
      <c r="EE13" s="17">
        <v>50</v>
      </c>
      <c r="EF13" s="2">
        <f t="shared" si="42"/>
        <v>300</v>
      </c>
      <c r="EG13">
        <v>4</v>
      </c>
      <c r="EH13" s="2">
        <v>85</v>
      </c>
      <c r="EI13" s="2">
        <f t="shared" si="43"/>
        <v>170</v>
      </c>
      <c r="EJ13">
        <v>4</v>
      </c>
      <c r="EK13" t="s">
        <v>19</v>
      </c>
      <c r="EL13" s="2">
        <v>0</v>
      </c>
      <c r="EM13">
        <v>1</v>
      </c>
      <c r="EN13" s="2">
        <v>85</v>
      </c>
      <c r="EO13" s="2">
        <f t="shared" si="44"/>
        <v>255</v>
      </c>
      <c r="EP13" s="5"/>
      <c r="EQ13" s="5"/>
      <c r="ER13" s="5"/>
      <c r="ES13" s="5"/>
      <c r="ET13" s="5"/>
      <c r="EU13" s="5"/>
      <c r="EV13">
        <v>6</v>
      </c>
      <c r="EW13" s="2">
        <v>50</v>
      </c>
      <c r="EX13" s="2">
        <f t="shared" si="45"/>
        <v>300</v>
      </c>
      <c r="EY13">
        <v>2</v>
      </c>
      <c r="EZ13" s="2">
        <v>85</v>
      </c>
      <c r="FA13" s="2">
        <f t="shared" si="46"/>
        <v>340</v>
      </c>
      <c r="FB13">
        <v>2</v>
      </c>
      <c r="FC13" t="s">
        <v>19</v>
      </c>
      <c r="FD13">
        <v>0</v>
      </c>
      <c r="FE13">
        <v>0</v>
      </c>
      <c r="FF13" s="2">
        <v>85</v>
      </c>
      <c r="FG13" s="2">
        <f t="shared" si="47"/>
        <v>170</v>
      </c>
      <c r="FH13">
        <v>6</v>
      </c>
      <c r="FI13" s="2">
        <v>50</v>
      </c>
      <c r="FJ13" s="2">
        <f t="shared" si="48"/>
        <v>300</v>
      </c>
      <c r="FK13">
        <v>3</v>
      </c>
      <c r="FL13" s="2">
        <v>80</v>
      </c>
      <c r="FM13" s="2">
        <f t="shared" si="49"/>
        <v>240</v>
      </c>
      <c r="FN13">
        <v>3</v>
      </c>
      <c r="FO13" t="s">
        <v>19</v>
      </c>
      <c r="FP13">
        <v>0</v>
      </c>
      <c r="FQ13">
        <v>0</v>
      </c>
      <c r="FR13" s="2">
        <v>80</v>
      </c>
      <c r="FS13" s="2">
        <f t="shared" si="50"/>
        <v>240</v>
      </c>
      <c r="FT13">
        <v>6</v>
      </c>
      <c r="FU13" s="2">
        <v>50</v>
      </c>
      <c r="FV13" s="2">
        <f t="shared" si="51"/>
        <v>300</v>
      </c>
      <c r="FW13">
        <v>3</v>
      </c>
      <c r="FX13" s="2">
        <v>80</v>
      </c>
      <c r="FY13" s="2">
        <f t="shared" si="52"/>
        <v>240</v>
      </c>
      <c r="FZ13">
        <v>3</v>
      </c>
      <c r="GA13" t="s">
        <v>19</v>
      </c>
      <c r="GB13">
        <v>0</v>
      </c>
      <c r="GC13">
        <v>1</v>
      </c>
      <c r="GD13" s="2">
        <v>80</v>
      </c>
      <c r="GE13" s="2">
        <f t="shared" si="53"/>
        <v>160</v>
      </c>
      <c r="GF13">
        <v>7</v>
      </c>
      <c r="GG13" s="2">
        <v>50</v>
      </c>
      <c r="GH13" s="2">
        <f t="shared" si="54"/>
        <v>350</v>
      </c>
      <c r="GI13">
        <v>0</v>
      </c>
      <c r="GJ13" s="2">
        <v>80</v>
      </c>
      <c r="GK13" s="2">
        <f t="shared" si="55"/>
        <v>560</v>
      </c>
      <c r="GM13" s="7">
        <f t="shared" si="56"/>
        <v>77.678571428571431</v>
      </c>
      <c r="GN13" s="37">
        <f t="shared" si="57"/>
        <v>4.5714285714285712</v>
      </c>
    </row>
    <row r="14" spans="1:196">
      <c r="A14" t="s">
        <v>71</v>
      </c>
      <c r="B14">
        <v>5</v>
      </c>
      <c r="C14" s="2">
        <v>60</v>
      </c>
      <c r="D14" s="2">
        <f t="shared" si="0"/>
        <v>300</v>
      </c>
      <c r="E14">
        <v>2</v>
      </c>
      <c r="F14" s="2">
        <v>80</v>
      </c>
      <c r="G14" s="2">
        <f t="shared" si="1"/>
        <v>240</v>
      </c>
      <c r="H14">
        <v>2</v>
      </c>
      <c r="I14" s="1">
        <v>0</v>
      </c>
      <c r="J14" s="2">
        <f>H14*I14</f>
        <v>0</v>
      </c>
      <c r="K14">
        <v>0</v>
      </c>
      <c r="L14" s="3">
        <v>80</v>
      </c>
      <c r="M14" s="2">
        <f>(H14-K14)*L14</f>
        <v>160</v>
      </c>
      <c r="N14">
        <v>5</v>
      </c>
      <c r="O14" s="3">
        <v>60</v>
      </c>
      <c r="P14" s="2">
        <f>N14*O14</f>
        <v>300</v>
      </c>
      <c r="Q14">
        <v>3</v>
      </c>
      <c r="R14" s="3">
        <v>80</v>
      </c>
      <c r="S14" s="2">
        <f>(N14-Q14)*R14</f>
        <v>160</v>
      </c>
      <c r="T14">
        <v>3</v>
      </c>
      <c r="U14" s="1">
        <v>0</v>
      </c>
      <c r="V14" s="2">
        <f>T14*U14</f>
        <v>0</v>
      </c>
      <c r="W14">
        <v>0</v>
      </c>
      <c r="X14" s="3">
        <v>80</v>
      </c>
      <c r="Y14" s="2">
        <f>(T14-W14)*X14</f>
        <v>240</v>
      </c>
      <c r="Z14">
        <v>5</v>
      </c>
      <c r="AA14" s="4">
        <v>100</v>
      </c>
      <c r="AB14" s="2">
        <f>Z14*AA14</f>
        <v>500</v>
      </c>
      <c r="AC14">
        <v>2</v>
      </c>
      <c r="AD14" s="4">
        <v>100</v>
      </c>
      <c r="AE14" s="2">
        <f>(Z14-AC14)*AD14</f>
        <v>300</v>
      </c>
      <c r="AF14">
        <v>2</v>
      </c>
      <c r="AG14" s="1">
        <v>0</v>
      </c>
      <c r="AH14" s="2">
        <f>AF14*AG14</f>
        <v>0</v>
      </c>
      <c r="AI14">
        <v>0</v>
      </c>
      <c r="AJ14" s="4">
        <v>100</v>
      </c>
      <c r="AK14" s="2">
        <f>(AF14-AI14)*AJ14</f>
        <v>200</v>
      </c>
      <c r="AL14">
        <v>5</v>
      </c>
      <c r="AM14" s="4">
        <v>80</v>
      </c>
      <c r="AN14" s="2">
        <f>AL14*AM14</f>
        <v>400</v>
      </c>
      <c r="AO14">
        <v>2</v>
      </c>
      <c r="AP14" s="4">
        <v>90</v>
      </c>
      <c r="AQ14" s="2">
        <f>(AL14-AO14)*AP14</f>
        <v>270</v>
      </c>
      <c r="AR14">
        <v>2</v>
      </c>
      <c r="AS14" s="1">
        <v>0</v>
      </c>
      <c r="AT14" s="2">
        <f>AR14*AS14</f>
        <v>0</v>
      </c>
      <c r="AU14">
        <v>0</v>
      </c>
      <c r="AV14" s="4">
        <v>90</v>
      </c>
      <c r="AW14" s="2">
        <f>(AR14-AU14)*AV14</f>
        <v>180</v>
      </c>
      <c r="AX14" s="9">
        <v>7</v>
      </c>
      <c r="AY14" s="4">
        <v>60</v>
      </c>
      <c r="AZ14" s="2">
        <f>AX14*AY14</f>
        <v>420</v>
      </c>
      <c r="BA14">
        <v>4</v>
      </c>
      <c r="BB14" s="4">
        <v>60</v>
      </c>
      <c r="BC14" s="2">
        <f>(AX14-BA14)*BB14</f>
        <v>180</v>
      </c>
      <c r="BD14">
        <v>4</v>
      </c>
      <c r="BE14" s="1">
        <v>0</v>
      </c>
      <c r="BF14" s="2">
        <f>BD14*BE14</f>
        <v>0</v>
      </c>
      <c r="BG14">
        <v>1</v>
      </c>
      <c r="BH14" s="4">
        <v>60</v>
      </c>
      <c r="BI14" s="2">
        <f>(BD14-BG14)*BH14</f>
        <v>180</v>
      </c>
      <c r="BJ14">
        <v>1</v>
      </c>
      <c r="BK14" s="1">
        <v>0</v>
      </c>
      <c r="BL14" s="2">
        <f>BJ14*BK14</f>
        <v>0</v>
      </c>
      <c r="BM14">
        <v>1</v>
      </c>
      <c r="BN14" s="4">
        <v>60</v>
      </c>
      <c r="BO14" s="2">
        <f>(BJ14-BM14)*BN14</f>
        <v>0</v>
      </c>
      <c r="BP14">
        <v>5</v>
      </c>
      <c r="BQ14" s="4">
        <v>60</v>
      </c>
      <c r="BR14" s="2">
        <f>BP14*BQ14</f>
        <v>300</v>
      </c>
      <c r="BS14">
        <v>1</v>
      </c>
      <c r="BT14" s="4">
        <f t="shared" si="26"/>
        <v>70</v>
      </c>
      <c r="BU14" s="2">
        <f t="shared" si="2"/>
        <v>280</v>
      </c>
      <c r="BV14">
        <v>5</v>
      </c>
      <c r="BW14" s="4">
        <f t="shared" si="27"/>
        <v>65</v>
      </c>
      <c r="BX14" s="2">
        <f t="shared" si="28"/>
        <v>325</v>
      </c>
      <c r="BY14">
        <v>3</v>
      </c>
      <c r="BZ14" s="4">
        <f t="shared" si="29"/>
        <v>80</v>
      </c>
      <c r="CA14" s="2">
        <f t="shared" si="3"/>
        <v>160</v>
      </c>
      <c r="CB14">
        <v>3</v>
      </c>
      <c r="CC14" s="1">
        <v>0</v>
      </c>
      <c r="CD14" s="2">
        <f t="shared" si="58"/>
        <v>0</v>
      </c>
      <c r="CE14">
        <v>1</v>
      </c>
      <c r="CF14" s="4">
        <f t="shared" si="30"/>
        <v>80</v>
      </c>
      <c r="CG14" s="2">
        <f t="shared" si="4"/>
        <v>160</v>
      </c>
      <c r="CH14">
        <v>5</v>
      </c>
      <c r="CI14" s="4">
        <v>65</v>
      </c>
      <c r="CJ14" s="2">
        <f>CH14*CI14</f>
        <v>325</v>
      </c>
      <c r="CK14">
        <v>2</v>
      </c>
      <c r="CL14" s="4">
        <f t="shared" si="32"/>
        <v>100</v>
      </c>
      <c r="CM14" s="2">
        <f t="shared" si="33"/>
        <v>300</v>
      </c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5"/>
      <c r="DA14" s="5"/>
      <c r="DB14" s="5"/>
      <c r="DC14" s="5"/>
      <c r="DD14" s="5"/>
      <c r="DE14" s="5"/>
      <c r="DF14">
        <v>5</v>
      </c>
      <c r="DG14" s="3">
        <f t="shared" si="34"/>
        <v>55</v>
      </c>
      <c r="DH14" s="2">
        <f t="shared" si="35"/>
        <v>275</v>
      </c>
      <c r="DI14">
        <v>2</v>
      </c>
      <c r="DJ14" s="3">
        <v>80</v>
      </c>
      <c r="DK14" s="2">
        <f t="shared" si="36"/>
        <v>240</v>
      </c>
      <c r="DL14">
        <v>2</v>
      </c>
      <c r="DM14" s="7">
        <v>0</v>
      </c>
      <c r="DN14" s="2">
        <f t="shared" si="37"/>
        <v>0</v>
      </c>
      <c r="DO14">
        <v>0</v>
      </c>
      <c r="DP14" s="3">
        <v>80</v>
      </c>
      <c r="DQ14" s="2">
        <f t="shared" si="38"/>
        <v>160</v>
      </c>
      <c r="DR14">
        <v>5</v>
      </c>
      <c r="DS14">
        <v>44</v>
      </c>
      <c r="DT14" s="2">
        <f t="shared" si="39"/>
        <v>220</v>
      </c>
      <c r="DU14">
        <v>4</v>
      </c>
      <c r="DV14" s="3">
        <v>80</v>
      </c>
      <c r="DW14" s="2">
        <f t="shared" si="40"/>
        <v>80</v>
      </c>
      <c r="DX14">
        <v>4</v>
      </c>
      <c r="DY14" s="19" t="s">
        <v>19</v>
      </c>
      <c r="DZ14">
        <v>0</v>
      </c>
      <c r="EA14">
        <v>3</v>
      </c>
      <c r="EB14" s="3">
        <v>80</v>
      </c>
      <c r="EC14" s="2">
        <f t="shared" si="41"/>
        <v>80</v>
      </c>
      <c r="ED14">
        <v>3</v>
      </c>
      <c r="EE14" s="17">
        <v>50</v>
      </c>
      <c r="EF14" s="2">
        <f t="shared" si="42"/>
        <v>150</v>
      </c>
      <c r="EG14">
        <v>2</v>
      </c>
      <c r="EH14" s="2">
        <v>75</v>
      </c>
      <c r="EI14" s="2">
        <f t="shared" si="43"/>
        <v>75</v>
      </c>
      <c r="EJ14">
        <v>2</v>
      </c>
      <c r="EK14" t="s">
        <v>19</v>
      </c>
      <c r="EL14" s="2">
        <v>0</v>
      </c>
      <c r="EM14">
        <v>0</v>
      </c>
      <c r="EN14" s="2">
        <v>75</v>
      </c>
      <c r="EO14" s="2">
        <f t="shared" si="44"/>
        <v>150</v>
      </c>
      <c r="EP14" s="5"/>
      <c r="EQ14" s="5"/>
      <c r="ER14" s="5"/>
      <c r="ES14" s="5"/>
      <c r="ET14" s="5"/>
      <c r="EU14" s="5"/>
      <c r="EV14">
        <v>3</v>
      </c>
      <c r="EW14" s="2">
        <v>55</v>
      </c>
      <c r="EX14" s="2">
        <f t="shared" si="45"/>
        <v>165</v>
      </c>
      <c r="EY14">
        <v>1</v>
      </c>
      <c r="EZ14" s="2">
        <v>75</v>
      </c>
      <c r="FA14" s="2">
        <f t="shared" si="46"/>
        <v>150</v>
      </c>
      <c r="FB14">
        <v>1</v>
      </c>
      <c r="FC14" t="s">
        <v>19</v>
      </c>
      <c r="FD14">
        <v>0</v>
      </c>
      <c r="FE14">
        <v>0</v>
      </c>
      <c r="FF14" s="2">
        <v>75</v>
      </c>
      <c r="FG14" s="2">
        <f t="shared" si="47"/>
        <v>75</v>
      </c>
      <c r="FH14">
        <v>3</v>
      </c>
      <c r="FI14" s="2">
        <v>55</v>
      </c>
      <c r="FJ14" s="2">
        <f t="shared" si="48"/>
        <v>165</v>
      </c>
      <c r="FK14">
        <v>2</v>
      </c>
      <c r="FL14" s="2">
        <v>80</v>
      </c>
      <c r="FM14" s="2">
        <f t="shared" si="49"/>
        <v>80</v>
      </c>
      <c r="FN14">
        <v>2</v>
      </c>
      <c r="FO14" t="s">
        <v>19</v>
      </c>
      <c r="FP14">
        <v>0</v>
      </c>
      <c r="FQ14">
        <v>0</v>
      </c>
      <c r="FR14" s="2">
        <v>80</v>
      </c>
      <c r="FS14" s="2">
        <f t="shared" si="50"/>
        <v>160</v>
      </c>
      <c r="FT14">
        <v>5</v>
      </c>
      <c r="FU14" s="2">
        <v>55</v>
      </c>
      <c r="FV14" s="2">
        <f t="shared" si="51"/>
        <v>275</v>
      </c>
      <c r="FW14">
        <v>2</v>
      </c>
      <c r="FX14" s="2">
        <v>80</v>
      </c>
      <c r="FY14" s="2">
        <f t="shared" si="52"/>
        <v>240</v>
      </c>
      <c r="FZ14">
        <v>2</v>
      </c>
      <c r="GA14" t="s">
        <v>19</v>
      </c>
      <c r="GB14">
        <v>0</v>
      </c>
      <c r="GC14">
        <v>0</v>
      </c>
      <c r="GD14" s="2">
        <v>80</v>
      </c>
      <c r="GE14" s="2">
        <f t="shared" si="53"/>
        <v>160</v>
      </c>
      <c r="GF14">
        <v>5</v>
      </c>
      <c r="GG14" s="2">
        <v>55</v>
      </c>
      <c r="GH14" s="2">
        <f t="shared" si="54"/>
        <v>275</v>
      </c>
      <c r="GI14">
        <v>1</v>
      </c>
      <c r="GJ14" s="2">
        <v>80</v>
      </c>
      <c r="GK14" s="2">
        <f t="shared" si="55"/>
        <v>320</v>
      </c>
      <c r="GM14" s="7">
        <f t="shared" si="56"/>
        <v>79.642857142857139</v>
      </c>
      <c r="GN14" s="37">
        <f t="shared" si="57"/>
        <v>3.8928571428571428</v>
      </c>
    </row>
    <row r="15" spans="1:196">
      <c r="A15" t="s">
        <v>72</v>
      </c>
      <c r="B15">
        <v>5</v>
      </c>
      <c r="C15" s="2">
        <v>80</v>
      </c>
      <c r="D15" s="2">
        <f t="shared" si="0"/>
        <v>400</v>
      </c>
      <c r="E15">
        <v>3</v>
      </c>
      <c r="F15" s="2">
        <v>100</v>
      </c>
      <c r="G15" s="2">
        <f t="shared" si="1"/>
        <v>200</v>
      </c>
      <c r="H15">
        <v>3</v>
      </c>
      <c r="I15" s="1">
        <v>0</v>
      </c>
      <c r="J15" s="2">
        <f t="shared" si="5"/>
        <v>0</v>
      </c>
      <c r="K15">
        <v>1</v>
      </c>
      <c r="L15" s="3">
        <v>100</v>
      </c>
      <c r="M15" s="2">
        <f t="shared" si="6"/>
        <v>200</v>
      </c>
      <c r="N15">
        <v>5</v>
      </c>
      <c r="O15" s="3">
        <v>80</v>
      </c>
      <c r="P15" s="2">
        <f t="shared" si="7"/>
        <v>400</v>
      </c>
      <c r="Q15">
        <v>3</v>
      </c>
      <c r="R15" s="3">
        <v>100</v>
      </c>
      <c r="S15" s="2">
        <f t="shared" si="8"/>
        <v>200</v>
      </c>
      <c r="T15">
        <v>3</v>
      </c>
      <c r="U15" s="1">
        <v>0</v>
      </c>
      <c r="V15" s="2">
        <f t="shared" si="9"/>
        <v>0</v>
      </c>
      <c r="W15">
        <v>1</v>
      </c>
      <c r="X15" s="3">
        <v>100</v>
      </c>
      <c r="Y15" s="2">
        <f t="shared" si="10"/>
        <v>200</v>
      </c>
      <c r="Z15">
        <v>2</v>
      </c>
      <c r="AA15" s="4">
        <v>80</v>
      </c>
      <c r="AB15" s="2">
        <f t="shared" si="11"/>
        <v>160</v>
      </c>
      <c r="AC15">
        <v>0</v>
      </c>
      <c r="AD15" s="4">
        <v>100</v>
      </c>
      <c r="AE15" s="2">
        <f t="shared" si="12"/>
        <v>200</v>
      </c>
      <c r="AF15">
        <v>0</v>
      </c>
      <c r="AG15" s="1">
        <v>0</v>
      </c>
      <c r="AH15" s="2">
        <f t="shared" si="13"/>
        <v>0</v>
      </c>
      <c r="AI15">
        <v>0</v>
      </c>
      <c r="AJ15" s="4">
        <v>100</v>
      </c>
      <c r="AK15" s="2">
        <f t="shared" si="14"/>
        <v>0</v>
      </c>
      <c r="AL15">
        <v>3</v>
      </c>
      <c r="AM15" s="4">
        <v>80</v>
      </c>
      <c r="AN15" s="2">
        <f t="shared" si="15"/>
        <v>240</v>
      </c>
      <c r="AO15">
        <v>1</v>
      </c>
      <c r="AP15" s="4">
        <v>100</v>
      </c>
      <c r="AQ15" s="2">
        <f t="shared" si="16"/>
        <v>200</v>
      </c>
      <c r="AR15">
        <v>1</v>
      </c>
      <c r="AS15" s="1">
        <v>0</v>
      </c>
      <c r="AT15" s="2">
        <f t="shared" si="17"/>
        <v>0</v>
      </c>
      <c r="AU15">
        <v>0</v>
      </c>
      <c r="AV15" s="4">
        <v>100</v>
      </c>
      <c r="AW15" s="2">
        <f t="shared" si="18"/>
        <v>100</v>
      </c>
      <c r="AX15" s="9">
        <v>5</v>
      </c>
      <c r="AY15" s="4">
        <v>70</v>
      </c>
      <c r="AZ15" s="2">
        <f t="shared" si="19"/>
        <v>350</v>
      </c>
      <c r="BA15">
        <v>2</v>
      </c>
      <c r="BB15" s="4">
        <v>80</v>
      </c>
      <c r="BC15" s="2">
        <f t="shared" si="20"/>
        <v>240</v>
      </c>
      <c r="BD15">
        <v>2</v>
      </c>
      <c r="BE15" s="1">
        <v>0</v>
      </c>
      <c r="BF15" s="2">
        <f t="shared" si="21"/>
        <v>0</v>
      </c>
      <c r="BG15">
        <v>0</v>
      </c>
      <c r="BH15" s="4">
        <v>80</v>
      </c>
      <c r="BI15" s="2">
        <f t="shared" si="22"/>
        <v>160</v>
      </c>
      <c r="BJ15">
        <v>0</v>
      </c>
      <c r="BK15" s="1">
        <v>0</v>
      </c>
      <c r="BL15" s="2">
        <f t="shared" si="23"/>
        <v>0</v>
      </c>
      <c r="BM15">
        <v>0</v>
      </c>
      <c r="BN15" s="4">
        <v>80</v>
      </c>
      <c r="BO15" s="2">
        <f t="shared" si="24"/>
        <v>0</v>
      </c>
      <c r="BP15">
        <v>5</v>
      </c>
      <c r="BQ15" s="4">
        <v>70</v>
      </c>
      <c r="BR15" s="2">
        <f t="shared" si="25"/>
        <v>350</v>
      </c>
      <c r="BS15">
        <v>1</v>
      </c>
      <c r="BT15" s="4">
        <f>BQ15+10</f>
        <v>80</v>
      </c>
      <c r="BU15" s="2">
        <f t="shared" si="2"/>
        <v>320</v>
      </c>
      <c r="BV15">
        <v>5</v>
      </c>
      <c r="BW15" s="4">
        <f t="shared" si="27"/>
        <v>75</v>
      </c>
      <c r="BX15" s="2">
        <f t="shared" si="28"/>
        <v>375</v>
      </c>
      <c r="BY15">
        <v>3</v>
      </c>
      <c r="BZ15" s="4">
        <f>BT15+10</f>
        <v>90</v>
      </c>
      <c r="CA15" s="2">
        <f t="shared" si="3"/>
        <v>180</v>
      </c>
      <c r="CB15">
        <v>3</v>
      </c>
      <c r="CC15" s="1">
        <v>0</v>
      </c>
      <c r="CD15" s="2">
        <f t="shared" si="58"/>
        <v>0</v>
      </c>
      <c r="CE15">
        <v>1</v>
      </c>
      <c r="CF15" s="4">
        <f>BZ15</f>
        <v>90</v>
      </c>
      <c r="CG15" s="2">
        <f t="shared" si="4"/>
        <v>180</v>
      </c>
      <c r="CH15">
        <v>7</v>
      </c>
      <c r="CI15" s="4">
        <v>75</v>
      </c>
      <c r="CJ15" s="2">
        <f t="shared" si="31"/>
        <v>525</v>
      </c>
      <c r="CK15">
        <v>1</v>
      </c>
      <c r="CL15" s="4">
        <f>CF15+20</f>
        <v>110</v>
      </c>
      <c r="CM15" s="2">
        <f>(CH15-CK15)*CL15</f>
        <v>660</v>
      </c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5"/>
      <c r="DA15" s="5"/>
      <c r="DB15" s="5"/>
      <c r="DC15" s="5"/>
      <c r="DD15" s="5"/>
      <c r="DE15" s="5"/>
      <c r="DF15">
        <v>5</v>
      </c>
      <c r="DG15" s="3">
        <f t="shared" si="34"/>
        <v>65</v>
      </c>
      <c r="DH15" s="2">
        <f>DF15*DG15</f>
        <v>325</v>
      </c>
      <c r="DI15">
        <v>3</v>
      </c>
      <c r="DJ15" s="3">
        <v>100</v>
      </c>
      <c r="DK15" s="2">
        <f>(DF15-DI15)*DJ15</f>
        <v>200</v>
      </c>
      <c r="DL15">
        <v>3</v>
      </c>
      <c r="DM15" s="7">
        <v>0</v>
      </c>
      <c r="DN15" s="2">
        <f>DL15*DM15</f>
        <v>0</v>
      </c>
      <c r="DO15">
        <v>1</v>
      </c>
      <c r="DP15" s="3">
        <v>100</v>
      </c>
      <c r="DQ15" s="2">
        <f>(DL15-DO15)*DP15</f>
        <v>200</v>
      </c>
      <c r="DR15">
        <v>5</v>
      </c>
      <c r="DS15">
        <v>65</v>
      </c>
      <c r="DT15" s="2">
        <f>DR15*DS15</f>
        <v>325</v>
      </c>
      <c r="DU15">
        <v>3</v>
      </c>
      <c r="DV15" s="3">
        <v>100</v>
      </c>
      <c r="DW15" s="2">
        <f>(DR15-DU15)*DV15</f>
        <v>200</v>
      </c>
      <c r="DX15">
        <v>3</v>
      </c>
      <c r="DY15" s="19" t="s">
        <v>19</v>
      </c>
      <c r="DZ15">
        <v>0</v>
      </c>
      <c r="EA15">
        <v>0</v>
      </c>
      <c r="EB15" s="3">
        <v>100</v>
      </c>
      <c r="EC15" s="2">
        <f>(DX15-EA15)*EB15</f>
        <v>300</v>
      </c>
      <c r="ED15">
        <v>5</v>
      </c>
      <c r="EE15" s="17">
        <v>70</v>
      </c>
      <c r="EF15" s="2">
        <f>ED15*EE15</f>
        <v>350</v>
      </c>
      <c r="EG15">
        <v>4</v>
      </c>
      <c r="EH15" s="2">
        <v>110</v>
      </c>
      <c r="EI15" s="2">
        <f>(ED15-EG15)*EH15</f>
        <v>110</v>
      </c>
      <c r="EJ15">
        <v>4</v>
      </c>
      <c r="EK15" t="s">
        <v>19</v>
      </c>
      <c r="EL15" s="2">
        <v>0</v>
      </c>
      <c r="EM15">
        <v>1</v>
      </c>
      <c r="EN15" s="2">
        <v>110</v>
      </c>
      <c r="EO15" s="2">
        <f>(EJ15-EM15)*EN15</f>
        <v>330</v>
      </c>
      <c r="EP15" s="5"/>
      <c r="EQ15" s="5"/>
      <c r="ER15" s="5"/>
      <c r="ES15" s="5"/>
      <c r="ET15" s="5"/>
      <c r="EU15" s="5"/>
      <c r="EV15">
        <v>5</v>
      </c>
      <c r="EW15" s="2">
        <v>70</v>
      </c>
      <c r="EX15" s="2">
        <f>EV15*EW15</f>
        <v>350</v>
      </c>
      <c r="EY15">
        <v>2</v>
      </c>
      <c r="EZ15" s="2">
        <v>110</v>
      </c>
      <c r="FA15" s="2">
        <f>(EV15-EY15)*EZ15</f>
        <v>330</v>
      </c>
      <c r="FB15">
        <v>2</v>
      </c>
      <c r="FC15" t="s">
        <v>19</v>
      </c>
      <c r="FD15">
        <v>0</v>
      </c>
      <c r="FE15">
        <v>0</v>
      </c>
      <c r="FF15" s="2">
        <v>110</v>
      </c>
      <c r="FG15" s="2">
        <f>(FB15-FE15)*FF15</f>
        <v>220</v>
      </c>
      <c r="FH15">
        <v>5</v>
      </c>
      <c r="FI15" s="2">
        <v>70</v>
      </c>
      <c r="FJ15" s="2">
        <f>FH15*FI15</f>
        <v>350</v>
      </c>
      <c r="FK15">
        <v>3</v>
      </c>
      <c r="FL15" s="2">
        <v>100</v>
      </c>
      <c r="FM15" s="2">
        <f>(FH15-FK15)*FL15</f>
        <v>200</v>
      </c>
      <c r="FN15">
        <v>3</v>
      </c>
      <c r="FO15" t="s">
        <v>19</v>
      </c>
      <c r="FP15">
        <v>0</v>
      </c>
      <c r="FQ15">
        <v>0</v>
      </c>
      <c r="FR15" s="2">
        <v>100</v>
      </c>
      <c r="FS15" s="2">
        <f>(FN15-FQ15)*FR15</f>
        <v>300</v>
      </c>
      <c r="FT15">
        <v>5</v>
      </c>
      <c r="FU15" s="2">
        <v>70</v>
      </c>
      <c r="FV15" s="2">
        <f>FT15*FU15</f>
        <v>350</v>
      </c>
      <c r="FW15">
        <v>3</v>
      </c>
      <c r="FX15" s="2">
        <v>100</v>
      </c>
      <c r="FY15" s="2">
        <f>(FT15-FW15)*FX15</f>
        <v>200</v>
      </c>
      <c r="FZ15">
        <v>3</v>
      </c>
      <c r="GA15" t="s">
        <v>19</v>
      </c>
      <c r="GB15">
        <v>0</v>
      </c>
      <c r="GC15">
        <v>1</v>
      </c>
      <c r="GD15" s="2">
        <v>100</v>
      </c>
      <c r="GE15" s="2">
        <f>(FZ15-GC15)*GD15</f>
        <v>200</v>
      </c>
      <c r="GF15">
        <v>5</v>
      </c>
      <c r="GG15" s="2">
        <v>70</v>
      </c>
      <c r="GH15" s="2">
        <f>GF15*GG15</f>
        <v>350</v>
      </c>
      <c r="GI15">
        <v>1</v>
      </c>
      <c r="GJ15" s="2">
        <v>100</v>
      </c>
      <c r="GK15" s="2">
        <f>(GF15-GI15)*GJ15</f>
        <v>400</v>
      </c>
      <c r="GM15" s="7">
        <f t="shared" si="56"/>
        <v>98.214285714285708</v>
      </c>
      <c r="GN15" s="37">
        <f t="shared" si="57"/>
        <v>4.5714285714285712</v>
      </c>
    </row>
    <row r="16" spans="1:196">
      <c r="A16" t="s">
        <v>73</v>
      </c>
      <c r="B16">
        <v>5</v>
      </c>
      <c r="C16" s="2">
        <v>60</v>
      </c>
      <c r="D16" s="2">
        <f t="shared" si="0"/>
        <v>300</v>
      </c>
      <c r="E16">
        <v>3</v>
      </c>
      <c r="F16" s="2">
        <v>80</v>
      </c>
      <c r="G16" s="2">
        <f t="shared" si="1"/>
        <v>160</v>
      </c>
      <c r="H16">
        <v>3</v>
      </c>
      <c r="I16" s="1">
        <v>0</v>
      </c>
      <c r="J16" s="2">
        <f t="shared" si="5"/>
        <v>0</v>
      </c>
      <c r="K16">
        <v>1</v>
      </c>
      <c r="L16" s="3">
        <v>80</v>
      </c>
      <c r="M16" s="2">
        <f t="shared" si="6"/>
        <v>160</v>
      </c>
      <c r="N16">
        <v>5</v>
      </c>
      <c r="O16" s="3">
        <v>60</v>
      </c>
      <c r="P16" s="2">
        <f t="shared" si="7"/>
        <v>300</v>
      </c>
      <c r="Q16">
        <v>2</v>
      </c>
      <c r="R16" s="3">
        <v>80</v>
      </c>
      <c r="S16" s="2">
        <f t="shared" si="8"/>
        <v>240</v>
      </c>
      <c r="T16">
        <v>2</v>
      </c>
      <c r="U16" s="1">
        <v>0</v>
      </c>
      <c r="V16" s="2">
        <f t="shared" si="9"/>
        <v>0</v>
      </c>
      <c r="W16">
        <v>0</v>
      </c>
      <c r="X16" s="3">
        <v>80</v>
      </c>
      <c r="Y16" s="2">
        <f t="shared" si="10"/>
        <v>160</v>
      </c>
      <c r="Z16">
        <v>4</v>
      </c>
      <c r="AA16" s="4">
        <v>70</v>
      </c>
      <c r="AB16" s="2">
        <f t="shared" si="11"/>
        <v>280</v>
      </c>
      <c r="AC16">
        <v>1</v>
      </c>
      <c r="AD16" s="4">
        <v>80</v>
      </c>
      <c r="AE16" s="2">
        <f t="shared" si="12"/>
        <v>240</v>
      </c>
      <c r="AF16">
        <v>1</v>
      </c>
      <c r="AG16" s="1">
        <v>0</v>
      </c>
      <c r="AH16" s="2">
        <f t="shared" si="13"/>
        <v>0</v>
      </c>
      <c r="AI16">
        <v>0</v>
      </c>
      <c r="AJ16" s="4">
        <v>80</v>
      </c>
      <c r="AK16" s="2">
        <f t="shared" si="14"/>
        <v>80</v>
      </c>
      <c r="AL16">
        <v>5</v>
      </c>
      <c r="AM16" s="4">
        <v>70</v>
      </c>
      <c r="AN16" s="2">
        <f t="shared" si="15"/>
        <v>350</v>
      </c>
      <c r="AO16">
        <v>2</v>
      </c>
      <c r="AP16" s="4">
        <v>80</v>
      </c>
      <c r="AQ16" s="2">
        <f t="shared" si="16"/>
        <v>240</v>
      </c>
      <c r="AR16">
        <v>2</v>
      </c>
      <c r="AS16" s="1">
        <v>0</v>
      </c>
      <c r="AT16" s="2">
        <f t="shared" si="17"/>
        <v>0</v>
      </c>
      <c r="AU16">
        <v>1</v>
      </c>
      <c r="AV16" s="4">
        <v>80</v>
      </c>
      <c r="AW16" s="2">
        <f t="shared" si="18"/>
        <v>80</v>
      </c>
      <c r="AX16" s="9">
        <v>7</v>
      </c>
      <c r="AY16" s="4">
        <v>60</v>
      </c>
      <c r="AZ16" s="2">
        <f t="shared" si="19"/>
        <v>420</v>
      </c>
      <c r="BA16">
        <v>5</v>
      </c>
      <c r="BB16" s="4">
        <v>60</v>
      </c>
      <c r="BC16" s="2">
        <f t="shared" si="20"/>
        <v>120</v>
      </c>
      <c r="BD16">
        <v>5</v>
      </c>
      <c r="BE16" s="1">
        <v>0</v>
      </c>
      <c r="BF16" s="2">
        <f t="shared" si="21"/>
        <v>0</v>
      </c>
      <c r="BG16">
        <v>2</v>
      </c>
      <c r="BH16" s="4">
        <v>60</v>
      </c>
      <c r="BI16" s="2">
        <f t="shared" si="22"/>
        <v>180</v>
      </c>
      <c r="BJ16">
        <v>2</v>
      </c>
      <c r="BK16" s="1">
        <v>0</v>
      </c>
      <c r="BL16" s="2">
        <f t="shared" si="23"/>
        <v>0</v>
      </c>
      <c r="BM16">
        <v>0</v>
      </c>
      <c r="BN16" s="4">
        <v>60</v>
      </c>
      <c r="BO16" s="2">
        <f t="shared" si="24"/>
        <v>120</v>
      </c>
      <c r="BP16">
        <v>7</v>
      </c>
      <c r="BQ16" s="4">
        <v>60</v>
      </c>
      <c r="BR16" s="2">
        <f t="shared" si="25"/>
        <v>420</v>
      </c>
      <c r="BS16">
        <v>2</v>
      </c>
      <c r="BT16" s="4">
        <f t="shared" si="26"/>
        <v>70</v>
      </c>
      <c r="BU16" s="2">
        <f t="shared" si="2"/>
        <v>350</v>
      </c>
      <c r="BV16">
        <v>7</v>
      </c>
      <c r="BW16" s="4">
        <f>BQ16+5</f>
        <v>65</v>
      </c>
      <c r="BX16" s="2">
        <f>BV16*BW16</f>
        <v>455</v>
      </c>
      <c r="BY16">
        <v>4</v>
      </c>
      <c r="BZ16" s="4">
        <f t="shared" si="29"/>
        <v>80</v>
      </c>
      <c r="CA16" s="2">
        <f t="shared" si="3"/>
        <v>240</v>
      </c>
      <c r="CB16">
        <v>4</v>
      </c>
      <c r="CC16" s="1">
        <v>0</v>
      </c>
      <c r="CD16" s="2">
        <f>CB16*CC16</f>
        <v>0</v>
      </c>
      <c r="CE16">
        <v>2</v>
      </c>
      <c r="CF16" s="4">
        <f t="shared" si="30"/>
        <v>80</v>
      </c>
      <c r="CG16" s="2">
        <f t="shared" si="4"/>
        <v>160</v>
      </c>
      <c r="CH16">
        <v>5</v>
      </c>
      <c r="CI16" s="4">
        <v>65</v>
      </c>
      <c r="CJ16" s="2">
        <f t="shared" si="31"/>
        <v>325</v>
      </c>
      <c r="CK16">
        <v>2</v>
      </c>
      <c r="CL16" s="4">
        <f t="shared" si="32"/>
        <v>100</v>
      </c>
      <c r="CM16" s="2">
        <f t="shared" si="33"/>
        <v>300</v>
      </c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5"/>
      <c r="DA16" s="5"/>
      <c r="DB16" s="5"/>
      <c r="DC16" s="5"/>
      <c r="DD16" s="5"/>
      <c r="DE16" s="5"/>
      <c r="DF16">
        <v>5</v>
      </c>
      <c r="DG16" s="3">
        <f t="shared" si="34"/>
        <v>55</v>
      </c>
      <c r="DH16" s="2">
        <f t="shared" si="35"/>
        <v>275</v>
      </c>
      <c r="DI16">
        <v>3</v>
      </c>
      <c r="DJ16" s="3">
        <v>80</v>
      </c>
      <c r="DK16" s="2">
        <f t="shared" si="36"/>
        <v>160</v>
      </c>
      <c r="DL16">
        <v>3</v>
      </c>
      <c r="DM16" s="7">
        <v>0</v>
      </c>
      <c r="DN16" s="2">
        <f t="shared" si="37"/>
        <v>0</v>
      </c>
      <c r="DO16">
        <v>1</v>
      </c>
      <c r="DP16" s="3">
        <v>80</v>
      </c>
      <c r="DQ16" s="2">
        <f t="shared" si="38"/>
        <v>160</v>
      </c>
      <c r="DR16">
        <v>5</v>
      </c>
      <c r="DS16">
        <v>55</v>
      </c>
      <c r="DT16" s="2">
        <f t="shared" si="39"/>
        <v>275</v>
      </c>
      <c r="DU16">
        <v>2</v>
      </c>
      <c r="DV16" s="3">
        <v>80</v>
      </c>
      <c r="DW16" s="2">
        <f t="shared" si="40"/>
        <v>240</v>
      </c>
      <c r="DX16">
        <v>2</v>
      </c>
      <c r="DY16" s="19" t="s">
        <v>19</v>
      </c>
      <c r="DZ16">
        <v>0</v>
      </c>
      <c r="EA16">
        <v>0</v>
      </c>
      <c r="EB16" s="3">
        <v>80</v>
      </c>
      <c r="EC16" s="2">
        <f t="shared" si="41"/>
        <v>160</v>
      </c>
      <c r="ED16">
        <v>5</v>
      </c>
      <c r="EE16" s="17">
        <v>60</v>
      </c>
      <c r="EF16" s="2">
        <f t="shared" si="42"/>
        <v>300</v>
      </c>
      <c r="EG16">
        <v>3</v>
      </c>
      <c r="EH16" s="2">
        <v>85</v>
      </c>
      <c r="EI16" s="2">
        <f t="shared" si="43"/>
        <v>170</v>
      </c>
      <c r="EJ16">
        <v>4</v>
      </c>
      <c r="EK16" t="s">
        <v>19</v>
      </c>
      <c r="EL16" s="2">
        <v>0</v>
      </c>
      <c r="EM16">
        <v>2</v>
      </c>
      <c r="EN16" s="2">
        <v>85</v>
      </c>
      <c r="EO16" s="2">
        <f t="shared" si="44"/>
        <v>170</v>
      </c>
      <c r="EP16" s="5"/>
      <c r="EQ16" s="5"/>
      <c r="ER16" s="5"/>
      <c r="ES16" s="5"/>
      <c r="ET16" s="5"/>
      <c r="EU16" s="5"/>
      <c r="EV16">
        <v>5</v>
      </c>
      <c r="EW16" s="2">
        <v>60</v>
      </c>
      <c r="EX16" s="2">
        <f t="shared" si="45"/>
        <v>300</v>
      </c>
      <c r="EY16">
        <v>2</v>
      </c>
      <c r="EZ16" s="2">
        <v>85</v>
      </c>
      <c r="FA16" s="2">
        <f t="shared" si="46"/>
        <v>255</v>
      </c>
      <c r="FB16">
        <v>2</v>
      </c>
      <c r="FC16" t="s">
        <v>19</v>
      </c>
      <c r="FD16">
        <v>0</v>
      </c>
      <c r="FE16">
        <v>0</v>
      </c>
      <c r="FF16" s="2">
        <v>85</v>
      </c>
      <c r="FG16" s="2">
        <f t="shared" si="47"/>
        <v>170</v>
      </c>
      <c r="FH16">
        <v>5</v>
      </c>
      <c r="FI16" s="2">
        <v>60</v>
      </c>
      <c r="FJ16" s="2">
        <f t="shared" si="48"/>
        <v>300</v>
      </c>
      <c r="FK16">
        <v>2</v>
      </c>
      <c r="FL16" s="2">
        <v>80</v>
      </c>
      <c r="FM16" s="2">
        <f t="shared" si="49"/>
        <v>240</v>
      </c>
      <c r="FN16">
        <v>2</v>
      </c>
      <c r="FO16" t="s">
        <v>19</v>
      </c>
      <c r="FP16">
        <v>0</v>
      </c>
      <c r="FQ16">
        <v>0</v>
      </c>
      <c r="FR16" s="2">
        <v>80</v>
      </c>
      <c r="FS16" s="2">
        <f t="shared" si="50"/>
        <v>160</v>
      </c>
      <c r="FT16">
        <v>5</v>
      </c>
      <c r="FU16" s="2">
        <v>60</v>
      </c>
      <c r="FV16" s="2">
        <f t="shared" si="51"/>
        <v>300</v>
      </c>
      <c r="FW16">
        <v>3</v>
      </c>
      <c r="FX16" s="2">
        <v>80</v>
      </c>
      <c r="FY16" s="2">
        <f t="shared" si="52"/>
        <v>160</v>
      </c>
      <c r="FZ16">
        <v>3</v>
      </c>
      <c r="GA16" t="s">
        <v>19</v>
      </c>
      <c r="GB16">
        <v>0</v>
      </c>
      <c r="GC16">
        <v>1</v>
      </c>
      <c r="GD16" s="2">
        <v>80</v>
      </c>
      <c r="GE16" s="2">
        <f t="shared" si="53"/>
        <v>160</v>
      </c>
      <c r="GF16">
        <v>5</v>
      </c>
      <c r="GG16" s="2">
        <v>60</v>
      </c>
      <c r="GH16" s="2">
        <f t="shared" si="54"/>
        <v>300</v>
      </c>
      <c r="GI16">
        <v>2</v>
      </c>
      <c r="GJ16" s="2">
        <v>80</v>
      </c>
      <c r="GK16" s="2">
        <f t="shared" si="55"/>
        <v>240</v>
      </c>
      <c r="GM16" s="7">
        <f t="shared" si="56"/>
        <v>78.928571428571431</v>
      </c>
      <c r="GN16" s="37">
        <f t="shared" si="57"/>
        <v>4.3571428571428568</v>
      </c>
    </row>
    <row r="17" spans="1:196">
      <c r="A17" t="s">
        <v>74</v>
      </c>
      <c r="B17">
        <v>5</v>
      </c>
      <c r="C17" s="2">
        <v>90</v>
      </c>
      <c r="D17" s="2">
        <f t="shared" si="0"/>
        <v>450</v>
      </c>
      <c r="E17">
        <v>2</v>
      </c>
      <c r="F17" s="2">
        <v>100</v>
      </c>
      <c r="G17" s="2">
        <f t="shared" si="1"/>
        <v>300</v>
      </c>
      <c r="H17">
        <v>2</v>
      </c>
      <c r="I17" s="1">
        <v>0</v>
      </c>
      <c r="J17" s="2">
        <f t="shared" si="5"/>
        <v>0</v>
      </c>
      <c r="K17">
        <v>0</v>
      </c>
      <c r="L17" s="3">
        <v>100</v>
      </c>
      <c r="M17" s="2">
        <f t="shared" si="6"/>
        <v>200</v>
      </c>
      <c r="N17">
        <v>5</v>
      </c>
      <c r="O17" s="3">
        <v>90</v>
      </c>
      <c r="P17" s="2">
        <f t="shared" si="7"/>
        <v>450</v>
      </c>
      <c r="Q17">
        <v>2</v>
      </c>
      <c r="R17" s="3">
        <v>100</v>
      </c>
      <c r="S17" s="2">
        <f t="shared" si="8"/>
        <v>300</v>
      </c>
      <c r="T17">
        <v>2</v>
      </c>
      <c r="U17" s="1">
        <v>0</v>
      </c>
      <c r="V17" s="2">
        <f t="shared" si="9"/>
        <v>0</v>
      </c>
      <c r="W17">
        <v>0</v>
      </c>
      <c r="X17" s="3">
        <v>100</v>
      </c>
      <c r="Y17" s="2">
        <f t="shared" si="10"/>
        <v>200</v>
      </c>
      <c r="Z17">
        <v>3</v>
      </c>
      <c r="AA17" s="4">
        <v>80</v>
      </c>
      <c r="AB17" s="2">
        <f t="shared" si="11"/>
        <v>240</v>
      </c>
      <c r="AC17">
        <v>0</v>
      </c>
      <c r="AD17" s="4">
        <v>100</v>
      </c>
      <c r="AE17" s="2">
        <f t="shared" si="12"/>
        <v>300</v>
      </c>
      <c r="AF17">
        <v>0</v>
      </c>
      <c r="AG17" s="1">
        <v>0</v>
      </c>
      <c r="AH17" s="2">
        <f t="shared" si="13"/>
        <v>0</v>
      </c>
      <c r="AI17">
        <v>0</v>
      </c>
      <c r="AJ17" s="4">
        <v>100</v>
      </c>
      <c r="AK17" s="2">
        <f t="shared" si="14"/>
        <v>0</v>
      </c>
      <c r="AL17">
        <v>5</v>
      </c>
      <c r="AM17" s="4">
        <v>70</v>
      </c>
      <c r="AN17" s="2">
        <f t="shared" si="15"/>
        <v>350</v>
      </c>
      <c r="AO17">
        <v>2</v>
      </c>
      <c r="AP17" s="4">
        <v>90</v>
      </c>
      <c r="AQ17" s="2">
        <f t="shared" si="16"/>
        <v>270</v>
      </c>
      <c r="AR17">
        <v>2</v>
      </c>
      <c r="AS17" s="1">
        <v>0</v>
      </c>
      <c r="AT17" s="2">
        <f t="shared" si="17"/>
        <v>0</v>
      </c>
      <c r="AU17">
        <v>0</v>
      </c>
      <c r="AV17" s="4">
        <v>90</v>
      </c>
      <c r="AW17" s="2">
        <f t="shared" si="18"/>
        <v>180</v>
      </c>
      <c r="AX17" s="9">
        <v>5</v>
      </c>
      <c r="AY17" s="4">
        <v>70</v>
      </c>
      <c r="AZ17" s="2">
        <f t="shared" si="19"/>
        <v>350</v>
      </c>
      <c r="BA17">
        <v>3</v>
      </c>
      <c r="BB17" s="4">
        <v>80</v>
      </c>
      <c r="BC17" s="2">
        <f t="shared" si="20"/>
        <v>160</v>
      </c>
      <c r="BD17">
        <v>3</v>
      </c>
      <c r="BE17" s="1">
        <v>0</v>
      </c>
      <c r="BF17" s="2">
        <f t="shared" si="21"/>
        <v>0</v>
      </c>
      <c r="BG17">
        <v>1</v>
      </c>
      <c r="BH17" s="4">
        <v>80</v>
      </c>
      <c r="BI17" s="2">
        <f t="shared" si="22"/>
        <v>160</v>
      </c>
      <c r="BJ17">
        <v>1</v>
      </c>
      <c r="BK17" s="1">
        <v>0</v>
      </c>
      <c r="BL17" s="2">
        <f t="shared" si="23"/>
        <v>0</v>
      </c>
      <c r="BM17">
        <v>0</v>
      </c>
      <c r="BN17" s="4">
        <v>80</v>
      </c>
      <c r="BO17" s="2">
        <f t="shared" si="24"/>
        <v>80</v>
      </c>
      <c r="BP17">
        <v>7</v>
      </c>
      <c r="BQ17" s="4">
        <v>70</v>
      </c>
      <c r="BR17" s="2">
        <f t="shared" si="25"/>
        <v>490</v>
      </c>
      <c r="BS17">
        <v>2</v>
      </c>
      <c r="BT17" s="4">
        <f t="shared" si="26"/>
        <v>80</v>
      </c>
      <c r="BU17" s="2">
        <f t="shared" si="2"/>
        <v>400</v>
      </c>
      <c r="BV17">
        <v>5</v>
      </c>
      <c r="BW17" s="4">
        <f t="shared" si="27"/>
        <v>75</v>
      </c>
      <c r="BX17" s="2">
        <f t="shared" si="28"/>
        <v>375</v>
      </c>
      <c r="BY17">
        <v>3</v>
      </c>
      <c r="BZ17" s="4">
        <f t="shared" si="29"/>
        <v>90</v>
      </c>
      <c r="CA17" s="2">
        <f t="shared" si="3"/>
        <v>180</v>
      </c>
      <c r="CB17">
        <v>3</v>
      </c>
      <c r="CC17" s="1">
        <v>0</v>
      </c>
      <c r="CD17" s="2">
        <f t="shared" si="58"/>
        <v>0</v>
      </c>
      <c r="CE17">
        <v>2</v>
      </c>
      <c r="CF17" s="4">
        <f t="shared" si="30"/>
        <v>90</v>
      </c>
      <c r="CG17" s="2">
        <f t="shared" si="4"/>
        <v>90</v>
      </c>
      <c r="CH17">
        <v>5</v>
      </c>
      <c r="CI17" s="4">
        <v>75</v>
      </c>
      <c r="CJ17" s="2">
        <f t="shared" si="31"/>
        <v>375</v>
      </c>
      <c r="CK17">
        <v>2</v>
      </c>
      <c r="CL17" s="4">
        <f t="shared" si="32"/>
        <v>110</v>
      </c>
      <c r="CM17" s="2">
        <f t="shared" si="33"/>
        <v>330</v>
      </c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5"/>
      <c r="DA17" s="5"/>
      <c r="DB17" s="5"/>
      <c r="DC17" s="5"/>
      <c r="DD17" s="5"/>
      <c r="DE17" s="5"/>
      <c r="DF17">
        <v>5</v>
      </c>
      <c r="DG17" s="3">
        <f>CI17-10</f>
        <v>65</v>
      </c>
      <c r="DH17" s="2">
        <f>DF17*DG17</f>
        <v>325</v>
      </c>
      <c r="DI17">
        <v>2</v>
      </c>
      <c r="DJ17" s="3">
        <v>100</v>
      </c>
      <c r="DK17" s="2">
        <f t="shared" si="36"/>
        <v>300</v>
      </c>
      <c r="DL17">
        <v>2</v>
      </c>
      <c r="DM17" s="7">
        <v>0</v>
      </c>
      <c r="DN17" s="2">
        <f t="shared" si="37"/>
        <v>0</v>
      </c>
      <c r="DO17">
        <v>0</v>
      </c>
      <c r="DP17" s="3">
        <v>100</v>
      </c>
      <c r="DQ17" s="2">
        <f t="shared" si="38"/>
        <v>200</v>
      </c>
      <c r="DR17">
        <v>5</v>
      </c>
      <c r="DS17">
        <v>65</v>
      </c>
      <c r="DT17" s="2">
        <f t="shared" si="39"/>
        <v>325</v>
      </c>
      <c r="DU17">
        <v>0</v>
      </c>
      <c r="DV17" s="3">
        <v>100</v>
      </c>
      <c r="DW17" s="2">
        <f t="shared" si="40"/>
        <v>500</v>
      </c>
      <c r="DX17">
        <v>0</v>
      </c>
      <c r="DY17" s="19" t="s">
        <v>19</v>
      </c>
      <c r="DZ17">
        <v>0</v>
      </c>
      <c r="EA17">
        <v>0</v>
      </c>
      <c r="EB17" s="3">
        <v>100</v>
      </c>
      <c r="EC17" s="2">
        <f t="shared" si="41"/>
        <v>0</v>
      </c>
      <c r="ED17">
        <v>8</v>
      </c>
      <c r="EE17" s="17">
        <v>70</v>
      </c>
      <c r="EF17" s="2">
        <f t="shared" si="42"/>
        <v>560</v>
      </c>
      <c r="EG17">
        <v>4</v>
      </c>
      <c r="EH17" s="2">
        <v>110</v>
      </c>
      <c r="EI17" s="2">
        <f t="shared" si="43"/>
        <v>440</v>
      </c>
      <c r="EJ17">
        <v>4</v>
      </c>
      <c r="EK17" t="s">
        <v>19</v>
      </c>
      <c r="EL17" s="2">
        <v>0</v>
      </c>
      <c r="EM17">
        <v>1</v>
      </c>
      <c r="EN17" s="2">
        <v>110</v>
      </c>
      <c r="EO17" s="2">
        <f t="shared" si="44"/>
        <v>330</v>
      </c>
      <c r="EP17" s="5"/>
      <c r="EQ17" s="5"/>
      <c r="ER17" s="5"/>
      <c r="ES17" s="5"/>
      <c r="ET17" s="5"/>
      <c r="EU17" s="5"/>
      <c r="EV17">
        <v>6</v>
      </c>
      <c r="EW17" s="2">
        <v>70</v>
      </c>
      <c r="EX17" s="2">
        <f t="shared" si="45"/>
        <v>420</v>
      </c>
      <c r="EY17">
        <v>2</v>
      </c>
      <c r="EZ17" s="2">
        <v>110</v>
      </c>
      <c r="FA17" s="2">
        <f t="shared" si="46"/>
        <v>440</v>
      </c>
      <c r="FB17">
        <v>2</v>
      </c>
      <c r="FC17" t="s">
        <v>19</v>
      </c>
      <c r="FD17">
        <v>0</v>
      </c>
      <c r="FE17">
        <v>0</v>
      </c>
      <c r="FF17" s="2">
        <v>110</v>
      </c>
      <c r="FG17" s="2">
        <f t="shared" si="47"/>
        <v>220</v>
      </c>
      <c r="FH17">
        <v>6</v>
      </c>
      <c r="FI17" s="2">
        <v>70</v>
      </c>
      <c r="FJ17" s="2">
        <f t="shared" si="48"/>
        <v>420</v>
      </c>
      <c r="FK17">
        <v>3</v>
      </c>
      <c r="FL17" s="2">
        <v>90</v>
      </c>
      <c r="FM17" s="2">
        <f t="shared" si="49"/>
        <v>270</v>
      </c>
      <c r="FN17">
        <v>3</v>
      </c>
      <c r="FO17" t="s">
        <v>19</v>
      </c>
      <c r="FP17">
        <v>0</v>
      </c>
      <c r="FQ17">
        <v>0</v>
      </c>
      <c r="FR17" s="2">
        <v>90</v>
      </c>
      <c r="FS17" s="2">
        <f t="shared" si="50"/>
        <v>270</v>
      </c>
      <c r="FT17">
        <v>5</v>
      </c>
      <c r="FU17" s="2">
        <v>70</v>
      </c>
      <c r="FV17" s="2">
        <f t="shared" si="51"/>
        <v>350</v>
      </c>
      <c r="FW17">
        <v>2</v>
      </c>
      <c r="FX17" s="2">
        <v>90</v>
      </c>
      <c r="FY17" s="2">
        <f t="shared" si="52"/>
        <v>270</v>
      </c>
      <c r="FZ17">
        <v>2</v>
      </c>
      <c r="GA17" t="s">
        <v>19</v>
      </c>
      <c r="GB17">
        <v>0</v>
      </c>
      <c r="GC17">
        <v>0</v>
      </c>
      <c r="GD17" s="2">
        <v>90</v>
      </c>
      <c r="GE17" s="2">
        <f t="shared" si="53"/>
        <v>180</v>
      </c>
      <c r="GF17">
        <v>5</v>
      </c>
      <c r="GG17" s="2">
        <v>70</v>
      </c>
      <c r="GH17" s="2">
        <f t="shared" si="54"/>
        <v>350</v>
      </c>
      <c r="GI17">
        <v>2</v>
      </c>
      <c r="GJ17" s="2">
        <v>90</v>
      </c>
      <c r="GK17" s="2">
        <f t="shared" si="55"/>
        <v>270</v>
      </c>
      <c r="GM17" s="7">
        <f t="shared" si="56"/>
        <v>95.714285714285708</v>
      </c>
      <c r="GN17" s="37">
        <f t="shared" si="57"/>
        <v>4.75</v>
      </c>
    </row>
    <row r="18" spans="1:196">
      <c r="A18" t="s">
        <v>76</v>
      </c>
      <c r="B18">
        <v>10</v>
      </c>
      <c r="C18" s="2">
        <v>40</v>
      </c>
      <c r="D18" s="2">
        <f t="shared" si="0"/>
        <v>400</v>
      </c>
      <c r="E18">
        <v>1</v>
      </c>
      <c r="F18" s="2">
        <v>60</v>
      </c>
      <c r="G18" s="2">
        <f t="shared" si="1"/>
        <v>540</v>
      </c>
      <c r="H18">
        <v>1</v>
      </c>
      <c r="I18" s="1">
        <v>0</v>
      </c>
      <c r="J18" s="2">
        <f>H18*I18</f>
        <v>0</v>
      </c>
      <c r="K18">
        <v>0</v>
      </c>
      <c r="L18" s="3">
        <v>60</v>
      </c>
      <c r="M18" s="2">
        <f>(H18-K18)*L18</f>
        <v>60</v>
      </c>
      <c r="N18">
        <v>10</v>
      </c>
      <c r="O18" s="3">
        <v>40</v>
      </c>
      <c r="P18" s="2">
        <f>N18*O18</f>
        <v>400</v>
      </c>
      <c r="Q18">
        <v>4</v>
      </c>
      <c r="R18" s="3">
        <v>60</v>
      </c>
      <c r="S18" s="2">
        <f>(N18-Q18)*R18</f>
        <v>360</v>
      </c>
      <c r="T18">
        <v>4</v>
      </c>
      <c r="U18" s="1">
        <v>0</v>
      </c>
      <c r="V18" s="2">
        <f>T18*U18</f>
        <v>0</v>
      </c>
      <c r="W18">
        <v>0</v>
      </c>
      <c r="X18" s="3">
        <v>60</v>
      </c>
      <c r="Y18" s="2">
        <f>(T18-W18)*X18</f>
        <v>240</v>
      </c>
      <c r="Z18">
        <v>8</v>
      </c>
      <c r="AA18" s="4">
        <v>60</v>
      </c>
      <c r="AB18" s="2">
        <f>Z18*AA18</f>
        <v>480</v>
      </c>
      <c r="AC18">
        <v>2</v>
      </c>
      <c r="AD18" s="4">
        <v>80</v>
      </c>
      <c r="AE18" s="2">
        <f>(Z18-AC18)*AD18</f>
        <v>480</v>
      </c>
      <c r="AF18">
        <v>2</v>
      </c>
      <c r="AG18" s="1">
        <v>0</v>
      </c>
      <c r="AH18" s="2">
        <f>AF18*AG18</f>
        <v>0</v>
      </c>
      <c r="AI18">
        <v>1</v>
      </c>
      <c r="AJ18" s="4">
        <v>80</v>
      </c>
      <c r="AK18" s="2">
        <f>(AF18-AI18)*AJ18</f>
        <v>80</v>
      </c>
      <c r="AL18">
        <v>10</v>
      </c>
      <c r="AM18" s="4">
        <v>60</v>
      </c>
      <c r="AN18" s="2">
        <f>AL18*AM18</f>
        <v>600</v>
      </c>
      <c r="AO18">
        <v>6</v>
      </c>
      <c r="AP18" s="4">
        <v>70</v>
      </c>
      <c r="AQ18" s="2">
        <f>(AL18-AO18)*AP18</f>
        <v>280</v>
      </c>
      <c r="AR18">
        <v>6</v>
      </c>
      <c r="AS18" s="1">
        <v>0</v>
      </c>
      <c r="AT18" s="2">
        <f>AR18*AS18</f>
        <v>0</v>
      </c>
      <c r="AU18">
        <v>2</v>
      </c>
      <c r="AV18" s="4">
        <v>70</v>
      </c>
      <c r="AW18" s="2">
        <f>(AR18-AU18)*AV18</f>
        <v>280</v>
      </c>
      <c r="AX18" s="9">
        <v>10</v>
      </c>
      <c r="AY18" s="4">
        <v>60</v>
      </c>
      <c r="AZ18" s="2">
        <f>AX18*AY18</f>
        <v>600</v>
      </c>
      <c r="BA18">
        <v>7</v>
      </c>
      <c r="BB18" s="4">
        <v>60</v>
      </c>
      <c r="BC18" s="2">
        <f>(AX18-BA18)*BB18</f>
        <v>180</v>
      </c>
      <c r="BD18">
        <v>7</v>
      </c>
      <c r="BE18" s="1">
        <v>0</v>
      </c>
      <c r="BF18" s="2">
        <f>BD18*BE18</f>
        <v>0</v>
      </c>
      <c r="BG18">
        <v>0</v>
      </c>
      <c r="BH18" s="4">
        <v>60</v>
      </c>
      <c r="BI18" s="2">
        <f>(BD18-BG18)*BH18</f>
        <v>420</v>
      </c>
      <c r="BJ18">
        <v>0</v>
      </c>
      <c r="BK18" s="1">
        <v>0</v>
      </c>
      <c r="BL18" s="2">
        <f>BJ18*BK18</f>
        <v>0</v>
      </c>
      <c r="BM18">
        <v>0</v>
      </c>
      <c r="BN18" s="4">
        <v>60</v>
      </c>
      <c r="BO18" s="2">
        <f>(BJ18-BM18)*BN18</f>
        <v>0</v>
      </c>
      <c r="BP18">
        <v>10</v>
      </c>
      <c r="BQ18" s="4">
        <v>60</v>
      </c>
      <c r="BR18" s="2">
        <f>BP18*BQ18</f>
        <v>600</v>
      </c>
      <c r="BS18">
        <v>3</v>
      </c>
      <c r="BT18" s="4">
        <f t="shared" si="26"/>
        <v>70</v>
      </c>
      <c r="BU18" s="2">
        <f t="shared" si="2"/>
        <v>490</v>
      </c>
      <c r="BV18">
        <v>10</v>
      </c>
      <c r="BW18" s="4">
        <f t="shared" si="27"/>
        <v>65</v>
      </c>
      <c r="BX18" s="2">
        <f t="shared" si="28"/>
        <v>650</v>
      </c>
      <c r="BY18">
        <v>5</v>
      </c>
      <c r="BZ18" s="4">
        <f t="shared" si="29"/>
        <v>80</v>
      </c>
      <c r="CA18" s="2">
        <f t="shared" si="3"/>
        <v>400</v>
      </c>
      <c r="CB18">
        <v>5</v>
      </c>
      <c r="CC18" s="1">
        <v>0</v>
      </c>
      <c r="CD18" s="2">
        <f t="shared" si="58"/>
        <v>0</v>
      </c>
      <c r="CE18">
        <v>2</v>
      </c>
      <c r="CF18" s="4">
        <f t="shared" si="30"/>
        <v>80</v>
      </c>
      <c r="CG18" s="2">
        <f t="shared" si="4"/>
        <v>240</v>
      </c>
      <c r="CH18">
        <v>10</v>
      </c>
      <c r="CI18" s="4">
        <v>65</v>
      </c>
      <c r="CJ18" s="2">
        <f>CH18*CI18</f>
        <v>650</v>
      </c>
      <c r="CK18">
        <v>2</v>
      </c>
      <c r="CL18" s="4">
        <f t="shared" si="32"/>
        <v>100</v>
      </c>
      <c r="CM18" s="2">
        <f t="shared" si="33"/>
        <v>800</v>
      </c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5"/>
      <c r="DA18" s="5"/>
      <c r="DB18" s="5"/>
      <c r="DC18" s="5"/>
      <c r="DD18" s="5"/>
      <c r="DE18" s="5"/>
      <c r="DF18">
        <v>10</v>
      </c>
      <c r="DG18" s="3">
        <f t="shared" si="34"/>
        <v>55</v>
      </c>
      <c r="DH18" s="2">
        <f t="shared" si="35"/>
        <v>550</v>
      </c>
      <c r="DI18">
        <v>1</v>
      </c>
      <c r="DJ18" s="3">
        <v>60</v>
      </c>
      <c r="DK18" s="2">
        <f t="shared" si="36"/>
        <v>540</v>
      </c>
      <c r="DL18">
        <v>1</v>
      </c>
      <c r="DM18" s="7">
        <v>0</v>
      </c>
      <c r="DN18" s="2">
        <f t="shared" si="37"/>
        <v>0</v>
      </c>
      <c r="DO18">
        <v>0</v>
      </c>
      <c r="DP18" s="3">
        <v>60</v>
      </c>
      <c r="DQ18" s="2">
        <f t="shared" si="38"/>
        <v>60</v>
      </c>
      <c r="DR18">
        <v>10</v>
      </c>
      <c r="DS18">
        <v>55</v>
      </c>
      <c r="DT18" s="2">
        <f t="shared" si="39"/>
        <v>550</v>
      </c>
      <c r="DU18" s="10" t="s">
        <v>155</v>
      </c>
      <c r="DV18" s="3">
        <v>60</v>
      </c>
      <c r="DW18" s="2">
        <f t="shared" si="40"/>
        <v>300</v>
      </c>
      <c r="DX18">
        <v>5</v>
      </c>
      <c r="DY18" s="19" t="s">
        <v>19</v>
      </c>
      <c r="DZ18">
        <v>0</v>
      </c>
      <c r="EA18">
        <v>2</v>
      </c>
      <c r="EB18" s="3">
        <v>60</v>
      </c>
      <c r="EC18" s="2">
        <f t="shared" si="41"/>
        <v>180</v>
      </c>
      <c r="ED18">
        <v>10</v>
      </c>
      <c r="EE18" s="17">
        <v>60</v>
      </c>
      <c r="EF18" s="2">
        <f t="shared" si="42"/>
        <v>600</v>
      </c>
      <c r="EG18">
        <v>6</v>
      </c>
      <c r="EH18" s="2">
        <v>75</v>
      </c>
      <c r="EI18" s="2">
        <f t="shared" si="43"/>
        <v>300</v>
      </c>
      <c r="EJ18">
        <v>6</v>
      </c>
      <c r="EK18" t="s">
        <v>19</v>
      </c>
      <c r="EL18" s="2">
        <v>0</v>
      </c>
      <c r="EM18">
        <v>1</v>
      </c>
      <c r="EN18" s="2">
        <v>75</v>
      </c>
      <c r="EO18" s="2">
        <f t="shared" si="44"/>
        <v>375</v>
      </c>
      <c r="EP18" s="5"/>
      <c r="EQ18" s="5"/>
      <c r="ER18" s="5"/>
      <c r="ES18" s="5"/>
      <c r="ET18" s="5"/>
      <c r="EU18" s="5"/>
      <c r="EV18">
        <v>8</v>
      </c>
      <c r="EW18" s="2">
        <v>60</v>
      </c>
      <c r="EX18" s="2">
        <f t="shared" si="45"/>
        <v>480</v>
      </c>
      <c r="EY18">
        <v>3</v>
      </c>
      <c r="EZ18" s="2">
        <v>80</v>
      </c>
      <c r="FA18" s="2">
        <f t="shared" si="46"/>
        <v>400</v>
      </c>
      <c r="FB18">
        <v>3</v>
      </c>
      <c r="FC18" t="s">
        <v>19</v>
      </c>
      <c r="FD18">
        <v>0</v>
      </c>
      <c r="FE18">
        <v>0</v>
      </c>
      <c r="FF18" s="2">
        <v>80</v>
      </c>
      <c r="FG18" s="2">
        <f t="shared" si="47"/>
        <v>240</v>
      </c>
      <c r="FH18">
        <v>8</v>
      </c>
      <c r="FI18" s="2">
        <v>60</v>
      </c>
      <c r="FJ18" s="2">
        <f t="shared" si="48"/>
        <v>480</v>
      </c>
      <c r="FK18">
        <v>4</v>
      </c>
      <c r="FL18" s="2">
        <v>80</v>
      </c>
      <c r="FM18" s="2">
        <f t="shared" si="49"/>
        <v>320</v>
      </c>
      <c r="FN18">
        <v>4</v>
      </c>
      <c r="FO18" t="s">
        <v>19</v>
      </c>
      <c r="FP18">
        <v>0</v>
      </c>
      <c r="FQ18">
        <v>0</v>
      </c>
      <c r="FR18" s="2">
        <v>80</v>
      </c>
      <c r="FS18" s="2">
        <f t="shared" si="50"/>
        <v>320</v>
      </c>
      <c r="FT18">
        <v>10</v>
      </c>
      <c r="FU18" s="2">
        <v>60</v>
      </c>
      <c r="FV18" s="2">
        <f t="shared" si="51"/>
        <v>600</v>
      </c>
      <c r="FW18">
        <v>1</v>
      </c>
      <c r="FX18" s="2">
        <v>80</v>
      </c>
      <c r="FY18" s="2">
        <f t="shared" si="52"/>
        <v>720</v>
      </c>
      <c r="FZ18">
        <v>1</v>
      </c>
      <c r="GA18" t="s">
        <v>19</v>
      </c>
      <c r="GB18">
        <v>0</v>
      </c>
      <c r="GC18">
        <v>0</v>
      </c>
      <c r="GD18" s="2">
        <v>80</v>
      </c>
      <c r="GE18" s="2">
        <f t="shared" si="53"/>
        <v>80</v>
      </c>
      <c r="GF18">
        <v>10</v>
      </c>
      <c r="GG18" s="2">
        <v>60</v>
      </c>
      <c r="GH18" s="2">
        <f t="shared" si="54"/>
        <v>600</v>
      </c>
      <c r="GI18">
        <v>3</v>
      </c>
      <c r="GJ18" s="2">
        <v>80</v>
      </c>
      <c r="GK18" s="2">
        <f t="shared" si="55"/>
        <v>560</v>
      </c>
      <c r="GM18" s="7">
        <f t="shared" si="56"/>
        <v>71.428571428571431</v>
      </c>
      <c r="GN18" s="37">
        <f t="shared" si="57"/>
        <v>6.4616402116402121</v>
      </c>
    </row>
    <row r="19" spans="1:196">
      <c r="A19" t="s">
        <v>77</v>
      </c>
      <c r="B19">
        <v>5</v>
      </c>
      <c r="C19" s="2">
        <v>10</v>
      </c>
      <c r="D19" s="2">
        <f t="shared" si="0"/>
        <v>50</v>
      </c>
      <c r="E19">
        <v>2</v>
      </c>
      <c r="F19" s="2">
        <v>10</v>
      </c>
      <c r="G19" s="2">
        <f t="shared" si="1"/>
        <v>30</v>
      </c>
      <c r="H19">
        <v>2</v>
      </c>
      <c r="I19" s="1">
        <v>0</v>
      </c>
      <c r="J19" s="2">
        <f t="shared" si="5"/>
        <v>0</v>
      </c>
      <c r="K19">
        <v>0</v>
      </c>
      <c r="L19" s="3">
        <v>10</v>
      </c>
      <c r="M19" s="2">
        <f t="shared" si="6"/>
        <v>20</v>
      </c>
      <c r="N19">
        <v>5</v>
      </c>
      <c r="O19" s="3">
        <v>10</v>
      </c>
      <c r="P19" s="2">
        <f t="shared" si="7"/>
        <v>50</v>
      </c>
      <c r="Q19">
        <v>1</v>
      </c>
      <c r="R19" s="3">
        <v>10</v>
      </c>
      <c r="S19" s="2">
        <f t="shared" si="8"/>
        <v>40</v>
      </c>
      <c r="T19">
        <v>1</v>
      </c>
      <c r="U19" s="1">
        <v>0</v>
      </c>
      <c r="V19" s="2">
        <f t="shared" si="9"/>
        <v>0</v>
      </c>
      <c r="W19">
        <v>0</v>
      </c>
      <c r="X19" s="3">
        <v>10</v>
      </c>
      <c r="Y19" s="2">
        <f t="shared" si="10"/>
        <v>10</v>
      </c>
      <c r="Z19">
        <v>4</v>
      </c>
      <c r="AA19" s="4">
        <v>10</v>
      </c>
      <c r="AB19" s="2">
        <f t="shared" si="11"/>
        <v>40</v>
      </c>
      <c r="AC19">
        <v>0</v>
      </c>
      <c r="AD19" s="4">
        <v>15</v>
      </c>
      <c r="AE19" s="2">
        <f t="shared" si="12"/>
        <v>60</v>
      </c>
      <c r="AF19">
        <v>0</v>
      </c>
      <c r="AG19" s="1">
        <v>0</v>
      </c>
      <c r="AH19" s="2">
        <f t="shared" si="13"/>
        <v>0</v>
      </c>
      <c r="AI19">
        <v>0</v>
      </c>
      <c r="AJ19" s="4">
        <v>15</v>
      </c>
      <c r="AK19" s="2">
        <f t="shared" si="14"/>
        <v>0</v>
      </c>
      <c r="AL19">
        <v>5</v>
      </c>
      <c r="AM19" s="4">
        <v>10</v>
      </c>
      <c r="AN19" s="2">
        <f t="shared" si="15"/>
        <v>50</v>
      </c>
      <c r="AO19">
        <v>2</v>
      </c>
      <c r="AP19" s="4">
        <v>20</v>
      </c>
      <c r="AQ19" s="2">
        <f t="shared" si="16"/>
        <v>60</v>
      </c>
      <c r="AR19">
        <v>2</v>
      </c>
      <c r="AS19" s="1">
        <v>0</v>
      </c>
      <c r="AT19" s="2">
        <f t="shared" si="17"/>
        <v>0</v>
      </c>
      <c r="AU19">
        <v>0</v>
      </c>
      <c r="AV19" s="4">
        <v>20</v>
      </c>
      <c r="AW19" s="2">
        <f t="shared" si="18"/>
        <v>40</v>
      </c>
      <c r="AX19" s="9">
        <v>10</v>
      </c>
      <c r="AY19" s="4">
        <v>10</v>
      </c>
      <c r="AZ19" s="2">
        <f t="shared" si="19"/>
        <v>100</v>
      </c>
      <c r="BA19">
        <v>8</v>
      </c>
      <c r="BB19" s="4">
        <v>30</v>
      </c>
      <c r="BC19" s="2">
        <f t="shared" si="20"/>
        <v>60</v>
      </c>
      <c r="BD19">
        <v>8</v>
      </c>
      <c r="BE19" s="1">
        <v>0</v>
      </c>
      <c r="BF19" s="2">
        <f t="shared" si="21"/>
        <v>0</v>
      </c>
      <c r="BG19">
        <v>0</v>
      </c>
      <c r="BH19" s="4">
        <v>30</v>
      </c>
      <c r="BI19" s="2">
        <f t="shared" si="22"/>
        <v>240</v>
      </c>
      <c r="BJ19">
        <v>0</v>
      </c>
      <c r="BK19" s="1">
        <v>0</v>
      </c>
      <c r="BL19" s="2">
        <f t="shared" si="23"/>
        <v>0</v>
      </c>
      <c r="BM19">
        <v>0</v>
      </c>
      <c r="BN19" s="4">
        <v>30</v>
      </c>
      <c r="BO19" s="2">
        <f t="shared" si="24"/>
        <v>0</v>
      </c>
      <c r="BP19">
        <v>10</v>
      </c>
      <c r="BQ19" s="4">
        <v>10</v>
      </c>
      <c r="BR19" s="2">
        <f t="shared" si="25"/>
        <v>100</v>
      </c>
      <c r="BS19">
        <v>0</v>
      </c>
      <c r="BT19" s="4">
        <f>BQ19+10</f>
        <v>20</v>
      </c>
      <c r="BU19" s="2">
        <f t="shared" si="2"/>
        <v>200</v>
      </c>
      <c r="BV19">
        <v>10</v>
      </c>
      <c r="BW19" s="4">
        <f t="shared" si="27"/>
        <v>15</v>
      </c>
      <c r="BX19" s="2">
        <f t="shared" si="28"/>
        <v>150</v>
      </c>
      <c r="BY19">
        <v>6</v>
      </c>
      <c r="BZ19" s="4">
        <f>BT19+10</f>
        <v>30</v>
      </c>
      <c r="CA19" s="2">
        <f t="shared" si="3"/>
        <v>120</v>
      </c>
      <c r="CB19">
        <v>6</v>
      </c>
      <c r="CC19" s="1">
        <v>0</v>
      </c>
      <c r="CD19" s="2">
        <f t="shared" si="58"/>
        <v>0</v>
      </c>
      <c r="CE19">
        <v>0</v>
      </c>
      <c r="CF19" s="4">
        <f>BZ19</f>
        <v>30</v>
      </c>
      <c r="CG19" s="2">
        <f t="shared" si="4"/>
        <v>180</v>
      </c>
      <c r="CH19">
        <v>10</v>
      </c>
      <c r="CI19" s="4">
        <v>15</v>
      </c>
      <c r="CJ19" s="2">
        <f t="shared" si="31"/>
        <v>150</v>
      </c>
      <c r="CK19">
        <v>3</v>
      </c>
      <c r="CL19" s="4">
        <f>CF19+20</f>
        <v>50</v>
      </c>
      <c r="CM19" s="2">
        <f>(CH19-CK19)*CL19</f>
        <v>350</v>
      </c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5"/>
      <c r="DA19" s="5"/>
      <c r="DB19" s="5"/>
      <c r="DC19" s="5"/>
      <c r="DD19" s="5"/>
      <c r="DE19" s="5"/>
      <c r="DF19">
        <v>5</v>
      </c>
      <c r="DG19" s="3">
        <f t="shared" si="34"/>
        <v>5</v>
      </c>
      <c r="DH19" s="2">
        <f>DF19*DG19</f>
        <v>25</v>
      </c>
      <c r="DI19">
        <v>2</v>
      </c>
      <c r="DJ19" s="3">
        <v>10</v>
      </c>
      <c r="DK19" s="2">
        <f>(DF19-DI19)*DJ19</f>
        <v>30</v>
      </c>
      <c r="DL19">
        <v>2</v>
      </c>
      <c r="DM19" s="7">
        <v>0</v>
      </c>
      <c r="DN19" s="2">
        <f>DL19*DM19</f>
        <v>0</v>
      </c>
      <c r="DO19">
        <v>0</v>
      </c>
      <c r="DP19" s="3">
        <v>10</v>
      </c>
      <c r="DQ19" s="2">
        <f>(DL19-DO19)*DP19</f>
        <v>20</v>
      </c>
      <c r="DR19">
        <v>5</v>
      </c>
      <c r="DS19">
        <v>5</v>
      </c>
      <c r="DT19" s="2">
        <f>DR19*DS19</f>
        <v>25</v>
      </c>
      <c r="DU19">
        <v>1</v>
      </c>
      <c r="DV19" s="3">
        <v>10</v>
      </c>
      <c r="DW19" s="2">
        <f>(DR19-DU19)*DV19</f>
        <v>40</v>
      </c>
      <c r="DX19">
        <v>1</v>
      </c>
      <c r="DY19" s="19" t="s">
        <v>19</v>
      </c>
      <c r="DZ19">
        <v>0</v>
      </c>
      <c r="EA19">
        <v>0</v>
      </c>
      <c r="EB19" s="3">
        <v>10</v>
      </c>
      <c r="EC19" s="2">
        <f>(DX19-EA19)*EB19</f>
        <v>10</v>
      </c>
      <c r="ED19">
        <v>10</v>
      </c>
      <c r="EE19" s="17">
        <v>7</v>
      </c>
      <c r="EF19" s="2">
        <f>ED19*EE19</f>
        <v>70</v>
      </c>
      <c r="EG19">
        <v>3</v>
      </c>
      <c r="EH19" s="2">
        <v>15</v>
      </c>
      <c r="EI19" s="2">
        <f>(ED19-EG19)*EH19</f>
        <v>105</v>
      </c>
      <c r="EJ19">
        <v>3</v>
      </c>
      <c r="EK19" t="s">
        <v>19</v>
      </c>
      <c r="EL19" s="2">
        <v>0</v>
      </c>
      <c r="EM19">
        <v>0</v>
      </c>
      <c r="EN19" s="2">
        <v>15</v>
      </c>
      <c r="EO19" s="2">
        <f>(EJ19-EM19)*EN19</f>
        <v>45</v>
      </c>
      <c r="EP19" s="5"/>
      <c r="EQ19" s="5"/>
      <c r="ER19" s="5"/>
      <c r="ES19" s="5"/>
      <c r="ET19" s="5"/>
      <c r="EU19" s="5"/>
      <c r="EV19">
        <v>10</v>
      </c>
      <c r="EW19" s="2">
        <v>7</v>
      </c>
      <c r="EX19" s="2">
        <f>EV19*EW19</f>
        <v>70</v>
      </c>
      <c r="EY19">
        <v>4</v>
      </c>
      <c r="EZ19" s="2">
        <v>15</v>
      </c>
      <c r="FA19" s="2">
        <f>(EV19-EY19)*EZ19</f>
        <v>90</v>
      </c>
      <c r="FB19">
        <v>4</v>
      </c>
      <c r="FC19" t="s">
        <v>19</v>
      </c>
      <c r="FD19">
        <v>0</v>
      </c>
      <c r="FE19">
        <v>0</v>
      </c>
      <c r="FF19" s="2">
        <v>15</v>
      </c>
      <c r="FG19" s="2">
        <f>(FB19-FE19)*FF19</f>
        <v>60</v>
      </c>
      <c r="FH19">
        <v>10</v>
      </c>
      <c r="FI19" s="2">
        <v>7</v>
      </c>
      <c r="FJ19" s="2">
        <f>FH19*FI19</f>
        <v>70</v>
      </c>
      <c r="FK19">
        <v>5</v>
      </c>
      <c r="FL19" s="2">
        <v>15</v>
      </c>
      <c r="FM19" s="2">
        <f>(FH19-FK19)*FL19</f>
        <v>75</v>
      </c>
      <c r="FN19">
        <v>5</v>
      </c>
      <c r="FO19" t="s">
        <v>19</v>
      </c>
      <c r="FP19">
        <v>0</v>
      </c>
      <c r="FQ19">
        <v>0</v>
      </c>
      <c r="FR19" s="2">
        <v>15</v>
      </c>
      <c r="FS19" s="2">
        <f>(FN19-FQ19)*FR19</f>
        <v>75</v>
      </c>
      <c r="FT19">
        <v>5</v>
      </c>
      <c r="FU19" s="2">
        <v>7</v>
      </c>
      <c r="FV19" s="2">
        <f>FT19*FU19</f>
        <v>35</v>
      </c>
      <c r="FW19">
        <v>2</v>
      </c>
      <c r="FX19" s="2">
        <v>15</v>
      </c>
      <c r="FY19" s="2">
        <f>(FT19-FW19)*FX19</f>
        <v>45</v>
      </c>
      <c r="FZ19">
        <v>2</v>
      </c>
      <c r="GA19" t="s">
        <v>19</v>
      </c>
      <c r="GB19">
        <v>0</v>
      </c>
      <c r="GC19">
        <v>0</v>
      </c>
      <c r="GD19" s="2">
        <v>15</v>
      </c>
      <c r="GE19" s="2">
        <f>(FZ19-GC19)*GD19</f>
        <v>30</v>
      </c>
      <c r="GF19">
        <v>5</v>
      </c>
      <c r="GG19" s="2">
        <v>7</v>
      </c>
      <c r="GH19" s="2">
        <f>GF19*GG19</f>
        <v>35</v>
      </c>
      <c r="GI19">
        <v>0</v>
      </c>
      <c r="GJ19" s="2">
        <v>15</v>
      </c>
      <c r="GK19" s="2">
        <f>(GF19-GI19)*GJ19</f>
        <v>75</v>
      </c>
      <c r="GM19" s="7">
        <f t="shared" si="56"/>
        <v>18.035714285714285</v>
      </c>
      <c r="GN19" s="37">
        <f t="shared" si="57"/>
        <v>3.6785714285714284</v>
      </c>
    </row>
    <row r="20" spans="1:196">
      <c r="A20" t="s">
        <v>85</v>
      </c>
      <c r="B20">
        <v>5</v>
      </c>
      <c r="C20" s="2">
        <v>60</v>
      </c>
      <c r="D20" s="2">
        <f t="shared" si="0"/>
        <v>300</v>
      </c>
      <c r="E20">
        <v>2</v>
      </c>
      <c r="F20" s="2">
        <v>80</v>
      </c>
      <c r="G20" s="2">
        <f t="shared" si="1"/>
        <v>240</v>
      </c>
      <c r="H20">
        <v>2</v>
      </c>
      <c r="I20" s="1">
        <v>0</v>
      </c>
      <c r="J20" s="2">
        <f t="shared" si="5"/>
        <v>0</v>
      </c>
      <c r="K20">
        <v>1</v>
      </c>
      <c r="L20" s="3">
        <v>80</v>
      </c>
      <c r="M20" s="2">
        <f t="shared" si="6"/>
        <v>80</v>
      </c>
      <c r="N20">
        <v>5</v>
      </c>
      <c r="O20" s="3">
        <v>60</v>
      </c>
      <c r="P20" s="2">
        <f t="shared" si="7"/>
        <v>300</v>
      </c>
      <c r="Q20">
        <v>2</v>
      </c>
      <c r="R20" s="3">
        <v>80</v>
      </c>
      <c r="S20" s="2">
        <f t="shared" si="8"/>
        <v>240</v>
      </c>
      <c r="T20">
        <v>2</v>
      </c>
      <c r="U20" s="1">
        <v>0</v>
      </c>
      <c r="V20" s="2">
        <f t="shared" si="9"/>
        <v>0</v>
      </c>
      <c r="W20">
        <v>0</v>
      </c>
      <c r="X20" s="3">
        <v>80</v>
      </c>
      <c r="Y20" s="2">
        <f t="shared" si="10"/>
        <v>160</v>
      </c>
      <c r="Z20">
        <v>5</v>
      </c>
      <c r="AA20" s="4">
        <v>60</v>
      </c>
      <c r="AB20" s="2">
        <f t="shared" si="11"/>
        <v>300</v>
      </c>
      <c r="AC20">
        <v>3</v>
      </c>
      <c r="AD20" s="4">
        <v>80</v>
      </c>
      <c r="AE20" s="2">
        <f t="shared" si="12"/>
        <v>160</v>
      </c>
      <c r="AF20">
        <v>3</v>
      </c>
      <c r="AG20" s="1">
        <v>0</v>
      </c>
      <c r="AH20" s="2">
        <f t="shared" si="13"/>
        <v>0</v>
      </c>
      <c r="AI20">
        <v>1</v>
      </c>
      <c r="AJ20" s="4">
        <v>80</v>
      </c>
      <c r="AK20" s="2">
        <f t="shared" si="14"/>
        <v>160</v>
      </c>
      <c r="AL20">
        <v>5</v>
      </c>
      <c r="AM20" s="4">
        <v>50</v>
      </c>
      <c r="AN20" s="2">
        <f t="shared" si="15"/>
        <v>250</v>
      </c>
      <c r="AO20">
        <v>2</v>
      </c>
      <c r="AP20" s="4">
        <v>60</v>
      </c>
      <c r="AQ20" s="2">
        <f t="shared" si="16"/>
        <v>180</v>
      </c>
      <c r="AR20">
        <v>2</v>
      </c>
      <c r="AS20" s="1">
        <v>0</v>
      </c>
      <c r="AT20" s="2">
        <f t="shared" si="17"/>
        <v>0</v>
      </c>
      <c r="AU20">
        <v>0</v>
      </c>
      <c r="AV20" s="4">
        <v>60</v>
      </c>
      <c r="AW20" s="2">
        <f t="shared" si="18"/>
        <v>120</v>
      </c>
      <c r="AX20" s="9">
        <v>10</v>
      </c>
      <c r="AY20" s="4">
        <v>50</v>
      </c>
      <c r="AZ20" s="2">
        <f t="shared" si="19"/>
        <v>500</v>
      </c>
      <c r="BA20">
        <v>5</v>
      </c>
      <c r="BB20" s="4">
        <v>60</v>
      </c>
      <c r="BC20" s="2">
        <f t="shared" si="20"/>
        <v>300</v>
      </c>
      <c r="BD20">
        <v>5</v>
      </c>
      <c r="BE20" s="1">
        <v>0</v>
      </c>
      <c r="BF20" s="2">
        <f t="shared" si="21"/>
        <v>0</v>
      </c>
      <c r="BG20">
        <v>1</v>
      </c>
      <c r="BH20" s="4">
        <v>60</v>
      </c>
      <c r="BI20" s="2">
        <f t="shared" si="22"/>
        <v>240</v>
      </c>
      <c r="BJ20">
        <v>1</v>
      </c>
      <c r="BK20" s="1">
        <v>0</v>
      </c>
      <c r="BL20" s="2">
        <f t="shared" si="23"/>
        <v>0</v>
      </c>
      <c r="BM20">
        <v>0</v>
      </c>
      <c r="BN20" s="4">
        <v>60</v>
      </c>
      <c r="BO20" s="2">
        <f t="shared" si="24"/>
        <v>60</v>
      </c>
      <c r="BP20">
        <v>8</v>
      </c>
      <c r="BQ20" s="4">
        <v>50</v>
      </c>
      <c r="BR20" s="2">
        <f t="shared" si="25"/>
        <v>400</v>
      </c>
      <c r="BS20">
        <v>0</v>
      </c>
      <c r="BT20" s="4">
        <f t="shared" si="26"/>
        <v>60</v>
      </c>
      <c r="BU20" s="2">
        <f t="shared" si="2"/>
        <v>480</v>
      </c>
      <c r="BV20">
        <v>8</v>
      </c>
      <c r="BW20" s="4">
        <f>BQ20+5</f>
        <v>55</v>
      </c>
      <c r="BX20" s="2">
        <f>BV20*BW20</f>
        <v>440</v>
      </c>
      <c r="BY20">
        <v>4</v>
      </c>
      <c r="BZ20" s="4">
        <f t="shared" si="29"/>
        <v>70</v>
      </c>
      <c r="CA20" s="2">
        <f t="shared" si="3"/>
        <v>280</v>
      </c>
      <c r="CB20">
        <v>4</v>
      </c>
      <c r="CC20" s="1">
        <v>0</v>
      </c>
      <c r="CD20" s="2">
        <f>CB20*CC20</f>
        <v>0</v>
      </c>
      <c r="CE20">
        <v>0</v>
      </c>
      <c r="CF20" s="4">
        <f t="shared" si="30"/>
        <v>70</v>
      </c>
      <c r="CG20" s="2">
        <f t="shared" si="4"/>
        <v>280</v>
      </c>
      <c r="CH20">
        <v>8</v>
      </c>
      <c r="CI20" s="4">
        <v>55</v>
      </c>
      <c r="CJ20" s="2">
        <f t="shared" si="31"/>
        <v>440</v>
      </c>
      <c r="CK20">
        <v>2</v>
      </c>
      <c r="CL20" s="4">
        <f t="shared" si="32"/>
        <v>90</v>
      </c>
      <c r="CM20" s="2">
        <f t="shared" si="33"/>
        <v>540</v>
      </c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5"/>
      <c r="DA20" s="5"/>
      <c r="DB20" s="5"/>
      <c r="DC20" s="5"/>
      <c r="DD20" s="5"/>
      <c r="DE20" s="5"/>
      <c r="DF20">
        <v>5</v>
      </c>
      <c r="DG20" s="3">
        <f t="shared" si="34"/>
        <v>45</v>
      </c>
      <c r="DH20" s="2">
        <f t="shared" si="35"/>
        <v>225</v>
      </c>
      <c r="DI20">
        <v>2</v>
      </c>
      <c r="DJ20" s="3">
        <v>80</v>
      </c>
      <c r="DK20" s="2">
        <f t="shared" si="36"/>
        <v>240</v>
      </c>
      <c r="DL20">
        <v>2</v>
      </c>
      <c r="DM20" s="7">
        <v>0</v>
      </c>
      <c r="DN20" s="2">
        <f t="shared" si="37"/>
        <v>0</v>
      </c>
      <c r="DO20">
        <v>1</v>
      </c>
      <c r="DP20" s="3">
        <v>80</v>
      </c>
      <c r="DQ20" s="2">
        <f t="shared" si="38"/>
        <v>80</v>
      </c>
      <c r="DR20">
        <v>5</v>
      </c>
      <c r="DS20">
        <v>40</v>
      </c>
      <c r="DT20" s="2">
        <f t="shared" si="39"/>
        <v>200</v>
      </c>
      <c r="DU20">
        <v>2</v>
      </c>
      <c r="DV20" s="3">
        <v>80</v>
      </c>
      <c r="DW20" s="2">
        <f t="shared" si="40"/>
        <v>240</v>
      </c>
      <c r="DX20">
        <v>2</v>
      </c>
      <c r="DY20" s="19" t="s">
        <v>19</v>
      </c>
      <c r="DZ20">
        <v>0</v>
      </c>
      <c r="EA20">
        <v>0</v>
      </c>
      <c r="EB20" s="3">
        <v>80</v>
      </c>
      <c r="EC20" s="2">
        <f t="shared" si="41"/>
        <v>160</v>
      </c>
      <c r="ED20">
        <v>5</v>
      </c>
      <c r="EE20" s="17">
        <v>45</v>
      </c>
      <c r="EF20" s="2">
        <f t="shared" si="42"/>
        <v>225</v>
      </c>
      <c r="EG20">
        <v>4</v>
      </c>
      <c r="EH20" s="2">
        <v>85</v>
      </c>
      <c r="EI20" s="2">
        <f t="shared" si="43"/>
        <v>85</v>
      </c>
      <c r="EJ20">
        <v>4</v>
      </c>
      <c r="EK20" t="s">
        <v>19</v>
      </c>
      <c r="EL20" s="2">
        <v>0</v>
      </c>
      <c r="EM20">
        <v>1</v>
      </c>
      <c r="EN20" s="2">
        <v>85</v>
      </c>
      <c r="EO20" s="2">
        <f t="shared" si="44"/>
        <v>255</v>
      </c>
      <c r="EP20" s="5"/>
      <c r="EQ20" s="5"/>
      <c r="ER20" s="5"/>
      <c r="ES20" s="5"/>
      <c r="ET20" s="5"/>
      <c r="EU20" s="5"/>
      <c r="EV20">
        <v>5</v>
      </c>
      <c r="EW20" s="2">
        <v>45</v>
      </c>
      <c r="EX20" s="2">
        <f t="shared" si="45"/>
        <v>225</v>
      </c>
      <c r="EY20">
        <v>2</v>
      </c>
      <c r="EZ20" s="2">
        <v>85</v>
      </c>
      <c r="FA20" s="2">
        <f t="shared" si="46"/>
        <v>255</v>
      </c>
      <c r="FB20">
        <v>2</v>
      </c>
      <c r="FC20" t="s">
        <v>19</v>
      </c>
      <c r="FD20">
        <v>0</v>
      </c>
      <c r="FE20">
        <v>0</v>
      </c>
      <c r="FF20" s="2">
        <v>85</v>
      </c>
      <c r="FG20" s="2">
        <f t="shared" si="47"/>
        <v>170</v>
      </c>
      <c r="FH20">
        <v>5</v>
      </c>
      <c r="FI20" s="2">
        <v>45</v>
      </c>
      <c r="FJ20" s="2">
        <f t="shared" si="48"/>
        <v>225</v>
      </c>
      <c r="FK20">
        <v>3</v>
      </c>
      <c r="FL20" s="2">
        <v>60</v>
      </c>
      <c r="FM20" s="2">
        <f t="shared" si="49"/>
        <v>120</v>
      </c>
      <c r="FN20">
        <v>3</v>
      </c>
      <c r="FO20" t="s">
        <v>19</v>
      </c>
      <c r="FP20">
        <v>0</v>
      </c>
      <c r="FQ20">
        <v>0</v>
      </c>
      <c r="FR20" s="2">
        <v>60</v>
      </c>
      <c r="FS20" s="2">
        <f t="shared" si="50"/>
        <v>180</v>
      </c>
      <c r="FT20">
        <v>5</v>
      </c>
      <c r="FU20" s="2">
        <v>45</v>
      </c>
      <c r="FV20" s="2">
        <f t="shared" si="51"/>
        <v>225</v>
      </c>
      <c r="FW20">
        <v>2</v>
      </c>
      <c r="FX20" s="2">
        <v>60</v>
      </c>
      <c r="FY20" s="2">
        <f t="shared" si="52"/>
        <v>180</v>
      </c>
      <c r="FZ20">
        <v>2</v>
      </c>
      <c r="GA20" t="s">
        <v>19</v>
      </c>
      <c r="GB20">
        <v>0</v>
      </c>
      <c r="GC20">
        <v>1</v>
      </c>
      <c r="GD20" s="2">
        <v>60</v>
      </c>
      <c r="GE20" s="2">
        <f t="shared" si="53"/>
        <v>60</v>
      </c>
      <c r="GF20">
        <v>5</v>
      </c>
      <c r="GG20" s="2">
        <v>45</v>
      </c>
      <c r="GH20" s="2">
        <f t="shared" si="54"/>
        <v>225</v>
      </c>
      <c r="GI20">
        <v>0</v>
      </c>
      <c r="GJ20" s="2">
        <v>60</v>
      </c>
      <c r="GK20" s="2">
        <f t="shared" si="55"/>
        <v>300</v>
      </c>
      <c r="GM20" s="7">
        <f t="shared" si="56"/>
        <v>72.5</v>
      </c>
      <c r="GN20" s="37">
        <f t="shared" si="57"/>
        <v>4.3571428571428568</v>
      </c>
    </row>
    <row r="21" spans="1:196">
      <c r="A21" t="s">
        <v>86</v>
      </c>
      <c r="B21">
        <v>5</v>
      </c>
      <c r="C21" s="2">
        <v>60</v>
      </c>
      <c r="D21" s="2">
        <f t="shared" si="0"/>
        <v>300</v>
      </c>
      <c r="E21">
        <v>2</v>
      </c>
      <c r="F21" s="2">
        <v>80</v>
      </c>
      <c r="G21" s="2">
        <f t="shared" si="1"/>
        <v>240</v>
      </c>
      <c r="H21">
        <v>2</v>
      </c>
      <c r="I21" s="1">
        <v>0</v>
      </c>
      <c r="J21" s="2">
        <f t="shared" si="5"/>
        <v>0</v>
      </c>
      <c r="K21">
        <v>0</v>
      </c>
      <c r="L21" s="3">
        <v>80</v>
      </c>
      <c r="M21" s="2">
        <f t="shared" si="6"/>
        <v>160</v>
      </c>
      <c r="N21">
        <v>6</v>
      </c>
      <c r="O21" s="3">
        <v>60</v>
      </c>
      <c r="P21" s="2">
        <f t="shared" si="7"/>
        <v>360</v>
      </c>
      <c r="Q21">
        <v>3</v>
      </c>
      <c r="R21" s="3">
        <v>80</v>
      </c>
      <c r="S21" s="2">
        <f t="shared" si="8"/>
        <v>240</v>
      </c>
      <c r="T21">
        <v>3</v>
      </c>
      <c r="U21" s="1">
        <v>0</v>
      </c>
      <c r="V21" s="2">
        <f t="shared" si="9"/>
        <v>0</v>
      </c>
      <c r="W21">
        <v>1</v>
      </c>
      <c r="X21" s="3">
        <v>80</v>
      </c>
      <c r="Y21" s="2">
        <f t="shared" si="10"/>
        <v>160</v>
      </c>
      <c r="Z21">
        <v>4</v>
      </c>
      <c r="AA21" s="4">
        <v>60</v>
      </c>
      <c r="AB21" s="2">
        <f t="shared" si="11"/>
        <v>240</v>
      </c>
      <c r="AC21">
        <v>1</v>
      </c>
      <c r="AD21" s="4">
        <v>70</v>
      </c>
      <c r="AE21" s="2">
        <f t="shared" si="12"/>
        <v>210</v>
      </c>
      <c r="AF21">
        <v>1</v>
      </c>
      <c r="AG21" s="1">
        <v>0</v>
      </c>
      <c r="AH21" s="2">
        <f t="shared" si="13"/>
        <v>0</v>
      </c>
      <c r="AI21">
        <v>0</v>
      </c>
      <c r="AJ21" s="4">
        <v>70</v>
      </c>
      <c r="AK21" s="2">
        <f t="shared" si="14"/>
        <v>70</v>
      </c>
      <c r="AL21">
        <v>4</v>
      </c>
      <c r="AM21" s="4">
        <v>50</v>
      </c>
      <c r="AN21" s="2">
        <f t="shared" si="15"/>
        <v>200</v>
      </c>
      <c r="AO21">
        <v>1</v>
      </c>
      <c r="AP21" s="4">
        <v>70</v>
      </c>
      <c r="AQ21" s="2">
        <f t="shared" si="16"/>
        <v>210</v>
      </c>
      <c r="AR21">
        <v>1</v>
      </c>
      <c r="AS21" s="1">
        <v>0</v>
      </c>
      <c r="AT21" s="2">
        <f t="shared" si="17"/>
        <v>0</v>
      </c>
      <c r="AU21">
        <v>0</v>
      </c>
      <c r="AV21" s="4">
        <v>70</v>
      </c>
      <c r="AW21" s="2">
        <f t="shared" si="18"/>
        <v>70</v>
      </c>
      <c r="AX21" s="9">
        <v>5</v>
      </c>
      <c r="AY21" s="4">
        <v>60</v>
      </c>
      <c r="AZ21" s="2">
        <f t="shared" si="19"/>
        <v>300</v>
      </c>
      <c r="BA21">
        <v>2</v>
      </c>
      <c r="BB21" s="4">
        <v>70</v>
      </c>
      <c r="BC21" s="2">
        <f t="shared" si="20"/>
        <v>210</v>
      </c>
      <c r="BD21">
        <v>2</v>
      </c>
      <c r="BE21" s="1">
        <v>0</v>
      </c>
      <c r="BF21" s="2">
        <f t="shared" si="21"/>
        <v>0</v>
      </c>
      <c r="BG21">
        <v>0</v>
      </c>
      <c r="BH21" s="4">
        <v>70</v>
      </c>
      <c r="BI21" s="2">
        <f t="shared" si="22"/>
        <v>140</v>
      </c>
      <c r="BJ21">
        <v>0</v>
      </c>
      <c r="BK21" s="1">
        <v>0</v>
      </c>
      <c r="BL21" s="2">
        <f t="shared" si="23"/>
        <v>0</v>
      </c>
      <c r="BM21">
        <v>0</v>
      </c>
      <c r="BN21" s="4">
        <v>70</v>
      </c>
      <c r="BO21" s="2">
        <f t="shared" si="24"/>
        <v>0</v>
      </c>
      <c r="BP21">
        <v>5</v>
      </c>
      <c r="BQ21" s="4">
        <v>60</v>
      </c>
      <c r="BR21" s="2">
        <f t="shared" si="25"/>
        <v>300</v>
      </c>
      <c r="BS21">
        <v>0</v>
      </c>
      <c r="BT21" s="4">
        <f t="shared" si="26"/>
        <v>70</v>
      </c>
      <c r="BU21" s="2">
        <f t="shared" si="2"/>
        <v>350</v>
      </c>
      <c r="BV21">
        <v>5</v>
      </c>
      <c r="BW21" s="4">
        <f t="shared" si="27"/>
        <v>65</v>
      </c>
      <c r="BX21" s="2">
        <f t="shared" si="28"/>
        <v>325</v>
      </c>
      <c r="BY21">
        <v>3</v>
      </c>
      <c r="BZ21" s="4">
        <f t="shared" si="29"/>
        <v>80</v>
      </c>
      <c r="CA21" s="2">
        <f t="shared" si="3"/>
        <v>160</v>
      </c>
      <c r="CB21">
        <v>3</v>
      </c>
      <c r="CC21" s="1">
        <v>0</v>
      </c>
      <c r="CD21" s="2">
        <f t="shared" si="58"/>
        <v>0</v>
      </c>
      <c r="CE21">
        <v>0</v>
      </c>
      <c r="CF21" s="4">
        <f t="shared" si="30"/>
        <v>80</v>
      </c>
      <c r="CG21" s="2">
        <f t="shared" si="4"/>
        <v>240</v>
      </c>
      <c r="CH21">
        <v>5</v>
      </c>
      <c r="CI21" s="4">
        <v>65</v>
      </c>
      <c r="CJ21" s="2">
        <f t="shared" si="31"/>
        <v>325</v>
      </c>
      <c r="CK21">
        <v>0</v>
      </c>
      <c r="CL21" s="4">
        <f t="shared" si="32"/>
        <v>100</v>
      </c>
      <c r="CM21" s="2">
        <f t="shared" si="33"/>
        <v>500</v>
      </c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5"/>
      <c r="DA21" s="5"/>
      <c r="DB21" s="5"/>
      <c r="DC21" s="5"/>
      <c r="DD21" s="5"/>
      <c r="DE21" s="5"/>
      <c r="DF21">
        <v>5</v>
      </c>
      <c r="DG21" s="3">
        <f>CI21-10</f>
        <v>55</v>
      </c>
      <c r="DH21" s="2">
        <f>DF21*DG21</f>
        <v>275</v>
      </c>
      <c r="DI21">
        <v>2</v>
      </c>
      <c r="DJ21" s="3">
        <v>80</v>
      </c>
      <c r="DK21" s="2">
        <f t="shared" si="36"/>
        <v>240</v>
      </c>
      <c r="DL21">
        <v>2</v>
      </c>
      <c r="DM21" s="7">
        <v>0</v>
      </c>
      <c r="DN21" s="2">
        <f t="shared" si="37"/>
        <v>0</v>
      </c>
      <c r="DO21">
        <v>0</v>
      </c>
      <c r="DP21" s="3">
        <v>80</v>
      </c>
      <c r="DQ21" s="2">
        <f t="shared" si="38"/>
        <v>160</v>
      </c>
      <c r="DR21">
        <v>5</v>
      </c>
      <c r="DS21">
        <v>55</v>
      </c>
      <c r="DT21" s="2">
        <f t="shared" si="39"/>
        <v>275</v>
      </c>
      <c r="DU21">
        <v>3</v>
      </c>
      <c r="DV21" s="3">
        <v>80</v>
      </c>
      <c r="DW21" s="2">
        <f t="shared" si="40"/>
        <v>160</v>
      </c>
      <c r="DX21">
        <v>3</v>
      </c>
      <c r="DY21" s="19" t="s">
        <v>19</v>
      </c>
      <c r="DZ21">
        <v>0</v>
      </c>
      <c r="EA21">
        <v>1</v>
      </c>
      <c r="EB21" s="3">
        <v>80</v>
      </c>
      <c r="EC21" s="2">
        <f t="shared" si="41"/>
        <v>160</v>
      </c>
      <c r="ED21">
        <v>5</v>
      </c>
      <c r="EE21" s="17">
        <v>55</v>
      </c>
      <c r="EF21" s="2">
        <f t="shared" si="42"/>
        <v>275</v>
      </c>
      <c r="EG21">
        <v>3</v>
      </c>
      <c r="EH21" s="2">
        <v>80</v>
      </c>
      <c r="EI21" s="2">
        <f t="shared" si="43"/>
        <v>160</v>
      </c>
      <c r="EJ21">
        <v>3</v>
      </c>
      <c r="EK21" t="s">
        <v>19</v>
      </c>
      <c r="EL21" s="2">
        <v>0</v>
      </c>
      <c r="EM21">
        <v>1</v>
      </c>
      <c r="EN21" s="2">
        <v>80</v>
      </c>
      <c r="EO21" s="2">
        <f t="shared" si="44"/>
        <v>160</v>
      </c>
      <c r="EP21" s="5"/>
      <c r="EQ21" s="5"/>
      <c r="ER21" s="5"/>
      <c r="ES21" s="5"/>
      <c r="ET21" s="5"/>
      <c r="EU21" s="5"/>
      <c r="EV21">
        <v>50</v>
      </c>
      <c r="EW21" s="2">
        <v>55</v>
      </c>
      <c r="EX21" s="2">
        <f t="shared" si="45"/>
        <v>2750</v>
      </c>
      <c r="EY21">
        <v>20</v>
      </c>
      <c r="EZ21" s="2">
        <v>80</v>
      </c>
      <c r="FA21" s="2">
        <f t="shared" si="46"/>
        <v>2400</v>
      </c>
      <c r="FB21">
        <v>20</v>
      </c>
      <c r="FC21" t="s">
        <v>19</v>
      </c>
      <c r="FD21">
        <v>0</v>
      </c>
      <c r="FE21">
        <v>0</v>
      </c>
      <c r="FF21" s="2">
        <v>80</v>
      </c>
      <c r="FG21" s="2">
        <f t="shared" si="47"/>
        <v>1600</v>
      </c>
      <c r="FH21">
        <v>50</v>
      </c>
      <c r="FI21" s="2">
        <v>55</v>
      </c>
      <c r="FJ21" s="2">
        <f t="shared" si="48"/>
        <v>2750</v>
      </c>
      <c r="FK21">
        <v>25</v>
      </c>
      <c r="FL21" s="2">
        <v>80</v>
      </c>
      <c r="FM21" s="2">
        <f t="shared" si="49"/>
        <v>2000</v>
      </c>
      <c r="FN21">
        <v>25</v>
      </c>
      <c r="FO21" t="s">
        <v>19</v>
      </c>
      <c r="FP21">
        <v>0</v>
      </c>
      <c r="FQ21">
        <v>10</v>
      </c>
      <c r="FR21" s="2">
        <v>80</v>
      </c>
      <c r="FS21" s="2">
        <f t="shared" si="50"/>
        <v>1200</v>
      </c>
      <c r="FT21">
        <v>5</v>
      </c>
      <c r="FU21" s="2">
        <v>55</v>
      </c>
      <c r="FV21" s="2">
        <f t="shared" si="51"/>
        <v>275</v>
      </c>
      <c r="FW21">
        <v>2</v>
      </c>
      <c r="FX21" s="2">
        <v>80</v>
      </c>
      <c r="FY21" s="2">
        <f t="shared" si="52"/>
        <v>240</v>
      </c>
      <c r="FZ21">
        <v>2</v>
      </c>
      <c r="GA21" t="s">
        <v>19</v>
      </c>
      <c r="GB21">
        <v>0</v>
      </c>
      <c r="GC21">
        <v>0</v>
      </c>
      <c r="GD21" s="2">
        <v>80</v>
      </c>
      <c r="GE21" s="2">
        <f t="shared" si="53"/>
        <v>160</v>
      </c>
      <c r="GF21">
        <v>6</v>
      </c>
      <c r="GG21" s="2">
        <v>55</v>
      </c>
      <c r="GH21" s="2">
        <f t="shared" si="54"/>
        <v>330</v>
      </c>
      <c r="GI21">
        <v>0</v>
      </c>
      <c r="GJ21" s="2">
        <v>80</v>
      </c>
      <c r="GK21" s="2">
        <f t="shared" si="55"/>
        <v>480</v>
      </c>
      <c r="GM21" s="7">
        <f t="shared" si="56"/>
        <v>77.857142857142861</v>
      </c>
      <c r="GN21" s="37">
        <f t="shared" si="57"/>
        <v>7.2142857142857135</v>
      </c>
    </row>
    <row r="22" spans="1:196">
      <c r="A22" t="s">
        <v>90</v>
      </c>
      <c r="B22">
        <v>50</v>
      </c>
      <c r="C22" s="2">
        <v>30</v>
      </c>
      <c r="D22" s="2">
        <f t="shared" si="0"/>
        <v>1500</v>
      </c>
      <c r="E22">
        <v>10</v>
      </c>
      <c r="F22" s="2">
        <v>40</v>
      </c>
      <c r="G22" s="2">
        <f t="shared" si="1"/>
        <v>1600</v>
      </c>
      <c r="H22">
        <v>10</v>
      </c>
      <c r="I22" s="1">
        <v>0</v>
      </c>
      <c r="J22" s="2">
        <f>H22*I22</f>
        <v>0</v>
      </c>
      <c r="K22">
        <v>0</v>
      </c>
      <c r="L22" s="3">
        <v>40</v>
      </c>
      <c r="M22" s="2">
        <f>(H22-K22)*L22</f>
        <v>400</v>
      </c>
      <c r="N22">
        <v>60</v>
      </c>
      <c r="O22" s="3">
        <v>30</v>
      </c>
      <c r="P22" s="2">
        <f>N22*O22</f>
        <v>1800</v>
      </c>
      <c r="Q22">
        <v>30</v>
      </c>
      <c r="R22" s="3">
        <v>40</v>
      </c>
      <c r="S22" s="2">
        <f>(N22-Q22)*R22</f>
        <v>1200</v>
      </c>
      <c r="T22">
        <v>30</v>
      </c>
      <c r="U22" s="1">
        <v>0</v>
      </c>
      <c r="V22" s="2">
        <f>T22*U22</f>
        <v>0</v>
      </c>
      <c r="W22">
        <v>3</v>
      </c>
      <c r="X22" s="3">
        <v>40</v>
      </c>
      <c r="Y22" s="2">
        <f>(T22-W22)*X22</f>
        <v>1080</v>
      </c>
      <c r="Z22">
        <v>40</v>
      </c>
      <c r="AA22" s="4">
        <v>40</v>
      </c>
      <c r="AB22" s="2">
        <f>Z22*AA22</f>
        <v>1600</v>
      </c>
      <c r="AC22">
        <v>10</v>
      </c>
      <c r="AD22" s="4">
        <v>50</v>
      </c>
      <c r="AE22" s="2">
        <f>(Z22-AC22)*AD22</f>
        <v>1500</v>
      </c>
      <c r="AF22">
        <v>10</v>
      </c>
      <c r="AG22" s="1">
        <v>0</v>
      </c>
      <c r="AH22" s="2">
        <f>AF22*AG22</f>
        <v>0</v>
      </c>
      <c r="AI22">
        <v>2</v>
      </c>
      <c r="AJ22" s="4">
        <v>50</v>
      </c>
      <c r="AK22" s="2">
        <f>(AF22-AI22)*AJ22</f>
        <v>400</v>
      </c>
      <c r="AL22">
        <v>50</v>
      </c>
      <c r="AM22" s="4">
        <v>40</v>
      </c>
      <c r="AN22" s="2">
        <f>AL22*AM22</f>
        <v>2000</v>
      </c>
      <c r="AO22">
        <v>30</v>
      </c>
      <c r="AP22" s="4">
        <v>50</v>
      </c>
      <c r="AQ22" s="2">
        <f>(AL22-AO22)*AP22</f>
        <v>1000</v>
      </c>
      <c r="AR22">
        <v>30</v>
      </c>
      <c r="AS22" s="1">
        <v>0</v>
      </c>
      <c r="AT22" s="2">
        <f>AR22*AS22</f>
        <v>0</v>
      </c>
      <c r="AU22">
        <v>2</v>
      </c>
      <c r="AV22" s="4">
        <v>50</v>
      </c>
      <c r="AW22" s="2">
        <f>(AR22-AU22)*AV22</f>
        <v>1400</v>
      </c>
      <c r="AX22" s="9">
        <v>40</v>
      </c>
      <c r="AY22" s="4">
        <v>50</v>
      </c>
      <c r="AZ22" s="2">
        <f>AX22*AY22</f>
        <v>2000</v>
      </c>
      <c r="BA22">
        <v>30</v>
      </c>
      <c r="BB22" s="4">
        <v>60</v>
      </c>
      <c r="BC22" s="2">
        <f>(AX22-BA22)*BB22</f>
        <v>600</v>
      </c>
      <c r="BD22">
        <v>30</v>
      </c>
      <c r="BE22" s="1">
        <v>0</v>
      </c>
      <c r="BF22" s="2">
        <f>BD22*BE22</f>
        <v>0</v>
      </c>
      <c r="BG22">
        <v>2</v>
      </c>
      <c r="BH22" s="4">
        <v>60</v>
      </c>
      <c r="BI22" s="2">
        <f>(BD22-BG22)*BH22</f>
        <v>1680</v>
      </c>
      <c r="BJ22">
        <v>2</v>
      </c>
      <c r="BK22" s="1">
        <v>0</v>
      </c>
      <c r="BL22" s="2">
        <f>BJ22*BK22</f>
        <v>0</v>
      </c>
      <c r="BM22">
        <v>0</v>
      </c>
      <c r="BN22" s="4">
        <v>60</v>
      </c>
      <c r="BO22" s="2">
        <f>(BJ22-BM22)*BN22</f>
        <v>120</v>
      </c>
      <c r="BP22">
        <v>50</v>
      </c>
      <c r="BQ22" s="4">
        <v>50</v>
      </c>
      <c r="BR22" s="2">
        <f>BP22*BQ22</f>
        <v>2500</v>
      </c>
      <c r="BS22">
        <v>10</v>
      </c>
      <c r="BT22" s="4">
        <f t="shared" si="26"/>
        <v>60</v>
      </c>
      <c r="BU22" s="2">
        <f t="shared" si="2"/>
        <v>2400</v>
      </c>
      <c r="BV22">
        <v>50</v>
      </c>
      <c r="BW22" s="4">
        <f t="shared" si="27"/>
        <v>55</v>
      </c>
      <c r="BX22" s="2">
        <f t="shared" si="28"/>
        <v>2750</v>
      </c>
      <c r="BY22">
        <v>20</v>
      </c>
      <c r="BZ22" s="4">
        <f t="shared" si="29"/>
        <v>70</v>
      </c>
      <c r="CA22" s="2">
        <f t="shared" si="3"/>
        <v>2100</v>
      </c>
      <c r="CB22">
        <v>20</v>
      </c>
      <c r="CC22" s="1">
        <v>0</v>
      </c>
      <c r="CD22" s="2">
        <f t="shared" si="58"/>
        <v>0</v>
      </c>
      <c r="CE22">
        <v>5</v>
      </c>
      <c r="CF22" s="4">
        <f t="shared" si="30"/>
        <v>70</v>
      </c>
      <c r="CG22" s="2">
        <f t="shared" si="4"/>
        <v>1050</v>
      </c>
      <c r="CH22">
        <v>60</v>
      </c>
      <c r="CI22" s="4">
        <v>55</v>
      </c>
      <c r="CJ22" s="2">
        <f>CH22*CI22</f>
        <v>3300</v>
      </c>
      <c r="CK22">
        <v>5</v>
      </c>
      <c r="CL22" s="4">
        <f t="shared" si="32"/>
        <v>90</v>
      </c>
      <c r="CM22" s="2">
        <f t="shared" si="33"/>
        <v>4950</v>
      </c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5"/>
      <c r="DA22" s="5"/>
      <c r="DB22" s="5"/>
      <c r="DC22" s="5"/>
      <c r="DD22" s="5"/>
      <c r="DE22" s="5"/>
      <c r="DF22">
        <v>50</v>
      </c>
      <c r="DG22" s="3">
        <f t="shared" si="34"/>
        <v>45</v>
      </c>
      <c r="DH22" s="2">
        <f t="shared" si="35"/>
        <v>2250</v>
      </c>
      <c r="DI22">
        <v>10</v>
      </c>
      <c r="DJ22" s="3">
        <v>40</v>
      </c>
      <c r="DK22" s="2">
        <f t="shared" si="36"/>
        <v>1600</v>
      </c>
      <c r="DL22">
        <v>10</v>
      </c>
      <c r="DM22" s="7">
        <v>0</v>
      </c>
      <c r="DN22" s="2">
        <f t="shared" si="37"/>
        <v>0</v>
      </c>
      <c r="DO22">
        <v>0</v>
      </c>
      <c r="DP22" s="3">
        <v>40</v>
      </c>
      <c r="DQ22" s="2">
        <f t="shared" si="38"/>
        <v>400</v>
      </c>
      <c r="DR22">
        <v>50</v>
      </c>
      <c r="DS22">
        <v>45</v>
      </c>
      <c r="DT22" s="2">
        <f t="shared" si="39"/>
        <v>2250</v>
      </c>
      <c r="DU22">
        <v>20</v>
      </c>
      <c r="DV22" s="3">
        <v>40</v>
      </c>
      <c r="DW22" s="2">
        <f t="shared" si="40"/>
        <v>1200</v>
      </c>
      <c r="DX22">
        <v>20</v>
      </c>
      <c r="DY22" s="19" t="s">
        <v>19</v>
      </c>
      <c r="DZ22">
        <v>0</v>
      </c>
      <c r="EA22">
        <v>3</v>
      </c>
      <c r="EB22" s="3">
        <v>40</v>
      </c>
      <c r="EC22" s="2">
        <f t="shared" si="41"/>
        <v>680</v>
      </c>
      <c r="ED22">
        <v>50</v>
      </c>
      <c r="EE22" s="17">
        <v>50</v>
      </c>
      <c r="EF22" s="2">
        <f t="shared" si="42"/>
        <v>2500</v>
      </c>
      <c r="EG22">
        <v>30</v>
      </c>
      <c r="EH22" s="2">
        <v>80</v>
      </c>
      <c r="EI22" s="2">
        <f t="shared" si="43"/>
        <v>1600</v>
      </c>
      <c r="EJ22">
        <v>30</v>
      </c>
      <c r="EK22" t="s">
        <v>19</v>
      </c>
      <c r="EL22" s="2">
        <v>0</v>
      </c>
      <c r="EM22">
        <v>5</v>
      </c>
      <c r="EN22" s="2">
        <v>80</v>
      </c>
      <c r="EO22" s="2">
        <f t="shared" si="44"/>
        <v>2000</v>
      </c>
      <c r="EP22" s="5"/>
      <c r="EQ22" s="5"/>
      <c r="ER22" s="5"/>
      <c r="ES22" s="5"/>
      <c r="ET22" s="5"/>
      <c r="EU22" s="5"/>
      <c r="EV22">
        <v>50</v>
      </c>
      <c r="EW22" s="2">
        <v>50</v>
      </c>
      <c r="EX22" s="2">
        <f t="shared" si="45"/>
        <v>2500</v>
      </c>
      <c r="EY22">
        <v>23</v>
      </c>
      <c r="EZ22" s="2">
        <v>80</v>
      </c>
      <c r="FA22" s="2">
        <f t="shared" si="46"/>
        <v>2160</v>
      </c>
      <c r="FB22">
        <v>23</v>
      </c>
      <c r="FC22" t="s">
        <v>19</v>
      </c>
      <c r="FD22">
        <v>0</v>
      </c>
      <c r="FE22">
        <v>0</v>
      </c>
      <c r="FF22" s="2">
        <v>80</v>
      </c>
      <c r="FG22" s="2">
        <f t="shared" si="47"/>
        <v>1840</v>
      </c>
      <c r="FH22">
        <v>50</v>
      </c>
      <c r="FI22" s="2">
        <v>50</v>
      </c>
      <c r="FJ22" s="2">
        <f t="shared" si="48"/>
        <v>2500</v>
      </c>
      <c r="FK22">
        <v>25</v>
      </c>
      <c r="FL22" s="2">
        <v>80</v>
      </c>
      <c r="FM22" s="2">
        <f t="shared" si="49"/>
        <v>2000</v>
      </c>
      <c r="FN22">
        <v>25</v>
      </c>
      <c r="FO22" t="s">
        <v>19</v>
      </c>
      <c r="FP22">
        <v>0</v>
      </c>
      <c r="FQ22">
        <v>10</v>
      </c>
      <c r="FR22" s="2">
        <v>80</v>
      </c>
      <c r="FS22" s="2">
        <f t="shared" si="50"/>
        <v>1200</v>
      </c>
      <c r="FT22">
        <v>50</v>
      </c>
      <c r="FU22" s="2">
        <v>50</v>
      </c>
      <c r="FV22" s="2">
        <f t="shared" si="51"/>
        <v>2500</v>
      </c>
      <c r="FW22">
        <v>10</v>
      </c>
      <c r="FX22" s="2">
        <v>80</v>
      </c>
      <c r="FY22" s="2">
        <f t="shared" si="52"/>
        <v>3200</v>
      </c>
      <c r="FZ22">
        <v>10</v>
      </c>
      <c r="GA22" t="s">
        <v>19</v>
      </c>
      <c r="GB22">
        <v>0</v>
      </c>
      <c r="GC22">
        <v>0</v>
      </c>
      <c r="GD22" s="2">
        <v>80</v>
      </c>
      <c r="GE22" s="2">
        <f t="shared" si="53"/>
        <v>800</v>
      </c>
      <c r="GF22">
        <v>60</v>
      </c>
      <c r="GG22" s="2">
        <v>50</v>
      </c>
      <c r="GH22" s="2">
        <f t="shared" si="54"/>
        <v>3000</v>
      </c>
      <c r="GI22">
        <v>10</v>
      </c>
      <c r="GJ22" s="2">
        <v>80</v>
      </c>
      <c r="GK22" s="2">
        <f t="shared" si="55"/>
        <v>4000</v>
      </c>
      <c r="GM22" s="7">
        <f t="shared" si="56"/>
        <v>61.071428571428569</v>
      </c>
      <c r="GN22" s="37">
        <f t="shared" si="57"/>
        <v>25.178571428571427</v>
      </c>
    </row>
    <row r="23" spans="1:196">
      <c r="A23" t="s">
        <v>97</v>
      </c>
      <c r="B23">
        <v>50</v>
      </c>
      <c r="C23" s="2">
        <v>25</v>
      </c>
      <c r="D23" s="2">
        <f t="shared" si="0"/>
        <v>1250</v>
      </c>
      <c r="E23">
        <v>30</v>
      </c>
      <c r="F23" s="2">
        <v>30</v>
      </c>
      <c r="G23" s="2">
        <f t="shared" si="1"/>
        <v>600</v>
      </c>
      <c r="H23">
        <v>30</v>
      </c>
      <c r="I23" s="1">
        <v>0</v>
      </c>
      <c r="J23" s="2">
        <f t="shared" si="5"/>
        <v>0</v>
      </c>
      <c r="K23">
        <v>5</v>
      </c>
      <c r="L23" s="3">
        <v>30</v>
      </c>
      <c r="M23" s="2">
        <f t="shared" si="6"/>
        <v>750</v>
      </c>
      <c r="N23">
        <v>50</v>
      </c>
      <c r="O23" s="3">
        <v>25</v>
      </c>
      <c r="P23" s="2">
        <f t="shared" si="7"/>
        <v>1250</v>
      </c>
      <c r="Q23">
        <v>20</v>
      </c>
      <c r="R23" s="3">
        <v>30</v>
      </c>
      <c r="S23" s="2">
        <f t="shared" si="8"/>
        <v>900</v>
      </c>
      <c r="T23">
        <v>20</v>
      </c>
      <c r="U23" s="1">
        <v>0</v>
      </c>
      <c r="V23" s="2">
        <f t="shared" si="9"/>
        <v>0</v>
      </c>
      <c r="W23">
        <v>5</v>
      </c>
      <c r="X23" s="3">
        <v>30</v>
      </c>
      <c r="Y23" s="2">
        <f t="shared" si="10"/>
        <v>450</v>
      </c>
      <c r="Z23">
        <v>50</v>
      </c>
      <c r="AA23" s="4">
        <v>30</v>
      </c>
      <c r="AB23" s="2">
        <f t="shared" si="11"/>
        <v>1500</v>
      </c>
      <c r="AC23">
        <v>15</v>
      </c>
      <c r="AD23" s="4">
        <v>50</v>
      </c>
      <c r="AE23" s="2">
        <f t="shared" si="12"/>
        <v>1750</v>
      </c>
      <c r="AF23">
        <v>15</v>
      </c>
      <c r="AG23" s="1">
        <v>0</v>
      </c>
      <c r="AH23" s="2">
        <f t="shared" si="13"/>
        <v>0</v>
      </c>
      <c r="AI23">
        <v>5</v>
      </c>
      <c r="AJ23" s="4">
        <v>50</v>
      </c>
      <c r="AK23" s="2">
        <f t="shared" si="14"/>
        <v>500</v>
      </c>
      <c r="AL23">
        <v>40</v>
      </c>
      <c r="AM23" s="4">
        <v>25</v>
      </c>
      <c r="AN23" s="2">
        <f t="shared" si="15"/>
        <v>1000</v>
      </c>
      <c r="AO23">
        <v>20</v>
      </c>
      <c r="AP23" s="4">
        <v>30</v>
      </c>
      <c r="AQ23" s="2">
        <f t="shared" si="16"/>
        <v>600</v>
      </c>
      <c r="AR23">
        <v>20</v>
      </c>
      <c r="AS23" s="1">
        <v>0</v>
      </c>
      <c r="AT23" s="2">
        <f t="shared" si="17"/>
        <v>0</v>
      </c>
      <c r="AU23">
        <v>1</v>
      </c>
      <c r="AV23" s="4">
        <v>30</v>
      </c>
      <c r="AW23" s="2">
        <f t="shared" si="18"/>
        <v>570</v>
      </c>
      <c r="AX23" s="9">
        <v>50</v>
      </c>
      <c r="AY23" s="4">
        <v>20</v>
      </c>
      <c r="AZ23" s="2">
        <f t="shared" si="19"/>
        <v>1000</v>
      </c>
      <c r="BA23">
        <v>20</v>
      </c>
      <c r="BB23" s="4">
        <v>30</v>
      </c>
      <c r="BC23" s="2">
        <f t="shared" si="20"/>
        <v>900</v>
      </c>
      <c r="BD23">
        <v>20</v>
      </c>
      <c r="BE23" s="1">
        <v>0</v>
      </c>
      <c r="BF23" s="2">
        <f t="shared" si="21"/>
        <v>0</v>
      </c>
      <c r="BG23">
        <v>0</v>
      </c>
      <c r="BH23" s="4">
        <v>30</v>
      </c>
      <c r="BI23" s="2">
        <f t="shared" si="22"/>
        <v>600</v>
      </c>
      <c r="BJ23">
        <v>0</v>
      </c>
      <c r="BK23" s="1">
        <v>0</v>
      </c>
      <c r="BL23" s="2">
        <f t="shared" si="23"/>
        <v>0</v>
      </c>
      <c r="BM23">
        <v>0</v>
      </c>
      <c r="BN23" s="4">
        <v>30</v>
      </c>
      <c r="BO23" s="2">
        <f t="shared" si="24"/>
        <v>0</v>
      </c>
      <c r="BP23">
        <v>50</v>
      </c>
      <c r="BQ23" s="4">
        <v>20</v>
      </c>
      <c r="BR23" s="2">
        <f t="shared" si="25"/>
        <v>1000</v>
      </c>
      <c r="BS23">
        <v>15</v>
      </c>
      <c r="BT23" s="4">
        <f>BQ23+10</f>
        <v>30</v>
      </c>
      <c r="BU23" s="2">
        <f t="shared" si="2"/>
        <v>1050</v>
      </c>
      <c r="BV23">
        <v>50</v>
      </c>
      <c r="BW23" s="4">
        <f t="shared" si="27"/>
        <v>25</v>
      </c>
      <c r="BX23" s="2">
        <f t="shared" si="28"/>
        <v>1250</v>
      </c>
      <c r="BY23">
        <v>30</v>
      </c>
      <c r="BZ23" s="4">
        <f>BT23+10</f>
        <v>40</v>
      </c>
      <c r="CA23" s="2">
        <f t="shared" si="3"/>
        <v>800</v>
      </c>
      <c r="CB23">
        <v>30</v>
      </c>
      <c r="CC23" s="1">
        <v>0</v>
      </c>
      <c r="CD23" s="2">
        <f t="shared" si="58"/>
        <v>0</v>
      </c>
      <c r="CE23">
        <v>10</v>
      </c>
      <c r="CF23" s="4">
        <f>BZ23</f>
        <v>40</v>
      </c>
      <c r="CG23" s="2">
        <f t="shared" si="4"/>
        <v>800</v>
      </c>
      <c r="CH23">
        <v>60</v>
      </c>
      <c r="CI23" s="4">
        <v>25</v>
      </c>
      <c r="CJ23" s="2">
        <f t="shared" si="31"/>
        <v>1500</v>
      </c>
      <c r="CK23">
        <v>10</v>
      </c>
      <c r="CL23" s="4">
        <f>CF23+20</f>
        <v>60</v>
      </c>
      <c r="CM23" s="2">
        <f>(CH23-CK23)*CL23</f>
        <v>3000</v>
      </c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5"/>
      <c r="DA23" s="5"/>
      <c r="DB23" s="5"/>
      <c r="DC23" s="5"/>
      <c r="DD23" s="5"/>
      <c r="DE23" s="5"/>
      <c r="DF23">
        <v>50</v>
      </c>
      <c r="DG23" s="3">
        <f t="shared" si="34"/>
        <v>15</v>
      </c>
      <c r="DH23" s="2">
        <f>DF23*DG23</f>
        <v>750</v>
      </c>
      <c r="DI23">
        <v>30</v>
      </c>
      <c r="DJ23" s="3">
        <v>30</v>
      </c>
      <c r="DK23" s="2">
        <f>(DF23-DI23)*DJ23</f>
        <v>600</v>
      </c>
      <c r="DL23">
        <v>30</v>
      </c>
      <c r="DM23" s="7">
        <v>0</v>
      </c>
      <c r="DN23" s="2">
        <f>DL23*DM23</f>
        <v>0</v>
      </c>
      <c r="DO23">
        <v>5</v>
      </c>
      <c r="DP23" s="3">
        <v>30</v>
      </c>
      <c r="DQ23" s="2">
        <f>(DL23-DO23)*DP23</f>
        <v>750</v>
      </c>
      <c r="DR23">
        <v>50</v>
      </c>
      <c r="DS23">
        <v>20</v>
      </c>
      <c r="DT23" s="2">
        <f>DR23*DS23</f>
        <v>1000</v>
      </c>
      <c r="DU23">
        <v>30</v>
      </c>
      <c r="DV23" s="3">
        <v>30</v>
      </c>
      <c r="DW23" s="2">
        <f>(DR23-DU23)*DV23</f>
        <v>600</v>
      </c>
      <c r="DX23">
        <v>30</v>
      </c>
      <c r="DY23" s="19" t="s">
        <v>19</v>
      </c>
      <c r="DZ23">
        <v>0</v>
      </c>
      <c r="EA23">
        <v>5</v>
      </c>
      <c r="EB23" s="3">
        <v>30</v>
      </c>
      <c r="EC23" s="2">
        <f>(DX23-EA23)*EB23</f>
        <v>750</v>
      </c>
      <c r="ED23">
        <v>50</v>
      </c>
      <c r="EE23" s="17">
        <v>25</v>
      </c>
      <c r="EF23" s="2">
        <f>ED23*EE23</f>
        <v>1250</v>
      </c>
      <c r="EG23">
        <v>30</v>
      </c>
      <c r="EH23" s="2">
        <v>50</v>
      </c>
      <c r="EI23" s="2">
        <f>(ED23-EG23)*EH23</f>
        <v>1000</v>
      </c>
      <c r="EJ23">
        <v>30</v>
      </c>
      <c r="EK23" t="s">
        <v>19</v>
      </c>
      <c r="EL23" s="2">
        <v>0</v>
      </c>
      <c r="EM23">
        <v>10</v>
      </c>
      <c r="EN23" s="2">
        <v>50</v>
      </c>
      <c r="EO23" s="2">
        <f>(EJ23-EM23)*EN23</f>
        <v>1000</v>
      </c>
      <c r="EP23" s="5"/>
      <c r="EQ23" s="5"/>
      <c r="ER23" s="5"/>
      <c r="ES23" s="5"/>
      <c r="ET23" s="5"/>
      <c r="EU23" s="5"/>
      <c r="EV23">
        <v>15</v>
      </c>
      <c r="EW23" s="2">
        <v>25</v>
      </c>
      <c r="EX23" s="2">
        <f>EV23*EW23</f>
        <v>375</v>
      </c>
      <c r="EY23">
        <v>7</v>
      </c>
      <c r="EZ23" s="2">
        <v>40</v>
      </c>
      <c r="FA23" s="2">
        <f>(EV23-EY23)*EZ23</f>
        <v>320</v>
      </c>
      <c r="FB23">
        <v>7</v>
      </c>
      <c r="FC23" t="s">
        <v>19</v>
      </c>
      <c r="FD23">
        <v>0</v>
      </c>
      <c r="FE23">
        <v>0</v>
      </c>
      <c r="FF23" s="2">
        <v>40</v>
      </c>
      <c r="FG23" s="2">
        <f>(FB23-FE23)*FF23</f>
        <v>280</v>
      </c>
      <c r="FH23">
        <v>15</v>
      </c>
      <c r="FI23" s="2">
        <v>25</v>
      </c>
      <c r="FJ23" s="2">
        <f>FH23*FI23</f>
        <v>375</v>
      </c>
      <c r="FK23">
        <v>10</v>
      </c>
      <c r="FL23" s="2">
        <v>40</v>
      </c>
      <c r="FM23" s="2">
        <f>(FH23-FK23)*FL23</f>
        <v>200</v>
      </c>
      <c r="FN23">
        <v>10</v>
      </c>
      <c r="FO23" t="s">
        <v>19</v>
      </c>
      <c r="FP23">
        <v>0</v>
      </c>
      <c r="FQ23">
        <v>2</v>
      </c>
      <c r="FR23" s="2">
        <v>40</v>
      </c>
      <c r="FS23" s="2">
        <f>(FN23-FQ23)*FR23</f>
        <v>320</v>
      </c>
      <c r="FT23">
        <v>50</v>
      </c>
      <c r="FU23" s="2">
        <v>25</v>
      </c>
      <c r="FV23" s="2">
        <f>FT23*FU23</f>
        <v>1250</v>
      </c>
      <c r="FW23">
        <v>30</v>
      </c>
      <c r="FX23" s="2">
        <v>40</v>
      </c>
      <c r="FY23" s="2">
        <f>(FT23-FW23)*FX23</f>
        <v>800</v>
      </c>
      <c r="FZ23">
        <v>30</v>
      </c>
      <c r="GA23" t="s">
        <v>19</v>
      </c>
      <c r="GB23">
        <v>0</v>
      </c>
      <c r="GC23">
        <v>5</v>
      </c>
      <c r="GD23" s="2">
        <v>40</v>
      </c>
      <c r="GE23" s="2">
        <f>(FZ23-GC23)*GD23</f>
        <v>1000</v>
      </c>
      <c r="GF23">
        <v>50</v>
      </c>
      <c r="GG23" s="2">
        <v>25</v>
      </c>
      <c r="GH23" s="2">
        <f>GF23*GG23</f>
        <v>1250</v>
      </c>
      <c r="GI23">
        <v>15</v>
      </c>
      <c r="GJ23" s="2">
        <v>40</v>
      </c>
      <c r="GK23" s="2">
        <f>(GF23-GI23)*GJ23</f>
        <v>1400</v>
      </c>
      <c r="GM23" s="7">
        <f t="shared" si="56"/>
        <v>37.142857142857146</v>
      </c>
      <c r="GN23" s="37">
        <f t="shared" si="57"/>
        <v>20.071428571428569</v>
      </c>
    </row>
    <row r="24" spans="1:196">
      <c r="A24" t="s">
        <v>102</v>
      </c>
      <c r="B24">
        <v>10</v>
      </c>
      <c r="C24" s="2">
        <v>50</v>
      </c>
      <c r="D24" s="2">
        <f t="shared" si="0"/>
        <v>500</v>
      </c>
      <c r="E24">
        <v>5</v>
      </c>
      <c r="F24" s="2">
        <v>60</v>
      </c>
      <c r="G24" s="2">
        <f t="shared" si="1"/>
        <v>300</v>
      </c>
      <c r="H24">
        <v>5</v>
      </c>
      <c r="I24" s="1">
        <v>0</v>
      </c>
      <c r="J24" s="2">
        <f t="shared" si="5"/>
        <v>0</v>
      </c>
      <c r="K24">
        <v>1</v>
      </c>
      <c r="L24" s="3">
        <v>60</v>
      </c>
      <c r="M24" s="2">
        <f t="shared" si="6"/>
        <v>240</v>
      </c>
      <c r="N24">
        <v>10</v>
      </c>
      <c r="O24" s="3">
        <v>50</v>
      </c>
      <c r="P24" s="2">
        <f t="shared" si="7"/>
        <v>500</v>
      </c>
      <c r="Q24">
        <v>5</v>
      </c>
      <c r="R24" s="3">
        <v>60</v>
      </c>
      <c r="S24" s="2">
        <f t="shared" si="8"/>
        <v>300</v>
      </c>
      <c r="T24">
        <v>5</v>
      </c>
      <c r="U24" s="1">
        <v>0</v>
      </c>
      <c r="V24" s="2">
        <f t="shared" si="9"/>
        <v>0</v>
      </c>
      <c r="W24">
        <v>0</v>
      </c>
      <c r="X24" s="3">
        <v>60</v>
      </c>
      <c r="Y24" s="2">
        <f t="shared" si="10"/>
        <v>300</v>
      </c>
      <c r="Z24">
        <v>10</v>
      </c>
      <c r="AA24" s="4">
        <v>50</v>
      </c>
      <c r="AB24" s="2">
        <f t="shared" si="11"/>
        <v>500</v>
      </c>
      <c r="AC24">
        <v>2</v>
      </c>
      <c r="AD24" s="4">
        <v>60</v>
      </c>
      <c r="AE24" s="2">
        <f t="shared" si="12"/>
        <v>480</v>
      </c>
      <c r="AF24">
        <v>2</v>
      </c>
      <c r="AG24" s="1">
        <v>0</v>
      </c>
      <c r="AH24" s="2">
        <f t="shared" si="13"/>
        <v>0</v>
      </c>
      <c r="AI24">
        <v>0</v>
      </c>
      <c r="AJ24" s="4">
        <v>60</v>
      </c>
      <c r="AK24" s="2">
        <f t="shared" si="14"/>
        <v>120</v>
      </c>
      <c r="AL24">
        <v>8</v>
      </c>
      <c r="AM24" s="4">
        <v>40</v>
      </c>
      <c r="AN24" s="2">
        <f t="shared" si="15"/>
        <v>320</v>
      </c>
      <c r="AO24">
        <v>6</v>
      </c>
      <c r="AP24" s="4">
        <v>50</v>
      </c>
      <c r="AQ24" s="2">
        <f t="shared" si="16"/>
        <v>100</v>
      </c>
      <c r="AR24">
        <v>6</v>
      </c>
      <c r="AS24" s="1">
        <v>0</v>
      </c>
      <c r="AT24" s="2">
        <f t="shared" si="17"/>
        <v>0</v>
      </c>
      <c r="AU24">
        <v>2</v>
      </c>
      <c r="AV24" s="4">
        <v>50</v>
      </c>
      <c r="AW24" s="2">
        <f t="shared" si="18"/>
        <v>200</v>
      </c>
      <c r="AX24" s="9">
        <v>6</v>
      </c>
      <c r="AY24" s="4">
        <v>30</v>
      </c>
      <c r="AZ24" s="2">
        <f t="shared" si="19"/>
        <v>180</v>
      </c>
      <c r="BA24">
        <v>4</v>
      </c>
      <c r="BB24" s="4">
        <v>40</v>
      </c>
      <c r="BC24" s="2">
        <f t="shared" si="20"/>
        <v>80</v>
      </c>
      <c r="BD24">
        <v>4</v>
      </c>
      <c r="BE24" s="1">
        <v>0</v>
      </c>
      <c r="BF24" s="2">
        <f t="shared" si="21"/>
        <v>0</v>
      </c>
      <c r="BG24">
        <v>1</v>
      </c>
      <c r="BH24" s="4">
        <v>40</v>
      </c>
      <c r="BI24" s="2">
        <f t="shared" si="22"/>
        <v>120</v>
      </c>
      <c r="BJ24">
        <v>1</v>
      </c>
      <c r="BK24" s="1">
        <v>0</v>
      </c>
      <c r="BL24" s="2">
        <f t="shared" si="23"/>
        <v>0</v>
      </c>
      <c r="BM24">
        <v>0</v>
      </c>
      <c r="BN24" s="4">
        <v>40</v>
      </c>
      <c r="BO24" s="2">
        <f t="shared" si="24"/>
        <v>40</v>
      </c>
      <c r="BP24">
        <v>5</v>
      </c>
      <c r="BQ24" s="4">
        <v>30</v>
      </c>
      <c r="BR24" s="2">
        <f t="shared" si="25"/>
        <v>150</v>
      </c>
      <c r="BS24">
        <v>0</v>
      </c>
      <c r="BT24" s="4">
        <f t="shared" si="26"/>
        <v>40</v>
      </c>
      <c r="BU24" s="2">
        <f t="shared" si="2"/>
        <v>200</v>
      </c>
      <c r="BV24">
        <v>5</v>
      </c>
      <c r="BW24" s="4">
        <f>BQ24+5</f>
        <v>35</v>
      </c>
      <c r="BX24" s="2">
        <f>BV24*BW24</f>
        <v>175</v>
      </c>
      <c r="BY24">
        <v>2</v>
      </c>
      <c r="BZ24" s="4">
        <f t="shared" si="29"/>
        <v>50</v>
      </c>
      <c r="CA24" s="2">
        <f t="shared" si="3"/>
        <v>150</v>
      </c>
      <c r="CB24">
        <v>2</v>
      </c>
      <c r="CC24" s="1">
        <v>0</v>
      </c>
      <c r="CD24" s="2">
        <f>CB24*CC24</f>
        <v>0</v>
      </c>
      <c r="CE24">
        <v>0</v>
      </c>
      <c r="CF24" s="4">
        <f t="shared" si="30"/>
        <v>50</v>
      </c>
      <c r="CG24" s="2">
        <f t="shared" si="4"/>
        <v>100</v>
      </c>
      <c r="CH24">
        <v>5</v>
      </c>
      <c r="CI24" s="4">
        <v>35</v>
      </c>
      <c r="CJ24" s="2">
        <f t="shared" si="31"/>
        <v>175</v>
      </c>
      <c r="CK24">
        <v>1</v>
      </c>
      <c r="CL24" s="4">
        <f t="shared" si="32"/>
        <v>70</v>
      </c>
      <c r="CM24" s="2">
        <f t="shared" si="33"/>
        <v>280</v>
      </c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5"/>
      <c r="DA24" s="5"/>
      <c r="DB24" s="5"/>
      <c r="DC24" s="5"/>
      <c r="DD24" s="5"/>
      <c r="DE24" s="5"/>
      <c r="DF24">
        <v>10</v>
      </c>
      <c r="DG24" s="3">
        <f t="shared" si="34"/>
        <v>25</v>
      </c>
      <c r="DH24" s="2">
        <f t="shared" si="35"/>
        <v>250</v>
      </c>
      <c r="DI24">
        <v>5</v>
      </c>
      <c r="DJ24" s="3">
        <v>60</v>
      </c>
      <c r="DK24" s="2">
        <f t="shared" si="36"/>
        <v>300</v>
      </c>
      <c r="DL24">
        <v>5</v>
      </c>
      <c r="DM24" s="7">
        <v>0</v>
      </c>
      <c r="DN24" s="2">
        <f t="shared" si="37"/>
        <v>0</v>
      </c>
      <c r="DO24">
        <v>1</v>
      </c>
      <c r="DP24" s="3">
        <v>60</v>
      </c>
      <c r="DQ24" s="2">
        <f t="shared" si="38"/>
        <v>240</v>
      </c>
      <c r="DR24">
        <v>10</v>
      </c>
      <c r="DS24">
        <v>25</v>
      </c>
      <c r="DT24" s="2">
        <f t="shared" si="39"/>
        <v>250</v>
      </c>
      <c r="DU24">
        <v>5</v>
      </c>
      <c r="DV24" s="3">
        <v>60</v>
      </c>
      <c r="DW24" s="2">
        <f t="shared" si="40"/>
        <v>300</v>
      </c>
      <c r="DX24">
        <v>5</v>
      </c>
      <c r="DY24" s="19" t="s">
        <v>19</v>
      </c>
      <c r="DZ24">
        <v>0</v>
      </c>
      <c r="EA24">
        <v>0</v>
      </c>
      <c r="EB24" s="3">
        <v>60</v>
      </c>
      <c r="EC24" s="2">
        <f t="shared" si="41"/>
        <v>300</v>
      </c>
      <c r="ED24">
        <v>10</v>
      </c>
      <c r="EE24" s="17">
        <v>25</v>
      </c>
      <c r="EF24" s="2">
        <f t="shared" si="42"/>
        <v>250</v>
      </c>
      <c r="EG24">
        <v>5</v>
      </c>
      <c r="EH24" s="2">
        <v>35</v>
      </c>
      <c r="EI24" s="2">
        <f t="shared" si="43"/>
        <v>175</v>
      </c>
      <c r="EJ24">
        <v>5</v>
      </c>
      <c r="EK24" t="s">
        <v>19</v>
      </c>
      <c r="EL24" s="2">
        <v>0</v>
      </c>
      <c r="EM24">
        <v>0</v>
      </c>
      <c r="EN24" s="2">
        <v>35</v>
      </c>
      <c r="EO24" s="2">
        <f t="shared" si="44"/>
        <v>175</v>
      </c>
      <c r="EP24" s="5"/>
      <c r="EQ24" s="5"/>
      <c r="ER24" s="5"/>
      <c r="ES24" s="5"/>
      <c r="ET24" s="5"/>
      <c r="EU24" s="5"/>
      <c r="EV24">
        <v>5</v>
      </c>
      <c r="EW24" s="2">
        <v>25</v>
      </c>
      <c r="EX24" s="2">
        <f t="shared" si="45"/>
        <v>125</v>
      </c>
      <c r="EY24">
        <v>3</v>
      </c>
      <c r="EZ24" s="2">
        <v>40</v>
      </c>
      <c r="FA24" s="2">
        <f t="shared" si="46"/>
        <v>80</v>
      </c>
      <c r="FB24">
        <v>3</v>
      </c>
      <c r="FC24" t="s">
        <v>19</v>
      </c>
      <c r="FD24">
        <v>0</v>
      </c>
      <c r="FE24">
        <v>0</v>
      </c>
      <c r="FF24" s="2">
        <v>40</v>
      </c>
      <c r="FG24" s="2">
        <f t="shared" si="47"/>
        <v>120</v>
      </c>
      <c r="FH24">
        <v>5</v>
      </c>
      <c r="FI24" s="2">
        <v>25</v>
      </c>
      <c r="FJ24" s="2">
        <f t="shared" si="48"/>
        <v>125</v>
      </c>
      <c r="FK24">
        <v>3</v>
      </c>
      <c r="FL24" s="2">
        <v>40</v>
      </c>
      <c r="FM24" s="2">
        <f t="shared" si="49"/>
        <v>80</v>
      </c>
      <c r="FN24">
        <v>3</v>
      </c>
      <c r="FO24" t="s">
        <v>19</v>
      </c>
      <c r="FP24">
        <v>0</v>
      </c>
      <c r="FQ24">
        <v>0</v>
      </c>
      <c r="FR24" s="2">
        <v>40</v>
      </c>
      <c r="FS24" s="2">
        <f t="shared" si="50"/>
        <v>120</v>
      </c>
      <c r="FT24">
        <v>10</v>
      </c>
      <c r="FU24" s="2">
        <v>25</v>
      </c>
      <c r="FV24" s="2">
        <f t="shared" si="51"/>
        <v>250</v>
      </c>
      <c r="FW24">
        <v>5</v>
      </c>
      <c r="FX24" s="2">
        <v>40</v>
      </c>
      <c r="FY24" s="2">
        <f t="shared" si="52"/>
        <v>200</v>
      </c>
      <c r="FZ24">
        <v>5</v>
      </c>
      <c r="GA24" t="s">
        <v>19</v>
      </c>
      <c r="GB24">
        <v>0</v>
      </c>
      <c r="GC24">
        <v>1</v>
      </c>
      <c r="GD24" s="2">
        <v>40</v>
      </c>
      <c r="GE24" s="2">
        <f t="shared" si="53"/>
        <v>160</v>
      </c>
      <c r="GF24">
        <v>10</v>
      </c>
      <c r="GG24" s="2">
        <v>25</v>
      </c>
      <c r="GH24" s="2">
        <f t="shared" si="54"/>
        <v>250</v>
      </c>
      <c r="GI24">
        <v>0</v>
      </c>
      <c r="GJ24" s="2">
        <v>40</v>
      </c>
      <c r="GK24" s="2">
        <f t="shared" si="55"/>
        <v>400</v>
      </c>
      <c r="GM24" s="7">
        <f t="shared" si="56"/>
        <v>49.285714285714285</v>
      </c>
      <c r="GN24" s="37">
        <f t="shared" si="57"/>
        <v>4.5714285714285712</v>
      </c>
    </row>
    <row r="25" spans="1:196">
      <c r="A25" t="s">
        <v>104</v>
      </c>
      <c r="B25">
        <v>0</v>
      </c>
      <c r="C25" s="2">
        <v>10</v>
      </c>
      <c r="D25" s="2">
        <f t="shared" si="0"/>
        <v>0</v>
      </c>
      <c r="E25">
        <v>0</v>
      </c>
      <c r="F25" s="2">
        <v>0</v>
      </c>
      <c r="G25" s="2">
        <f t="shared" si="1"/>
        <v>0</v>
      </c>
      <c r="H25">
        <v>0</v>
      </c>
      <c r="I25" s="1">
        <v>0</v>
      </c>
      <c r="J25" s="2">
        <f t="shared" si="5"/>
        <v>0</v>
      </c>
      <c r="K25">
        <v>0</v>
      </c>
      <c r="L25" s="3">
        <v>0</v>
      </c>
      <c r="M25" s="2">
        <f t="shared" si="6"/>
        <v>0</v>
      </c>
      <c r="N25">
        <v>10</v>
      </c>
      <c r="O25" s="3">
        <v>10</v>
      </c>
      <c r="P25" s="2">
        <f t="shared" si="7"/>
        <v>100</v>
      </c>
      <c r="Q25">
        <v>4</v>
      </c>
      <c r="R25" s="3">
        <v>0</v>
      </c>
      <c r="S25" s="2">
        <f t="shared" si="8"/>
        <v>0</v>
      </c>
      <c r="T25">
        <v>4</v>
      </c>
      <c r="U25" s="1">
        <v>0</v>
      </c>
      <c r="V25" s="2">
        <f t="shared" si="9"/>
        <v>0</v>
      </c>
      <c r="W25">
        <v>0</v>
      </c>
      <c r="X25" s="3">
        <v>0</v>
      </c>
      <c r="Y25" s="2">
        <f t="shared" si="10"/>
        <v>0</v>
      </c>
      <c r="Z25">
        <v>5</v>
      </c>
      <c r="AA25" s="4">
        <v>10</v>
      </c>
      <c r="AB25" s="2">
        <f t="shared" si="11"/>
        <v>50</v>
      </c>
      <c r="AC25">
        <v>2</v>
      </c>
      <c r="AD25" s="4">
        <v>20</v>
      </c>
      <c r="AE25" s="2">
        <f t="shared" si="12"/>
        <v>60</v>
      </c>
      <c r="AF25">
        <v>2</v>
      </c>
      <c r="AG25" s="1">
        <v>0</v>
      </c>
      <c r="AH25" s="2">
        <f t="shared" si="13"/>
        <v>0</v>
      </c>
      <c r="AI25">
        <v>0</v>
      </c>
      <c r="AJ25" s="4">
        <v>20</v>
      </c>
      <c r="AK25" s="2">
        <f t="shared" si="14"/>
        <v>40</v>
      </c>
      <c r="AL25">
        <v>7</v>
      </c>
      <c r="AM25" s="4">
        <v>10</v>
      </c>
      <c r="AN25" s="2">
        <f t="shared" si="15"/>
        <v>70</v>
      </c>
      <c r="AO25">
        <v>2</v>
      </c>
      <c r="AP25" s="4">
        <v>15</v>
      </c>
      <c r="AQ25" s="2">
        <f t="shared" si="16"/>
        <v>75</v>
      </c>
      <c r="AR25">
        <v>2</v>
      </c>
      <c r="AS25" s="1">
        <v>0</v>
      </c>
      <c r="AT25" s="2">
        <f t="shared" si="17"/>
        <v>0</v>
      </c>
      <c r="AU25">
        <v>1</v>
      </c>
      <c r="AV25" s="4">
        <v>15</v>
      </c>
      <c r="AW25" s="2">
        <f t="shared" si="18"/>
        <v>15</v>
      </c>
      <c r="AX25" s="9">
        <v>8</v>
      </c>
      <c r="AY25" s="4">
        <v>10</v>
      </c>
      <c r="AZ25" s="2">
        <f t="shared" si="19"/>
        <v>80</v>
      </c>
      <c r="BA25">
        <v>5</v>
      </c>
      <c r="BB25" s="4">
        <v>20</v>
      </c>
      <c r="BC25" s="2">
        <f t="shared" si="20"/>
        <v>60</v>
      </c>
      <c r="BD25">
        <v>5</v>
      </c>
      <c r="BE25" s="1">
        <v>0</v>
      </c>
      <c r="BF25" s="2">
        <f t="shared" si="21"/>
        <v>0</v>
      </c>
      <c r="BG25">
        <v>0</v>
      </c>
      <c r="BH25" s="4">
        <v>20</v>
      </c>
      <c r="BI25" s="2">
        <f t="shared" si="22"/>
        <v>100</v>
      </c>
      <c r="BJ25">
        <v>0</v>
      </c>
      <c r="BK25" s="1">
        <v>0</v>
      </c>
      <c r="BL25" s="2">
        <f t="shared" si="23"/>
        <v>0</v>
      </c>
      <c r="BM25">
        <v>0</v>
      </c>
      <c r="BN25" s="4">
        <v>20</v>
      </c>
      <c r="BO25" s="2">
        <f t="shared" si="24"/>
        <v>0</v>
      </c>
      <c r="BP25">
        <v>5</v>
      </c>
      <c r="BQ25" s="4">
        <v>10</v>
      </c>
      <c r="BR25" s="2">
        <f t="shared" si="25"/>
        <v>50</v>
      </c>
      <c r="BS25">
        <v>0</v>
      </c>
      <c r="BT25" s="4">
        <f t="shared" si="26"/>
        <v>20</v>
      </c>
      <c r="BU25" s="2">
        <f t="shared" si="2"/>
        <v>100</v>
      </c>
      <c r="BV25">
        <v>5</v>
      </c>
      <c r="BW25" s="4">
        <f t="shared" si="27"/>
        <v>15</v>
      </c>
      <c r="BX25" s="2">
        <f t="shared" si="28"/>
        <v>75</v>
      </c>
      <c r="BY25">
        <v>3</v>
      </c>
      <c r="BZ25" s="4">
        <f t="shared" si="29"/>
        <v>30</v>
      </c>
      <c r="CA25" s="2">
        <f t="shared" si="3"/>
        <v>60</v>
      </c>
      <c r="CB25">
        <v>3</v>
      </c>
      <c r="CC25" s="1">
        <v>0</v>
      </c>
      <c r="CD25" s="2">
        <f t="shared" si="58"/>
        <v>0</v>
      </c>
      <c r="CE25">
        <v>0</v>
      </c>
      <c r="CF25" s="4">
        <f t="shared" si="30"/>
        <v>30</v>
      </c>
      <c r="CG25" s="2">
        <f t="shared" si="4"/>
        <v>90</v>
      </c>
      <c r="CH25">
        <v>5</v>
      </c>
      <c r="CI25" s="4">
        <v>15</v>
      </c>
      <c r="CJ25" s="2">
        <f t="shared" si="31"/>
        <v>75</v>
      </c>
      <c r="CK25">
        <v>0</v>
      </c>
      <c r="CL25" s="4">
        <f t="shared" si="32"/>
        <v>50</v>
      </c>
      <c r="CM25" s="2">
        <f t="shared" si="33"/>
        <v>250</v>
      </c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5"/>
      <c r="DA25" s="5"/>
      <c r="DB25" s="5"/>
      <c r="DC25" s="5"/>
      <c r="DD25" s="5"/>
      <c r="DE25" s="5"/>
      <c r="DF25">
        <v>0</v>
      </c>
      <c r="DG25" s="3">
        <f>CI25-10</f>
        <v>5</v>
      </c>
      <c r="DH25" s="2">
        <f>DF25*DG25</f>
        <v>0</v>
      </c>
      <c r="DI25">
        <v>0</v>
      </c>
      <c r="DJ25" s="3">
        <v>0</v>
      </c>
      <c r="DK25" s="2">
        <f t="shared" si="36"/>
        <v>0</v>
      </c>
      <c r="DL25">
        <v>0</v>
      </c>
      <c r="DM25" s="7">
        <v>0</v>
      </c>
      <c r="DN25" s="2">
        <f t="shared" si="37"/>
        <v>0</v>
      </c>
      <c r="DO25">
        <v>0</v>
      </c>
      <c r="DP25" s="3">
        <v>0</v>
      </c>
      <c r="DQ25" s="2">
        <f t="shared" si="38"/>
        <v>0</v>
      </c>
      <c r="DR25">
        <v>0</v>
      </c>
      <c r="DS25">
        <v>5</v>
      </c>
      <c r="DT25" s="2">
        <f t="shared" si="39"/>
        <v>0</v>
      </c>
      <c r="DU25">
        <v>0</v>
      </c>
      <c r="DV25" s="3">
        <v>0</v>
      </c>
      <c r="DW25" s="2">
        <f t="shared" si="40"/>
        <v>0</v>
      </c>
      <c r="DX25">
        <v>0</v>
      </c>
      <c r="DY25" s="19" t="s">
        <v>19</v>
      </c>
      <c r="DZ25">
        <v>0</v>
      </c>
      <c r="EA25">
        <v>0</v>
      </c>
      <c r="EB25" s="3">
        <v>0</v>
      </c>
      <c r="EC25" s="2">
        <f t="shared" si="41"/>
        <v>0</v>
      </c>
      <c r="ED25">
        <v>5</v>
      </c>
      <c r="EE25" s="17">
        <v>5</v>
      </c>
      <c r="EF25" s="2">
        <f t="shared" si="42"/>
        <v>25</v>
      </c>
      <c r="EG25">
        <v>3</v>
      </c>
      <c r="EH25" s="2">
        <v>7</v>
      </c>
      <c r="EI25" s="2">
        <f t="shared" si="43"/>
        <v>14</v>
      </c>
      <c r="EJ25">
        <v>3</v>
      </c>
      <c r="EK25" t="s">
        <v>19</v>
      </c>
      <c r="EL25" s="2">
        <v>0</v>
      </c>
      <c r="EM25">
        <v>1</v>
      </c>
      <c r="EN25" s="2">
        <v>7</v>
      </c>
      <c r="EO25" s="2">
        <f t="shared" si="44"/>
        <v>14</v>
      </c>
      <c r="EP25" s="5"/>
      <c r="EQ25" s="5"/>
      <c r="ER25" s="5"/>
      <c r="ES25" s="5"/>
      <c r="ET25" s="5"/>
      <c r="EU25" s="5"/>
      <c r="EV25">
        <v>0</v>
      </c>
      <c r="EW25" s="2">
        <v>5</v>
      </c>
      <c r="EX25" s="2">
        <f t="shared" si="45"/>
        <v>0</v>
      </c>
      <c r="EY25">
        <v>0</v>
      </c>
      <c r="EZ25" s="2">
        <v>10</v>
      </c>
      <c r="FA25" s="2">
        <f t="shared" si="46"/>
        <v>0</v>
      </c>
      <c r="FB25">
        <v>0</v>
      </c>
      <c r="FC25" t="s">
        <v>19</v>
      </c>
      <c r="FD25">
        <v>0</v>
      </c>
      <c r="FE25">
        <v>0</v>
      </c>
      <c r="FF25" s="2">
        <v>10</v>
      </c>
      <c r="FG25" s="2">
        <f t="shared" si="47"/>
        <v>0</v>
      </c>
      <c r="FH25">
        <v>0</v>
      </c>
      <c r="FI25" s="2">
        <v>5</v>
      </c>
      <c r="FJ25" s="2">
        <f t="shared" si="48"/>
        <v>0</v>
      </c>
      <c r="FK25">
        <v>0</v>
      </c>
      <c r="FL25" s="2">
        <v>10</v>
      </c>
      <c r="FM25" s="2">
        <f t="shared" si="49"/>
        <v>0</v>
      </c>
      <c r="FN25">
        <v>0</v>
      </c>
      <c r="FO25" t="s">
        <v>19</v>
      </c>
      <c r="FP25">
        <v>0</v>
      </c>
      <c r="FQ25">
        <v>0</v>
      </c>
      <c r="FR25" s="2">
        <v>10</v>
      </c>
      <c r="FS25" s="2">
        <f t="shared" si="50"/>
        <v>0</v>
      </c>
      <c r="FT25">
        <v>0</v>
      </c>
      <c r="FU25" s="2">
        <v>5</v>
      </c>
      <c r="FV25" s="2">
        <f t="shared" si="51"/>
        <v>0</v>
      </c>
      <c r="FW25">
        <v>0</v>
      </c>
      <c r="FX25" s="2">
        <v>10</v>
      </c>
      <c r="FY25" s="2">
        <f t="shared" si="52"/>
        <v>0</v>
      </c>
      <c r="FZ25">
        <v>0</v>
      </c>
      <c r="GA25" t="s">
        <v>19</v>
      </c>
      <c r="GB25">
        <v>0</v>
      </c>
      <c r="GC25">
        <v>0</v>
      </c>
      <c r="GD25" s="2">
        <v>10</v>
      </c>
      <c r="GE25" s="2">
        <f t="shared" si="53"/>
        <v>0</v>
      </c>
      <c r="GF25">
        <v>10</v>
      </c>
      <c r="GG25" s="2">
        <v>5</v>
      </c>
      <c r="GH25" s="2">
        <f t="shared" si="54"/>
        <v>50</v>
      </c>
      <c r="GI25">
        <v>0</v>
      </c>
      <c r="GJ25" s="2">
        <v>10</v>
      </c>
      <c r="GK25" s="2">
        <f t="shared" si="55"/>
        <v>100</v>
      </c>
      <c r="GM25" s="7">
        <f t="shared" si="56"/>
        <v>12.285714285714286</v>
      </c>
      <c r="GN25" s="37">
        <f t="shared" si="57"/>
        <v>2.0714285714285716</v>
      </c>
    </row>
    <row r="26" spans="1:196">
      <c r="A26" t="s">
        <v>107</v>
      </c>
      <c r="B26">
        <v>0</v>
      </c>
      <c r="C26" s="2">
        <v>15</v>
      </c>
      <c r="D26" s="2">
        <f t="shared" si="0"/>
        <v>0</v>
      </c>
      <c r="E26">
        <v>0</v>
      </c>
      <c r="F26" s="2">
        <v>0</v>
      </c>
      <c r="G26" s="2">
        <f t="shared" si="1"/>
        <v>0</v>
      </c>
      <c r="H26">
        <v>0</v>
      </c>
      <c r="I26" s="1">
        <v>0</v>
      </c>
      <c r="J26" s="2">
        <f>H26*I26</f>
        <v>0</v>
      </c>
      <c r="K26">
        <v>0</v>
      </c>
      <c r="L26" s="3">
        <v>0</v>
      </c>
      <c r="M26" s="2">
        <f>(H26-K26)*L26</f>
        <v>0</v>
      </c>
      <c r="N26">
        <v>5</v>
      </c>
      <c r="O26" s="3">
        <v>15</v>
      </c>
      <c r="P26" s="2">
        <f>N26*O26</f>
        <v>75</v>
      </c>
      <c r="Q26">
        <v>2</v>
      </c>
      <c r="R26" s="3">
        <v>0</v>
      </c>
      <c r="S26" s="2">
        <f>(N26-Q26)*R26</f>
        <v>0</v>
      </c>
      <c r="T26">
        <v>2</v>
      </c>
      <c r="U26" s="1">
        <v>0</v>
      </c>
      <c r="V26" s="2">
        <f>T26*U26</f>
        <v>0</v>
      </c>
      <c r="W26">
        <v>0</v>
      </c>
      <c r="X26" s="3">
        <v>0</v>
      </c>
      <c r="Y26" s="2">
        <f>(T26-W26)*X26</f>
        <v>0</v>
      </c>
      <c r="Z26">
        <v>2</v>
      </c>
      <c r="AA26" s="4">
        <v>15</v>
      </c>
      <c r="AB26" s="2">
        <f>Z26*AA26</f>
        <v>30</v>
      </c>
      <c r="AC26">
        <v>0</v>
      </c>
      <c r="AD26" s="4">
        <v>20</v>
      </c>
      <c r="AE26" s="2">
        <f>(Z26-AC26)*AD26</f>
        <v>40</v>
      </c>
      <c r="AF26">
        <v>0</v>
      </c>
      <c r="AG26" s="1">
        <v>0</v>
      </c>
      <c r="AH26" s="2">
        <f>AF26*AG26</f>
        <v>0</v>
      </c>
      <c r="AI26">
        <v>0</v>
      </c>
      <c r="AJ26" s="4">
        <v>20</v>
      </c>
      <c r="AK26" s="2">
        <f>(AF26-AI26)*AJ26</f>
        <v>0</v>
      </c>
      <c r="AL26">
        <v>3</v>
      </c>
      <c r="AM26" s="4">
        <v>10</v>
      </c>
      <c r="AN26" s="2">
        <f>AL26*AM26</f>
        <v>30</v>
      </c>
      <c r="AO26">
        <v>1</v>
      </c>
      <c r="AP26" s="4">
        <v>20</v>
      </c>
      <c r="AQ26" s="2">
        <f>(AL26-AO26)*AP26</f>
        <v>40</v>
      </c>
      <c r="AR26">
        <v>1</v>
      </c>
      <c r="AS26" s="1">
        <v>0</v>
      </c>
      <c r="AT26" s="2">
        <f>AR26*AS26</f>
        <v>0</v>
      </c>
      <c r="AU26">
        <v>0</v>
      </c>
      <c r="AV26" s="4">
        <v>20</v>
      </c>
      <c r="AW26" s="2">
        <f>(AR26-AU26)*AV26</f>
        <v>20</v>
      </c>
      <c r="AX26" s="9">
        <v>5</v>
      </c>
      <c r="AY26" s="4">
        <v>10</v>
      </c>
      <c r="AZ26" s="2">
        <f>AX26*AY26</f>
        <v>50</v>
      </c>
      <c r="BA26">
        <v>3</v>
      </c>
      <c r="BB26" s="4">
        <v>20</v>
      </c>
      <c r="BC26" s="2">
        <f>(AX26-BA26)*BB26</f>
        <v>40</v>
      </c>
      <c r="BD26">
        <v>3</v>
      </c>
      <c r="BE26" s="1">
        <v>0</v>
      </c>
      <c r="BF26" s="2">
        <f>BD26*BE26</f>
        <v>0</v>
      </c>
      <c r="BG26">
        <v>0</v>
      </c>
      <c r="BH26" s="4">
        <v>20</v>
      </c>
      <c r="BI26" s="2">
        <f>(BD26-BG26)*BH26</f>
        <v>60</v>
      </c>
      <c r="BJ26">
        <v>0</v>
      </c>
      <c r="BK26" s="1">
        <v>0</v>
      </c>
      <c r="BL26" s="2">
        <f>BJ26*BK26</f>
        <v>0</v>
      </c>
      <c r="BM26">
        <v>0</v>
      </c>
      <c r="BN26" s="4">
        <v>20</v>
      </c>
      <c r="BO26" s="2">
        <f>(BJ26-BM26)*BN26</f>
        <v>0</v>
      </c>
      <c r="BP26">
        <v>5</v>
      </c>
      <c r="BQ26" s="4">
        <v>10</v>
      </c>
      <c r="BR26" s="2">
        <f>BP26*BQ26</f>
        <v>50</v>
      </c>
      <c r="BS26">
        <v>2</v>
      </c>
      <c r="BT26" s="4">
        <f t="shared" si="26"/>
        <v>20</v>
      </c>
      <c r="BU26" s="2">
        <f t="shared" si="2"/>
        <v>60</v>
      </c>
      <c r="BV26">
        <v>5</v>
      </c>
      <c r="BW26" s="4">
        <f t="shared" si="27"/>
        <v>15</v>
      </c>
      <c r="BX26" s="2">
        <f t="shared" si="28"/>
        <v>75</v>
      </c>
      <c r="BY26">
        <v>2</v>
      </c>
      <c r="BZ26" s="4">
        <f t="shared" si="29"/>
        <v>30</v>
      </c>
      <c r="CA26" s="2">
        <f t="shared" si="3"/>
        <v>90</v>
      </c>
      <c r="CB26">
        <v>2</v>
      </c>
      <c r="CC26" s="1">
        <v>0</v>
      </c>
      <c r="CD26" s="2">
        <f t="shared" si="58"/>
        <v>0</v>
      </c>
      <c r="CE26">
        <v>2</v>
      </c>
      <c r="CF26" s="4">
        <f t="shared" si="30"/>
        <v>30</v>
      </c>
      <c r="CG26" s="2">
        <f t="shared" si="4"/>
        <v>0</v>
      </c>
      <c r="CH26">
        <v>5</v>
      </c>
      <c r="CI26" s="4">
        <v>15</v>
      </c>
      <c r="CJ26" s="2">
        <f>CH26*CI26</f>
        <v>75</v>
      </c>
      <c r="CK26">
        <v>2</v>
      </c>
      <c r="CL26" s="4">
        <f t="shared" si="32"/>
        <v>50</v>
      </c>
      <c r="CM26" s="2">
        <f t="shared" si="33"/>
        <v>150</v>
      </c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5"/>
      <c r="DA26" s="5"/>
      <c r="DB26" s="5"/>
      <c r="DC26" s="5"/>
      <c r="DD26" s="5"/>
      <c r="DE26" s="5"/>
      <c r="DF26">
        <v>0</v>
      </c>
      <c r="DG26" s="3">
        <f t="shared" si="34"/>
        <v>5</v>
      </c>
      <c r="DH26" s="2">
        <f t="shared" si="35"/>
        <v>0</v>
      </c>
      <c r="DI26">
        <v>0</v>
      </c>
      <c r="DJ26" s="3">
        <v>0</v>
      </c>
      <c r="DK26" s="2">
        <f t="shared" si="36"/>
        <v>0</v>
      </c>
      <c r="DL26">
        <v>0</v>
      </c>
      <c r="DM26" s="7">
        <v>0</v>
      </c>
      <c r="DN26" s="2">
        <f t="shared" si="37"/>
        <v>0</v>
      </c>
      <c r="DO26">
        <v>0</v>
      </c>
      <c r="DP26" s="3">
        <v>0</v>
      </c>
      <c r="DQ26" s="2">
        <f t="shared" si="38"/>
        <v>0</v>
      </c>
      <c r="DR26">
        <v>0</v>
      </c>
      <c r="DS26">
        <v>5</v>
      </c>
      <c r="DT26" s="2">
        <f t="shared" si="39"/>
        <v>0</v>
      </c>
      <c r="DU26">
        <v>0</v>
      </c>
      <c r="DV26" s="3">
        <v>0</v>
      </c>
      <c r="DW26" s="2">
        <f t="shared" si="40"/>
        <v>0</v>
      </c>
      <c r="DX26">
        <v>0</v>
      </c>
      <c r="DY26" s="19" t="s">
        <v>19</v>
      </c>
      <c r="DZ26">
        <v>0</v>
      </c>
      <c r="EA26">
        <v>0</v>
      </c>
      <c r="EB26" s="3">
        <v>0</v>
      </c>
      <c r="EC26" s="2">
        <f t="shared" si="41"/>
        <v>0</v>
      </c>
      <c r="ED26">
        <v>0</v>
      </c>
      <c r="EE26" s="17">
        <v>5</v>
      </c>
      <c r="EF26" s="2">
        <f t="shared" si="42"/>
        <v>0</v>
      </c>
      <c r="EG26">
        <v>0</v>
      </c>
      <c r="EH26" s="2">
        <v>8</v>
      </c>
      <c r="EI26" s="2">
        <f t="shared" si="43"/>
        <v>0</v>
      </c>
      <c r="EJ26">
        <v>0</v>
      </c>
      <c r="EK26" t="s">
        <v>19</v>
      </c>
      <c r="EL26" s="2">
        <v>0</v>
      </c>
      <c r="EM26">
        <v>0</v>
      </c>
      <c r="EN26" s="2">
        <v>8</v>
      </c>
      <c r="EO26" s="2">
        <f t="shared" si="44"/>
        <v>0</v>
      </c>
      <c r="EP26" s="5"/>
      <c r="EQ26" s="5"/>
      <c r="ER26" s="5"/>
      <c r="ES26" s="5"/>
      <c r="ET26" s="5"/>
      <c r="EU26" s="5"/>
      <c r="EV26">
        <v>4</v>
      </c>
      <c r="EW26" s="2">
        <v>5</v>
      </c>
      <c r="EX26" s="2">
        <f t="shared" si="45"/>
        <v>20</v>
      </c>
      <c r="EY26">
        <v>2</v>
      </c>
      <c r="EZ26" s="2">
        <v>10</v>
      </c>
      <c r="FA26" s="2">
        <f t="shared" si="46"/>
        <v>20</v>
      </c>
      <c r="FB26">
        <v>2</v>
      </c>
      <c r="FC26" t="s">
        <v>19</v>
      </c>
      <c r="FD26">
        <v>0</v>
      </c>
      <c r="FE26">
        <v>0</v>
      </c>
      <c r="FF26" s="2">
        <v>10</v>
      </c>
      <c r="FG26" s="2">
        <f t="shared" si="47"/>
        <v>20</v>
      </c>
      <c r="FH26">
        <v>4</v>
      </c>
      <c r="FI26" s="2">
        <v>15</v>
      </c>
      <c r="FJ26" s="2">
        <f t="shared" si="48"/>
        <v>60</v>
      </c>
      <c r="FK26">
        <v>2</v>
      </c>
      <c r="FL26" s="2">
        <v>20</v>
      </c>
      <c r="FM26" s="2">
        <f t="shared" si="49"/>
        <v>40</v>
      </c>
      <c r="FN26">
        <v>2</v>
      </c>
      <c r="FO26" t="s">
        <v>19</v>
      </c>
      <c r="FP26">
        <v>0</v>
      </c>
      <c r="FQ26">
        <v>0</v>
      </c>
      <c r="FR26" s="2">
        <v>20</v>
      </c>
      <c r="FS26" s="2">
        <f t="shared" si="50"/>
        <v>40</v>
      </c>
      <c r="FT26">
        <v>0</v>
      </c>
      <c r="FU26" s="2">
        <v>15</v>
      </c>
      <c r="FV26" s="2">
        <f t="shared" si="51"/>
        <v>0</v>
      </c>
      <c r="FW26">
        <v>0</v>
      </c>
      <c r="FX26" s="2">
        <v>20</v>
      </c>
      <c r="FY26" s="2">
        <f t="shared" si="52"/>
        <v>0</v>
      </c>
      <c r="FZ26">
        <v>0</v>
      </c>
      <c r="GA26" t="s">
        <v>19</v>
      </c>
      <c r="GB26">
        <v>0</v>
      </c>
      <c r="GC26">
        <v>0</v>
      </c>
      <c r="GD26" s="2">
        <v>20</v>
      </c>
      <c r="GE26" s="2">
        <f t="shared" si="53"/>
        <v>0</v>
      </c>
      <c r="GF26">
        <v>5</v>
      </c>
      <c r="GG26" s="2">
        <v>15</v>
      </c>
      <c r="GH26" s="2">
        <f t="shared" si="54"/>
        <v>75</v>
      </c>
      <c r="GI26">
        <v>2</v>
      </c>
      <c r="GJ26" s="2">
        <v>20</v>
      </c>
      <c r="GK26" s="2">
        <f t="shared" si="55"/>
        <v>60</v>
      </c>
      <c r="GM26" s="7">
        <f t="shared" si="56"/>
        <v>14.5</v>
      </c>
      <c r="GN26" s="37">
        <f t="shared" si="57"/>
        <v>1.4285714285714284</v>
      </c>
    </row>
    <row r="27" spans="1:196">
      <c r="A27" t="s">
        <v>108</v>
      </c>
      <c r="B27">
        <v>2</v>
      </c>
      <c r="C27" s="2">
        <v>40</v>
      </c>
      <c r="D27" s="2">
        <f t="shared" si="0"/>
        <v>80</v>
      </c>
      <c r="E27">
        <v>1</v>
      </c>
      <c r="F27" s="2">
        <v>60</v>
      </c>
      <c r="G27" s="2">
        <f t="shared" si="1"/>
        <v>60</v>
      </c>
      <c r="H27">
        <v>1</v>
      </c>
      <c r="I27" s="1">
        <v>0</v>
      </c>
      <c r="J27" s="2">
        <f t="shared" si="5"/>
        <v>0</v>
      </c>
      <c r="K27">
        <v>0</v>
      </c>
      <c r="L27" s="3">
        <v>60</v>
      </c>
      <c r="M27" s="2">
        <f t="shared" si="6"/>
        <v>60</v>
      </c>
      <c r="N27">
        <v>2</v>
      </c>
      <c r="O27" s="3">
        <v>40</v>
      </c>
      <c r="P27" s="2">
        <f t="shared" si="7"/>
        <v>80</v>
      </c>
      <c r="Q27">
        <v>1</v>
      </c>
      <c r="R27" s="3">
        <v>60</v>
      </c>
      <c r="S27" s="2">
        <f t="shared" si="8"/>
        <v>60</v>
      </c>
      <c r="T27">
        <v>1</v>
      </c>
      <c r="U27" s="1">
        <v>0</v>
      </c>
      <c r="V27" s="2">
        <f t="shared" si="9"/>
        <v>0</v>
      </c>
      <c r="W27">
        <v>0</v>
      </c>
      <c r="X27" s="3">
        <v>60</v>
      </c>
      <c r="Y27" s="2">
        <f t="shared" si="10"/>
        <v>60</v>
      </c>
      <c r="Z27">
        <v>1</v>
      </c>
      <c r="AA27" s="4">
        <v>40</v>
      </c>
      <c r="AB27" s="2">
        <f t="shared" si="11"/>
        <v>40</v>
      </c>
      <c r="AC27">
        <v>0</v>
      </c>
      <c r="AD27" s="4">
        <v>50</v>
      </c>
      <c r="AE27" s="2">
        <f t="shared" si="12"/>
        <v>50</v>
      </c>
      <c r="AF27">
        <v>0</v>
      </c>
      <c r="AG27" s="1">
        <v>0</v>
      </c>
      <c r="AH27" s="2">
        <f t="shared" si="13"/>
        <v>0</v>
      </c>
      <c r="AI27">
        <v>0</v>
      </c>
      <c r="AJ27" s="4">
        <v>50</v>
      </c>
      <c r="AK27" s="2">
        <f t="shared" si="14"/>
        <v>0</v>
      </c>
      <c r="AL27">
        <v>2</v>
      </c>
      <c r="AM27" s="4">
        <v>30</v>
      </c>
      <c r="AN27" s="2">
        <f t="shared" si="15"/>
        <v>60</v>
      </c>
      <c r="AO27">
        <v>0</v>
      </c>
      <c r="AP27" s="4">
        <v>40</v>
      </c>
      <c r="AQ27" s="2">
        <f t="shared" si="16"/>
        <v>80</v>
      </c>
      <c r="AR27">
        <v>0</v>
      </c>
      <c r="AS27" s="1">
        <v>0</v>
      </c>
      <c r="AT27" s="2">
        <f t="shared" si="17"/>
        <v>0</v>
      </c>
      <c r="AU27">
        <v>0</v>
      </c>
      <c r="AV27" s="4">
        <v>40</v>
      </c>
      <c r="AW27" s="2">
        <f t="shared" si="18"/>
        <v>0</v>
      </c>
      <c r="AX27" s="9">
        <v>3</v>
      </c>
      <c r="AY27" s="4">
        <v>30</v>
      </c>
      <c r="AZ27" s="2">
        <f t="shared" si="19"/>
        <v>90</v>
      </c>
      <c r="BA27">
        <v>1</v>
      </c>
      <c r="BB27" s="4">
        <v>40</v>
      </c>
      <c r="BC27" s="2">
        <f t="shared" si="20"/>
        <v>80</v>
      </c>
      <c r="BD27">
        <v>1</v>
      </c>
      <c r="BE27" s="1">
        <v>0</v>
      </c>
      <c r="BF27" s="2">
        <f t="shared" si="21"/>
        <v>0</v>
      </c>
      <c r="BG27">
        <v>0</v>
      </c>
      <c r="BH27" s="4">
        <v>40</v>
      </c>
      <c r="BI27" s="2">
        <f t="shared" si="22"/>
        <v>40</v>
      </c>
      <c r="BJ27">
        <v>0</v>
      </c>
      <c r="BK27" s="1">
        <v>0</v>
      </c>
      <c r="BL27" s="2">
        <f t="shared" si="23"/>
        <v>0</v>
      </c>
      <c r="BM27">
        <v>0</v>
      </c>
      <c r="BN27" s="4">
        <v>40</v>
      </c>
      <c r="BO27" s="2">
        <f t="shared" si="24"/>
        <v>0</v>
      </c>
      <c r="BP27">
        <v>7</v>
      </c>
      <c r="BQ27" s="4">
        <v>30</v>
      </c>
      <c r="BR27" s="2">
        <f t="shared" si="25"/>
        <v>210</v>
      </c>
      <c r="BS27">
        <v>3</v>
      </c>
      <c r="BT27" s="4">
        <f>BQ27+10</f>
        <v>40</v>
      </c>
      <c r="BU27" s="2">
        <f t="shared" si="2"/>
        <v>160</v>
      </c>
      <c r="BV27">
        <v>6</v>
      </c>
      <c r="BW27" s="4">
        <f t="shared" si="27"/>
        <v>35</v>
      </c>
      <c r="BX27" s="2">
        <f t="shared" si="28"/>
        <v>210</v>
      </c>
      <c r="BY27">
        <v>3</v>
      </c>
      <c r="BZ27" s="4">
        <f>BT27+10</f>
        <v>50</v>
      </c>
      <c r="CA27" s="2">
        <f t="shared" si="3"/>
        <v>150</v>
      </c>
      <c r="CB27">
        <v>3</v>
      </c>
      <c r="CC27" s="1">
        <v>0</v>
      </c>
      <c r="CD27" s="2">
        <f t="shared" si="58"/>
        <v>0</v>
      </c>
      <c r="CE27">
        <v>3</v>
      </c>
      <c r="CF27" s="4">
        <f>BZ27</f>
        <v>50</v>
      </c>
      <c r="CG27" s="2">
        <f t="shared" si="4"/>
        <v>0</v>
      </c>
      <c r="CH27">
        <v>6</v>
      </c>
      <c r="CI27" s="4">
        <v>35</v>
      </c>
      <c r="CJ27" s="2">
        <f t="shared" si="31"/>
        <v>210</v>
      </c>
      <c r="CK27">
        <v>3</v>
      </c>
      <c r="CL27" s="4">
        <f>CF27+20</f>
        <v>70</v>
      </c>
      <c r="CM27" s="2">
        <f>(CH27-CK27)*CL27</f>
        <v>210</v>
      </c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5"/>
      <c r="DA27" s="5"/>
      <c r="DB27" s="5"/>
      <c r="DC27" s="5"/>
      <c r="DD27" s="5"/>
      <c r="DE27" s="5"/>
      <c r="DF27">
        <v>2</v>
      </c>
      <c r="DG27" s="3">
        <f t="shared" si="34"/>
        <v>25</v>
      </c>
      <c r="DH27" s="2">
        <f t="shared" si="35"/>
        <v>50</v>
      </c>
      <c r="DI27">
        <v>1</v>
      </c>
      <c r="DJ27" s="3">
        <v>60</v>
      </c>
      <c r="DK27" s="2">
        <f>(DF27-DI27)*DJ27</f>
        <v>60</v>
      </c>
      <c r="DL27">
        <v>1</v>
      </c>
      <c r="DM27" s="7">
        <v>0</v>
      </c>
      <c r="DN27" s="2">
        <f>DL27*DM27</f>
        <v>0</v>
      </c>
      <c r="DO27">
        <v>0</v>
      </c>
      <c r="DP27" s="3">
        <v>60</v>
      </c>
      <c r="DQ27" s="2">
        <f>(DL27-DO27)*DP27</f>
        <v>60</v>
      </c>
      <c r="DR27">
        <v>2</v>
      </c>
      <c r="DS27">
        <v>25</v>
      </c>
      <c r="DT27" s="2">
        <f>DR27*DS27</f>
        <v>50</v>
      </c>
      <c r="DU27">
        <v>1</v>
      </c>
      <c r="DV27" s="3">
        <v>60</v>
      </c>
      <c r="DW27" s="2">
        <f>(DR27-DU27)*DV27</f>
        <v>60</v>
      </c>
      <c r="DX27">
        <v>1</v>
      </c>
      <c r="DY27" s="19" t="s">
        <v>19</v>
      </c>
      <c r="DZ27">
        <v>0</v>
      </c>
      <c r="EA27">
        <v>0</v>
      </c>
      <c r="EB27" s="3">
        <v>60</v>
      </c>
      <c r="EC27" s="2">
        <f>(DX27-EA27)*EB27</f>
        <v>60</v>
      </c>
      <c r="ED27">
        <v>3</v>
      </c>
      <c r="EE27" s="17">
        <v>25</v>
      </c>
      <c r="EF27" s="2">
        <f>ED27*EE27</f>
        <v>75</v>
      </c>
      <c r="EG27">
        <v>2</v>
      </c>
      <c r="EH27" s="2">
        <v>35</v>
      </c>
      <c r="EI27" s="2">
        <f>(ED27-EG27)*EH27</f>
        <v>35</v>
      </c>
      <c r="EJ27">
        <v>2</v>
      </c>
      <c r="EK27" t="s">
        <v>19</v>
      </c>
      <c r="EL27" s="2">
        <v>0</v>
      </c>
      <c r="EM27">
        <v>0</v>
      </c>
      <c r="EN27" s="2">
        <v>35</v>
      </c>
      <c r="EO27" s="2">
        <f>(EJ27-EM27)*EN27</f>
        <v>70</v>
      </c>
      <c r="EP27" s="5"/>
      <c r="EQ27" s="5"/>
      <c r="ER27" s="5"/>
      <c r="ES27" s="5"/>
      <c r="ET27" s="5"/>
      <c r="EU27" s="5"/>
      <c r="EV27">
        <v>6</v>
      </c>
      <c r="EW27" s="2">
        <v>25</v>
      </c>
      <c r="EX27" s="2">
        <f>EV27*EW27</f>
        <v>150</v>
      </c>
      <c r="EY27">
        <v>4</v>
      </c>
      <c r="EZ27" s="2">
        <v>40</v>
      </c>
      <c r="FA27" s="2">
        <f>(EV27-EY27)*EZ27</f>
        <v>80</v>
      </c>
      <c r="FB27">
        <v>4</v>
      </c>
      <c r="FC27" t="s">
        <v>19</v>
      </c>
      <c r="FD27">
        <v>0</v>
      </c>
      <c r="FE27">
        <v>1</v>
      </c>
      <c r="FF27" s="2">
        <v>40</v>
      </c>
      <c r="FG27" s="2">
        <f>(FB27-FE27)*FF27</f>
        <v>120</v>
      </c>
      <c r="FH27">
        <v>6</v>
      </c>
      <c r="FI27" s="2">
        <v>25</v>
      </c>
      <c r="FJ27" s="2">
        <f>FH27*FI27</f>
        <v>150</v>
      </c>
      <c r="FK27">
        <v>3</v>
      </c>
      <c r="FL27" s="2">
        <v>40</v>
      </c>
      <c r="FM27" s="2">
        <f>(FH27-FK27)*FL27</f>
        <v>120</v>
      </c>
      <c r="FN27">
        <v>3</v>
      </c>
      <c r="FO27" t="s">
        <v>19</v>
      </c>
      <c r="FP27">
        <v>0</v>
      </c>
      <c r="FQ27">
        <v>0</v>
      </c>
      <c r="FR27" s="2">
        <v>40</v>
      </c>
      <c r="FS27" s="2">
        <f>(FN27-FQ27)*FR27</f>
        <v>120</v>
      </c>
      <c r="FT27">
        <v>2</v>
      </c>
      <c r="FU27" s="2">
        <v>25</v>
      </c>
      <c r="FV27" s="2">
        <f>FT27*FU27</f>
        <v>50</v>
      </c>
      <c r="FW27">
        <v>1</v>
      </c>
      <c r="FX27" s="2">
        <v>40</v>
      </c>
      <c r="FY27" s="2">
        <f>(FT27-FW27)*FX27</f>
        <v>40</v>
      </c>
      <c r="FZ27">
        <v>1</v>
      </c>
      <c r="GA27" t="s">
        <v>19</v>
      </c>
      <c r="GB27">
        <v>0</v>
      </c>
      <c r="GC27">
        <v>0</v>
      </c>
      <c r="GD27" s="2">
        <v>40</v>
      </c>
      <c r="GE27" s="2">
        <f>(FZ27-GC27)*GD27</f>
        <v>40</v>
      </c>
      <c r="GF27">
        <v>2</v>
      </c>
      <c r="GG27" s="2">
        <v>25</v>
      </c>
      <c r="GH27" s="2">
        <f>GF27*GG27</f>
        <v>50</v>
      </c>
      <c r="GI27">
        <v>3</v>
      </c>
      <c r="GJ27" s="2">
        <v>40</v>
      </c>
      <c r="GK27" s="2">
        <f>(GF27-GI27)*GJ27</f>
        <v>-40</v>
      </c>
      <c r="GM27" s="7">
        <f t="shared" si="56"/>
        <v>47.857142857142854</v>
      </c>
      <c r="GN27" s="37">
        <f t="shared" si="57"/>
        <v>2.1785714285714284</v>
      </c>
    </row>
    <row r="28" spans="1:196">
      <c r="A28" t="s">
        <v>110</v>
      </c>
      <c r="B28">
        <v>7</v>
      </c>
      <c r="C28" s="2">
        <v>60</v>
      </c>
      <c r="D28" s="2">
        <f t="shared" si="0"/>
        <v>420</v>
      </c>
      <c r="E28">
        <v>2</v>
      </c>
      <c r="F28" s="2">
        <v>80</v>
      </c>
      <c r="G28" s="2">
        <f t="shared" si="1"/>
        <v>400</v>
      </c>
      <c r="H28">
        <v>2</v>
      </c>
      <c r="I28" s="1">
        <v>0</v>
      </c>
      <c r="J28" s="2">
        <f t="shared" si="5"/>
        <v>0</v>
      </c>
      <c r="K28">
        <v>0</v>
      </c>
      <c r="L28" s="3">
        <v>80</v>
      </c>
      <c r="M28" s="2">
        <f t="shared" si="6"/>
        <v>160</v>
      </c>
      <c r="N28">
        <v>5</v>
      </c>
      <c r="O28" s="3">
        <v>60</v>
      </c>
      <c r="P28" s="2">
        <f t="shared" si="7"/>
        <v>300</v>
      </c>
      <c r="Q28">
        <v>1</v>
      </c>
      <c r="R28" s="3">
        <v>80</v>
      </c>
      <c r="S28" s="2">
        <f t="shared" si="8"/>
        <v>320</v>
      </c>
      <c r="T28">
        <v>1</v>
      </c>
      <c r="U28" s="1">
        <v>0</v>
      </c>
      <c r="V28" s="2">
        <f t="shared" si="9"/>
        <v>0</v>
      </c>
      <c r="W28">
        <v>0</v>
      </c>
      <c r="X28" s="3">
        <v>80</v>
      </c>
      <c r="Y28" s="2">
        <f t="shared" si="10"/>
        <v>80</v>
      </c>
      <c r="Z28">
        <v>4</v>
      </c>
      <c r="AA28" s="4">
        <v>80</v>
      </c>
      <c r="AB28" s="2">
        <f t="shared" si="11"/>
        <v>320</v>
      </c>
      <c r="AC28">
        <v>1</v>
      </c>
      <c r="AD28" s="4">
        <v>100</v>
      </c>
      <c r="AE28" s="2">
        <f t="shared" si="12"/>
        <v>300</v>
      </c>
      <c r="AF28">
        <v>1</v>
      </c>
      <c r="AG28" s="1">
        <v>0</v>
      </c>
      <c r="AH28" s="2">
        <f t="shared" si="13"/>
        <v>0</v>
      </c>
      <c r="AI28">
        <v>0</v>
      </c>
      <c r="AJ28" s="4">
        <v>100</v>
      </c>
      <c r="AK28" s="2">
        <f t="shared" si="14"/>
        <v>100</v>
      </c>
      <c r="AL28">
        <v>5</v>
      </c>
      <c r="AM28" s="4">
        <v>70</v>
      </c>
      <c r="AN28" s="2">
        <f t="shared" si="15"/>
        <v>350</v>
      </c>
      <c r="AO28">
        <v>2</v>
      </c>
      <c r="AP28" s="4">
        <v>80</v>
      </c>
      <c r="AQ28" s="2">
        <f t="shared" si="16"/>
        <v>240</v>
      </c>
      <c r="AR28">
        <v>2</v>
      </c>
      <c r="AS28" s="1">
        <v>0</v>
      </c>
      <c r="AT28" s="2">
        <f t="shared" si="17"/>
        <v>0</v>
      </c>
      <c r="AU28">
        <v>0</v>
      </c>
      <c r="AV28" s="4">
        <v>80</v>
      </c>
      <c r="AW28" s="2">
        <f t="shared" si="18"/>
        <v>160</v>
      </c>
      <c r="AX28" s="9">
        <v>7</v>
      </c>
      <c r="AY28" s="4">
        <v>70</v>
      </c>
      <c r="AZ28" s="2">
        <f t="shared" si="19"/>
        <v>490</v>
      </c>
      <c r="BA28">
        <v>5</v>
      </c>
      <c r="BB28" s="4">
        <v>80</v>
      </c>
      <c r="BC28" s="2">
        <f t="shared" si="20"/>
        <v>160</v>
      </c>
      <c r="BD28">
        <v>5</v>
      </c>
      <c r="BE28" s="1">
        <v>0</v>
      </c>
      <c r="BF28" s="2">
        <f t="shared" si="21"/>
        <v>0</v>
      </c>
      <c r="BG28">
        <v>1</v>
      </c>
      <c r="BH28" s="4">
        <v>80</v>
      </c>
      <c r="BI28" s="2">
        <f t="shared" si="22"/>
        <v>320</v>
      </c>
      <c r="BJ28">
        <v>1</v>
      </c>
      <c r="BK28" s="1">
        <v>0</v>
      </c>
      <c r="BL28" s="2">
        <f t="shared" si="23"/>
        <v>0</v>
      </c>
      <c r="BM28">
        <v>0</v>
      </c>
      <c r="BN28" s="4">
        <v>80</v>
      </c>
      <c r="BO28" s="2">
        <f t="shared" si="24"/>
        <v>80</v>
      </c>
      <c r="BP28">
        <v>5</v>
      </c>
      <c r="BQ28" s="4">
        <v>70</v>
      </c>
      <c r="BR28" s="2">
        <f t="shared" si="25"/>
        <v>350</v>
      </c>
      <c r="BS28">
        <v>1</v>
      </c>
      <c r="BT28" s="4">
        <f t="shared" si="26"/>
        <v>80</v>
      </c>
      <c r="BU28" s="2">
        <f t="shared" si="2"/>
        <v>320</v>
      </c>
      <c r="BV28">
        <v>5</v>
      </c>
      <c r="BW28" s="4">
        <f>BQ28+5</f>
        <v>75</v>
      </c>
      <c r="BX28" s="2">
        <f>BV28*BW28</f>
        <v>375</v>
      </c>
      <c r="BY28">
        <v>2</v>
      </c>
      <c r="BZ28" s="4">
        <f t="shared" si="29"/>
        <v>90</v>
      </c>
      <c r="CA28" s="2">
        <f t="shared" si="3"/>
        <v>270</v>
      </c>
      <c r="CB28">
        <v>2</v>
      </c>
      <c r="CC28" s="1">
        <v>0</v>
      </c>
      <c r="CD28" s="2">
        <f>CB28*CC28</f>
        <v>0</v>
      </c>
      <c r="CE28">
        <v>1</v>
      </c>
      <c r="CF28" s="4">
        <f t="shared" si="30"/>
        <v>90</v>
      </c>
      <c r="CG28" s="2">
        <f t="shared" si="4"/>
        <v>90</v>
      </c>
      <c r="CH28">
        <v>5</v>
      </c>
      <c r="CI28" s="4">
        <v>75</v>
      </c>
      <c r="CJ28" s="2">
        <f t="shared" si="31"/>
        <v>375</v>
      </c>
      <c r="CK28">
        <v>1</v>
      </c>
      <c r="CL28" s="4">
        <f t="shared" si="32"/>
        <v>110</v>
      </c>
      <c r="CM28" s="2">
        <f t="shared" si="33"/>
        <v>440</v>
      </c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5"/>
      <c r="DA28" s="5"/>
      <c r="DB28" s="5"/>
      <c r="DC28" s="5"/>
      <c r="DD28" s="5"/>
      <c r="DE28" s="5"/>
      <c r="DF28">
        <v>7</v>
      </c>
      <c r="DG28" s="3">
        <f t="shared" si="34"/>
        <v>65</v>
      </c>
      <c r="DH28" s="2">
        <f t="shared" si="35"/>
        <v>455</v>
      </c>
      <c r="DI28">
        <v>2</v>
      </c>
      <c r="DJ28" s="3">
        <v>80</v>
      </c>
      <c r="DK28" s="2">
        <f t="shared" si="36"/>
        <v>400</v>
      </c>
      <c r="DL28">
        <v>2</v>
      </c>
      <c r="DM28" s="7">
        <v>0</v>
      </c>
      <c r="DN28" s="2">
        <f t="shared" si="37"/>
        <v>0</v>
      </c>
      <c r="DO28">
        <v>0</v>
      </c>
      <c r="DP28" s="3">
        <v>80</v>
      </c>
      <c r="DQ28" s="2">
        <f t="shared" si="38"/>
        <v>160</v>
      </c>
      <c r="DR28">
        <v>7</v>
      </c>
      <c r="DS28">
        <v>65</v>
      </c>
      <c r="DT28" s="2">
        <f t="shared" si="39"/>
        <v>455</v>
      </c>
      <c r="DU28">
        <v>3</v>
      </c>
      <c r="DV28" s="3">
        <v>80</v>
      </c>
      <c r="DW28" s="2">
        <f t="shared" si="40"/>
        <v>320</v>
      </c>
      <c r="DX28">
        <v>3</v>
      </c>
      <c r="DY28" s="19" t="s">
        <v>19</v>
      </c>
      <c r="DZ28">
        <v>0</v>
      </c>
      <c r="EA28">
        <v>1</v>
      </c>
      <c r="EB28" s="3">
        <v>80</v>
      </c>
      <c r="EC28" s="2">
        <f t="shared" si="41"/>
        <v>160</v>
      </c>
      <c r="ED28">
        <v>8</v>
      </c>
      <c r="EE28" s="17">
        <v>70</v>
      </c>
      <c r="EF28" s="2">
        <f t="shared" si="42"/>
        <v>560</v>
      </c>
      <c r="EG28">
        <v>4</v>
      </c>
      <c r="EH28" s="2">
        <v>100</v>
      </c>
      <c r="EI28" s="2">
        <f t="shared" si="43"/>
        <v>400</v>
      </c>
      <c r="EJ28">
        <v>4</v>
      </c>
      <c r="EK28" t="s">
        <v>19</v>
      </c>
      <c r="EL28" s="2">
        <v>0</v>
      </c>
      <c r="EM28">
        <v>1</v>
      </c>
      <c r="EN28" s="2">
        <v>100</v>
      </c>
      <c r="EO28" s="2">
        <f t="shared" si="44"/>
        <v>300</v>
      </c>
      <c r="EP28" s="5"/>
      <c r="EQ28" s="5"/>
      <c r="ER28" s="5"/>
      <c r="ES28" s="5"/>
      <c r="ET28" s="5"/>
      <c r="EU28" s="5"/>
      <c r="EV28">
        <v>5</v>
      </c>
      <c r="EW28" s="2">
        <v>70</v>
      </c>
      <c r="EX28" s="2">
        <f t="shared" si="45"/>
        <v>350</v>
      </c>
      <c r="EY28">
        <v>3</v>
      </c>
      <c r="EZ28" s="2">
        <v>100</v>
      </c>
      <c r="FA28" s="2">
        <f t="shared" si="46"/>
        <v>200</v>
      </c>
      <c r="FB28">
        <v>3</v>
      </c>
      <c r="FC28" t="s">
        <v>19</v>
      </c>
      <c r="FD28">
        <v>0</v>
      </c>
      <c r="FE28">
        <v>0</v>
      </c>
      <c r="FF28" s="2">
        <v>100</v>
      </c>
      <c r="FG28" s="2">
        <f t="shared" si="47"/>
        <v>300</v>
      </c>
      <c r="FH28">
        <v>5</v>
      </c>
      <c r="FI28" s="2">
        <v>70</v>
      </c>
      <c r="FJ28" s="2">
        <f t="shared" si="48"/>
        <v>350</v>
      </c>
      <c r="FK28">
        <v>3</v>
      </c>
      <c r="FL28" s="2">
        <v>100</v>
      </c>
      <c r="FM28" s="2">
        <f t="shared" si="49"/>
        <v>200</v>
      </c>
      <c r="FN28">
        <v>3</v>
      </c>
      <c r="FO28" t="s">
        <v>19</v>
      </c>
      <c r="FP28">
        <v>0</v>
      </c>
      <c r="FQ28">
        <v>0</v>
      </c>
      <c r="FR28" s="2">
        <v>100</v>
      </c>
      <c r="FS28" s="2">
        <f t="shared" si="50"/>
        <v>300</v>
      </c>
      <c r="FT28">
        <v>7</v>
      </c>
      <c r="FU28" s="2">
        <v>70</v>
      </c>
      <c r="FV28" s="2">
        <f t="shared" si="51"/>
        <v>490</v>
      </c>
      <c r="FW28">
        <v>2</v>
      </c>
      <c r="FX28" s="2">
        <v>100</v>
      </c>
      <c r="FY28" s="2">
        <f t="shared" si="52"/>
        <v>500</v>
      </c>
      <c r="FZ28">
        <v>2</v>
      </c>
      <c r="GA28" t="s">
        <v>19</v>
      </c>
      <c r="GB28">
        <v>0</v>
      </c>
      <c r="GC28">
        <v>0</v>
      </c>
      <c r="GD28" s="2">
        <v>100</v>
      </c>
      <c r="GE28" s="2">
        <f t="shared" si="53"/>
        <v>200</v>
      </c>
      <c r="GF28">
        <v>5</v>
      </c>
      <c r="GG28" s="2">
        <v>70</v>
      </c>
      <c r="GH28" s="2">
        <f t="shared" si="54"/>
        <v>350</v>
      </c>
      <c r="GI28">
        <v>1</v>
      </c>
      <c r="GJ28" s="2">
        <v>100</v>
      </c>
      <c r="GK28" s="2">
        <f t="shared" si="55"/>
        <v>400</v>
      </c>
      <c r="GM28" s="7">
        <f t="shared" si="56"/>
        <v>89.642857142857139</v>
      </c>
      <c r="GN28" s="37">
        <f t="shared" si="57"/>
        <v>5.1071428571428577</v>
      </c>
    </row>
    <row r="29" spans="1:196">
      <c r="A29" t="s">
        <v>112</v>
      </c>
      <c r="B29">
        <v>0</v>
      </c>
      <c r="C29" s="2">
        <v>0</v>
      </c>
      <c r="D29" s="2">
        <f t="shared" si="0"/>
        <v>0</v>
      </c>
      <c r="E29">
        <v>0</v>
      </c>
      <c r="F29" s="2">
        <v>0</v>
      </c>
      <c r="G29" s="2">
        <f t="shared" si="1"/>
        <v>0</v>
      </c>
      <c r="H29">
        <v>0</v>
      </c>
      <c r="I29" s="1">
        <v>0</v>
      </c>
      <c r="J29" s="2">
        <f t="shared" si="5"/>
        <v>0</v>
      </c>
      <c r="K29">
        <v>0</v>
      </c>
      <c r="L29" s="3">
        <v>0</v>
      </c>
      <c r="M29" s="2">
        <f t="shared" si="6"/>
        <v>0</v>
      </c>
      <c r="N29">
        <v>0</v>
      </c>
      <c r="O29" s="3">
        <v>0</v>
      </c>
      <c r="P29" s="2">
        <f t="shared" si="7"/>
        <v>0</v>
      </c>
      <c r="Q29">
        <v>0</v>
      </c>
      <c r="R29" s="3">
        <v>0</v>
      </c>
      <c r="S29" s="2">
        <f t="shared" si="8"/>
        <v>0</v>
      </c>
      <c r="T29">
        <v>0</v>
      </c>
      <c r="U29" s="1">
        <v>0</v>
      </c>
      <c r="V29" s="2">
        <f t="shared" si="9"/>
        <v>0</v>
      </c>
      <c r="W29">
        <v>0</v>
      </c>
      <c r="X29" s="3">
        <v>0</v>
      </c>
      <c r="Y29" s="2">
        <f t="shared" si="10"/>
        <v>0</v>
      </c>
      <c r="Z29">
        <v>0</v>
      </c>
      <c r="AA29" s="3">
        <v>0</v>
      </c>
      <c r="AB29" s="2">
        <f t="shared" si="11"/>
        <v>0</v>
      </c>
      <c r="AC29">
        <v>0</v>
      </c>
      <c r="AD29" s="3">
        <v>0</v>
      </c>
      <c r="AE29" s="2">
        <f t="shared" si="12"/>
        <v>0</v>
      </c>
      <c r="AF29">
        <v>0</v>
      </c>
      <c r="AG29" s="1">
        <v>0</v>
      </c>
      <c r="AH29" s="2">
        <f t="shared" si="13"/>
        <v>0</v>
      </c>
      <c r="AI29">
        <v>0</v>
      </c>
      <c r="AJ29" s="3">
        <v>0</v>
      </c>
      <c r="AK29" s="2">
        <f t="shared" si="14"/>
        <v>0</v>
      </c>
      <c r="AL29">
        <v>0</v>
      </c>
      <c r="AM29" s="3">
        <v>0</v>
      </c>
      <c r="AN29" s="2">
        <f t="shared" si="15"/>
        <v>0</v>
      </c>
      <c r="AO29">
        <v>0</v>
      </c>
      <c r="AP29" s="3">
        <v>0</v>
      </c>
      <c r="AQ29" s="2">
        <f t="shared" si="16"/>
        <v>0</v>
      </c>
      <c r="AR29">
        <v>0</v>
      </c>
      <c r="AS29" s="1">
        <v>0</v>
      </c>
      <c r="AT29" s="2">
        <f t="shared" si="17"/>
        <v>0</v>
      </c>
      <c r="AU29">
        <v>0</v>
      </c>
      <c r="AV29" s="3">
        <v>0</v>
      </c>
      <c r="AW29" s="2">
        <f t="shared" si="18"/>
        <v>0</v>
      </c>
      <c r="AX29" s="9">
        <v>0</v>
      </c>
      <c r="AY29" s="3">
        <v>0</v>
      </c>
      <c r="AZ29" s="2">
        <f t="shared" si="19"/>
        <v>0</v>
      </c>
      <c r="BA29">
        <v>0</v>
      </c>
      <c r="BB29" s="3">
        <v>0</v>
      </c>
      <c r="BC29" s="2">
        <f t="shared" si="20"/>
        <v>0</v>
      </c>
      <c r="BD29">
        <v>0</v>
      </c>
      <c r="BE29" s="1">
        <v>0</v>
      </c>
      <c r="BF29" s="2">
        <f t="shared" si="21"/>
        <v>0</v>
      </c>
      <c r="BG29">
        <v>0</v>
      </c>
      <c r="BH29" s="3">
        <v>0</v>
      </c>
      <c r="BI29" s="2">
        <f t="shared" si="22"/>
        <v>0</v>
      </c>
      <c r="BJ29">
        <v>0</v>
      </c>
      <c r="BK29" s="1">
        <v>0</v>
      </c>
      <c r="BL29" s="2">
        <f t="shared" si="23"/>
        <v>0</v>
      </c>
      <c r="BM29">
        <v>0</v>
      </c>
      <c r="BN29" s="3">
        <v>0</v>
      </c>
      <c r="BO29" s="2">
        <f t="shared" si="24"/>
        <v>0</v>
      </c>
      <c r="BP29">
        <v>0</v>
      </c>
      <c r="BQ29" s="3">
        <v>0</v>
      </c>
      <c r="BR29" s="2">
        <f t="shared" si="25"/>
        <v>0</v>
      </c>
      <c r="BS29">
        <v>0</v>
      </c>
      <c r="BT29" s="4">
        <v>0</v>
      </c>
      <c r="BU29" s="2">
        <f t="shared" ref="BU29" si="59">(BP29-BS29)*BT29</f>
        <v>0</v>
      </c>
      <c r="BV29">
        <v>0</v>
      </c>
      <c r="BW29" s="4">
        <v>0</v>
      </c>
      <c r="BX29" s="2">
        <f t="shared" si="28"/>
        <v>0</v>
      </c>
      <c r="BY29">
        <v>0</v>
      </c>
      <c r="BZ29" s="4">
        <v>0</v>
      </c>
      <c r="CA29" s="2">
        <f t="shared" ref="CA29" si="60">(BV29-BY29)*BZ29</f>
        <v>0</v>
      </c>
      <c r="CB29">
        <v>0</v>
      </c>
      <c r="CC29" s="1">
        <v>0</v>
      </c>
      <c r="CD29" s="2">
        <f t="shared" si="58"/>
        <v>0</v>
      </c>
      <c r="CE29">
        <v>0</v>
      </c>
      <c r="CF29" s="4">
        <f t="shared" si="30"/>
        <v>0</v>
      </c>
      <c r="CG29" s="2">
        <f t="shared" si="4"/>
        <v>0</v>
      </c>
      <c r="CH29">
        <v>5</v>
      </c>
      <c r="CI29" s="4">
        <v>40</v>
      </c>
      <c r="CJ29" s="2">
        <f t="shared" si="31"/>
        <v>200</v>
      </c>
      <c r="CK29">
        <v>2</v>
      </c>
      <c r="CL29" s="4">
        <f t="shared" si="32"/>
        <v>20</v>
      </c>
      <c r="CM29" s="2">
        <f t="shared" si="33"/>
        <v>60</v>
      </c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5"/>
      <c r="DA29" s="5"/>
      <c r="DB29" s="5"/>
      <c r="DC29" s="5"/>
      <c r="DD29" s="5"/>
      <c r="DE29" s="5"/>
      <c r="DF29">
        <v>10</v>
      </c>
      <c r="DG29" s="3">
        <f t="shared" si="34"/>
        <v>30</v>
      </c>
      <c r="DH29" s="2">
        <f t="shared" si="35"/>
        <v>300</v>
      </c>
      <c r="DI29">
        <v>0</v>
      </c>
      <c r="DJ29" s="3">
        <v>0</v>
      </c>
      <c r="DK29" s="2">
        <f t="shared" si="36"/>
        <v>0</v>
      </c>
      <c r="DL29">
        <v>0</v>
      </c>
      <c r="DM29" s="7">
        <v>0</v>
      </c>
      <c r="DN29" s="2">
        <f t="shared" si="37"/>
        <v>0</v>
      </c>
      <c r="DO29">
        <v>0</v>
      </c>
      <c r="DP29" s="3">
        <v>0</v>
      </c>
      <c r="DQ29" s="2">
        <f t="shared" si="38"/>
        <v>0</v>
      </c>
      <c r="DR29">
        <v>0</v>
      </c>
      <c r="DS29">
        <v>30</v>
      </c>
      <c r="DT29" s="2">
        <f t="shared" si="39"/>
        <v>0</v>
      </c>
      <c r="DU29">
        <v>0</v>
      </c>
      <c r="DV29" s="3">
        <v>0</v>
      </c>
      <c r="DW29" s="2">
        <f t="shared" si="40"/>
        <v>0</v>
      </c>
      <c r="DX29">
        <v>0</v>
      </c>
      <c r="DY29" s="19" t="s">
        <v>19</v>
      </c>
      <c r="DZ29">
        <v>0</v>
      </c>
      <c r="EA29">
        <v>0</v>
      </c>
      <c r="EB29" s="3">
        <v>0</v>
      </c>
      <c r="EC29" s="2">
        <f t="shared" si="41"/>
        <v>0</v>
      </c>
      <c r="ED29">
        <v>0</v>
      </c>
      <c r="EE29" s="17">
        <v>35</v>
      </c>
      <c r="EF29" s="2">
        <f t="shared" si="42"/>
        <v>0</v>
      </c>
      <c r="EG29">
        <v>0</v>
      </c>
      <c r="EH29" s="2">
        <v>45</v>
      </c>
      <c r="EI29" s="2">
        <f t="shared" si="43"/>
        <v>0</v>
      </c>
      <c r="EJ29">
        <v>0</v>
      </c>
      <c r="EK29" t="s">
        <v>19</v>
      </c>
      <c r="EL29" s="2">
        <v>0</v>
      </c>
      <c r="EM29">
        <v>0</v>
      </c>
      <c r="EN29" s="2">
        <v>45</v>
      </c>
      <c r="EO29" s="2">
        <f t="shared" si="44"/>
        <v>0</v>
      </c>
      <c r="EP29" s="5"/>
      <c r="EQ29" s="5"/>
      <c r="ER29" s="5"/>
      <c r="ES29" s="5"/>
      <c r="ET29" s="5"/>
      <c r="EU29" s="5"/>
      <c r="EV29">
        <v>0</v>
      </c>
      <c r="EW29" s="2">
        <v>35</v>
      </c>
      <c r="EX29" s="2">
        <f t="shared" si="45"/>
        <v>0</v>
      </c>
      <c r="EY29">
        <v>0</v>
      </c>
      <c r="EZ29" s="2">
        <v>50</v>
      </c>
      <c r="FA29" s="2">
        <f t="shared" si="46"/>
        <v>0</v>
      </c>
      <c r="FB29">
        <v>0</v>
      </c>
      <c r="FC29" t="s">
        <v>19</v>
      </c>
      <c r="FD29">
        <v>0</v>
      </c>
      <c r="FE29">
        <v>0</v>
      </c>
      <c r="FF29" s="2">
        <v>50</v>
      </c>
      <c r="FG29" s="2">
        <f t="shared" si="47"/>
        <v>0</v>
      </c>
      <c r="FH29">
        <v>0</v>
      </c>
      <c r="FI29" s="2">
        <v>35</v>
      </c>
      <c r="FJ29" s="2">
        <f t="shared" si="48"/>
        <v>0</v>
      </c>
      <c r="FK29">
        <v>0</v>
      </c>
      <c r="FL29" s="2">
        <v>50</v>
      </c>
      <c r="FM29" s="2">
        <f t="shared" si="49"/>
        <v>0</v>
      </c>
      <c r="FN29">
        <v>0</v>
      </c>
      <c r="FO29" t="s">
        <v>19</v>
      </c>
      <c r="FP29">
        <v>0</v>
      </c>
      <c r="FQ29">
        <v>0</v>
      </c>
      <c r="FR29" s="2">
        <v>50</v>
      </c>
      <c r="FS29" s="2">
        <f t="shared" si="50"/>
        <v>0</v>
      </c>
      <c r="FT29">
        <v>0</v>
      </c>
      <c r="FU29" s="2">
        <v>35</v>
      </c>
      <c r="FV29" s="2">
        <f t="shared" si="51"/>
        <v>0</v>
      </c>
      <c r="FW29">
        <v>0</v>
      </c>
      <c r="FX29" s="2">
        <v>50</v>
      </c>
      <c r="FY29" s="2">
        <f t="shared" si="52"/>
        <v>0</v>
      </c>
      <c r="FZ29">
        <v>0</v>
      </c>
      <c r="GA29" t="s">
        <v>19</v>
      </c>
      <c r="GB29">
        <v>0</v>
      </c>
      <c r="GC29">
        <v>0</v>
      </c>
      <c r="GD29" s="2">
        <v>50</v>
      </c>
      <c r="GE29" s="2">
        <f t="shared" si="53"/>
        <v>0</v>
      </c>
      <c r="GF29">
        <v>0</v>
      </c>
      <c r="GG29" s="2">
        <v>35</v>
      </c>
      <c r="GH29" s="2">
        <f t="shared" si="54"/>
        <v>0</v>
      </c>
      <c r="GI29">
        <v>0</v>
      </c>
      <c r="GJ29" s="2">
        <v>50</v>
      </c>
      <c r="GK29" s="2">
        <f t="shared" si="55"/>
        <v>0</v>
      </c>
      <c r="GM29" s="7">
        <f t="shared" si="56"/>
        <v>16.428571428571427</v>
      </c>
      <c r="GN29" s="37">
        <f t="shared" si="57"/>
        <v>1.7142857142857144</v>
      </c>
    </row>
    <row r="30" spans="1:196">
      <c r="A30" t="s">
        <v>114</v>
      </c>
      <c r="B30">
        <v>0</v>
      </c>
      <c r="C30" s="2">
        <v>0</v>
      </c>
      <c r="D30" s="2">
        <f t="shared" si="0"/>
        <v>0</v>
      </c>
      <c r="E30">
        <v>0</v>
      </c>
      <c r="F30" s="2">
        <v>0</v>
      </c>
      <c r="G30" s="2">
        <f t="shared" si="1"/>
        <v>0</v>
      </c>
      <c r="H30">
        <v>0</v>
      </c>
      <c r="I30" s="1">
        <v>0</v>
      </c>
      <c r="J30" s="2">
        <f>H30*I30</f>
        <v>0</v>
      </c>
      <c r="K30">
        <v>0</v>
      </c>
      <c r="L30" s="3">
        <v>0</v>
      </c>
      <c r="M30" s="2">
        <f>(H30-K30)*L30</f>
        <v>0</v>
      </c>
      <c r="N30">
        <v>5</v>
      </c>
      <c r="O30" s="3">
        <v>80</v>
      </c>
      <c r="P30" s="2">
        <f>N30*O30</f>
        <v>400</v>
      </c>
      <c r="Q30">
        <v>2</v>
      </c>
      <c r="R30" s="3">
        <v>0</v>
      </c>
      <c r="S30" s="2">
        <f>(N30-Q30)*R30</f>
        <v>0</v>
      </c>
      <c r="T30">
        <v>2</v>
      </c>
      <c r="U30" s="1">
        <v>0</v>
      </c>
      <c r="V30" s="2">
        <f>T30*U30</f>
        <v>0</v>
      </c>
      <c r="W30">
        <v>0</v>
      </c>
      <c r="X30" s="3">
        <v>0</v>
      </c>
      <c r="Y30" s="2">
        <f>(T30-W30)*X30</f>
        <v>0</v>
      </c>
      <c r="Z30">
        <v>2</v>
      </c>
      <c r="AA30" s="3">
        <v>20</v>
      </c>
      <c r="AB30" s="2">
        <f>Z30*AA30</f>
        <v>40</v>
      </c>
      <c r="AC30">
        <v>0</v>
      </c>
      <c r="AD30" s="4">
        <v>30</v>
      </c>
      <c r="AE30" s="2">
        <f>(Z30-AC30)*AD30</f>
        <v>60</v>
      </c>
      <c r="AF30">
        <v>0</v>
      </c>
      <c r="AG30" s="1">
        <v>0</v>
      </c>
      <c r="AH30" s="2">
        <f>AF30*AG30</f>
        <v>0</v>
      </c>
      <c r="AI30">
        <v>0</v>
      </c>
      <c r="AJ30" s="4">
        <v>30</v>
      </c>
      <c r="AK30" s="2">
        <f>(AF30-AI30)*AJ30</f>
        <v>0</v>
      </c>
      <c r="AL30">
        <v>3</v>
      </c>
      <c r="AM30" s="4">
        <v>20</v>
      </c>
      <c r="AN30" s="2">
        <f>AL30*AM30</f>
        <v>60</v>
      </c>
      <c r="AO30">
        <v>1</v>
      </c>
      <c r="AP30" s="4">
        <v>30</v>
      </c>
      <c r="AQ30" s="2">
        <f>(AL30-AO30)*AP30</f>
        <v>60</v>
      </c>
      <c r="AR30">
        <v>1</v>
      </c>
      <c r="AS30" s="1">
        <v>0</v>
      </c>
      <c r="AT30" s="2">
        <f>AR30*AS30</f>
        <v>0</v>
      </c>
      <c r="AU30">
        <v>0</v>
      </c>
      <c r="AV30" s="4">
        <v>30</v>
      </c>
      <c r="AW30" s="2">
        <f>(AR30-AU30)*AV30</f>
        <v>30</v>
      </c>
      <c r="AX30" s="9">
        <v>5</v>
      </c>
      <c r="AY30" s="4">
        <v>20</v>
      </c>
      <c r="AZ30" s="2">
        <f>AX30*AY30</f>
        <v>100</v>
      </c>
      <c r="BA30">
        <v>2</v>
      </c>
      <c r="BB30" s="4">
        <v>30</v>
      </c>
      <c r="BC30" s="2">
        <f>(AX30-BA30)*BB30</f>
        <v>90</v>
      </c>
      <c r="BD30">
        <v>2</v>
      </c>
      <c r="BE30" s="1">
        <v>0</v>
      </c>
      <c r="BF30" s="2">
        <f>BD30*BE30</f>
        <v>0</v>
      </c>
      <c r="BG30">
        <v>0</v>
      </c>
      <c r="BH30" s="4">
        <v>30</v>
      </c>
      <c r="BI30" s="2">
        <f>(BD30-BG30)*BH30</f>
        <v>60</v>
      </c>
      <c r="BJ30">
        <v>0</v>
      </c>
      <c r="BK30" s="1">
        <v>0</v>
      </c>
      <c r="BL30" s="2">
        <f>BJ30*BK30</f>
        <v>0</v>
      </c>
      <c r="BM30">
        <v>0</v>
      </c>
      <c r="BN30" s="4">
        <v>30</v>
      </c>
      <c r="BO30" s="2">
        <f>(BJ30-BM30)*BN30</f>
        <v>0</v>
      </c>
      <c r="BP30">
        <v>5</v>
      </c>
      <c r="BQ30" s="4">
        <v>20</v>
      </c>
      <c r="BR30" s="2">
        <f>BP30*BQ30</f>
        <v>100</v>
      </c>
      <c r="BS30">
        <v>2</v>
      </c>
      <c r="BT30" s="4">
        <f>BQ30+10</f>
        <v>30</v>
      </c>
      <c r="BU30" s="2">
        <f>(BP30-BS30)*BT30</f>
        <v>90</v>
      </c>
      <c r="BV30">
        <v>5</v>
      </c>
      <c r="BW30" s="4">
        <f t="shared" si="27"/>
        <v>25</v>
      </c>
      <c r="BX30" s="2">
        <f t="shared" si="28"/>
        <v>125</v>
      </c>
      <c r="BY30">
        <v>2</v>
      </c>
      <c r="BZ30" s="4">
        <f>BT30+10</f>
        <v>40</v>
      </c>
      <c r="CA30" s="2">
        <f>(BV30-BY30)*BZ30</f>
        <v>120</v>
      </c>
      <c r="CB30">
        <v>2</v>
      </c>
      <c r="CC30" s="1">
        <v>0</v>
      </c>
      <c r="CD30" s="2">
        <f t="shared" si="58"/>
        <v>0</v>
      </c>
      <c r="CE30">
        <v>2</v>
      </c>
      <c r="CF30" s="4">
        <f>BZ30</f>
        <v>40</v>
      </c>
      <c r="CG30" s="2">
        <f t="shared" si="4"/>
        <v>0</v>
      </c>
      <c r="CH30">
        <v>5</v>
      </c>
      <c r="CI30" s="4">
        <v>25</v>
      </c>
      <c r="CJ30" s="2">
        <f>CH30*CI30</f>
        <v>125</v>
      </c>
      <c r="CK30">
        <v>2</v>
      </c>
      <c r="CL30" s="4">
        <f>CF30+20</f>
        <v>60</v>
      </c>
      <c r="CM30" s="2">
        <f>(CH30-CK30)*CL30</f>
        <v>180</v>
      </c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5"/>
      <c r="DA30" s="5"/>
      <c r="DB30" s="5"/>
      <c r="DC30" s="5"/>
      <c r="DD30" s="5"/>
      <c r="DE30" s="5"/>
      <c r="DF30">
        <v>10</v>
      </c>
      <c r="DG30" s="3">
        <f t="shared" si="34"/>
        <v>15</v>
      </c>
      <c r="DH30" s="2">
        <f t="shared" si="35"/>
        <v>150</v>
      </c>
      <c r="DI30">
        <v>0</v>
      </c>
      <c r="DJ30" s="3">
        <v>0</v>
      </c>
      <c r="DK30" s="2">
        <f t="shared" si="36"/>
        <v>0</v>
      </c>
      <c r="DL30">
        <v>0</v>
      </c>
      <c r="DM30" s="7">
        <v>0</v>
      </c>
      <c r="DN30" s="2">
        <f t="shared" si="37"/>
        <v>0</v>
      </c>
      <c r="DO30">
        <v>0</v>
      </c>
      <c r="DP30" s="3">
        <v>0</v>
      </c>
      <c r="DQ30" s="2">
        <f t="shared" si="38"/>
        <v>0</v>
      </c>
      <c r="DR30">
        <v>0</v>
      </c>
      <c r="DS30">
        <v>20</v>
      </c>
      <c r="DT30" s="2">
        <f t="shared" si="39"/>
        <v>0</v>
      </c>
      <c r="DU30">
        <v>0</v>
      </c>
      <c r="DV30" s="3">
        <v>0</v>
      </c>
      <c r="DW30" s="2">
        <f t="shared" si="40"/>
        <v>0</v>
      </c>
      <c r="DX30">
        <v>0</v>
      </c>
      <c r="DY30" s="19" t="s">
        <v>19</v>
      </c>
      <c r="DZ30">
        <v>0</v>
      </c>
      <c r="EA30">
        <v>0</v>
      </c>
      <c r="EB30" s="3">
        <v>0</v>
      </c>
      <c r="EC30" s="2">
        <f t="shared" si="41"/>
        <v>0</v>
      </c>
      <c r="ED30">
        <v>0</v>
      </c>
      <c r="EE30" s="17">
        <v>25</v>
      </c>
      <c r="EF30" s="2">
        <f t="shared" si="42"/>
        <v>0</v>
      </c>
      <c r="EG30">
        <v>0</v>
      </c>
      <c r="EH30" s="2">
        <v>35</v>
      </c>
      <c r="EI30" s="2">
        <f t="shared" si="43"/>
        <v>0</v>
      </c>
      <c r="EJ30">
        <v>0</v>
      </c>
      <c r="EK30" t="s">
        <v>19</v>
      </c>
      <c r="EL30" s="2">
        <v>0</v>
      </c>
      <c r="EM30">
        <v>0</v>
      </c>
      <c r="EN30" s="2">
        <v>35</v>
      </c>
      <c r="EO30" s="2">
        <f t="shared" si="44"/>
        <v>0</v>
      </c>
      <c r="EP30" s="5"/>
      <c r="EQ30" s="5"/>
      <c r="ER30" s="5"/>
      <c r="ES30" s="5"/>
      <c r="ET30" s="5"/>
      <c r="EU30" s="5"/>
      <c r="EV30">
        <v>0</v>
      </c>
      <c r="EW30" s="2">
        <v>25</v>
      </c>
      <c r="EX30" s="2">
        <f t="shared" si="45"/>
        <v>0</v>
      </c>
      <c r="EY30">
        <v>0</v>
      </c>
      <c r="EZ30" s="2">
        <v>40</v>
      </c>
      <c r="FA30" s="2">
        <f t="shared" si="46"/>
        <v>0</v>
      </c>
      <c r="FB30">
        <v>0</v>
      </c>
      <c r="FC30" t="s">
        <v>19</v>
      </c>
      <c r="FD30">
        <v>0</v>
      </c>
      <c r="FE30">
        <v>0</v>
      </c>
      <c r="FF30" s="2">
        <v>40</v>
      </c>
      <c r="FG30" s="2">
        <f t="shared" si="47"/>
        <v>0</v>
      </c>
      <c r="FH30">
        <v>0</v>
      </c>
      <c r="FI30" s="2">
        <v>25</v>
      </c>
      <c r="FJ30" s="2">
        <f t="shared" si="48"/>
        <v>0</v>
      </c>
      <c r="FK30">
        <v>0</v>
      </c>
      <c r="FL30" s="2">
        <v>40</v>
      </c>
      <c r="FM30" s="2">
        <f t="shared" si="49"/>
        <v>0</v>
      </c>
      <c r="FN30">
        <v>0</v>
      </c>
      <c r="FO30" t="s">
        <v>19</v>
      </c>
      <c r="FP30">
        <v>0</v>
      </c>
      <c r="FQ30">
        <v>0</v>
      </c>
      <c r="FR30" s="2">
        <v>40</v>
      </c>
      <c r="FS30" s="2">
        <f t="shared" si="50"/>
        <v>0</v>
      </c>
      <c r="FT30">
        <v>0</v>
      </c>
      <c r="FU30" s="2">
        <v>25</v>
      </c>
      <c r="FV30" s="2">
        <f t="shared" si="51"/>
        <v>0</v>
      </c>
      <c r="FW30">
        <v>0</v>
      </c>
      <c r="FX30" s="2">
        <v>40</v>
      </c>
      <c r="FY30" s="2">
        <f t="shared" si="52"/>
        <v>0</v>
      </c>
      <c r="FZ30">
        <v>0</v>
      </c>
      <c r="GA30" t="s">
        <v>19</v>
      </c>
      <c r="GB30">
        <v>0</v>
      </c>
      <c r="GC30">
        <v>0</v>
      </c>
      <c r="GD30" s="2">
        <v>40</v>
      </c>
      <c r="GE30" s="2">
        <f t="shared" si="53"/>
        <v>0</v>
      </c>
      <c r="GF30">
        <v>5</v>
      </c>
      <c r="GG30" s="2">
        <v>25</v>
      </c>
      <c r="GH30" s="2">
        <f t="shared" si="54"/>
        <v>125</v>
      </c>
      <c r="GI30">
        <v>2</v>
      </c>
      <c r="GJ30" s="2">
        <v>40</v>
      </c>
      <c r="GK30" s="2">
        <f t="shared" si="55"/>
        <v>120</v>
      </c>
      <c r="GM30" s="7">
        <f t="shared" si="56"/>
        <v>26.071428571428573</v>
      </c>
      <c r="GN30" s="37">
        <f t="shared" si="57"/>
        <v>2.2142857142857144</v>
      </c>
    </row>
    <row r="31" spans="1:196">
      <c r="D31" s="3">
        <f>D3+D4+D5+D6+D7+D8+D9+D10+D11+D12+D13+D14+D15+D16+D17+D18+D19+D20+D21+D22+D23+D24+D25+D26+D27+D28+D29+D30</f>
        <v>11980</v>
      </c>
      <c r="F31" s="2"/>
      <c r="G31" s="3">
        <f>G3+G4+G5+G6+G7+G8+G9+G10+G11+G12+G13+G14+G15+G16+G17+G18+G19+G20+G21+G22+G23+G24+G25+G26+G27+G28+G29+G30</f>
        <v>7810</v>
      </c>
      <c r="J31" s="3">
        <f>J3+J4+J5+J6+J7+J8+J9+J10+J11+J12+J13+J14+J15+J16+J17+J18+J19+J20+J21+J22+J23+J24+J25+J26+J27+J28+J29+J30</f>
        <v>0</v>
      </c>
      <c r="M31" s="3">
        <f>M3+M4+M5+M6+M7+M8+M9+M10+M11+M12+M13+M14+M15+M16+M17+M18+M19+M20+M21+M22+M23+M24+M25+M26+M27+M28+M29+M30</f>
        <v>6390</v>
      </c>
      <c r="P31" s="3">
        <f>P3+P4+P5+P6+P7+P8+P9+P10+P11+P12+P13+P14+P15+P16+P17+P18+P19+P20+P21+P22+P23+P24+P25+P26+P27+P28+P29+P30</f>
        <v>12940</v>
      </c>
      <c r="S31" s="3">
        <f>S3+S4+S5+S6+S7+S8+S9+S10+S11+S12+S13+S14+S15+S16+S17+S18+S19+S20+S21+S22+S23+S24+S25+S26+S27+S28+S29+S30</f>
        <v>8280</v>
      </c>
      <c r="V31" s="3">
        <f>V3+V4+V5+V6+V7+V8+V9+V10+V11+V12+V13+V14+V15+V16+V17+V18+V19+V20+V21+V22+V23+V24+V25+V26+V27+V28+V29+V30</f>
        <v>0</v>
      </c>
      <c r="Y31" s="3">
        <f>Y3+Y4+Y5+Y6+Y7+Y8+Y9+Y10+Y11+Y12+Y13+Y14+Y15+Y16+Y17+Y18+Y19+Y20+Y21+Y22+Y23+Y24+Y25+Y26+Y27+Y28+Y29+Y30</f>
        <v>6740</v>
      </c>
      <c r="AA31" s="4"/>
      <c r="AB31" s="3">
        <f>AB3+AB4+AB5+AB6+AB7+AB8+AB9+AB10+AB11+AB12+AB13+AB14+AB15+AB16+AB17+AB18+AB19+AB20+AB21+AB22+AB23+AB24+AB25+AB26+AB27+AB28+AB29+AB30</f>
        <v>11580</v>
      </c>
      <c r="AE31" s="3">
        <f>AE3+AE4+AE5+AE6+AE7+AE8+AE9+AE10+AE11+AE12+AE13+AE14+AE15+AE16+AE17+AE18+AE19+AE20+AE21+AE22+AE23+AE24+AE25+AE26+AE27+AE28+AE29+AE30</f>
        <v>10210</v>
      </c>
      <c r="AH31" s="3">
        <f>AH3+AH4+AH5+AH6+AH7+AH8+AH9+AH10+AH11+AH12+AH13+AH14+AH15+AH16+AH17+AH18+AH19+AH20+AH21+AH22+AH23+AH24+AH25+AH26+AH27+AH28+AH29+AH30</f>
        <v>0</v>
      </c>
      <c r="AK31" s="3">
        <f>AK3+AK4+AK5+AK6+AK7+AK8+AK9+AK10+AK11+AK12+AK13+AK14+AK15+AK16+AK17+AK18+AK19+AK20+AK21+AK22+AK23+AK24+AK25+AK26+AK27+AK28+AK29+AK30</f>
        <v>3945</v>
      </c>
      <c r="AN31" s="3">
        <f>AN3+AN4+AN5+AN6+AN7+AN8+AN9+AN10+AN11+AN12+AN13+AN14+AN15+AN16+AN17+AN18+AN19+AN20+AN21+AN22+AN23+AN24+AN25+AN26+AN27+AN28+AN29+AN30</f>
        <v>10250</v>
      </c>
      <c r="AQ31" s="3">
        <f>AQ3+AQ4+AQ5+AQ6+AQ7+AQ8+AQ9+AQ10+AQ11+AQ12+AQ13+AQ14+AQ15+AQ16+AQ17+AQ18+AQ19+AQ20+AQ21+AQ22+AQ23+AQ24+AQ25+AQ26+AQ27+AQ28+AQ29+AQ30</f>
        <v>6165</v>
      </c>
      <c r="AT31" s="3">
        <f>AT3+AT4+AT5+AT6+AT7+AT8+AT9+AT10+AT11+AT12+AT13+AT14+AT15+AT16+AT17+AT18+AT19+AT20+AT21+AT22+AT23+AT24+AT25+AT26+AT27+AT28+AT29+AT30</f>
        <v>0</v>
      </c>
      <c r="AW31" s="3">
        <f>AW3+AW4+AW5+AW6+AW7+AW8+AW9+AW10+AW11+AW12+AW13+AW14+AW15+AW16+AW17+AW18+AW19+AW20+AW21+AW22+AW23+AW24+AW25+AW26+AW27+AW28+AW29+AW30</f>
        <v>5515</v>
      </c>
      <c r="AX31" s="9"/>
      <c r="AZ31" s="3">
        <f>AZ3+AZ4+AZ5+AZ6+AZ7+AZ8+AZ9+AZ10+AZ11+AZ12+AZ13+AZ14+AZ15+AZ16+AZ17+AZ18+AZ19+AZ20+AZ21+AZ22+AZ23+AZ24+AZ25+AZ26+AZ27+AZ28+AZ29+AZ30</f>
        <v>10855</v>
      </c>
      <c r="BB31" s="4"/>
      <c r="BC31" s="3">
        <f>BC3+BC4+BC5+BC6+BC7+BC8+BC9+BC10+BC11+BC12+BC13+BC14+BC15+BC16+BC17+BC18+BC19+BC20+BC21+BC22+BC23+BC24+BC25+BC26+BC27+BC28+BC29+BC30</f>
        <v>5795</v>
      </c>
      <c r="BF31" s="3">
        <f>BF3+BF4+BF5+BF6+BF7+BF8+BF9+BF10+BF11+BF12+BF13+BF14+BF15+BF16+BF17+BF18+BF19+BF20+BF21+BF22+BF23+BF24+BF25+BF26+BF27+BF28+BF29+BF30</f>
        <v>0</v>
      </c>
      <c r="BI31" s="3">
        <f>BI3+BI4+BI5+BI6+BI7+BI8+BI9+BI10+BI11+BI12+BI13+BI14+BI15+BI16+BI17+BI18+BI19+BI20+BI21+BI22+BI23+BI24+BI25+BI26+BI27+BI28+BI29+BI30</f>
        <v>6535</v>
      </c>
      <c r="BL31" s="3">
        <f>BL3+BL4+BL5+BL6+BL7+BL8+BL9+BL10+BL11+BL12+BL13+BL14+BL15+BL16+BL17+BL18+BL19+BL20+BL21+BL22+BL23+BL24+BL25+BL26+BL27+BL28+BL29+BL30</f>
        <v>0</v>
      </c>
      <c r="BO31" s="3">
        <f>BO3+BO4+BO5+BO6+BO7+BO8+BO9+BO10+BO11+BO12+BO13+BO14+BO15+BO16+BO17+BO18+BO19+BO20+BO21+BO22+BO23+BO24+BO25+BO26+BO27+BO28+BO29+BO30</f>
        <v>915</v>
      </c>
      <c r="BR31" s="3">
        <f>BR3+BR4+BR5+BR6+BR7+BR8+BR9+BR10+BR11+BR12+BR13+BR14+BR15+BR16+BR17+BR18+BR19+BR20+BR21+BR22+BR23+BR24+BR25+BR26+BR27+BR28+BR29+BR30</f>
        <v>11625</v>
      </c>
      <c r="BU31" s="3">
        <f>BU3+BU4+BU5+BU6+BU7+BU8+BU9+BU10+BU11+BU12+BU13+BU14+BU15+BU16+BU17+BU18+BU19+BU20+BU21+BU22+BU23+BU24+BU25+BU26+BU27+BU28+BU29+BU30</f>
        <v>11555</v>
      </c>
      <c r="BX31" s="3">
        <f>BX3+BX4+BX5+BX6+BX7+BX8+BX9+BX10+BX11+BX12+BX13+BX14+BX15+BX16+BX17+BX18+BX19+BX20+BX21+BX22+BX23+BX24+BX25+BX26+BX27+BX28+BX29+BX30</f>
        <v>13790</v>
      </c>
      <c r="CA31" s="3">
        <f>CA3+CA4+CA5+CA6+CA7+CA8+CA9+CA10+CA11+CA12+CA13+CA14+CA15+CA16+CA17+CA18+CA19+CA20+CA21+CA22+CA23+CA24+CA25+CA26+CA27+CA28+CA29+CA30</f>
        <v>8780</v>
      </c>
      <c r="CD31" s="3">
        <f>CD3+CD4+CD5+CD6+CD7+CD8+CD9+CD10+CD11+CD12+CD13+CD14+CD15+CD16+CD17+CD18+CD19+CD20+CD21+CD22+CD23+CD24+CD25+CD26+CD27+CD28+CD29+CD30</f>
        <v>0</v>
      </c>
      <c r="CG31" s="3">
        <f>CG3+CG4+CG5+CG6+CG7+CG8+CG9+CG10+CG11+CG12+CG13+CG14+CG15+CG16+CG17+CG18+CG19+CG20+CG21+CG22+CG23+CG24+CG25+CG26+CG27+CG28+CG29+CG30</f>
        <v>6165</v>
      </c>
      <c r="CJ31" s="3">
        <f>CJ3+CJ4+CJ5+CJ6+CJ7+CJ8+CJ9+CJ10+CJ11+CJ12+CJ13+CJ14+CJ15+CJ16+CJ17+CJ18+CJ19+CJ20+CJ21+CJ22+CJ23+CJ24+CJ25+CJ26+CJ27+CJ28+CJ29+CJ30</f>
        <v>15045</v>
      </c>
      <c r="CM31" s="3">
        <f>CM3+CM4+CM5+CM6+CM7+CM8+CM9+CM10+CM11+CM12+CM13+CM14+CM15+CM16+CM17+CM18+CM19+CM20+CM21+CM22+CM23+CM24+CM25+CM26+CM27+CM28+CM29+CM30</f>
        <v>22675</v>
      </c>
      <c r="DH31" s="3">
        <f>DH3+DH4+DH5+DH6+DH7+DH8+DH9+DH10+DH11+DH12+DH13+DH14+DH15+DH16+DH17+DH18+DH19+DH20+DH21+DH22+DH23+DH24+DH25+DH26+DH27+DH28+DH29+DH30</f>
        <v>12015</v>
      </c>
      <c r="DK31" s="3">
        <f>DK3+DK4+DK5+DK6+DK7+DK8+DK9+DK10+DK11+DK12+DK13+DK14+DK15+DK16+DK17+DK18+DK19+DK20+DK21+DK22+DK23+DK24+DK25+DK26+DK27+DK28+DK29+DK30</f>
        <v>7810</v>
      </c>
      <c r="DN31" s="3">
        <f>DN3+DN4+DN5+DN6+DN7+DN8+DN9+DN10+DN11+DN12+DN13+DN14+DN15+DN16+DN17+DN18+DN19+DN20+DN21+DN22+DN23+DN24+DN25+DN26+DN27+DN28+DN29+DN30</f>
        <v>0</v>
      </c>
      <c r="DQ31" s="3">
        <f>DQ3+DQ4+DQ5+DQ6+DQ7+DQ8+DQ9+DQ10+DQ11+DQ12+DQ13+DQ14+DQ15+DQ16+DQ17+DQ18+DQ19+DQ20+DQ21+DQ22+DQ23+DQ24+DQ25+DQ26+DQ27+DQ28+DQ29+DQ30</f>
        <v>6390</v>
      </c>
      <c r="DT31" s="3">
        <f>DT3+DT4+DT5+DT6+DT7+DT8+DT9+DT10+DT11+DT12+DT13+DT14+DT15+DT16+DT17+DT18+DT19+DT20+DT21+DT22+DT23+DT24+DT25+DT26+DT27+DT28+DT29+DT30</f>
        <v>11900</v>
      </c>
      <c r="DW31" s="3">
        <f>DW3+DW4+DW5+DW6+DW7+DW8+DW9+DW10+DW11+DW12+DW13+DW14+DW15+DW16+DW17+DW18+DW19+DW20+DW21+DW22+DW23+DW24+DW25+DW26+DW27+DW28+DW29+DW30</f>
        <v>8780</v>
      </c>
      <c r="DZ31" s="3">
        <f>DZ3+DZ4+DZ5+DZ6+DZ7+DZ8+DZ9+DZ10+DZ11+DZ12+DZ13+DZ14+DZ15+DZ16+DZ17+DZ18+DZ19+DZ20+DZ21+DZ22+DZ23+DZ24+DZ25+DZ26+DZ27+DZ28+DZ29+DZ30</f>
        <v>0</v>
      </c>
      <c r="EC31" s="3">
        <f>EC3+EC4+EC5+EC6+EC7+EC8+EC9+EC10+EC11+EC12+EC13+EC14+EC15+EC16+EC17+EC18+EC19+EC20+EC21+EC22+EC23+EC24+EC25+EC26+EC27+EC28+EC29+EC30</f>
        <v>5460</v>
      </c>
      <c r="EF31" s="3">
        <f>EF3+EF4+EF5+EF6+EF7+EF8+EF9+EF10+EF11+EF12+EF13+EF14+EF15+EF16+EF17+EF18+EF19+EF20+EF21+EF22+EF23+EF24+EF25+EF26+EF27+EF28+EF29+EF30</f>
        <v>13195</v>
      </c>
      <c r="EI31" s="3">
        <f>EI3+EI4+EI5+EI6+EI7+EI8+EI9+EI10+EI11+EI12+EI13+EI14+EI15+EI16+EI17+EI18+EI19+EI20+EI21+EI22+EI23+EI24+EI25+EI26+EI27+EI28+EI29+EI30</f>
        <v>9354</v>
      </c>
      <c r="EL31" s="3">
        <f>EL3+EL4+EL5+EL6+EL7+EL8+EL9+EL10+EL11+EL12+EL13+EL14+EL15+EL16+EL17+EL18+EL19+EL20+EL21+EL22+EL23+EL24+EL25+EL26+EL27+EL28+EL29+EL30</f>
        <v>0</v>
      </c>
      <c r="EO31" s="3">
        <f>EO3+EO4+EO5+EO6+EO7+EO8+EO9+EO10+EO11+EO12+EO13+EO14+EO15+EO16+EO17+EO18+EO19+EO20+EO21+EO22+EO23+EO24+EO25+EO26+EO27+EO28+EO29+EO30</f>
        <v>8634</v>
      </c>
      <c r="EP31" s="8"/>
      <c r="EQ31" s="8"/>
      <c r="ER31" s="8"/>
      <c r="ES31" s="8"/>
      <c r="ET31" s="8"/>
      <c r="EU31" s="8"/>
      <c r="EX31" s="3">
        <f>EX3+EX4+EX5+EX6+EX7+EX8+EX9+EX10+EX11+EX12+EX13+EX14+EX15+EX16+EX17+EX18+EX19+EX20+EX21+EX22+EX23+EX24+EX25+EX26+EX27+EX28+EX29+EX30</f>
        <v>14555</v>
      </c>
      <c r="FA31" s="3">
        <f>FA3+FA4+FA5+FA6+FA7+FA8+FA9+FA10+FA11+FA12+FA13+FA14+FA15+FA16+FA17+FA18+FA19+FA20+FA21+FA22+FA23+FA24+FA25+FA26+FA27+FA28+FA29+FA30</f>
        <v>12555</v>
      </c>
      <c r="FD31" s="3">
        <f>FD3+FD4+FD5+FD6+FD7+FD8+FD9+FD10+FD11+FD12+FD13+FD14+FD15+FD16+FD17+FD18+FD19+FD20+FD21+FD22+FD23+FD24+FD25+FD26+FD27+FD28+FD29+FD30</f>
        <v>0</v>
      </c>
      <c r="FG31" s="3">
        <f>FG3+FG4+FG5+FG6+FG7+FG8+FG9+FG10+FG11+FG12+FG13+FG14+FG15+FG16+FG17+FG18+FG19+FG20+FG21+FG22+FG23+FG24+FG25+FG26+FG27+FG28+FG29+FG30</f>
        <v>8770</v>
      </c>
      <c r="FJ31" s="3">
        <f>FJ3+FJ4+FJ5+FJ6+FJ7+FJ8+FJ9+FJ10+FJ11+FJ12+FJ13+FJ14+FJ15+FJ16+FJ17+FJ18+FJ19+FJ20+FJ21+FJ22+FJ23+FJ24+FJ25+FJ26+FJ27+FJ28+FJ29+FJ30</f>
        <v>14355</v>
      </c>
      <c r="FM31" s="3">
        <f>FM3+FM4+FM5+FM6+FM7+FM8+FM9+FM10+FM11+FM12+FM13+FM14+FM15+FM16+FM17+FM18+FM19+FM20+FM21+FM22+FM23+FM24+FM25+FM26+FM27+FM28+FM29+FM30</f>
        <v>10420</v>
      </c>
      <c r="FP31" s="3">
        <f>FP3+FP4+FP5+FP6+FP7+FP8+FP9+FP10+FP11+FP12+FP13+FP14+FP15+FP16+FP17+FP18+FP19+FP20+FP21+FP22+FP23+FP24+FP25+FP26+FP27+FP28+FP29+FP30</f>
        <v>0</v>
      </c>
      <c r="FS31" s="3">
        <f>FS3+FS4+FS5+FS6+FS7+FS8+FS9+FS10+FS11+FS12+FS13+FS14+FS15+FS16+FS17+FS18+FS19+FS20+FS21+FS22+FS23+FS24+FS25+FS26+FS27+FS28+FS29+FS30</f>
        <v>7780</v>
      </c>
      <c r="FV31" s="3">
        <f>FV3+FV4+FV5+FV6+FV7+FV8+FV9+FV10+FV11+FV12+FV13+FV14+FV15+FV16+FV17+FV18+FV19+FV20+FV21+FV22+FV23+FV24+FV25+FV26+FV27+FV28+FV29+FV30</f>
        <v>13270</v>
      </c>
      <c r="FY31" s="3">
        <f>FY3+FY4+FY5+FY6+FY7+FY8+FY9+FY10+FY11+FY12+FY13+FY14+FY15+FY16+FY17+FY18+FY19+FY20+FY21+FY22+FY23+FY24+FY25+FY26+FY27+FY28+FY29+FY30</f>
        <v>10205</v>
      </c>
      <c r="GB31" s="3">
        <f>GB3+GB4+GB5+GB6+GB7+GB8+GB9+GB10+GB11+GB12+GB13+GB14+GB15+GB16+GB17+GB18+GB19+GB20+GB21+GB22+GB23+GB24+GB25+GB26+GB27+GB28+GB29+GB30</f>
        <v>0</v>
      </c>
      <c r="GE31" s="3">
        <f>GE3+GE4+GE5+GE6+GE7+GE8+GE9+GE10+GE11+GE12+GE13+GE14+GE15+GE16+GE17+GE18+GE19+GE20+GE21+GE22+GE23+GE24+GE25+GE26+GE27+GE28+GE29+GE30</f>
        <v>7625</v>
      </c>
      <c r="GH31" s="3">
        <f>GH3+GH4+GH5+GH6+GH7+GH8+GH9+GH10+GH11+GH12+GH13+GH14+GH15+GH16+GH17+GH18+GH19+GH20+GH21+GH22+GH23+GH24+GH25+GH26+GH27+GH28+GH29+GH30</f>
        <v>13965</v>
      </c>
      <c r="GK31" s="3">
        <f>GK3+GK4+GK5+GK6+GK7+GK8+GK9+GK10+GK11+GK12+GK13+GK14+GK15+GK16+GK17+GK18+GK19+GK20+GK21+GK22+GK23+GK24+GK25+GK26+GK27+GK28+GK29+GK30</f>
        <v>17135</v>
      </c>
    </row>
    <row r="32" spans="1:196">
      <c r="EP32" s="8"/>
      <c r="EQ32" s="8"/>
      <c r="ER32" s="8"/>
      <c r="ES32" s="8"/>
      <c r="ET32" s="8"/>
      <c r="EU32" s="8"/>
    </row>
    <row r="33" spans="6:151">
      <c r="F33" s="3"/>
      <c r="G33" s="3"/>
      <c r="H33" s="3"/>
      <c r="EP33" s="8"/>
      <c r="EQ33" s="8"/>
      <c r="ER33" s="8"/>
      <c r="ES33" s="8"/>
      <c r="ET33" s="8"/>
      <c r="EU33" s="8"/>
    </row>
    <row r="34" spans="6:151">
      <c r="EP34" s="8"/>
      <c r="EQ34" s="8"/>
      <c r="ER34" s="8"/>
      <c r="ES34" s="8"/>
      <c r="ET34" s="8"/>
      <c r="EU34" s="8"/>
    </row>
    <row r="35" spans="6:151">
      <c r="EP35" s="8"/>
      <c r="EQ35" s="8"/>
      <c r="ER35" s="8"/>
      <c r="ES35" s="8"/>
      <c r="ET35" s="8"/>
      <c r="EU35" s="8"/>
    </row>
    <row r="36" spans="6:151">
      <c r="EP36" s="8"/>
      <c r="EQ36" s="8"/>
      <c r="ER36" s="8"/>
      <c r="ES36" s="8"/>
      <c r="ET36" s="8"/>
      <c r="EU36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B645-7A5E-4090-8CB5-2360A644D77E}">
  <dimension ref="A3:J11"/>
  <sheetViews>
    <sheetView workbookViewId="0">
      <selection activeCell="E18" sqref="E18"/>
    </sheetView>
  </sheetViews>
  <sheetFormatPr defaultRowHeight="14.45"/>
  <cols>
    <col min="1" max="1" width="12.5703125" bestFit="1" customWidth="1"/>
    <col min="2" max="2" width="16.5703125" bestFit="1" customWidth="1"/>
    <col min="5" max="5" width="11.7109375" customWidth="1"/>
    <col min="6" max="6" width="22.7109375" customWidth="1"/>
    <col min="10" max="10" width="17.140625" customWidth="1"/>
  </cols>
  <sheetData>
    <row r="3" spans="1:10">
      <c r="A3" s="31" t="s">
        <v>118</v>
      </c>
      <c r="B3" t="s">
        <v>156</v>
      </c>
      <c r="E3" s="31" t="s">
        <v>157</v>
      </c>
      <c r="F3" t="s">
        <v>156</v>
      </c>
      <c r="I3" t="s">
        <v>157</v>
      </c>
      <c r="J3" t="s">
        <v>158</v>
      </c>
    </row>
    <row r="4" spans="1:10">
      <c r="A4" s="32" t="s">
        <v>159</v>
      </c>
      <c r="B4">
        <v>6971.25</v>
      </c>
      <c r="E4" t="s">
        <v>159</v>
      </c>
      <c r="F4">
        <v>6971.25</v>
      </c>
      <c r="I4" t="s">
        <v>159</v>
      </c>
      <c r="J4" s="1">
        <v>6971.25</v>
      </c>
    </row>
    <row r="5" spans="1:10">
      <c r="A5" s="32" t="s">
        <v>160</v>
      </c>
      <c r="B5">
        <v>7882.5</v>
      </c>
      <c r="E5" t="s">
        <v>160</v>
      </c>
      <c r="F5">
        <v>7882.5</v>
      </c>
      <c r="I5" t="s">
        <v>160</v>
      </c>
      <c r="J5" s="1">
        <v>7882.5</v>
      </c>
    </row>
    <row r="6" spans="1:10">
      <c r="A6" s="32" t="s">
        <v>161</v>
      </c>
      <c r="B6">
        <v>9848</v>
      </c>
      <c r="E6" t="s">
        <v>161</v>
      </c>
      <c r="F6">
        <v>9848</v>
      </c>
      <c r="I6" t="s">
        <v>161</v>
      </c>
      <c r="J6" s="1">
        <v>9848</v>
      </c>
    </row>
    <row r="7" spans="1:10">
      <c r="A7" s="32" t="s">
        <v>162</v>
      </c>
      <c r="B7">
        <v>6348.8</v>
      </c>
      <c r="E7" t="s">
        <v>162</v>
      </c>
      <c r="F7">
        <v>6348.8</v>
      </c>
      <c r="I7" t="s">
        <v>162</v>
      </c>
      <c r="J7" s="1">
        <v>6348.8</v>
      </c>
    </row>
    <row r="8" spans="1:10">
      <c r="A8" s="32" t="s">
        <v>163</v>
      </c>
      <c r="B8">
        <v>6214.8</v>
      </c>
      <c r="E8" t="s">
        <v>163</v>
      </c>
      <c r="F8">
        <v>6214.8</v>
      </c>
      <c r="I8" t="s">
        <v>163</v>
      </c>
      <c r="J8" s="1">
        <v>6214.8</v>
      </c>
    </row>
    <row r="9" spans="1:10">
      <c r="A9" s="32" t="s">
        <v>164</v>
      </c>
      <c r="B9">
        <v>4958</v>
      </c>
      <c r="E9" t="s">
        <v>164</v>
      </c>
      <c r="F9">
        <v>4958</v>
      </c>
      <c r="I9" t="s">
        <v>164</v>
      </c>
      <c r="J9" s="1">
        <v>4958</v>
      </c>
    </row>
    <row r="10" spans="1:10">
      <c r="A10" s="32" t="s">
        <v>165</v>
      </c>
      <c r="B10">
        <v>10532.5</v>
      </c>
      <c r="E10" t="s">
        <v>165</v>
      </c>
      <c r="F10">
        <v>10532.5</v>
      </c>
      <c r="I10" t="s">
        <v>165</v>
      </c>
      <c r="J10" s="1">
        <v>10532.5</v>
      </c>
    </row>
    <row r="11" spans="1:10">
      <c r="A11" s="32" t="s">
        <v>148</v>
      </c>
      <c r="B11">
        <v>7449.78125</v>
      </c>
      <c r="E11" t="s">
        <v>148</v>
      </c>
      <c r="F11">
        <v>7449.78125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2403-D4C0-4559-B471-522AA48E7AA6}">
  <dimension ref="A1:F50"/>
  <sheetViews>
    <sheetView tabSelected="1" topLeftCell="A31" workbookViewId="0">
      <selection activeCell="F50" sqref="E46:F50"/>
    </sheetView>
  </sheetViews>
  <sheetFormatPr defaultRowHeight="14.45"/>
  <cols>
    <col min="2" max="2" width="12" customWidth="1"/>
    <col min="3" max="3" width="16.5703125" customWidth="1"/>
    <col min="4" max="4" width="14.28515625" customWidth="1"/>
    <col min="5" max="5" width="26.42578125" customWidth="1"/>
    <col min="6" max="6" width="20.7109375" customWidth="1"/>
  </cols>
  <sheetData>
    <row r="1" spans="1:5">
      <c r="A1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5">
      <c r="A2" t="s">
        <v>161</v>
      </c>
      <c r="B2" s="18">
        <f>DATE(2021,10,20)</f>
        <v>44489</v>
      </c>
      <c r="C2" s="3">
        <v>11980</v>
      </c>
      <c r="D2" s="3">
        <v>7810</v>
      </c>
      <c r="E2" s="3">
        <f t="shared" ref="E2:E33" si="0">D2-C2</f>
        <v>-4170</v>
      </c>
    </row>
    <row r="3" spans="1:5">
      <c r="A3" t="s">
        <v>162</v>
      </c>
      <c r="B3" s="18">
        <f t="shared" ref="B3:B33" si="1">B2+1</f>
        <v>44490</v>
      </c>
      <c r="C3" s="3">
        <f>Sheet2!J31</f>
        <v>0</v>
      </c>
      <c r="D3" s="3">
        <f>Sheet2!M31</f>
        <v>6390</v>
      </c>
      <c r="E3" s="3">
        <f t="shared" si="0"/>
        <v>6390</v>
      </c>
    </row>
    <row r="4" spans="1:5">
      <c r="A4" t="s">
        <v>163</v>
      </c>
      <c r="B4" s="18">
        <f t="shared" si="1"/>
        <v>44491</v>
      </c>
      <c r="C4" s="3">
        <f>Sheet2!P31</f>
        <v>12940</v>
      </c>
      <c r="D4" s="3">
        <f>Sheet2!S31</f>
        <v>8280</v>
      </c>
      <c r="E4" s="3">
        <f t="shared" si="0"/>
        <v>-4660</v>
      </c>
    </row>
    <row r="5" spans="1:5">
      <c r="A5" t="s">
        <v>164</v>
      </c>
      <c r="B5" s="18">
        <f t="shared" si="1"/>
        <v>44492</v>
      </c>
      <c r="C5" s="3">
        <f>Sheet2!V31</f>
        <v>0</v>
      </c>
      <c r="D5" s="3">
        <f>Sheet2!Y31</f>
        <v>6740</v>
      </c>
      <c r="E5" s="3">
        <f t="shared" si="0"/>
        <v>6740</v>
      </c>
    </row>
    <row r="6" spans="1:5">
      <c r="A6" t="s">
        <v>165</v>
      </c>
      <c r="B6" s="18">
        <f t="shared" si="1"/>
        <v>44493</v>
      </c>
      <c r="C6" s="3">
        <f>Sheet2!AB31</f>
        <v>11580</v>
      </c>
      <c r="D6" s="3">
        <f>Sheet2!AE31</f>
        <v>10210</v>
      </c>
      <c r="E6" s="3">
        <f t="shared" si="0"/>
        <v>-1370</v>
      </c>
    </row>
    <row r="7" spans="1:5">
      <c r="A7" t="s">
        <v>159</v>
      </c>
      <c r="B7" s="18">
        <f t="shared" si="1"/>
        <v>44494</v>
      </c>
      <c r="C7" s="3">
        <f>Sheet2!AH31</f>
        <v>0</v>
      </c>
      <c r="D7" s="3">
        <f>Sheet2!AK31</f>
        <v>3945</v>
      </c>
      <c r="E7" s="3">
        <f t="shared" si="0"/>
        <v>3945</v>
      </c>
    </row>
    <row r="8" spans="1:5">
      <c r="A8" t="s">
        <v>160</v>
      </c>
      <c r="B8" s="18">
        <f t="shared" si="1"/>
        <v>44495</v>
      </c>
      <c r="C8" s="3">
        <f>Sheet2!AN31</f>
        <v>10250</v>
      </c>
      <c r="D8" s="3">
        <f>Sheet2!AQ31</f>
        <v>6165</v>
      </c>
      <c r="E8" s="3">
        <f t="shared" si="0"/>
        <v>-4085</v>
      </c>
    </row>
    <row r="9" spans="1:5">
      <c r="A9" t="s">
        <v>161</v>
      </c>
      <c r="B9" s="18">
        <f t="shared" si="1"/>
        <v>44496</v>
      </c>
      <c r="C9" s="3">
        <f>Sheet2!AT31</f>
        <v>0</v>
      </c>
      <c r="D9" s="3">
        <f>Sheet2!AW31</f>
        <v>5515</v>
      </c>
      <c r="E9" s="3">
        <f t="shared" si="0"/>
        <v>5515</v>
      </c>
    </row>
    <row r="10" spans="1:5">
      <c r="A10" t="s">
        <v>162</v>
      </c>
      <c r="B10" s="18">
        <f t="shared" si="1"/>
        <v>44497</v>
      </c>
      <c r="C10" s="3">
        <f>Sheet2!AZ31</f>
        <v>10855</v>
      </c>
      <c r="D10" s="3">
        <f>Sheet2!BC31</f>
        <v>5795</v>
      </c>
      <c r="E10" s="3">
        <f t="shared" si="0"/>
        <v>-5060</v>
      </c>
    </row>
    <row r="11" spans="1:5">
      <c r="A11" t="s">
        <v>163</v>
      </c>
      <c r="B11" s="18">
        <f t="shared" si="1"/>
        <v>44498</v>
      </c>
      <c r="C11" s="3">
        <f>Sheet2!BF31</f>
        <v>0</v>
      </c>
      <c r="D11" s="3">
        <f>Sheet2!BI31</f>
        <v>6535</v>
      </c>
      <c r="E11" s="3">
        <f t="shared" si="0"/>
        <v>6535</v>
      </c>
    </row>
    <row r="12" spans="1:5">
      <c r="A12" t="s">
        <v>164</v>
      </c>
      <c r="B12" s="18">
        <f t="shared" si="1"/>
        <v>44499</v>
      </c>
      <c r="C12" s="3">
        <f>Sheet2!BL31</f>
        <v>0</v>
      </c>
      <c r="D12" s="3">
        <f>Sheet2!BO31</f>
        <v>915</v>
      </c>
      <c r="E12" s="3">
        <f t="shared" si="0"/>
        <v>915</v>
      </c>
    </row>
    <row r="13" spans="1:5">
      <c r="A13" t="s">
        <v>165</v>
      </c>
      <c r="B13" s="18">
        <f t="shared" si="1"/>
        <v>44500</v>
      </c>
      <c r="C13" s="3">
        <f>+Sheet2!BR31</f>
        <v>11625</v>
      </c>
      <c r="D13" s="3">
        <f>Sheet2!BU31</f>
        <v>11555</v>
      </c>
      <c r="E13" s="3">
        <f t="shared" si="0"/>
        <v>-70</v>
      </c>
    </row>
    <row r="14" spans="1:5">
      <c r="A14" t="s">
        <v>159</v>
      </c>
      <c r="B14" s="18">
        <f t="shared" si="1"/>
        <v>44501</v>
      </c>
      <c r="C14" s="3">
        <f>Sheet2!BX31</f>
        <v>13790</v>
      </c>
      <c r="D14" s="3">
        <f>Sheet2!CA31</f>
        <v>8780</v>
      </c>
      <c r="E14" s="3">
        <f t="shared" si="0"/>
        <v>-5010</v>
      </c>
    </row>
    <row r="15" spans="1:5">
      <c r="A15" t="s">
        <v>160</v>
      </c>
      <c r="B15" s="18">
        <f t="shared" si="1"/>
        <v>44502</v>
      </c>
      <c r="C15" s="3">
        <f>Sheet2!CD31</f>
        <v>0</v>
      </c>
      <c r="D15" s="3">
        <f>Sheet2!CG31</f>
        <v>6165</v>
      </c>
      <c r="E15" s="3">
        <f t="shared" si="0"/>
        <v>6165</v>
      </c>
    </row>
    <row r="16" spans="1:5">
      <c r="A16" t="s">
        <v>161</v>
      </c>
      <c r="B16" s="18">
        <f t="shared" si="1"/>
        <v>44503</v>
      </c>
      <c r="C16" s="3">
        <f>Sheet2!CJ31</f>
        <v>15045</v>
      </c>
      <c r="D16" s="3">
        <f>Sheet2!CM31</f>
        <v>22675</v>
      </c>
      <c r="E16" s="3">
        <f t="shared" si="0"/>
        <v>7630</v>
      </c>
    </row>
    <row r="17" spans="1:5">
      <c r="A17" t="s">
        <v>162</v>
      </c>
      <c r="B17" s="18">
        <f t="shared" si="1"/>
        <v>44504</v>
      </c>
      <c r="C17">
        <f>Sheet2!CP31</f>
        <v>0</v>
      </c>
      <c r="D17">
        <v>0</v>
      </c>
      <c r="E17" s="3">
        <f t="shared" si="0"/>
        <v>0</v>
      </c>
    </row>
    <row r="18" spans="1:5">
      <c r="A18" t="s">
        <v>163</v>
      </c>
      <c r="B18" s="18">
        <f t="shared" si="1"/>
        <v>44505</v>
      </c>
      <c r="C18">
        <v>0</v>
      </c>
      <c r="D18">
        <v>0</v>
      </c>
      <c r="E18" s="3">
        <f t="shared" si="0"/>
        <v>0</v>
      </c>
    </row>
    <row r="19" spans="1:5">
      <c r="A19" t="s">
        <v>164</v>
      </c>
      <c r="B19" s="18">
        <f t="shared" si="1"/>
        <v>44506</v>
      </c>
      <c r="C19">
        <v>0</v>
      </c>
      <c r="D19">
        <v>0</v>
      </c>
      <c r="E19" s="3">
        <f t="shared" si="0"/>
        <v>0</v>
      </c>
    </row>
    <row r="20" spans="1:5">
      <c r="A20" t="s">
        <v>165</v>
      </c>
      <c r="B20" s="18">
        <f t="shared" si="1"/>
        <v>44507</v>
      </c>
      <c r="C20" s="3">
        <f>Sheet2!DH31</f>
        <v>12015</v>
      </c>
      <c r="D20" s="3">
        <f>Sheet2!DK31</f>
        <v>7810</v>
      </c>
      <c r="E20" s="3">
        <f t="shared" si="0"/>
        <v>-4205</v>
      </c>
    </row>
    <row r="21" spans="1:5">
      <c r="A21" t="s">
        <v>159</v>
      </c>
      <c r="B21" s="18">
        <f t="shared" si="1"/>
        <v>44508</v>
      </c>
      <c r="C21" s="3">
        <f>Sheet2!DN31</f>
        <v>0</v>
      </c>
      <c r="D21" s="3">
        <f>Sheet2!DQ31</f>
        <v>6390</v>
      </c>
      <c r="E21" s="3">
        <f t="shared" si="0"/>
        <v>6390</v>
      </c>
    </row>
    <row r="22" spans="1:5">
      <c r="A22" t="s">
        <v>160</v>
      </c>
      <c r="B22" s="18">
        <f t="shared" si="1"/>
        <v>44509</v>
      </c>
      <c r="C22" s="3">
        <f>Sheet2!DT31</f>
        <v>11900</v>
      </c>
      <c r="D22" s="3">
        <f>Sheet2!DW31</f>
        <v>8780</v>
      </c>
      <c r="E22" s="3">
        <f t="shared" si="0"/>
        <v>-3120</v>
      </c>
    </row>
    <row r="23" spans="1:5">
      <c r="A23" t="s">
        <v>161</v>
      </c>
      <c r="B23" s="18">
        <f t="shared" si="1"/>
        <v>44510</v>
      </c>
      <c r="C23" s="3">
        <f>Sheet2!DZ31</f>
        <v>0</v>
      </c>
      <c r="D23" s="3">
        <f>Sheet2!EC31</f>
        <v>5460</v>
      </c>
      <c r="E23" s="3">
        <f t="shared" si="0"/>
        <v>5460</v>
      </c>
    </row>
    <row r="24" spans="1:5">
      <c r="A24" t="s">
        <v>162</v>
      </c>
      <c r="B24" s="18">
        <f t="shared" si="1"/>
        <v>44511</v>
      </c>
      <c r="C24" s="3">
        <f>Sheet2!EF31</f>
        <v>13195</v>
      </c>
      <c r="D24" s="3">
        <f>Sheet2!EI31</f>
        <v>9354</v>
      </c>
      <c r="E24" s="3">
        <f t="shared" si="0"/>
        <v>-3841</v>
      </c>
    </row>
    <row r="25" spans="1:5">
      <c r="A25" t="s">
        <v>163</v>
      </c>
      <c r="B25" s="18">
        <f t="shared" si="1"/>
        <v>44512</v>
      </c>
      <c r="C25" s="3">
        <f>Sheet2!EL31</f>
        <v>0</v>
      </c>
      <c r="D25" s="3">
        <f>Sheet2!EO31</f>
        <v>8634</v>
      </c>
      <c r="E25" s="3">
        <f t="shared" si="0"/>
        <v>8634</v>
      </c>
    </row>
    <row r="26" spans="1:5">
      <c r="A26" t="s">
        <v>164</v>
      </c>
      <c r="B26" s="18">
        <f t="shared" si="1"/>
        <v>44513</v>
      </c>
      <c r="C26">
        <f>Sheet2!ER31</f>
        <v>0</v>
      </c>
      <c r="D26">
        <f>Sheet2!EU31</f>
        <v>0</v>
      </c>
      <c r="E26" s="3">
        <f t="shared" si="0"/>
        <v>0</v>
      </c>
    </row>
    <row r="27" spans="1:5">
      <c r="A27" t="s">
        <v>165</v>
      </c>
      <c r="B27" s="18">
        <f t="shared" si="1"/>
        <v>44514</v>
      </c>
      <c r="C27" s="3">
        <f>Sheet2!EX31</f>
        <v>14555</v>
      </c>
      <c r="D27" s="3">
        <f>Sheet2!FA31</f>
        <v>12555</v>
      </c>
      <c r="E27" s="3">
        <f t="shared" si="0"/>
        <v>-2000</v>
      </c>
    </row>
    <row r="28" spans="1:5">
      <c r="A28" t="s">
        <v>159</v>
      </c>
      <c r="B28" s="18">
        <f t="shared" si="1"/>
        <v>44515</v>
      </c>
      <c r="C28" s="3">
        <f>Sheet2!FD31</f>
        <v>0</v>
      </c>
      <c r="D28" s="3">
        <f>Sheet2!FG31</f>
        <v>8770</v>
      </c>
      <c r="E28" s="3">
        <f t="shared" si="0"/>
        <v>8770</v>
      </c>
    </row>
    <row r="29" spans="1:5">
      <c r="A29" t="s">
        <v>160</v>
      </c>
      <c r="B29" s="18">
        <f t="shared" si="1"/>
        <v>44516</v>
      </c>
      <c r="C29" s="3">
        <f>Sheet2!FJ31</f>
        <v>14355</v>
      </c>
      <c r="D29" s="3">
        <f>Sheet2!FM31</f>
        <v>10420</v>
      </c>
      <c r="E29" s="3">
        <f t="shared" si="0"/>
        <v>-3935</v>
      </c>
    </row>
    <row r="30" spans="1:5">
      <c r="A30" t="s">
        <v>161</v>
      </c>
      <c r="B30" s="18">
        <f t="shared" si="1"/>
        <v>44517</v>
      </c>
      <c r="C30" s="3">
        <f>Sheet2!FP31</f>
        <v>0</v>
      </c>
      <c r="D30" s="3">
        <f>Sheet2!FS31</f>
        <v>7780</v>
      </c>
      <c r="E30" s="3">
        <f t="shared" si="0"/>
        <v>7780</v>
      </c>
    </row>
    <row r="31" spans="1:5">
      <c r="A31" t="s">
        <v>162</v>
      </c>
      <c r="B31" s="18">
        <f t="shared" si="1"/>
        <v>44518</v>
      </c>
      <c r="C31" s="3">
        <f>Sheet2!FV31</f>
        <v>13270</v>
      </c>
      <c r="D31" s="3">
        <f>Sheet2!FY31</f>
        <v>10205</v>
      </c>
      <c r="E31" s="3">
        <f t="shared" si="0"/>
        <v>-3065</v>
      </c>
    </row>
    <row r="32" spans="1:5">
      <c r="A32" t="s">
        <v>163</v>
      </c>
      <c r="B32" s="18">
        <f t="shared" si="1"/>
        <v>44519</v>
      </c>
      <c r="C32" s="3">
        <f>Sheet2!GB31</f>
        <v>0</v>
      </c>
      <c r="D32" s="3">
        <f>Sheet2!GE31</f>
        <v>7625</v>
      </c>
      <c r="E32" s="3">
        <f t="shared" si="0"/>
        <v>7625</v>
      </c>
    </row>
    <row r="33" spans="1:6">
      <c r="A33" t="s">
        <v>164</v>
      </c>
      <c r="B33" s="18">
        <f t="shared" si="1"/>
        <v>44520</v>
      </c>
      <c r="C33" s="3">
        <f>Sheet2!GH31</f>
        <v>13965</v>
      </c>
      <c r="D33" s="3">
        <f>Sheet2!GK31</f>
        <v>17135</v>
      </c>
      <c r="E33" s="3">
        <f t="shared" si="0"/>
        <v>3170</v>
      </c>
    </row>
    <row r="34" spans="1:6">
      <c r="C34" s="3">
        <f>SUM(C2:C33)</f>
        <v>191320</v>
      </c>
      <c r="D34" s="3">
        <f>SUM(D2:D33)</f>
        <v>238393</v>
      </c>
    </row>
    <row r="37" spans="1:6">
      <c r="C37" t="s">
        <v>170</v>
      </c>
      <c r="D37" s="3">
        <v>191320</v>
      </c>
    </row>
    <row r="38" spans="1:6">
      <c r="C38" t="s">
        <v>171</v>
      </c>
      <c r="D38" s="3">
        <v>238393</v>
      </c>
    </row>
    <row r="39" spans="1:6">
      <c r="C39" t="s">
        <v>172</v>
      </c>
      <c r="D39" s="3">
        <f>SUM(E2:E33)</f>
        <v>47073</v>
      </c>
    </row>
    <row r="40" spans="1:6">
      <c r="C40" t="s">
        <v>173</v>
      </c>
      <c r="D40" s="21">
        <f>COUNT(E2:E33)</f>
        <v>32</v>
      </c>
    </row>
    <row r="41" spans="1:6">
      <c r="C41" t="s">
        <v>174</v>
      </c>
      <c r="D41" s="3">
        <f>AVERAGE(E2:E33)</f>
        <v>1471.03125</v>
      </c>
    </row>
    <row r="42" spans="1:6">
      <c r="C42" t="s">
        <v>175</v>
      </c>
      <c r="D42" s="38">
        <f>(D34-C34)/C34</f>
        <v>0.24604327827723185</v>
      </c>
    </row>
    <row r="46" spans="1:6">
      <c r="E46" t="s">
        <v>176</v>
      </c>
      <c r="F46" t="s">
        <v>177</v>
      </c>
    </row>
    <row r="47" spans="1:6">
      <c r="E47" t="s">
        <v>178</v>
      </c>
      <c r="F47" s="3">
        <f>AVERAGE(D2:D13)</f>
        <v>6654.583333333333</v>
      </c>
    </row>
    <row r="48" spans="1:6">
      <c r="E48" t="s">
        <v>179</v>
      </c>
      <c r="F48" s="3">
        <f>AVERAGE(D14:D16)</f>
        <v>12540</v>
      </c>
    </row>
    <row r="49" spans="5:6">
      <c r="E49" t="s">
        <v>180</v>
      </c>
      <c r="F49" s="1">
        <v>0</v>
      </c>
    </row>
    <row r="50" spans="5:6">
      <c r="E50" t="s">
        <v>181</v>
      </c>
      <c r="F50" s="3">
        <f>AVERAGE(D20:D33)</f>
        <v>8637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3DD44890A43C4EAA81871411E2AEAD" ma:contentTypeVersion="4" ma:contentTypeDescription="Create a new document." ma:contentTypeScope="" ma:versionID="fe9638ac6ef75cbe6a5c3cb326a8778f">
  <xsd:schema xmlns:xsd="http://www.w3.org/2001/XMLSchema" xmlns:xs="http://www.w3.org/2001/XMLSchema" xmlns:p="http://schemas.microsoft.com/office/2006/metadata/properties" xmlns:ns3="6b80e4cb-4721-4db4-95aa-7bef4d69c77e" targetNamespace="http://schemas.microsoft.com/office/2006/metadata/properties" ma:root="true" ma:fieldsID="2b63a4f790caee5a375479c47b6f6d35" ns3:_="">
    <xsd:import namespace="6b80e4cb-4721-4db4-95aa-7bef4d69c7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0e4cb-4721-4db4-95aa-7bef4d69c7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8AD126-664C-4A19-B19E-47E4AED539C0}"/>
</file>

<file path=customXml/itemProps2.xml><?xml version="1.0" encoding="utf-8"?>
<ds:datastoreItem xmlns:ds="http://schemas.openxmlformats.org/officeDocument/2006/customXml" ds:itemID="{76A25347-6F5D-4B49-B56B-02B54F9B8E78}"/>
</file>

<file path=customXml/itemProps3.xml><?xml version="1.0" encoding="utf-8"?>
<ds:datastoreItem xmlns:ds="http://schemas.openxmlformats.org/officeDocument/2006/customXml" ds:itemID="{68227E2B-4C35-4F76-A830-D03F9BB535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2021-11-15T03:27:09Z</dcterms:created>
  <dcterms:modified xsi:type="dcterms:W3CDTF">2022-05-20T10:39:32Z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0x010100603DD44890A43C4EAA81871411E2AEAD</vt:lpwstr>
  </property>
</Properties>
</file>