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slicers/slicer3.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Harut\Desktop\Power BI\POWER  BI DAHHBOARD\Animated Excel Dashboard !! Personal Finance Tracker\"/>
    </mc:Choice>
  </mc:AlternateContent>
  <xr:revisionPtr revIDLastSave="0" documentId="8_{3218EA99-4B05-4B96-AF20-922CE0689E85}" xr6:coauthVersionLast="47" xr6:coauthVersionMax="47" xr10:uidLastSave="{00000000-0000-0000-0000-000000000000}"/>
  <bookViews>
    <workbookView xWindow="-120" yWindow="-120" windowWidth="19440" windowHeight="15000" xr2:uid="{4DFC479F-9B4D-4C5B-8528-911149480BD6}"/>
  </bookViews>
  <sheets>
    <sheet name="Dashboard" sheetId="10" r:id="rId1"/>
    <sheet name="Income &amp;  Expenses" sheetId="3" r:id="rId2"/>
    <sheet name="Assets &amp; Goals" sheetId="9" r:id="rId3"/>
    <sheet name="real data" sheetId="2" r:id="rId4"/>
    <sheet name="Pivot Tables" sheetId="6" r:id="rId5"/>
  </sheets>
  <definedNames>
    <definedName name="Slicer_Month">#N/A</definedName>
    <definedName name="Slicer_Month1">#N/A</definedName>
  </definedNames>
  <calcPr calcId="181029"/>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162" i="3" l="1"/>
  <c r="L163" i="3"/>
  <c r="L164" i="3"/>
  <c r="L165" i="3"/>
  <c r="L166" i="3"/>
  <c r="L167" i="3"/>
  <c r="L168" i="3"/>
  <c r="L169" i="3"/>
  <c r="L170" i="3"/>
  <c r="L171" i="3"/>
  <c r="L172" i="3"/>
  <c r="L173" i="3"/>
  <c r="L174" i="3"/>
  <c r="L175" i="3"/>
  <c r="L176" i="3"/>
  <c r="L177" i="3"/>
  <c r="L178" i="3"/>
  <c r="L179" i="3"/>
  <c r="L180" i="3"/>
  <c r="L181" i="3"/>
  <c r="L182" i="3"/>
  <c r="L187" i="3"/>
  <c r="L188" i="3"/>
  <c r="L189" i="3"/>
  <c r="L190" i="3"/>
  <c r="L191" i="3"/>
  <c r="L192" i="3"/>
  <c r="L193" i="3"/>
  <c r="L194" i="3"/>
  <c r="L195" i="3"/>
  <c r="L196" i="3"/>
  <c r="L197" i="3"/>
  <c r="L198" i="3"/>
  <c r="L199" i="3"/>
  <c r="L200" i="3"/>
  <c r="L201" i="3"/>
  <c r="L202" i="3"/>
  <c r="L203" i="3"/>
  <c r="L204" i="3"/>
  <c r="L205" i="3"/>
  <c r="L206" i="3"/>
  <c r="L207" i="3"/>
  <c r="L212" i="3"/>
  <c r="L314" i="3"/>
  <c r="L315" i="3"/>
  <c r="L316" i="3"/>
  <c r="L317" i="3"/>
  <c r="L318" i="3"/>
  <c r="L319" i="3"/>
  <c r="L320" i="3"/>
  <c r="L321" i="3"/>
  <c r="L322" i="3"/>
  <c r="L323" i="3"/>
  <c r="L324" i="3"/>
  <c r="L325" i="3"/>
  <c r="L326" i="3"/>
  <c r="L327" i="3"/>
  <c r="L328" i="3"/>
  <c r="L329" i="3"/>
  <c r="L330" i="3"/>
  <c r="L331" i="3"/>
  <c r="L332" i="3"/>
  <c r="L333" i="3"/>
  <c r="L338" i="3"/>
  <c r="L339" i="3"/>
  <c r="L340" i="3"/>
  <c r="L341" i="3"/>
  <c r="L342" i="3"/>
  <c r="L343" i="3"/>
  <c r="L344" i="3"/>
  <c r="L345" i="3"/>
  <c r="L346" i="3"/>
  <c r="L347" i="3"/>
  <c r="L348" i="3"/>
  <c r="L349" i="3"/>
  <c r="L350" i="3"/>
  <c r="L351" i="3"/>
  <c r="L352" i="3"/>
  <c r="L353" i="3"/>
  <c r="L354" i="3"/>
  <c r="L355" i="3"/>
  <c r="L356" i="3"/>
  <c r="L357" i="3"/>
  <c r="L358" i="3"/>
  <c r="L363" i="3"/>
  <c r="L364" i="3"/>
  <c r="L365" i="3"/>
  <c r="L366" i="3"/>
  <c r="L367" i="3"/>
  <c r="L368" i="3"/>
  <c r="L369" i="3"/>
  <c r="L370" i="3"/>
  <c r="L371" i="3"/>
  <c r="L372" i="3"/>
  <c r="L373" i="3"/>
  <c r="L374" i="3"/>
  <c r="L375" i="3"/>
  <c r="L376" i="3"/>
  <c r="L377" i="3"/>
  <c r="L378" i="3"/>
  <c r="L379" i="3"/>
  <c r="L380" i="3"/>
  <c r="L381" i="3"/>
  <c r="L382" i="3"/>
  <c r="L383" i="3"/>
  <c r="AQ13" i="6"/>
  <c r="AQ11" i="6" s="1"/>
  <c r="AJ13" i="6"/>
  <c r="AG10" i="6"/>
  <c r="AG11" i="6"/>
  <c r="E203" i="2"/>
  <c r="E204" i="2"/>
  <c r="E205" i="2"/>
  <c r="E206" i="2"/>
  <c r="E207" i="2"/>
  <c r="E208" i="2"/>
  <c r="E209" i="2"/>
  <c r="E210" i="2"/>
  <c r="E211" i="2"/>
  <c r="E212" i="2"/>
  <c r="E213" i="2"/>
  <c r="E214" i="2"/>
  <c r="E215" i="2"/>
  <c r="E216" i="2"/>
  <c r="E217" i="2"/>
  <c r="E218" i="2"/>
  <c r="E219" i="2"/>
  <c r="E220" i="2"/>
  <c r="E221" i="2"/>
  <c r="E222" i="2"/>
  <c r="E227" i="2"/>
  <c r="E228" i="2"/>
  <c r="E229" i="2"/>
  <c r="E230" i="2"/>
  <c r="E231" i="2"/>
  <c r="E232" i="2"/>
  <c r="E233" i="2"/>
  <c r="E234" i="2"/>
  <c r="E235" i="2"/>
  <c r="E236" i="2"/>
  <c r="E237" i="2"/>
  <c r="E238" i="2"/>
  <c r="E239" i="2"/>
  <c r="E240" i="2"/>
  <c r="E241" i="2"/>
  <c r="E242" i="2"/>
  <c r="E243" i="2"/>
  <c r="E244" i="2"/>
  <c r="E245" i="2"/>
  <c r="E246" i="2"/>
  <c r="E247" i="2"/>
  <c r="E252" i="2"/>
  <c r="E253" i="2"/>
  <c r="E254" i="2"/>
  <c r="E255" i="2"/>
  <c r="E256" i="2"/>
  <c r="E257" i="2"/>
  <c r="E258" i="2"/>
  <c r="E259" i="2"/>
  <c r="E260" i="2"/>
  <c r="E261" i="2"/>
  <c r="E262" i="2"/>
  <c r="E263" i="2"/>
  <c r="E264" i="2"/>
  <c r="E265" i="2"/>
  <c r="E266" i="2"/>
  <c r="E267" i="2"/>
  <c r="E268" i="2"/>
  <c r="E269" i="2"/>
  <c r="E270" i="2"/>
  <c r="E271" i="2"/>
  <c r="E272" i="2"/>
  <c r="E277" i="2"/>
  <c r="E278" i="2"/>
  <c r="E279" i="2"/>
  <c r="E280" i="2"/>
  <c r="E281" i="2"/>
  <c r="E282" i="2"/>
  <c r="E283" i="2"/>
  <c r="E284" i="2"/>
  <c r="E285" i="2"/>
  <c r="E286" i="2"/>
  <c r="E287" i="2"/>
  <c r="E288" i="2"/>
  <c r="E289" i="2"/>
  <c r="E290" i="2"/>
  <c r="E291" i="2"/>
  <c r="E292" i="2"/>
  <c r="E293" i="2"/>
  <c r="E294" i="2"/>
  <c r="E295" i="2"/>
  <c r="E296" i="2"/>
  <c r="E297" i="2"/>
  <c r="E202" i="2"/>
  <c r="E178" i="2"/>
  <c r="E177" i="2"/>
  <c r="E179" i="2"/>
  <c r="E180" i="2"/>
  <c r="E181" i="2"/>
  <c r="E182" i="2"/>
  <c r="E183" i="2"/>
  <c r="E184" i="2"/>
  <c r="E185" i="2"/>
  <c r="E186" i="2"/>
  <c r="E187" i="2"/>
  <c r="E188" i="2"/>
  <c r="E189" i="2"/>
  <c r="E190" i="2"/>
  <c r="E191" i="2"/>
  <c r="E192" i="2"/>
  <c r="E193" i="2"/>
  <c r="E194" i="2"/>
  <c r="E195" i="2"/>
  <c r="E196" i="2"/>
  <c r="E197" i="2"/>
  <c r="E172" i="2"/>
  <c r="E163" i="2"/>
  <c r="E164" i="2"/>
  <c r="E165" i="2"/>
  <c r="E166" i="2"/>
  <c r="E167" i="2"/>
  <c r="E168" i="2"/>
  <c r="E169" i="2"/>
  <c r="E170" i="2"/>
  <c r="E171" i="2"/>
  <c r="E153" i="2"/>
  <c r="E154" i="2"/>
  <c r="E155" i="2"/>
  <c r="E156" i="2"/>
  <c r="E157" i="2"/>
  <c r="E158" i="2"/>
  <c r="E159" i="2"/>
  <c r="E160" i="2"/>
  <c r="E161" i="2"/>
  <c r="E162" i="2"/>
  <c r="E152" i="2"/>
  <c r="I11" i="6"/>
  <c r="O21" i="2"/>
  <c r="I12" i="6"/>
  <c r="I13" i="6"/>
  <c r="I10" i="6"/>
  <c r="E12" i="6"/>
  <c r="E13" i="6"/>
  <c r="E11" i="6"/>
  <c r="I14" i="6"/>
  <c r="E14" i="6"/>
  <c r="AY6" i="6" l="1"/>
  <c r="L9" i="6"/>
  <c r="AQ8" i="6"/>
  <c r="AR8"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479FB4-0189-49F5-9556-FAE210FADBBB}"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<sst xmlns="http://schemas.openxmlformats.org/spreadsheetml/2006/main" count="4216" uniqueCount="91">
  <si>
    <t>Month</t>
  </si>
  <si>
    <t>Main Type</t>
  </si>
  <si>
    <t>Category</t>
  </si>
  <si>
    <t>Sub-category</t>
  </si>
  <si>
    <t>Amount</t>
  </si>
  <si>
    <t>Bill Due Date</t>
  </si>
  <si>
    <t>Status</t>
  </si>
  <si>
    <t>Income Goal</t>
  </si>
  <si>
    <t>Assets</t>
  </si>
  <si>
    <t>Jan</t>
  </si>
  <si>
    <t>Expenses</t>
  </si>
  <si>
    <t>Housing</t>
  </si>
  <si>
    <t>Cleaning</t>
  </si>
  <si>
    <t xml:space="preserve"> Paid </t>
  </si>
  <si>
    <t>Gold</t>
  </si>
  <si>
    <t>Electric</t>
  </si>
  <si>
    <t xml:space="preserve"> Late </t>
  </si>
  <si>
    <t>Feb</t>
  </si>
  <si>
    <t>Bonds</t>
  </si>
  <si>
    <t>Insurance</t>
  </si>
  <si>
    <t>Mar</t>
  </si>
  <si>
    <t xml:space="preserve">Stock </t>
  </si>
  <si>
    <t>Internet</t>
  </si>
  <si>
    <t>Apr</t>
  </si>
  <si>
    <t>Warehouse</t>
  </si>
  <si>
    <t>Water</t>
  </si>
  <si>
    <t>May</t>
  </si>
  <si>
    <t>Land</t>
  </si>
  <si>
    <t>Parking Fee</t>
  </si>
  <si>
    <t>Jun</t>
  </si>
  <si>
    <t>Rent</t>
  </si>
  <si>
    <t>Jul</t>
  </si>
  <si>
    <t>TV Subscription</t>
  </si>
  <si>
    <t>Sep</t>
  </si>
  <si>
    <t>Other</t>
  </si>
  <si>
    <t>Oct</t>
  </si>
  <si>
    <t>Personal</t>
  </si>
  <si>
    <t>School loans</t>
  </si>
  <si>
    <t>Nov</t>
  </si>
  <si>
    <t>Shopping</t>
  </si>
  <si>
    <t>Aug</t>
  </si>
  <si>
    <t>Outing</t>
  </si>
  <si>
    <t>Dec</t>
  </si>
  <si>
    <t>Transportation</t>
  </si>
  <si>
    <t>Gas</t>
  </si>
  <si>
    <t>vehicle insurance</t>
  </si>
  <si>
    <t>Maintenance</t>
  </si>
  <si>
    <t>Parking</t>
  </si>
  <si>
    <t>Installment</t>
  </si>
  <si>
    <t>Registration</t>
  </si>
  <si>
    <t>Toll</t>
  </si>
  <si>
    <t>Income</t>
  </si>
  <si>
    <t>Main Income</t>
  </si>
  <si>
    <t>Salary</t>
  </si>
  <si>
    <t>My Shop</t>
  </si>
  <si>
    <t>Side Income</t>
  </si>
  <si>
    <t>E-commerce</t>
  </si>
  <si>
    <t>Column1</t>
  </si>
  <si>
    <t>^</t>
  </si>
  <si>
    <t>Column2</t>
  </si>
  <si>
    <t>Jan,2023</t>
  </si>
  <si>
    <t>Feb,2023</t>
  </si>
  <si>
    <t>Mar,2023</t>
  </si>
  <si>
    <t>Apr,2023</t>
  </si>
  <si>
    <t>May,2023</t>
  </si>
  <si>
    <t>Jun,2023</t>
  </si>
  <si>
    <t>Jul,2023</t>
  </si>
  <si>
    <t>Sep,2023</t>
  </si>
  <si>
    <t>Oct,2023</t>
  </si>
  <si>
    <t>Nov,2023</t>
  </si>
  <si>
    <t>Aug,2023</t>
  </si>
  <si>
    <t>Dec,2023</t>
  </si>
  <si>
    <t>Row Labels</t>
  </si>
  <si>
    <t>Grand Total</t>
  </si>
  <si>
    <t>Sum of Amount</t>
  </si>
  <si>
    <t>Incomes</t>
  </si>
  <si>
    <t>Total Expreses</t>
  </si>
  <si>
    <t>Total Income</t>
  </si>
  <si>
    <t>Avaliable Balance</t>
  </si>
  <si>
    <t>Total</t>
  </si>
  <si>
    <t>Google Adsense</t>
  </si>
  <si>
    <t>Expenses by  Month</t>
  </si>
  <si>
    <t>Income by  Month</t>
  </si>
  <si>
    <t>Column Labels</t>
  </si>
  <si>
    <t>Max. Expenses</t>
  </si>
  <si>
    <t>Max. Income</t>
  </si>
  <si>
    <t>Count of Status</t>
  </si>
  <si>
    <t>Slicer selection</t>
  </si>
  <si>
    <t>Percentage</t>
  </si>
  <si>
    <t>TOTAL NET WORTH</t>
  </si>
  <si>
    <t>TOTAL NET WORTH NET WORTH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</si>
</sst>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6" formatCode="&quot;$&quot;#,##0_);[Red]\(&quot;$&quot;#,##0\)"/>
    <numFmt numFmtId="43" formatCode="_(* #,##0.00_);_(* \(#,##0.00\);_(* &quot;-&quot;??_);_(@_)"/>
    <numFmt numFmtId="164" formatCode="&quot;$&quot;#,##0;[Red]&quot;$&quot;#,##0"/>
    <numFmt numFmtId="165" formatCode="[$-409]mmm\ d\,\ yyyy;@"/>
    <numFmt numFmtId="166" formatCode="_(&quot;$&quot;* #,##0_);_(&quot;$&quot;* \(#,##0\);_(&quot;$&quot;* &quot;-&quot;??_);_(@_)"/>
    <numFmt numFmtId="167" formatCode="&quot;$&quot;#,##0"/>
    <numFmt numFmtId="168" formatCode="_(* #,##0_);_(* \(#,##0\);_(* &quot;-&quot;??_);_(@_)"/>
    <numFmt numFmtId="169" formatCode="#,##0,&quot;K&quot;"/>
  </numFmts>
  <fonts count="39" x14ac:knownFonts="1">
    <font>
      <sz val="11"/>
      <color theme="1"/>
      <name val="Calibri"/>
      <family val="2"/>
      <scheme val="minor"/>
    </font>
    <font>
      <sz val="12"/>
      <color theme="1"/>
      <name val="Calibri"/>
      <family val="2"/>
      <scheme val="minor"/>
    </font>
    <font>
      <sz val="14"/>
      <color theme="1"/>
      <name val="Arial"/>
      <family val="2"/>
    </font>
    <font>
      <b/>
      <sz val="14"/>
      <color rgb="FFC00000"/>
      <name val="Arial"/>
      <family val="2"/>
    </font>
    <font>
      <b/>
      <sz val="14"/>
      <color theme="4"/>
      <name val="Arial"/>
      <family val="2"/>
    </font>
    <font>
      <b/>
      <sz val="14"/>
      <color theme="9" tint="-0.499984740745262"/>
      <name val="Arial"/>
      <family val="2"/>
    </font>
    <font>
      <b/>
      <sz val="14"/>
      <color rgb="FF00B050"/>
      <name val="Arial"/>
      <family val="2"/>
    </font>
    <font>
      <b/>
      <sz val="14"/>
      <color theme="0"/>
      <name val="Arial"/>
      <family val="2"/>
    </font>
    <font>
      <sz val="11"/>
      <color theme="1"/>
      <name val="Calibri"/>
      <family val="2"/>
      <scheme val="minor"/>
    </font>
    <font>
      <sz val="11"/>
      <color theme="0"/>
      <name val="Calibri"/>
      <family val="2"/>
      <scheme val="minor"/>
    </font>
    <font>
      <sz val="8"/>
      <name val="Calibri"/>
      <family val="2"/>
      <scheme val="minor"/>
    </font>
    <font>
      <sz val="11"/>
      <color theme="1"/>
      <name val="Abadi"/>
      <family val="2"/>
    </font>
    <font>
      <b/>
      <sz val="14"/>
      <color theme="0"/>
      <name val="Abadi"/>
      <family val="2"/>
    </font>
    <font>
      <b/>
      <sz val="14"/>
      <color rgb="FFF9F9F9"/>
      <name val="Abadi"/>
      <family val="2"/>
    </font>
    <font>
      <sz val="11"/>
      <color rgb="FFF9F9F9"/>
      <name val="Calibri"/>
      <family val="2"/>
      <scheme val="minor"/>
    </font>
    <font>
      <sz val="14"/>
      <color rgb="FFF9F9F9"/>
      <name val="Abadi"/>
      <family val="2"/>
    </font>
    <font>
      <sz val="14"/>
      <color rgb="FFF9F9F9"/>
      <name val="Arial"/>
      <family val="2"/>
    </font>
    <font>
      <sz val="11"/>
      <color rgb="FF211D25"/>
      <name val="Abadi"/>
      <family val="2"/>
    </font>
    <font>
      <sz val="11"/>
      <color rgb="FF211D25"/>
      <name val="Calibri"/>
      <family val="2"/>
      <scheme val="minor"/>
    </font>
    <font>
      <sz val="11"/>
      <color rgb="FF003C4F"/>
      <name val="Calibri"/>
      <family val="2"/>
      <scheme val="minor"/>
    </font>
    <font>
      <sz val="14"/>
      <color rgb="FF003C4F"/>
      <name val="Arial"/>
      <family val="2"/>
    </font>
    <font>
      <sz val="14"/>
      <color theme="0" tint="-0.499984740745262"/>
      <name val="Arial"/>
      <family val="2"/>
    </font>
    <font>
      <sz val="14"/>
      <color theme="1" tint="0.14999847407452621"/>
      <name val="Arial"/>
      <family val="2"/>
    </font>
    <font>
      <sz val="11"/>
      <color rgb="FFC00000"/>
      <name val="Calibri"/>
      <family val="2"/>
      <scheme val="minor"/>
    </font>
    <font>
      <sz val="11"/>
      <color rgb="FF09C9C8"/>
      <name val="Calibri"/>
      <family val="2"/>
      <scheme val="minor"/>
    </font>
    <font>
      <b/>
      <sz val="11"/>
      <color rgb="FFC00000"/>
      <name val="Calibri"/>
      <family val="2"/>
      <scheme val="minor"/>
    </font>
    <font>
      <b/>
      <sz val="11"/>
      <color rgb="FF09C9C8"/>
      <name val="Calibri"/>
      <family val="2"/>
      <scheme val="minor"/>
    </font>
    <font>
      <sz val="11"/>
      <color rgb="FFF18E19"/>
      <name val="Calibri"/>
      <family val="2"/>
      <scheme val="minor"/>
    </font>
    <font>
      <sz val="11"/>
      <color theme="0" tint="-0.499984740745262"/>
      <name val="Abadi"/>
      <family val="2"/>
    </font>
    <font>
      <b/>
      <sz val="11"/>
      <color rgb="FF211D25"/>
      <name val="Calibri"/>
      <family val="2"/>
      <scheme val="minor"/>
    </font>
    <font>
      <sz val="12"/>
      <color rgb="FFC00000"/>
      <name val="Calibri"/>
      <family val="2"/>
      <scheme val="minor"/>
    </font>
    <font>
      <sz val="16"/>
      <color theme="1"/>
      <name val="Calibri"/>
      <family val="2"/>
      <scheme val="minor"/>
    </font>
    <font>
      <b/>
      <sz val="16"/>
      <color rgb="FF09C9C8"/>
      <name val="Calibri"/>
      <family val="2"/>
      <scheme val="minor"/>
    </font>
    <font>
      <b/>
      <sz val="16"/>
      <color rgb="FFF18E19"/>
      <name val="Calibri"/>
      <family val="2"/>
      <scheme val="minor"/>
    </font>
    <font>
      <b/>
      <sz val="14"/>
      <color rgb="FF003C4F"/>
      <name val="Arial"/>
      <family val="2"/>
    </font>
    <font>
      <sz val="14"/>
      <color rgb="FFC00000"/>
      <name val="Calibri"/>
      <family val="2"/>
      <scheme val="minor"/>
    </font>
    <font>
      <b/>
      <sz val="11"/>
      <color rgb="FFFFFFFF"/>
      <name val="Arial"/>
      <family val="2"/>
    </font>
    <font>
      <sz val="18"/>
      <color rgb="FF00B050"/>
      <name val="Calibri"/>
      <family val="2"/>
      <scheme val="minor"/>
    </font>
    <font>
      <b/>
      <sz val="14"/>
      <color theme="1"/>
      <name val="Arial"/>
      <family val="2"/>
    </font>
  </fonts>
  <fills count="6">
    <fill>
      <patternFill patternType="none"/>
    </fill>
    <fill>
      <patternFill patternType="gray125"/>
    </fill>
    <fill>
      <patternFill patternType="solid">
        <fgColor rgb="FFF9F9F9"/>
        <bgColor rgb="FF000000"/>
      </patternFill>
    </fill>
    <fill>
      <patternFill patternType="solid">
        <fgColor rgb="FF002060"/>
        <bgColor rgb="FF000000"/>
      </patternFill>
    </fill>
    <fill>
      <patternFill patternType="solid">
        <fgColor rgb="FFF9F9F9"/>
        <bgColor indexed="64"/>
      </patternFill>
    </fill>
    <fill>
      <patternFill patternType="solid">
        <fgColor rgb="FF09C9C8"/>
        <bgColor indexed="64"/>
      </patternFill>
    </fill>
  </fills>
  <borders count="1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style="thin">
        <color theme="0" tint="-0.249977111117893"/>
      </top>
      <bottom style="medium">
        <color theme="0" tint="-0.249977111117893"/>
      </bottom>
      <diagonal/>
    </border>
    <border>
      <left style="thin">
        <color theme="0" tint="-0.249977111117893"/>
      </left>
      <right/>
      <top style="thin">
        <color theme="0" tint="-0.249977111117893"/>
      </top>
      <bottom/>
      <diagonal/>
    </border>
    <border>
      <left/>
      <right/>
      <top/>
      <bottom style="double">
        <color indexed="64"/>
      </bottom>
      <diagonal/>
    </border>
    <border>
      <left/>
      <right style="thin">
        <color theme="0" tint="-0.34998626667073579"/>
      </right>
      <top/>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0" tint="-0.249977111117893"/>
      </left>
      <right style="thin">
        <color theme="0" tint="-0.249977111117893"/>
      </right>
      <top style="thin">
        <color theme="4" tint="0.39997558519241921"/>
      </top>
      <bottom style="thin">
        <color theme="0" tint="-0.249977111117893"/>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0" fontId="1" fillId="0" borderId="0"/>
    <xf numFmtId="43" fontId="8" fillId="0" borderId="0" applyFont="0" applyFill="0" applyBorder="0" applyAlignment="0" applyProtection="0"/>
    <xf numFmtId="9" fontId="8" fillId="0" borderId="0" applyFont="0" applyFill="0" applyBorder="0" applyAlignment="0" applyProtection="0"/>
  </cellStyleXfs>
  <cellXfs count="95">
    <xf numFmtId="0" fontId="0" fillId="0" borderId="0" xfId="0"/>
    <xf numFmtId="0" fontId="2" fillId="2" borderId="2" xfId="1" applyFont="1" applyFill="1" applyBorder="1" applyAlignment="1">
      <alignment horizontal="center" vertical="center"/>
    </xf>
    <xf numFmtId="164" fontId="3" fillId="2" borderId="2" xfId="1" applyNumberFormat="1" applyFont="1" applyFill="1" applyBorder="1" applyAlignment="1">
      <alignment horizontal="center" vertical="center"/>
    </xf>
    <xf numFmtId="165" fontId="2" fillId="2" borderId="2" xfId="1" applyNumberFormat="1" applyFont="1" applyFill="1" applyBorder="1" applyAlignment="1">
      <alignment horizontal="center" vertical="center"/>
    </xf>
    <xf numFmtId="166" fontId="2" fillId="2" borderId="2" xfId="1" applyNumberFormat="1" applyFont="1" applyFill="1" applyBorder="1" applyAlignment="1">
      <alignment horizontal="center" vertical="center"/>
    </xf>
    <xf numFmtId="165" fontId="2" fillId="2" borderId="1" xfId="1" applyNumberFormat="1" applyFont="1" applyFill="1" applyBorder="1" applyAlignment="1">
      <alignment horizontal="center" vertical="center"/>
    </xf>
    <xf numFmtId="0" fontId="2" fillId="2" borderId="1" xfId="1" applyFont="1" applyFill="1" applyBorder="1" applyAlignment="1">
      <alignment horizontal="center" vertical="center"/>
    </xf>
    <xf numFmtId="164" fontId="3" fillId="2" borderId="1" xfId="1" applyNumberFormat="1" applyFont="1" applyFill="1" applyBorder="1" applyAlignment="1">
      <alignment horizontal="center" vertical="center"/>
    </xf>
    <xf numFmtId="166" fontId="2" fillId="2" borderId="1" xfId="1" applyNumberFormat="1" applyFont="1" applyFill="1" applyBorder="1" applyAlignment="1">
      <alignment horizontal="center" vertical="center"/>
    </xf>
    <xf numFmtId="164" fontId="6" fillId="2" borderId="1" xfId="1" applyNumberFormat="1" applyFont="1" applyFill="1" applyBorder="1" applyAlignment="1">
      <alignment horizontal="center" vertical="center"/>
    </xf>
    <xf numFmtId="0" fontId="2" fillId="2" borderId="3" xfId="1" applyFont="1" applyFill="1" applyBorder="1" applyAlignment="1">
      <alignment horizontal="center" vertical="center"/>
    </xf>
    <xf numFmtId="164" fontId="6" fillId="2" borderId="3" xfId="1" applyNumberFormat="1" applyFont="1" applyFill="1" applyBorder="1" applyAlignment="1">
      <alignment horizontal="center" vertical="center"/>
    </xf>
    <xf numFmtId="165" fontId="2" fillId="2" borderId="3" xfId="1" applyNumberFormat="1" applyFont="1" applyFill="1" applyBorder="1" applyAlignment="1">
      <alignment horizontal="center" vertical="center"/>
    </xf>
    <xf numFmtId="166" fontId="2" fillId="2" borderId="3" xfId="1" applyNumberFormat="1" applyFont="1" applyFill="1" applyBorder="1" applyAlignment="1">
      <alignment horizontal="center" vertical="center"/>
    </xf>
    <xf numFmtId="0" fontId="2" fillId="2" borderId="4" xfId="1" applyFont="1" applyFill="1" applyBorder="1" applyAlignment="1">
      <alignment horizontal="center" vertical="center"/>
    </xf>
    <xf numFmtId="165" fontId="2" fillId="2" borderId="4" xfId="1" applyNumberFormat="1" applyFont="1" applyFill="1" applyBorder="1" applyAlignment="1">
      <alignment horizontal="center" vertical="center"/>
    </xf>
    <xf numFmtId="166" fontId="2" fillId="2" borderId="4" xfId="1" applyNumberFormat="1" applyFont="1" applyFill="1" applyBorder="1" applyAlignment="1">
      <alignment horizontal="center" vertical="center"/>
    </xf>
    <xf numFmtId="0" fontId="7" fillId="3" borderId="0" xfId="1" applyFont="1" applyFill="1" applyAlignment="1">
      <alignment horizontal="center" vertical="center"/>
    </xf>
    <xf numFmtId="167" fontId="4" fillId="2" borderId="1" xfId="1" applyNumberFormat="1" applyFont="1" applyFill="1" applyBorder="1" applyAlignment="1">
      <alignment horizontal="center" vertical="center"/>
    </xf>
    <xf numFmtId="167" fontId="5" fillId="2" borderId="1" xfId="1" applyNumberFormat="1" applyFont="1" applyFill="1" applyBorder="1" applyAlignment="1">
      <alignment horizontal="center" vertical="center"/>
    </xf>
    <xf numFmtId="167" fontId="4" fillId="2" borderId="4" xfId="1" applyNumberFormat="1" applyFont="1" applyFill="1" applyBorder="1" applyAlignment="1">
      <alignment horizontal="center" vertical="center"/>
    </xf>
    <xf numFmtId="167" fontId="5" fillId="2" borderId="4" xfId="1" applyNumberFormat="1" applyFont="1" applyFill="1" applyBorder="1" applyAlignment="1">
      <alignment horizontal="center" vertical="center"/>
    </xf>
    <xf numFmtId="0" fontId="0" fillId="4" borderId="0" xfId="0" applyFill="1"/>
    <xf numFmtId="0" fontId="11" fillId="4" borderId="0" xfId="0" applyFont="1" applyFill="1"/>
    <xf numFmtId="0" fontId="9" fillId="4" borderId="0" xfId="0" applyFont="1" applyFill="1"/>
    <xf numFmtId="0" fontId="12" fillId="4" borderId="0" xfId="1" applyFont="1" applyFill="1" applyAlignment="1">
      <alignment horizontal="center" vertical="center"/>
    </xf>
    <xf numFmtId="0" fontId="13" fillId="4" borderId="0" xfId="1" applyFont="1" applyFill="1" applyAlignment="1">
      <alignment horizontal="center" vertical="center"/>
    </xf>
    <xf numFmtId="0" fontId="14" fillId="4" borderId="0" xfId="0" applyFont="1" applyFill="1"/>
    <xf numFmtId="0" fontId="15" fillId="2" borderId="0" xfId="1" applyFont="1" applyFill="1" applyAlignment="1">
      <alignment horizontal="center" vertical="center"/>
    </xf>
    <xf numFmtId="0" fontId="16" fillId="2" borderId="5" xfId="1" applyFont="1" applyFill="1" applyBorder="1" applyAlignment="1">
      <alignment horizontal="center" vertical="center"/>
    </xf>
    <xf numFmtId="0" fontId="16" fillId="2" borderId="6" xfId="1" applyFont="1" applyFill="1" applyBorder="1" applyAlignment="1">
      <alignment horizontal="center" vertical="center"/>
    </xf>
    <xf numFmtId="0" fontId="16" fillId="2" borderId="7" xfId="1" applyFont="1" applyFill="1" applyBorder="1" applyAlignment="1">
      <alignment horizontal="center" vertical="center"/>
    </xf>
    <xf numFmtId="0" fontId="16" fillId="2" borderId="8" xfId="1" applyFont="1" applyFill="1" applyBorder="1" applyAlignment="1">
      <alignment horizontal="center" vertical="center"/>
    </xf>
    <xf numFmtId="0" fontId="16" fillId="2" borderId="0" xfId="1" applyFont="1" applyFill="1" applyAlignment="1">
      <alignment horizontal="center" vertical="center"/>
    </xf>
    <xf numFmtId="0" fontId="17" fillId="4" borderId="0" xfId="0" applyFont="1" applyFill="1" applyAlignment="1">
      <alignment horizontal="left"/>
    </xf>
    <xf numFmtId="0" fontId="19" fillId="4" borderId="0" xfId="0" applyFont="1" applyFill="1"/>
    <xf numFmtId="0" fontId="20" fillId="2" borderId="0" xfId="1" applyFont="1" applyFill="1" applyAlignment="1">
      <alignment horizontal="center" vertical="center"/>
    </xf>
    <xf numFmtId="167" fontId="20" fillId="2" borderId="0" xfId="1" applyNumberFormat="1" applyFont="1" applyFill="1" applyAlignment="1">
      <alignment horizontal="center" vertical="center"/>
    </xf>
    <xf numFmtId="0" fontId="20" fillId="4" borderId="0" xfId="0" applyFont="1" applyFill="1" applyAlignment="1">
      <alignment horizontal="center" vertical="center"/>
    </xf>
    <xf numFmtId="165" fontId="21" fillId="2" borderId="0" xfId="1" applyNumberFormat="1" applyFont="1" applyFill="1" applyAlignment="1">
      <alignment horizontal="right" vertical="center"/>
    </xf>
    <xf numFmtId="0" fontId="2" fillId="4" borderId="0" xfId="0" applyFont="1" applyFill="1" applyAlignment="1">
      <alignment horizontal="left" vertical="center"/>
    </xf>
    <xf numFmtId="6" fontId="2" fillId="4" borderId="0" xfId="0" applyNumberFormat="1" applyFont="1" applyFill="1" applyAlignment="1">
      <alignment horizontal="right" vertical="center"/>
    </xf>
    <xf numFmtId="6" fontId="22" fillId="4" borderId="0" xfId="0" applyNumberFormat="1" applyFont="1" applyFill="1" applyAlignment="1">
      <alignment horizontal="right" vertical="center"/>
    </xf>
    <xf numFmtId="0" fontId="22" fillId="4" borderId="0" xfId="0" applyFont="1" applyFill="1" applyAlignment="1">
      <alignment horizontal="left" vertical="center"/>
    </xf>
    <xf numFmtId="0" fontId="0" fillId="0" borderId="0" xfId="0" pivotButton="1"/>
    <xf numFmtId="0" fontId="0" fillId="0" borderId="0" xfId="0" applyAlignment="1">
      <alignment horizontal="left"/>
    </xf>
    <xf numFmtId="0" fontId="23" fillId="0" borderId="0" xfId="0" applyFont="1" applyAlignment="1">
      <alignment horizontal="left"/>
    </xf>
    <xf numFmtId="0" fontId="23" fillId="0" borderId="0" xfId="0" applyFont="1"/>
    <xf numFmtId="167" fontId="23" fillId="0" borderId="0" xfId="0" applyNumberFormat="1" applyFont="1"/>
    <xf numFmtId="167" fontId="23" fillId="0" borderId="9" xfId="0" applyNumberFormat="1" applyFont="1" applyBorder="1"/>
    <xf numFmtId="0" fontId="18" fillId="0" borderId="0" xfId="0" applyFont="1"/>
    <xf numFmtId="167" fontId="18" fillId="0" borderId="0" xfId="0" applyNumberFormat="1" applyFont="1"/>
    <xf numFmtId="167" fontId="18" fillId="0" borderId="9" xfId="0" applyNumberFormat="1" applyFont="1" applyBorder="1"/>
    <xf numFmtId="0" fontId="18" fillId="0" borderId="0" xfId="0" applyFont="1" applyAlignment="1">
      <alignment horizontal="right"/>
    </xf>
    <xf numFmtId="0" fontId="18" fillId="0" borderId="9" xfId="0" applyFont="1" applyBorder="1" applyAlignment="1">
      <alignment horizontal="right"/>
    </xf>
    <xf numFmtId="0" fontId="24" fillId="0" borderId="0" xfId="0" applyFont="1"/>
    <xf numFmtId="0" fontId="25" fillId="0" borderId="0" xfId="0" applyFont="1"/>
    <xf numFmtId="0" fontId="26" fillId="0" borderId="0" xfId="0" applyFont="1"/>
    <xf numFmtId="167" fontId="24" fillId="0" borderId="0" xfId="0" applyNumberFormat="1" applyFont="1"/>
    <xf numFmtId="0" fontId="0" fillId="0" borderId="10" xfId="0" applyBorder="1"/>
    <xf numFmtId="0" fontId="23" fillId="0" borderId="10" xfId="0" applyFont="1" applyBorder="1"/>
    <xf numFmtId="167" fontId="18" fillId="0" borderId="10" xfId="0" applyNumberFormat="1" applyFont="1" applyBorder="1"/>
    <xf numFmtId="167" fontId="23" fillId="0" borderId="10" xfId="0" applyNumberFormat="1" applyFont="1" applyBorder="1"/>
    <xf numFmtId="0" fontId="18" fillId="0" borderId="10" xfId="0" applyFont="1" applyBorder="1"/>
    <xf numFmtId="168" fontId="27" fillId="0" borderId="0" xfId="2" applyNumberFormat="1" applyFont="1" applyAlignment="1">
      <alignment horizontal="center" vertical="center"/>
    </xf>
    <xf numFmtId="0" fontId="2" fillId="4" borderId="0" xfId="0" applyFont="1" applyFill="1" applyAlignment="1">
      <alignment horizontal="right" vertical="center"/>
    </xf>
    <xf numFmtId="0" fontId="28" fillId="4" borderId="0" xfId="0" applyFont="1" applyFill="1"/>
    <xf numFmtId="164" fontId="6" fillId="2" borderId="4" xfId="1" applyNumberFormat="1" applyFont="1" applyFill="1" applyBorder="1" applyAlignment="1">
      <alignment horizontal="center" vertical="center"/>
    </xf>
    <xf numFmtId="0" fontId="23" fillId="0" borderId="14" xfId="0" applyFont="1" applyBorder="1"/>
    <xf numFmtId="167" fontId="25" fillId="0" borderId="15" xfId="0" applyNumberFormat="1" applyFont="1" applyBorder="1"/>
    <xf numFmtId="0" fontId="23" fillId="5" borderId="16" xfId="0" applyFont="1" applyFill="1" applyBorder="1"/>
    <xf numFmtId="167" fontId="29" fillId="0" borderId="17" xfId="0" applyNumberFormat="1" applyFont="1" applyBorder="1"/>
    <xf numFmtId="0" fontId="30" fillId="0" borderId="0" xfId="0" applyFont="1"/>
    <xf numFmtId="0" fontId="31" fillId="0" borderId="0" xfId="0" applyFont="1" applyAlignment="1">
      <alignment horizontal="center"/>
    </xf>
    <xf numFmtId="167" fontId="32" fillId="0" borderId="0" xfId="0" applyNumberFormat="1" applyFont="1" applyAlignment="1">
      <alignment horizontal="center"/>
    </xf>
    <xf numFmtId="0" fontId="33" fillId="0" borderId="0" xfId="0" applyFont="1" applyAlignment="1">
      <alignment horizontal="center"/>
    </xf>
    <xf numFmtId="167" fontId="31" fillId="0" borderId="0" xfId="0" applyNumberFormat="1" applyFont="1" applyAlignment="1">
      <alignment horizontal="center"/>
    </xf>
    <xf numFmtId="0" fontId="27" fillId="0" borderId="0" xfId="0" applyFont="1"/>
    <xf numFmtId="9" fontId="35" fillId="0" borderId="0" xfId="3" applyFont="1"/>
    <xf numFmtId="9" fontId="35" fillId="0" borderId="0" xfId="0" applyNumberFormat="1" applyFont="1"/>
    <xf numFmtId="0" fontId="36" fillId="0" borderId="0" xfId="0" applyFont="1"/>
    <xf numFmtId="169" fontId="37" fillId="0" borderId="0" xfId="0" applyNumberFormat="1" applyFont="1" applyAlignment="1">
      <alignment horizontal="center" vertical="center"/>
    </xf>
    <xf numFmtId="6" fontId="38" fillId="4" borderId="0" xfId="0" applyNumberFormat="1" applyFont="1" applyFill="1" applyAlignment="1">
      <alignment horizontal="right" vertical="center"/>
    </xf>
    <xf numFmtId="167" fontId="34" fillId="2" borderId="0" xfId="1" applyNumberFormat="1" applyFont="1" applyFill="1" applyAlignment="1">
      <alignment horizontal="center" vertical="center"/>
    </xf>
    <xf numFmtId="0" fontId="2" fillId="2" borderId="13" xfId="1" applyFont="1" applyFill="1" applyBorder="1" applyAlignment="1">
      <alignment horizontal="center" vertical="center"/>
    </xf>
    <xf numFmtId="164" fontId="3" fillId="2" borderId="13" xfId="1" applyNumberFormat="1" applyFont="1" applyFill="1" applyBorder="1" applyAlignment="1">
      <alignment horizontal="center" vertical="center"/>
    </xf>
    <xf numFmtId="165" fontId="2" fillId="2" borderId="13" xfId="1" applyNumberFormat="1" applyFont="1" applyFill="1" applyBorder="1" applyAlignment="1">
      <alignment horizontal="center" vertical="center"/>
    </xf>
    <xf numFmtId="166" fontId="2" fillId="2" borderId="13" xfId="1" applyNumberFormat="1" applyFont="1" applyFill="1" applyBorder="1" applyAlignment="1">
      <alignment horizontal="center" vertical="center"/>
    </xf>
    <xf numFmtId="0" fontId="2" fillId="2" borderId="0" xfId="1" applyFont="1" applyFill="1" applyAlignment="1">
      <alignment horizontal="center" vertical="center"/>
    </xf>
    <xf numFmtId="164" fontId="3" fillId="2" borderId="0" xfId="1" applyNumberFormat="1" applyFont="1" applyFill="1" applyAlignment="1">
      <alignment horizontal="center" vertical="center"/>
    </xf>
    <xf numFmtId="165" fontId="2" fillId="2" borderId="0" xfId="1" applyNumberFormat="1" applyFont="1" applyFill="1" applyAlignment="1">
      <alignment horizontal="center" vertical="center"/>
    </xf>
    <xf numFmtId="166" fontId="2" fillId="2" borderId="0" xfId="1" applyNumberFormat="1" applyFont="1" applyFill="1" applyAlignment="1">
      <alignment horizontal="center" vertical="center"/>
    </xf>
    <xf numFmtId="164" fontId="6" fillId="2" borderId="0" xfId="1" applyNumberFormat="1" applyFont="1" applyFill="1" applyAlignment="1">
      <alignment horizontal="center" vertical="center"/>
    </xf>
    <xf numFmtId="0" fontId="16" fillId="0" borderId="12" xfId="1" applyFont="1" applyBorder="1" applyAlignment="1">
      <alignment horizontal="center" vertical="center"/>
    </xf>
    <xf numFmtId="0" fontId="16" fillId="0" borderId="11" xfId="1" applyFont="1" applyBorder="1" applyAlignment="1">
      <alignment horizontal="center" vertical="center"/>
    </xf>
  </cellXfs>
  <cellStyles count="4">
    <cellStyle name="Comma" xfId="2" builtinId="3"/>
    <cellStyle name="Normal" xfId="0" builtinId="0"/>
    <cellStyle name="Normal 2" xfId="1" xr:uid="{8C35222A-8EFF-4932-8D49-120CADF6788B}"/>
    <cellStyle name="Percent" xfId="3" builtinId="5"/>
  </cellStyles>
  <dxfs count="45">
    <dxf>
      <font>
        <color rgb="FFC00000"/>
      </font>
    </dxf>
    <dxf>
      <font>
        <b val="0"/>
        <i val="0"/>
        <strike val="0"/>
        <condense val="0"/>
        <extend val="0"/>
        <outline val="0"/>
        <shadow val="0"/>
        <u val="none"/>
        <vertAlign val="baseline"/>
        <sz val="14"/>
        <color rgb="FF003C4F"/>
        <name val="Arial"/>
        <family val="2"/>
        <scheme val="none"/>
      </font>
      <numFmt numFmtId="167" formatCode="&quot;$&quot;#,##0"/>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theme="0" tint="-0.499984740745262"/>
        <name val="Arial"/>
        <family val="2"/>
        <scheme val="none"/>
      </font>
      <numFmt numFmtId="165" formatCode="[$-409]mmm\ d\,\ yyyy;@"/>
      <fill>
        <patternFill patternType="solid">
          <fgColor rgb="FF000000"/>
          <bgColor rgb="FFF9F9F9"/>
        </patternFill>
      </fill>
      <alignment horizontal="right" vertical="center" textRotation="0" wrapText="0" indent="0" justifyLastLine="0" shrinkToFit="0" readingOrder="0"/>
    </dxf>
    <dxf>
      <font>
        <b val="0"/>
        <i val="0"/>
        <strike val="0"/>
        <condense val="0"/>
        <extend val="0"/>
        <outline val="0"/>
        <shadow val="0"/>
        <u val="none"/>
        <vertAlign val="baseline"/>
        <sz val="14"/>
        <color theme="1"/>
        <name val="Arial"/>
        <family val="2"/>
        <scheme val="none"/>
      </font>
      <fill>
        <patternFill patternType="solid">
          <fgColor indexed="64"/>
          <bgColor rgb="FFF9F9F9"/>
        </patternFill>
      </fill>
      <alignment horizontal="left" vertical="center" textRotation="0" wrapText="0" indent="0" justifyLastLine="0" shrinkToFit="0" readingOrder="0"/>
    </dxf>
    <dxf>
      <font>
        <b val="0"/>
        <i val="0"/>
        <strike val="0"/>
        <condense val="0"/>
        <extend val="0"/>
        <outline val="0"/>
        <shadow val="0"/>
        <u val="none"/>
        <vertAlign val="baseline"/>
        <sz val="14"/>
        <color theme="1"/>
        <name val="Arial"/>
        <family val="2"/>
        <scheme val="none"/>
      </font>
      <fill>
        <patternFill patternType="solid">
          <fgColor indexed="64"/>
          <bgColor rgb="FFF9F9F9"/>
        </patternFill>
      </fill>
      <alignment horizontal="left" vertical="center" textRotation="0" wrapText="0" indent="0" justifyLastLine="0" shrinkToFit="0" readingOrder="0"/>
    </dxf>
    <dxf>
      <font>
        <b val="0"/>
        <i val="0"/>
        <strike val="0"/>
        <condense val="0"/>
        <extend val="0"/>
        <outline val="0"/>
        <shadow val="0"/>
        <u val="none"/>
        <vertAlign val="baseline"/>
        <sz val="14"/>
        <color theme="1"/>
        <name val="Arial"/>
        <family val="2"/>
        <scheme val="none"/>
      </font>
      <fill>
        <patternFill patternType="solid">
          <fgColor indexed="64"/>
          <bgColor rgb="FFF9F9F9"/>
        </patternFill>
      </fill>
      <alignment horizontal="right" vertical="center" textRotation="0" wrapText="0" indent="0" justifyLastLine="0" shrinkToFit="0" readingOrder="0"/>
    </dxf>
    <dxf>
      <font>
        <b val="0"/>
        <i val="0"/>
        <strike val="0"/>
        <condense val="0"/>
        <extend val="0"/>
        <outline val="0"/>
        <shadow val="0"/>
        <u val="none"/>
        <vertAlign val="baseline"/>
        <sz val="14"/>
        <color theme="1"/>
        <name val="Arial"/>
        <family val="2"/>
        <scheme val="none"/>
      </font>
      <numFmt numFmtId="10" formatCode="&quot;$&quot;#,##0_);[Red]\(&quot;$&quot;#,##0\)"/>
      <fill>
        <patternFill patternType="solid">
          <fgColor indexed="64"/>
          <bgColor rgb="FFF9F9F9"/>
        </patternFill>
      </fill>
      <alignment horizontal="right" vertical="center" textRotation="0" wrapText="0" indent="0" justifyLastLine="0" shrinkToFit="0" readingOrder="0"/>
    </dxf>
    <dxf>
      <font>
        <strike val="0"/>
        <outline val="0"/>
        <shadow val="0"/>
        <u val="none"/>
        <vertAlign val="baseline"/>
        <sz val="14"/>
        <color theme="1" tint="0.14999847407452621"/>
        <name val="Arial"/>
        <family val="2"/>
        <scheme val="none"/>
      </font>
    </dxf>
    <dxf>
      <font>
        <b val="0"/>
        <i val="0"/>
        <strike val="0"/>
        <condense val="0"/>
        <extend val="0"/>
        <outline val="0"/>
        <shadow val="0"/>
        <u val="none"/>
        <vertAlign val="baseline"/>
        <sz val="14"/>
        <color theme="1"/>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4"/>
        <color theme="1"/>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4"/>
        <color theme="1"/>
        <name val="Arial"/>
        <family val="2"/>
        <scheme val="none"/>
      </font>
      <fill>
        <patternFill patternType="solid">
          <fgColor rgb="FF000000"/>
          <bgColor rgb="FFF9F9F9"/>
        </patternFill>
      </fill>
      <alignment horizontal="center" vertical="center" textRotation="0" wrapText="0" indent="0" justifyLastLine="0" shrinkToFit="0" readingOrder="0"/>
    </dxf>
    <dxf>
      <font>
        <b/>
        <i val="0"/>
        <strike val="0"/>
        <condense val="0"/>
        <extend val="0"/>
        <outline val="0"/>
        <shadow val="0"/>
        <u val="none"/>
        <vertAlign val="baseline"/>
        <sz val="14"/>
        <color theme="0"/>
        <name val="Arial"/>
        <family val="2"/>
        <scheme val="none"/>
      </font>
      <fill>
        <patternFill patternType="solid">
          <fgColor rgb="FF000000"/>
          <bgColor rgb="FF002060"/>
        </patternFill>
      </fill>
      <alignment horizontal="center" vertical="center" textRotation="0" wrapText="0" indent="0" justifyLastLine="0" shrinkToFit="0" readingOrder="0"/>
    </dxf>
    <dxf>
      <font>
        <b/>
        <i val="0"/>
        <strike val="0"/>
        <condense val="0"/>
        <extend val="0"/>
        <outline val="0"/>
        <shadow val="0"/>
        <u val="none"/>
        <vertAlign val="baseline"/>
        <sz val="14"/>
        <color theme="9" tint="-0.499984740745262"/>
        <name val="Arial"/>
        <family val="2"/>
        <scheme val="none"/>
      </font>
      <numFmt numFmtId="167" formatCode="&quot;$&quot;#,##0"/>
      <fill>
        <patternFill patternType="solid">
          <fgColor rgb="FF000000"/>
          <bgColor rgb="FFF9F9F9"/>
        </patternFill>
      </fill>
      <alignment horizontal="center"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4"/>
        <color theme="1"/>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outline="0">
        <top style="thin">
          <color theme="4" tint="0.39997558519241921"/>
        </top>
        <bottom style="thin">
          <color theme="0" tint="-0.249977111117893"/>
        </bottom>
      </border>
    </dxf>
    <dxf>
      <font>
        <b/>
        <i val="0"/>
        <strike val="0"/>
        <condense val="0"/>
        <extend val="0"/>
        <outline val="0"/>
        <shadow val="0"/>
        <u val="none"/>
        <vertAlign val="baseline"/>
        <sz val="14"/>
        <color theme="0"/>
        <name val="Arial"/>
        <family val="2"/>
        <scheme val="none"/>
      </font>
      <fill>
        <patternFill patternType="solid">
          <fgColor rgb="FF000000"/>
          <bgColor rgb="FF002060"/>
        </patternFill>
      </fill>
      <alignment horizontal="center" vertical="center" textRotation="0" wrapText="0" indent="0" justifyLastLine="0" shrinkToFit="0" readingOrder="0"/>
    </dxf>
    <dxf>
      <font>
        <b/>
        <i val="0"/>
        <strike val="0"/>
        <condense val="0"/>
        <extend val="0"/>
        <outline val="0"/>
        <shadow val="0"/>
        <u val="none"/>
        <vertAlign val="baseline"/>
        <sz val="14"/>
        <color theme="4"/>
        <name val="Arial"/>
        <family val="2"/>
        <scheme val="none"/>
      </font>
      <numFmt numFmtId="167" formatCode="&quot;$&quot;#,##0"/>
      <fill>
        <patternFill patternType="solid">
          <fgColor rgb="FF000000"/>
          <bgColor rgb="FFF9F9F9"/>
        </patternFill>
      </fill>
      <alignment horizontal="center"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4"/>
        <color theme="1"/>
        <name val="Arial"/>
        <family val="2"/>
        <scheme val="none"/>
      </font>
      <numFmt numFmtId="165" formatCode="[$-409]mmm\ d\,\ yyyy;@"/>
      <fill>
        <patternFill patternType="solid">
          <fgColor rgb="FF000000"/>
          <bgColor rgb="FFF9F9F9"/>
        </patternFill>
      </fill>
      <alignment horizontal="center"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outline="0">
        <top style="thin">
          <color theme="4" tint="0.39997558519241921"/>
        </top>
        <bottom style="thin">
          <color theme="0" tint="-0.249977111117893"/>
        </bottom>
      </border>
    </dxf>
    <dxf>
      <font>
        <b/>
        <i val="0"/>
        <strike val="0"/>
        <condense val="0"/>
        <extend val="0"/>
        <outline val="0"/>
        <shadow val="0"/>
        <u val="none"/>
        <vertAlign val="baseline"/>
        <sz val="14"/>
        <color theme="0"/>
        <name val="Arial"/>
        <family val="2"/>
        <scheme val="none"/>
      </font>
      <fill>
        <patternFill patternType="solid">
          <fgColor rgb="FF000000"/>
          <bgColor rgb="FF002060"/>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Arial"/>
        <family val="2"/>
        <scheme val="none"/>
      </font>
      <numFmt numFmtId="166" formatCode="_(&quot;$&quot;* #,##0_);_(&quot;$&quot;* \(#,##0\);_(&quot;$&quot;* &quot;-&quot;??_);_(@_)"/>
      <fill>
        <patternFill patternType="solid">
          <fgColor rgb="FF000000"/>
          <bgColor rgb="FFF9F9F9"/>
        </patternFill>
      </fill>
      <alignment horizontal="center"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4"/>
        <color theme="1"/>
        <name val="Arial"/>
        <family val="2"/>
        <scheme val="none"/>
      </font>
      <numFmt numFmtId="165" formatCode="[$-409]mmm\ d\,\ yyyy;@"/>
      <fill>
        <patternFill patternType="solid">
          <fgColor rgb="FF000000"/>
          <bgColor rgb="FFF9F9F9"/>
        </patternFill>
      </fill>
      <alignment horizontal="center"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i val="0"/>
        <strike val="0"/>
        <condense val="0"/>
        <extend val="0"/>
        <outline val="0"/>
        <shadow val="0"/>
        <u val="none"/>
        <vertAlign val="baseline"/>
        <sz val="14"/>
        <color rgb="FF00B050"/>
        <name val="Arial"/>
        <family val="2"/>
        <scheme val="none"/>
      </font>
      <numFmt numFmtId="164" formatCode="&quot;$&quot;#,##0;[Red]&quot;$&quot;#,##0"/>
      <fill>
        <patternFill patternType="solid">
          <fgColor rgb="FF000000"/>
          <bgColor rgb="FFF9F9F9"/>
        </patternFill>
      </fill>
      <alignment horizontal="center"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4"/>
        <color theme="1"/>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4"/>
        <color theme="1"/>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i val="0"/>
        <strike val="0"/>
        <condense val="0"/>
        <extend val="0"/>
        <outline val="0"/>
        <shadow val="0"/>
        <u val="none"/>
        <vertAlign val="baseline"/>
        <sz val="14"/>
        <color theme="0"/>
        <name val="Arial"/>
        <family val="2"/>
        <scheme val="none"/>
      </font>
      <fill>
        <patternFill patternType="solid">
          <fgColor rgb="FF000000"/>
          <bgColor rgb="FF002060"/>
        </patternFill>
      </fill>
      <alignment horizontal="center" vertical="center" textRotation="0" wrapText="0" indent="0" justifyLastLine="0" shrinkToFit="0" readingOrder="0"/>
    </dxf>
    <dxf>
      <font>
        <b val="0"/>
        <i val="0"/>
        <strike val="0"/>
        <condense val="0"/>
        <extend val="0"/>
        <outline val="0"/>
        <shadow val="0"/>
        <u val="none"/>
        <vertAlign val="baseline"/>
        <sz val="14"/>
        <color rgb="FFF9F9F9"/>
        <name val="Arial"/>
        <family val="2"/>
        <scheme val="none"/>
      </font>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rgb="FFF9F9F9"/>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rgb="FFF9F9F9"/>
        <name val="Arial"/>
        <family val="2"/>
        <scheme val="none"/>
      </font>
      <fill>
        <patternFill patternType="solid">
          <fgColor rgb="FF000000"/>
          <bgColor rgb="FFF9F9F9"/>
        </patternFill>
      </fill>
      <alignment horizontal="center" vertical="center" textRotation="0" wrapText="0" indent="0" justifyLastLine="0" shrinkToFit="0" readingOrder="0"/>
    </dxf>
    <dxf>
      <font>
        <b/>
        <i val="0"/>
        <strike val="0"/>
        <condense val="0"/>
        <extend val="0"/>
        <outline val="0"/>
        <shadow val="0"/>
        <u val="none"/>
        <vertAlign val="baseline"/>
        <sz val="14"/>
        <color theme="0"/>
        <name val="Abadi"/>
        <family val="2"/>
        <scheme val="none"/>
      </font>
      <fill>
        <patternFill patternType="solid">
          <fgColor indexed="64"/>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rgb="FFF9F9F9"/>
        <name val="Arial"/>
        <family val="2"/>
        <scheme val="none"/>
      </font>
      <fill>
        <patternFill patternType="solid">
          <fgColor rgb="FF000000"/>
          <bgColor rgb="FFF9F9F9"/>
        </patternFill>
      </fill>
      <alignment horizontal="center" vertical="center" textRotation="0" wrapText="0" indent="0" justifyLastLine="0" shrinkToFit="0" readingOrder="0"/>
    </dxf>
    <dxf>
      <font>
        <b/>
        <i val="0"/>
        <strike val="0"/>
        <condense val="0"/>
        <extend val="0"/>
        <outline val="0"/>
        <shadow val="0"/>
        <u val="none"/>
        <vertAlign val="baseline"/>
        <sz val="14"/>
        <color rgb="FFF9F9F9"/>
        <name val="Abadi"/>
        <family val="2"/>
        <scheme val="none"/>
      </font>
      <fill>
        <patternFill patternType="solid">
          <fgColor indexed="64"/>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rgb="FFF9F9F9"/>
        <name val="Arial"/>
        <family val="2"/>
        <scheme val="none"/>
      </font>
      <fill>
        <patternFill patternType="solid">
          <fgColor rgb="FF000000"/>
          <bgColor rgb="FFF9F9F9"/>
        </patternFill>
      </fill>
      <alignment horizontal="center" vertical="center" textRotation="0" wrapText="0" indent="0" justifyLastLine="0" shrinkToFit="0" readingOrder="0"/>
    </dxf>
    <dxf>
      <font>
        <b/>
        <i val="0"/>
        <strike val="0"/>
        <condense val="0"/>
        <extend val="0"/>
        <outline val="0"/>
        <shadow val="0"/>
        <u val="none"/>
        <vertAlign val="baseline"/>
        <sz val="14"/>
        <color rgb="FFF9F9F9"/>
        <name val="Abadi"/>
        <family val="2"/>
        <scheme val="none"/>
      </font>
      <fill>
        <patternFill patternType="solid">
          <fgColor indexed="64"/>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rgb="FFF9F9F9"/>
        <name val="Arial"/>
        <family val="2"/>
        <scheme val="none"/>
      </font>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rgb="FFF9F9F9"/>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rgb="FFF9F9F9"/>
        <name val="Arial"/>
        <family val="2"/>
        <scheme val="none"/>
      </font>
      <fill>
        <patternFill patternType="solid">
          <fgColor rgb="FF000000"/>
          <bgColor rgb="FFF9F9F9"/>
        </patternFill>
      </fill>
      <alignment horizontal="center" vertical="center" textRotation="0" wrapText="0" indent="0" justifyLastLine="0" shrinkToFit="0" readingOrder="0"/>
    </dxf>
    <dxf>
      <font>
        <b/>
        <i val="0"/>
        <strike val="0"/>
        <condense val="0"/>
        <extend val="0"/>
        <outline val="0"/>
        <shadow val="0"/>
        <u val="none"/>
        <vertAlign val="baseline"/>
        <sz val="14"/>
        <color rgb="FFF9F9F9"/>
        <name val="Abadi"/>
        <family val="2"/>
        <scheme val="none"/>
      </font>
      <fill>
        <patternFill patternType="solid">
          <fgColor indexed="64"/>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rgb="FFF9F9F9"/>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rgb="FFF9F9F9"/>
        <name val="Arial"/>
        <family val="2"/>
        <scheme val="none"/>
      </font>
      <fill>
        <patternFill patternType="solid">
          <fgColor rgb="FF000000"/>
          <bgColor rgb="FFF9F9F9"/>
        </patternFill>
      </fill>
      <alignment horizontal="center" vertical="center" textRotation="0" wrapText="0" indent="0" justifyLastLine="0" shrinkToFit="0" readingOrder="0"/>
    </dxf>
    <dxf>
      <font>
        <b/>
        <i val="0"/>
        <strike val="0"/>
        <condense val="0"/>
        <extend val="0"/>
        <outline val="0"/>
        <shadow val="0"/>
        <u val="none"/>
        <vertAlign val="baseline"/>
        <sz val="14"/>
        <color theme="0"/>
        <name val="Abadi"/>
        <family val="2"/>
        <scheme val="none"/>
      </font>
      <fill>
        <patternFill patternType="solid">
          <fgColor indexed="64"/>
          <bgColor rgb="FFF9F9F9"/>
        </patternFill>
      </fill>
      <alignment horizontal="center" vertical="center" textRotation="0" wrapText="0" indent="0" justifyLastLine="0" shrinkToFit="0" readingOrder="0"/>
    </dxf>
    <dxf>
      <font>
        <b/>
        <color theme="1"/>
      </font>
      <border diagonalUp="0" diagonalDown="0">
        <left/>
        <right/>
        <top/>
        <bottom/>
        <vertical/>
        <horizontal/>
      </border>
    </dxf>
    <dxf>
      <font>
        <color theme="9" tint="0.39994506668294322"/>
        <name val="Abadi"/>
        <family val="2"/>
        <scheme val="none"/>
      </font>
      <fill>
        <patternFill>
          <bgColor theme="1"/>
        </patternFill>
      </fill>
      <border diagonalUp="0" diagonalDown="0">
        <left/>
        <right/>
        <top/>
        <bottom/>
        <vertical/>
        <horizontal/>
      </border>
    </dxf>
    <dxf>
      <font>
        <color rgb="FF211D25"/>
      </font>
      <fill>
        <patternFill>
          <bgColor theme="1"/>
        </patternFill>
      </fill>
      <border>
        <left style="thin">
          <color auto="1"/>
        </left>
        <right style="thin">
          <color auto="1"/>
        </right>
        <top style="thin">
          <color auto="1"/>
        </top>
        <bottom style="thin">
          <color auto="1"/>
        </bottom>
      </border>
    </dxf>
    <dxf>
      <font>
        <color rgb="FF002060"/>
      </font>
      <fill>
        <patternFill>
          <fgColor rgb="FFFFFFFF"/>
          <bgColor theme="1" tint="4.9989318521683403E-2"/>
        </patternFill>
      </fill>
      <border diagonalUp="0" diagonalDown="0">
        <left/>
        <right/>
        <top/>
        <bottom/>
        <vertical/>
        <horizontal/>
      </border>
    </dxf>
  </dxfs>
  <tableStyles count="2" defaultTableStyle="TableStyleMedium2" defaultPivotStyle="PivotStyleLight16">
    <tableStyle name="Slicer Style 1" pivot="0" table="0" count="7" xr9:uid="{25C98E7F-1577-40E8-9C7D-1D2A39962BF0}">
      <tableStyleElement type="wholeTable" dxfId="44"/>
      <tableStyleElement type="headerRow" dxfId="43"/>
    </tableStyle>
    <tableStyle name="SlicerStyleLight1 2" pivot="0" table="0" count="10" xr9:uid="{D44BB76F-8BE1-418B-8560-38AF7E01AF0A}">
      <tableStyleElement type="wholeTable" dxfId="42"/>
      <tableStyleElement type="headerRow" dxfId="41"/>
    </tableStyle>
  </tableStyles>
  <colors>
    <mruColors>
      <color rgb="FFF9F9F9"/>
      <color rgb="FF003C4F"/>
      <color rgb="FF09C9C8"/>
      <color rgb="FFF5DFDD"/>
      <color rgb="FFECF0F1"/>
      <color rgb="FFF18E19"/>
      <color rgb="FFFFFFFF"/>
      <color rgb="FFF04465"/>
      <color rgb="FFDCA3AD"/>
      <color rgb="FF211D25"/>
    </mruColors>
  </colors>
  <extLst>
    <ext xmlns:x14="http://schemas.microsoft.com/office/spreadsheetml/2009/9/main" uri="{46F421CA-312F-682f-3DD2-61675219B42D}">
      <x14:dxfs count="13">
        <dxf>
          <font>
            <color rgb="FF000000"/>
          </font>
          <fill>
            <gradientFill degree="90">
              <stop position="0">
                <color rgb="FFF8E162"/>
              </stop>
              <stop position="1">
                <color rgb="FFFCF7E0"/>
              </stop>
            </gradient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1"/>
            </patternFill>
          </fill>
          <border diagonalUp="0" diagonalDown="0">
            <left/>
            <right/>
            <top/>
            <bottom/>
            <vertical/>
            <horizontal/>
          </border>
        </dxf>
        <dxf>
          <font>
            <color rgb="FF000000"/>
          </font>
          <fill>
            <gradientFill degree="90">
              <stop position="0">
                <color rgb="FFF8E162"/>
              </stop>
              <stop position="1">
                <color rgb="FFFCF7E0"/>
              </stop>
            </gradientFill>
          </fill>
          <border diagonalUp="0" diagonalDown="0">
            <left/>
            <right/>
            <top/>
            <bottom/>
            <vertical/>
            <horizontal/>
          </border>
        </dxf>
        <dxf>
          <font>
            <color rgb="FF828282"/>
          </font>
          <fill>
            <patternFill patternType="solid">
              <fgColor theme="4" tint="0.79995117038483843"/>
              <bgColor theme="1"/>
            </patternFill>
          </fill>
          <border diagonalUp="0" diagonalDown="0">
            <left/>
            <right/>
            <top/>
            <bottom/>
            <vertical/>
            <horizontal/>
          </border>
        </dxf>
        <dxf>
          <font>
            <color rgb="FF000000"/>
          </font>
          <fill>
            <patternFill patternType="solid">
              <fgColor theme="5"/>
              <bgColor theme="1"/>
            </patternFill>
          </fill>
          <border diagonalUp="0" diagonalDown="0">
            <left/>
            <right/>
            <top/>
            <bottom/>
            <vertical/>
            <horizontal/>
          </border>
        </dxf>
        <dxf>
          <font>
            <color rgb="FF828282"/>
          </font>
          <fill>
            <patternFill patternType="solid">
              <fgColor rgb="FFFFFFFF"/>
              <bgColor theme="1"/>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dxf>
          <font>
            <color auto="1"/>
          </font>
          <fill>
            <patternFill patternType="none">
              <bgColor auto="1"/>
            </patternFill>
          </fill>
        </dxf>
        <dxf>
          <font>
            <color theme="1"/>
          </font>
        </dxf>
        <dxf>
          <font>
            <color rgb="FFF18E19"/>
          </font>
          <fill>
            <patternFill>
              <bgColor theme="1"/>
            </patternFill>
          </fill>
          <border diagonalUp="0" diagonalDown="0">
            <left/>
            <right/>
            <top/>
            <bottom/>
            <vertical/>
            <horizontal/>
          </border>
        </dxf>
        <dxf>
          <font>
            <color theme="0"/>
          </font>
        </dxf>
        <dxf>
          <font>
            <color theme="0"/>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2"/>
            <x14:slicerStyleElement type="unselectedItemWithNoData" dxfId="11"/>
            <x14:slicerStyleElement type="selectedItemWithData" dxfId="10"/>
            <x14:slicerStyleElement type="selectedItemWithNoData" dxfId="9"/>
            <x14:slicerStyleElement type="hoveredSelectedItemWith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[Animated Excel Dashboard !! Personal Finance Tracker.xlsx]Pivot Tables!No_slicer_1</c:name>
    <c:fmtId val="1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09C9C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002898398423023E-4"/>
          <c:y val="7.1296742742472261E-2"/>
          <c:w val="0.93524650478292859"/>
          <c:h val="0.89814814814814814"/>
        </c:manualLayout>
      </c:layout>
      <c:lineChart>
        <c:grouping val="standard"/>
        <c:varyColors val="0"/>
        <c:ser>
          <c:idx val="0"/>
          <c:order val="0"/>
          <c:tx>
            <c:strRef>
              <c:f>'Pivot Tables'!$P$8</c:f>
              <c:strCache>
                <c:ptCount val="1"/>
                <c:pt idx="0">
                  <c:v>Total</c:v>
                </c:pt>
              </c:strCache>
            </c:strRef>
          </c:tx>
          <c:spPr>
            <a:ln w="19050" cap="rnd">
              <a:solidFill>
                <a:srgbClr val="09C9C8"/>
              </a:solidFill>
              <a:round/>
            </a:ln>
            <a:effectLst/>
          </c:spPr>
          <c:marker>
            <c:symbol val="none"/>
          </c:marker>
          <c:cat>
            <c:strRef>
              <c:f>'Pivot Tables'!$O$9:$O$21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Tables'!$P$9:$P$21</c:f>
              <c:numCache>
                <c:formatCode>General</c:formatCode>
                <c:ptCount val="12"/>
                <c:pt idx="0">
                  <c:v>10307</c:v>
                </c:pt>
                <c:pt idx="1">
                  <c:v>11388</c:v>
                </c:pt>
                <c:pt idx="2">
                  <c:v>8408</c:v>
                </c:pt>
                <c:pt idx="3">
                  <c:v>8672</c:v>
                </c:pt>
                <c:pt idx="4">
                  <c:v>8991</c:v>
                </c:pt>
                <c:pt idx="5">
                  <c:v>9172</c:v>
                </c:pt>
                <c:pt idx="6">
                  <c:v>10196</c:v>
                </c:pt>
                <c:pt idx="7">
                  <c:v>9929</c:v>
                </c:pt>
                <c:pt idx="8">
                  <c:v>8436</c:v>
                </c:pt>
                <c:pt idx="9">
                  <c:v>11716</c:v>
                </c:pt>
                <c:pt idx="10">
                  <c:v>9960</c:v>
                </c:pt>
                <c:pt idx="11">
                  <c:v>10474</c:v>
                </c:pt>
              </c:numCache>
            </c:numRef>
          </c:val>
          <c:smooth val="1"/>
          <c:extLst>
            <c:ext xmlns:c16="http://schemas.microsoft.com/office/drawing/2014/chart" uri="{C3380CC4-5D6E-409C-BE32-E72D297353CC}">
              <c16:uniqueId val="{00000000-2CC6-4DE9-B50E-31A2E889B85A}"/>
            </c:ext>
          </c:extLst>
        </c:ser>
        <c:dLbls>
          <c:showLegendKey val="0"/>
          <c:showVal val="0"/>
          <c:showCatName val="0"/>
          <c:showSerName val="0"/>
          <c:showPercent val="0"/>
          <c:showBubbleSize val="0"/>
        </c:dLbls>
        <c:smooth val="0"/>
        <c:axId val="1496495984"/>
        <c:axId val="1496499264"/>
      </c:lineChart>
      <c:catAx>
        <c:axId val="1496495984"/>
        <c:scaling>
          <c:orientation val="minMax"/>
        </c:scaling>
        <c:delete val="1"/>
        <c:axPos val="b"/>
        <c:numFmt formatCode="General" sourceLinked="1"/>
        <c:majorTickMark val="none"/>
        <c:minorTickMark val="none"/>
        <c:tickLblPos val="nextTo"/>
        <c:crossAx val="1496499264"/>
        <c:crosses val="autoZero"/>
        <c:auto val="1"/>
        <c:lblAlgn val="ctr"/>
        <c:lblOffset val="100"/>
        <c:noMultiLvlLbl val="0"/>
      </c:catAx>
      <c:valAx>
        <c:axId val="1496499264"/>
        <c:scaling>
          <c:orientation val="minMax"/>
        </c:scaling>
        <c:delete val="1"/>
        <c:axPos val="l"/>
        <c:numFmt formatCode="General" sourceLinked="1"/>
        <c:majorTickMark val="none"/>
        <c:minorTickMark val="none"/>
        <c:tickLblPos val="nextTo"/>
        <c:crossAx val="149649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tx1">
                <a:lumMod val="95000"/>
                <a:lumOff val="5000"/>
              </a:schemeClr>
            </a:solidFill>
            <a:ln>
              <a:noFill/>
            </a:ln>
            <a:effectLst/>
          </c:spPr>
          <c:invertIfNegative val="0"/>
          <c:val>
            <c:numRef>
              <c:f>'Pivot Tables'!$AR$8</c:f>
              <c:numCache>
                <c:formatCode>0%</c:formatCode>
                <c:ptCount val="1"/>
                <c:pt idx="0">
                  <c:v>0.47280782157042467</c:v>
                </c:pt>
              </c:numCache>
            </c:numRef>
          </c:val>
          <c:extLst>
            <c:ext xmlns:c16="http://schemas.microsoft.com/office/drawing/2014/chart" uri="{C3380CC4-5D6E-409C-BE32-E72D297353CC}">
              <c16:uniqueId val="{00000000-E4A5-41AF-A32D-D7EE8C626EEE}"/>
            </c:ext>
          </c:extLst>
        </c:ser>
        <c:ser>
          <c:idx val="1"/>
          <c:order val="1"/>
          <c:spPr>
            <a:solidFill>
              <a:srgbClr val="ECF0F1"/>
            </a:solidFill>
            <a:ln>
              <a:noFill/>
            </a:ln>
            <a:effectLst/>
          </c:spPr>
          <c:invertIfNegative val="0"/>
          <c:val>
            <c:numRef>
              <c:f>'Pivot Tables'!$AS$8</c:f>
              <c:numCache>
                <c:formatCode>0%</c:formatCode>
                <c:ptCount val="1"/>
                <c:pt idx="0">
                  <c:v>1</c:v>
                </c:pt>
              </c:numCache>
            </c:numRef>
          </c:val>
          <c:extLst>
            <c:ext xmlns:c16="http://schemas.microsoft.com/office/drawing/2014/chart" uri="{C3380CC4-5D6E-409C-BE32-E72D297353CC}">
              <c16:uniqueId val="{00000001-E4A5-41AF-A32D-D7EE8C626EEE}"/>
            </c:ext>
          </c:extLst>
        </c:ser>
        <c:dLbls>
          <c:showLegendKey val="0"/>
          <c:showVal val="0"/>
          <c:showCatName val="0"/>
          <c:showSerName val="0"/>
          <c:showPercent val="0"/>
          <c:showBubbleSize val="0"/>
        </c:dLbls>
        <c:gapWidth val="150"/>
        <c:overlap val="100"/>
        <c:axId val="943022808"/>
        <c:axId val="943019200"/>
      </c:barChart>
      <c:catAx>
        <c:axId val="943022808"/>
        <c:scaling>
          <c:orientation val="minMax"/>
        </c:scaling>
        <c:delete val="1"/>
        <c:axPos val="l"/>
        <c:majorTickMark val="none"/>
        <c:minorTickMark val="none"/>
        <c:tickLblPos val="nextTo"/>
        <c:crossAx val="943019200"/>
        <c:crosses val="autoZero"/>
        <c:auto val="1"/>
        <c:lblAlgn val="ctr"/>
        <c:lblOffset val="100"/>
        <c:noMultiLvlLbl val="0"/>
      </c:catAx>
      <c:valAx>
        <c:axId val="943019200"/>
        <c:scaling>
          <c:orientation val="minMax"/>
          <c:max val="1"/>
        </c:scaling>
        <c:delete val="1"/>
        <c:axPos val="b"/>
        <c:numFmt formatCode="0%" sourceLinked="1"/>
        <c:majorTickMark val="none"/>
        <c:minorTickMark val="none"/>
        <c:tickLblPos val="nextTo"/>
        <c:crossAx val="943022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[Animated Excel Dashboard !! Personal Finance Tracker.xlsx]Pivot Tables!No_slicer_2</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2339576211464E-2"/>
          <c:y val="2.7984155323900754E-2"/>
          <c:w val="0.93888888888888888"/>
          <c:h val="0.89814814814814814"/>
        </c:manualLayout>
      </c:layout>
      <c:lineChart>
        <c:grouping val="standard"/>
        <c:varyColors val="0"/>
        <c:ser>
          <c:idx val="0"/>
          <c:order val="0"/>
          <c:tx>
            <c:strRef>
              <c:f>'Pivot Tables'!$U$8</c:f>
              <c:strCache>
                <c:ptCount val="1"/>
                <c:pt idx="0">
                  <c:v>Total</c:v>
                </c:pt>
              </c:strCache>
            </c:strRef>
          </c:tx>
          <c:spPr>
            <a:ln w="19050" cap="rnd">
              <a:solidFill>
                <a:srgbClr val="FF0000"/>
              </a:solidFill>
              <a:round/>
            </a:ln>
            <a:effectLst/>
          </c:spPr>
          <c:marker>
            <c:symbol val="none"/>
          </c:marker>
          <c:cat>
            <c:strRef>
              <c:f>'Pivot Tables'!$T$9:$T$21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Tables'!$U$9:$U$21</c:f>
              <c:numCache>
                <c:formatCode>General</c:formatCode>
                <c:ptCount val="12"/>
                <c:pt idx="0">
                  <c:v>6370</c:v>
                </c:pt>
                <c:pt idx="1">
                  <c:v>18070</c:v>
                </c:pt>
                <c:pt idx="2">
                  <c:v>18770</c:v>
                </c:pt>
                <c:pt idx="3">
                  <c:v>18850</c:v>
                </c:pt>
                <c:pt idx="4">
                  <c:v>18770</c:v>
                </c:pt>
                <c:pt idx="5">
                  <c:v>18570</c:v>
                </c:pt>
                <c:pt idx="6">
                  <c:v>18590</c:v>
                </c:pt>
                <c:pt idx="7">
                  <c:v>18260</c:v>
                </c:pt>
                <c:pt idx="8">
                  <c:v>18720</c:v>
                </c:pt>
                <c:pt idx="9">
                  <c:v>18260</c:v>
                </c:pt>
                <c:pt idx="10">
                  <c:v>18260</c:v>
                </c:pt>
                <c:pt idx="11">
                  <c:v>18260</c:v>
                </c:pt>
              </c:numCache>
            </c:numRef>
          </c:val>
          <c:smooth val="1"/>
          <c:extLst>
            <c:ext xmlns:c16="http://schemas.microsoft.com/office/drawing/2014/chart" uri="{C3380CC4-5D6E-409C-BE32-E72D297353CC}">
              <c16:uniqueId val="{00000000-C7F5-4161-90B0-2C4174CACA79}"/>
            </c:ext>
          </c:extLst>
        </c:ser>
        <c:dLbls>
          <c:showLegendKey val="0"/>
          <c:showVal val="0"/>
          <c:showCatName val="0"/>
          <c:showSerName val="0"/>
          <c:showPercent val="0"/>
          <c:showBubbleSize val="0"/>
        </c:dLbls>
        <c:smooth val="0"/>
        <c:axId val="1481369576"/>
        <c:axId val="1481372200"/>
      </c:lineChart>
      <c:catAx>
        <c:axId val="1481369576"/>
        <c:scaling>
          <c:orientation val="minMax"/>
        </c:scaling>
        <c:delete val="1"/>
        <c:axPos val="b"/>
        <c:numFmt formatCode="General" sourceLinked="1"/>
        <c:majorTickMark val="none"/>
        <c:minorTickMark val="none"/>
        <c:tickLblPos val="nextTo"/>
        <c:crossAx val="1481372200"/>
        <c:crosses val="autoZero"/>
        <c:auto val="1"/>
        <c:lblAlgn val="ctr"/>
        <c:lblOffset val="100"/>
        <c:noMultiLvlLbl val="0"/>
      </c:catAx>
      <c:valAx>
        <c:axId val="1481372200"/>
        <c:scaling>
          <c:orientation val="minMax"/>
        </c:scaling>
        <c:delete val="1"/>
        <c:axPos val="l"/>
        <c:numFmt formatCode="General" sourceLinked="1"/>
        <c:majorTickMark val="none"/>
        <c:minorTickMark val="none"/>
        <c:tickLblPos val="nextTo"/>
        <c:crossAx val="1481369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[Animated Excel Dashboard !! Personal Finance Tracker.xlsx]Pivot Tables!No_slicer_3</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solidFill>
              <a:srgbClr val="DCA3A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744591035422914E-2"/>
          <c:y val="6.4102564102564097E-2"/>
          <c:w val="0.90603200898431613"/>
          <c:h val="0.81440583148260315"/>
        </c:manualLayout>
      </c:layout>
      <c:lineChart>
        <c:grouping val="standard"/>
        <c:varyColors val="0"/>
        <c:ser>
          <c:idx val="0"/>
          <c:order val="0"/>
          <c:tx>
            <c:strRef>
              <c:f>'Pivot Tables'!$AA$8:$AA$9</c:f>
              <c:strCache>
                <c:ptCount val="1"/>
                <c:pt idx="0">
                  <c:v>Expenses</c:v>
                </c:pt>
              </c:strCache>
            </c:strRef>
          </c:tx>
          <c:spPr>
            <a:ln w="19050" cap="rnd">
              <a:solidFill>
                <a:schemeClr val="tx1">
                  <a:lumMod val="95000"/>
                  <a:lumOff val="5000"/>
                </a:schemeClr>
              </a:solidFill>
              <a:round/>
            </a:ln>
            <a:effectLst/>
          </c:spPr>
          <c:marker>
            <c:symbol val="none"/>
          </c:marker>
          <c:cat>
            <c:strRef>
              <c:f>'Pivot Tables'!$Z$10:$Z$22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Tables'!$AA$10:$AA$22</c:f>
              <c:numCache>
                <c:formatCode>General</c:formatCode>
                <c:ptCount val="12"/>
                <c:pt idx="0">
                  <c:v>10307</c:v>
                </c:pt>
                <c:pt idx="1">
                  <c:v>11388</c:v>
                </c:pt>
                <c:pt idx="2">
                  <c:v>8408</c:v>
                </c:pt>
                <c:pt idx="3">
                  <c:v>8672</c:v>
                </c:pt>
                <c:pt idx="4">
                  <c:v>8991</c:v>
                </c:pt>
                <c:pt idx="5">
                  <c:v>9172</c:v>
                </c:pt>
                <c:pt idx="6">
                  <c:v>10196</c:v>
                </c:pt>
                <c:pt idx="7">
                  <c:v>9929</c:v>
                </c:pt>
                <c:pt idx="8">
                  <c:v>8436</c:v>
                </c:pt>
                <c:pt idx="9">
                  <c:v>11716</c:v>
                </c:pt>
                <c:pt idx="10">
                  <c:v>9960</c:v>
                </c:pt>
                <c:pt idx="11">
                  <c:v>10474</c:v>
                </c:pt>
              </c:numCache>
            </c:numRef>
          </c:val>
          <c:smooth val="1"/>
          <c:extLst>
            <c:ext xmlns:c16="http://schemas.microsoft.com/office/drawing/2014/chart" uri="{C3380CC4-5D6E-409C-BE32-E72D297353CC}">
              <c16:uniqueId val="{00000000-5B57-4864-9178-E47857CE7574}"/>
            </c:ext>
          </c:extLst>
        </c:ser>
        <c:ser>
          <c:idx val="1"/>
          <c:order val="1"/>
          <c:tx>
            <c:strRef>
              <c:f>'Pivot Tables'!$AB$8:$AB$9</c:f>
              <c:strCache>
                <c:ptCount val="1"/>
                <c:pt idx="0">
                  <c:v>Income</c:v>
                </c:pt>
              </c:strCache>
            </c:strRef>
          </c:tx>
          <c:spPr>
            <a:ln w="19050" cap="rnd">
              <a:solidFill>
                <a:srgbClr val="DCA3AD"/>
              </a:solidFill>
              <a:round/>
            </a:ln>
            <a:effectLst/>
          </c:spPr>
          <c:marker>
            <c:symbol val="none"/>
          </c:marker>
          <c:cat>
            <c:strRef>
              <c:f>'Pivot Tables'!$Z$10:$Z$22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Tables'!$AB$10:$AB$22</c:f>
              <c:numCache>
                <c:formatCode>General</c:formatCode>
                <c:ptCount val="12"/>
                <c:pt idx="0">
                  <c:v>6370</c:v>
                </c:pt>
                <c:pt idx="1">
                  <c:v>18070</c:v>
                </c:pt>
                <c:pt idx="2">
                  <c:v>18770</c:v>
                </c:pt>
                <c:pt idx="3">
                  <c:v>18850</c:v>
                </c:pt>
                <c:pt idx="4">
                  <c:v>18770</c:v>
                </c:pt>
                <c:pt idx="5">
                  <c:v>18570</c:v>
                </c:pt>
                <c:pt idx="6">
                  <c:v>18590</c:v>
                </c:pt>
                <c:pt idx="7">
                  <c:v>18260</c:v>
                </c:pt>
                <c:pt idx="8">
                  <c:v>18720</c:v>
                </c:pt>
                <c:pt idx="9">
                  <c:v>18260</c:v>
                </c:pt>
                <c:pt idx="10">
                  <c:v>18260</c:v>
                </c:pt>
                <c:pt idx="11">
                  <c:v>18260</c:v>
                </c:pt>
              </c:numCache>
            </c:numRef>
          </c:val>
          <c:smooth val="1"/>
          <c:extLst>
            <c:ext xmlns:c16="http://schemas.microsoft.com/office/drawing/2014/chart" uri="{C3380CC4-5D6E-409C-BE32-E72D297353CC}">
              <c16:uniqueId val="{00000001-5B57-4864-9178-E47857CE7574}"/>
            </c:ext>
          </c:extLst>
        </c:ser>
        <c:dLbls>
          <c:showLegendKey val="0"/>
          <c:showVal val="0"/>
          <c:showCatName val="0"/>
          <c:showSerName val="0"/>
          <c:showPercent val="0"/>
          <c:showBubbleSize val="0"/>
        </c:dLbls>
        <c:smooth val="0"/>
        <c:axId val="518047984"/>
        <c:axId val="518049624"/>
      </c:lineChart>
      <c:catAx>
        <c:axId val="51804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Abadi" panose="020B0604020104020204" pitchFamily="34" charset="0"/>
                <a:ea typeface="+mn-ea"/>
                <a:cs typeface="+mn-cs"/>
              </a:defRPr>
            </a:pPr>
            <a:endParaRPr lang="en-US"/>
          </a:p>
        </c:txPr>
        <c:crossAx val="518049624"/>
        <c:crosses val="autoZero"/>
        <c:auto val="1"/>
        <c:lblAlgn val="ctr"/>
        <c:lblOffset val="100"/>
        <c:noMultiLvlLbl val="0"/>
      </c:catAx>
      <c:valAx>
        <c:axId val="518049624"/>
        <c:scaling>
          <c:orientation val="minMax"/>
          <c:max val="27000"/>
          <c:min val="2000"/>
        </c:scaling>
        <c:delete val="0"/>
        <c:axPos val="l"/>
        <c:majorGridlines>
          <c:spPr>
            <a:ln w="9525" cap="flat" cmpd="sng" algn="ctr">
              <a:solidFill>
                <a:schemeClr val="bg1">
                  <a:lumMod val="95000"/>
                </a:schemeClr>
              </a:solidFill>
              <a:prstDash val="sysDot"/>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Abadi" panose="020B0604020104020204" pitchFamily="34" charset="0"/>
                <a:ea typeface="+mn-ea"/>
                <a:cs typeface="+mn-cs"/>
              </a:defRPr>
            </a:pPr>
            <a:endParaRPr lang="en-US"/>
          </a:p>
        </c:txPr>
        <c:crossAx val="51804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3981482024237758E-2"/>
          <c:y val="0.19097228062503155"/>
          <c:w val="0.94907407407407407"/>
          <c:h val="0.61805555555555558"/>
        </c:manualLayout>
      </c:layout>
      <c:barChart>
        <c:barDir val="bar"/>
        <c:grouping val="stacked"/>
        <c:varyColors val="0"/>
        <c:ser>
          <c:idx val="0"/>
          <c:order val="0"/>
          <c:spPr>
            <a:solidFill>
              <a:schemeClr val="tx1">
                <a:lumMod val="95000"/>
                <a:lumOff val="5000"/>
              </a:schemeClr>
            </a:solidFill>
            <a:ln>
              <a:noFill/>
            </a:ln>
            <a:effectLst/>
          </c:spPr>
          <c:invertIfNegative val="0"/>
          <c:val>
            <c:numRef>
              <c:f>'Pivot Tables'!$AR$8</c:f>
              <c:numCache>
                <c:formatCode>0%</c:formatCode>
                <c:ptCount val="1"/>
                <c:pt idx="0">
                  <c:v>0.47280782157042467</c:v>
                </c:pt>
              </c:numCache>
            </c:numRef>
          </c:val>
          <c:extLst>
            <c:ext xmlns:c16="http://schemas.microsoft.com/office/drawing/2014/chart" uri="{C3380CC4-5D6E-409C-BE32-E72D297353CC}">
              <c16:uniqueId val="{00000000-A175-40BE-8280-ECBE1AA553A7}"/>
            </c:ext>
          </c:extLst>
        </c:ser>
        <c:ser>
          <c:idx val="1"/>
          <c:order val="1"/>
          <c:spPr>
            <a:solidFill>
              <a:srgbClr val="ECF0F1"/>
            </a:solidFill>
            <a:ln>
              <a:noFill/>
            </a:ln>
            <a:effectLst/>
          </c:spPr>
          <c:invertIfNegative val="0"/>
          <c:val>
            <c:numRef>
              <c:f>'Pivot Tables'!$AS$8</c:f>
              <c:numCache>
                <c:formatCode>0%</c:formatCode>
                <c:ptCount val="1"/>
                <c:pt idx="0">
                  <c:v>1</c:v>
                </c:pt>
              </c:numCache>
            </c:numRef>
          </c:val>
          <c:extLst>
            <c:ext xmlns:c16="http://schemas.microsoft.com/office/drawing/2014/chart" uri="{C3380CC4-5D6E-409C-BE32-E72D297353CC}">
              <c16:uniqueId val="{00000001-A175-40BE-8280-ECBE1AA553A7}"/>
            </c:ext>
          </c:extLst>
        </c:ser>
        <c:dLbls>
          <c:showLegendKey val="0"/>
          <c:showVal val="0"/>
          <c:showCatName val="0"/>
          <c:showSerName val="0"/>
          <c:showPercent val="0"/>
          <c:showBubbleSize val="0"/>
        </c:dLbls>
        <c:gapWidth val="150"/>
        <c:overlap val="100"/>
        <c:axId val="943022808"/>
        <c:axId val="943019200"/>
      </c:barChart>
      <c:catAx>
        <c:axId val="943022808"/>
        <c:scaling>
          <c:orientation val="minMax"/>
        </c:scaling>
        <c:delete val="1"/>
        <c:axPos val="l"/>
        <c:majorTickMark val="none"/>
        <c:minorTickMark val="none"/>
        <c:tickLblPos val="nextTo"/>
        <c:crossAx val="943019200"/>
        <c:crosses val="autoZero"/>
        <c:auto val="1"/>
        <c:lblAlgn val="ctr"/>
        <c:lblOffset val="100"/>
        <c:noMultiLvlLbl val="0"/>
      </c:catAx>
      <c:valAx>
        <c:axId val="943019200"/>
        <c:scaling>
          <c:orientation val="minMax"/>
          <c:max val="1"/>
        </c:scaling>
        <c:delete val="1"/>
        <c:axPos val="b"/>
        <c:numFmt formatCode="0%" sourceLinked="1"/>
        <c:majorTickMark val="none"/>
        <c:minorTickMark val="none"/>
        <c:tickLblPos val="nextTo"/>
        <c:crossAx val="943022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F5DFDD"/>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2-8FBF-46BA-B311-0853CD643D66}"/>
              </c:ext>
            </c:extLst>
          </c:dPt>
          <c:dPt>
            <c:idx val="1"/>
            <c:bubble3D val="0"/>
            <c:spPr>
              <a:solidFill>
                <a:srgbClr val="09C9C8"/>
              </a:solidFill>
              <a:ln w="19050">
                <a:solidFill>
                  <a:schemeClr val="lt1"/>
                </a:solidFill>
              </a:ln>
              <a:effectLst/>
            </c:spPr>
            <c:extLst>
              <c:ext xmlns:c16="http://schemas.microsoft.com/office/drawing/2014/chart" uri="{C3380CC4-5D6E-409C-BE32-E72D297353CC}">
                <c16:uniqueId val="{00000001-8FBF-46BA-B311-0853CD643D66}"/>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3-8FBF-46BA-B311-0853CD643D66}"/>
              </c:ext>
            </c:extLst>
          </c:dPt>
          <c:dPt>
            <c:idx val="3"/>
            <c:bubble3D val="0"/>
            <c:spPr>
              <a:solidFill>
                <a:srgbClr val="003C4F"/>
              </a:solidFill>
              <a:ln w="19050">
                <a:solidFill>
                  <a:srgbClr val="002060"/>
                </a:solidFill>
              </a:ln>
              <a:effectLst/>
            </c:spPr>
            <c:extLst>
              <c:ext xmlns:c16="http://schemas.microsoft.com/office/drawing/2014/chart" uri="{C3380CC4-5D6E-409C-BE32-E72D297353CC}">
                <c16:uniqueId val="{00000004-8FBF-46BA-B311-0853CD643D66}"/>
              </c:ext>
            </c:extLst>
          </c:dPt>
          <c:dPt>
            <c:idx val="4"/>
            <c:bubble3D val="0"/>
            <c:spPr>
              <a:solidFill>
                <a:srgbClr val="F5DFDD"/>
              </a:solidFill>
              <a:ln w="19050">
                <a:solidFill>
                  <a:schemeClr val="lt1"/>
                </a:solidFill>
              </a:ln>
              <a:effectLst/>
            </c:spPr>
            <c:extLst>
              <c:ext xmlns:c16="http://schemas.microsoft.com/office/drawing/2014/chart" uri="{C3380CC4-5D6E-409C-BE32-E72D297353CC}">
                <c16:uniqueId val="{00000009-58B5-4FEE-A603-8FFD6F69390F}"/>
              </c:ext>
            </c:extLst>
          </c:dPt>
          <c:val>
            <c:numRef>
              <c:f>'Assets &amp; Goals'!$N$120:$N$124</c:f>
              <c:numCache>
                <c:formatCode>"$"#,##0_);[Red]\("$"#,##0\)</c:formatCode>
                <c:ptCount val="5"/>
                <c:pt idx="0">
                  <c:v>15700</c:v>
                </c:pt>
                <c:pt idx="1">
                  <c:v>65800</c:v>
                </c:pt>
                <c:pt idx="2">
                  <c:v>22500</c:v>
                </c:pt>
                <c:pt idx="3">
                  <c:v>120000</c:v>
                </c:pt>
                <c:pt idx="4">
                  <c:v>135000</c:v>
                </c:pt>
              </c:numCache>
            </c:numRef>
          </c:val>
          <c:extLst>
            <c:ext xmlns:c16="http://schemas.microsoft.com/office/drawing/2014/chart" uri="{C3380CC4-5D6E-409C-BE32-E72D297353CC}">
              <c16:uniqueId val="{00000000-8FBF-46BA-B311-0853CD643D6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[Animated Excel Dashboard !! Personal Finance Tracker.xlsx]Pivot Tables!No_slicer_1</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459770114942529E-2"/>
          <c:y val="9.8755165011889343E-2"/>
          <c:w val="0.93524650478292859"/>
          <c:h val="0.89814814814814814"/>
        </c:manualLayout>
      </c:layout>
      <c:lineChart>
        <c:grouping val="standard"/>
        <c:varyColors val="0"/>
        <c:ser>
          <c:idx val="0"/>
          <c:order val="0"/>
          <c:tx>
            <c:strRef>
              <c:f>'Pivot Tables'!$P$8</c:f>
              <c:strCache>
                <c:ptCount val="1"/>
                <c:pt idx="0">
                  <c:v>Total</c:v>
                </c:pt>
              </c:strCache>
            </c:strRef>
          </c:tx>
          <c:spPr>
            <a:ln w="28575" cap="rnd">
              <a:solidFill>
                <a:schemeClr val="accent1"/>
              </a:solidFill>
              <a:round/>
            </a:ln>
            <a:effectLst/>
          </c:spPr>
          <c:marker>
            <c:symbol val="none"/>
          </c:marker>
          <c:cat>
            <c:strRef>
              <c:f>'Pivot Tables'!$O$9:$O$21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Tables'!$P$9:$P$21</c:f>
              <c:numCache>
                <c:formatCode>General</c:formatCode>
                <c:ptCount val="12"/>
                <c:pt idx="0">
                  <c:v>10307</c:v>
                </c:pt>
                <c:pt idx="1">
                  <c:v>11388</c:v>
                </c:pt>
                <c:pt idx="2">
                  <c:v>8408</c:v>
                </c:pt>
                <c:pt idx="3">
                  <c:v>8672</c:v>
                </c:pt>
                <c:pt idx="4">
                  <c:v>8991</c:v>
                </c:pt>
                <c:pt idx="5">
                  <c:v>9172</c:v>
                </c:pt>
                <c:pt idx="6">
                  <c:v>10196</c:v>
                </c:pt>
                <c:pt idx="7">
                  <c:v>9929</c:v>
                </c:pt>
                <c:pt idx="8">
                  <c:v>8436</c:v>
                </c:pt>
                <c:pt idx="9">
                  <c:v>11716</c:v>
                </c:pt>
                <c:pt idx="10">
                  <c:v>9960</c:v>
                </c:pt>
                <c:pt idx="11">
                  <c:v>10474</c:v>
                </c:pt>
              </c:numCache>
            </c:numRef>
          </c:val>
          <c:smooth val="0"/>
          <c:extLst>
            <c:ext xmlns:c16="http://schemas.microsoft.com/office/drawing/2014/chart" uri="{C3380CC4-5D6E-409C-BE32-E72D297353CC}">
              <c16:uniqueId val="{00000000-3D78-4CC4-AE01-A732F78215F4}"/>
            </c:ext>
          </c:extLst>
        </c:ser>
        <c:dLbls>
          <c:showLegendKey val="0"/>
          <c:showVal val="0"/>
          <c:showCatName val="0"/>
          <c:showSerName val="0"/>
          <c:showPercent val="0"/>
          <c:showBubbleSize val="0"/>
        </c:dLbls>
        <c:smooth val="0"/>
        <c:axId val="1496495984"/>
        <c:axId val="1496499264"/>
      </c:lineChart>
      <c:catAx>
        <c:axId val="1496495984"/>
        <c:scaling>
          <c:orientation val="minMax"/>
        </c:scaling>
        <c:delete val="1"/>
        <c:axPos val="b"/>
        <c:numFmt formatCode="General" sourceLinked="1"/>
        <c:majorTickMark val="none"/>
        <c:minorTickMark val="none"/>
        <c:tickLblPos val="nextTo"/>
        <c:crossAx val="1496499264"/>
        <c:crosses val="autoZero"/>
        <c:auto val="1"/>
        <c:lblAlgn val="ctr"/>
        <c:lblOffset val="100"/>
        <c:noMultiLvlLbl val="0"/>
      </c:catAx>
      <c:valAx>
        <c:axId val="14964992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9649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[Animated Excel Dashboard !! Personal Finance Tracker.xlsx]Pivot Tables!No_slicer_2</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464291278658662E-2"/>
          <c:y val="2.1972515493577267E-3"/>
          <c:w val="0.93888888888888888"/>
          <c:h val="0.89814814814814814"/>
        </c:manualLayout>
      </c:layout>
      <c:lineChart>
        <c:grouping val="standard"/>
        <c:varyColors val="0"/>
        <c:ser>
          <c:idx val="0"/>
          <c:order val="0"/>
          <c:tx>
            <c:strRef>
              <c:f>'Pivot Tables'!$U$8</c:f>
              <c:strCache>
                <c:ptCount val="1"/>
                <c:pt idx="0">
                  <c:v>Total</c:v>
                </c:pt>
              </c:strCache>
            </c:strRef>
          </c:tx>
          <c:spPr>
            <a:ln w="28575" cap="rnd">
              <a:solidFill>
                <a:schemeClr val="accent1"/>
              </a:solidFill>
              <a:round/>
            </a:ln>
            <a:effectLst/>
          </c:spPr>
          <c:marker>
            <c:symbol val="none"/>
          </c:marker>
          <c:cat>
            <c:strRef>
              <c:f>'Pivot Tables'!$T$9:$T$21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Tables'!$U$9:$U$21</c:f>
              <c:numCache>
                <c:formatCode>General</c:formatCode>
                <c:ptCount val="12"/>
                <c:pt idx="0">
                  <c:v>6370</c:v>
                </c:pt>
                <c:pt idx="1">
                  <c:v>18070</c:v>
                </c:pt>
                <c:pt idx="2">
                  <c:v>18770</c:v>
                </c:pt>
                <c:pt idx="3">
                  <c:v>18850</c:v>
                </c:pt>
                <c:pt idx="4">
                  <c:v>18770</c:v>
                </c:pt>
                <c:pt idx="5">
                  <c:v>18570</c:v>
                </c:pt>
                <c:pt idx="6">
                  <c:v>18590</c:v>
                </c:pt>
                <c:pt idx="7">
                  <c:v>18260</c:v>
                </c:pt>
                <c:pt idx="8">
                  <c:v>18720</c:v>
                </c:pt>
                <c:pt idx="9">
                  <c:v>18260</c:v>
                </c:pt>
                <c:pt idx="10">
                  <c:v>18260</c:v>
                </c:pt>
                <c:pt idx="11">
                  <c:v>18260</c:v>
                </c:pt>
              </c:numCache>
            </c:numRef>
          </c:val>
          <c:smooth val="0"/>
          <c:extLst>
            <c:ext xmlns:c16="http://schemas.microsoft.com/office/drawing/2014/chart" uri="{C3380CC4-5D6E-409C-BE32-E72D297353CC}">
              <c16:uniqueId val="{00000000-A404-49EE-B2F8-039AB3959465}"/>
            </c:ext>
          </c:extLst>
        </c:ser>
        <c:dLbls>
          <c:showLegendKey val="0"/>
          <c:showVal val="0"/>
          <c:showCatName val="0"/>
          <c:showSerName val="0"/>
          <c:showPercent val="0"/>
          <c:showBubbleSize val="0"/>
        </c:dLbls>
        <c:smooth val="0"/>
        <c:axId val="1481369576"/>
        <c:axId val="1481372200"/>
      </c:lineChart>
      <c:catAx>
        <c:axId val="1481369576"/>
        <c:scaling>
          <c:orientation val="minMax"/>
        </c:scaling>
        <c:delete val="1"/>
        <c:axPos val="b"/>
        <c:numFmt formatCode="General" sourceLinked="1"/>
        <c:majorTickMark val="none"/>
        <c:minorTickMark val="none"/>
        <c:tickLblPos val="nextTo"/>
        <c:crossAx val="1481372200"/>
        <c:crosses val="autoZero"/>
        <c:auto val="1"/>
        <c:lblAlgn val="ctr"/>
        <c:lblOffset val="100"/>
        <c:noMultiLvlLbl val="0"/>
      </c:catAx>
      <c:valAx>
        <c:axId val="148137220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81369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[Animated Excel Dashboard !! Personal Finance Tracker.xlsx]Pivot Tables!No_slicer_3</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Tables'!$AA$8:$AA$9</c:f>
              <c:strCache>
                <c:ptCount val="1"/>
                <c:pt idx="0">
                  <c:v>Expenses</c:v>
                </c:pt>
              </c:strCache>
            </c:strRef>
          </c:tx>
          <c:spPr>
            <a:ln w="28575" cap="rnd">
              <a:solidFill>
                <a:schemeClr val="accent1"/>
              </a:solidFill>
              <a:round/>
            </a:ln>
            <a:effectLst/>
          </c:spPr>
          <c:marker>
            <c:symbol val="none"/>
          </c:marker>
          <c:cat>
            <c:strRef>
              <c:f>'Pivot Tables'!$Z$10:$Z$22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Tables'!$AA$10:$AA$22</c:f>
              <c:numCache>
                <c:formatCode>General</c:formatCode>
                <c:ptCount val="12"/>
                <c:pt idx="0">
                  <c:v>10307</c:v>
                </c:pt>
                <c:pt idx="1">
                  <c:v>11388</c:v>
                </c:pt>
                <c:pt idx="2">
                  <c:v>8408</c:v>
                </c:pt>
                <c:pt idx="3">
                  <c:v>8672</c:v>
                </c:pt>
                <c:pt idx="4">
                  <c:v>8991</c:v>
                </c:pt>
                <c:pt idx="5">
                  <c:v>9172</c:v>
                </c:pt>
                <c:pt idx="6">
                  <c:v>10196</c:v>
                </c:pt>
                <c:pt idx="7">
                  <c:v>9929</c:v>
                </c:pt>
                <c:pt idx="8">
                  <c:v>8436</c:v>
                </c:pt>
                <c:pt idx="9">
                  <c:v>11716</c:v>
                </c:pt>
                <c:pt idx="10">
                  <c:v>9960</c:v>
                </c:pt>
                <c:pt idx="11">
                  <c:v>10474</c:v>
                </c:pt>
              </c:numCache>
            </c:numRef>
          </c:val>
          <c:smooth val="0"/>
          <c:extLst>
            <c:ext xmlns:c16="http://schemas.microsoft.com/office/drawing/2014/chart" uri="{C3380CC4-5D6E-409C-BE32-E72D297353CC}">
              <c16:uniqueId val="{00000000-7143-4690-9A2A-FB38BA96A9D2}"/>
            </c:ext>
          </c:extLst>
        </c:ser>
        <c:ser>
          <c:idx val="1"/>
          <c:order val="1"/>
          <c:tx>
            <c:strRef>
              <c:f>'Pivot Tables'!$AB$8:$AB$9</c:f>
              <c:strCache>
                <c:ptCount val="1"/>
                <c:pt idx="0">
                  <c:v>Income</c:v>
                </c:pt>
              </c:strCache>
            </c:strRef>
          </c:tx>
          <c:spPr>
            <a:ln w="28575" cap="rnd">
              <a:solidFill>
                <a:schemeClr val="accent2"/>
              </a:solidFill>
              <a:round/>
            </a:ln>
            <a:effectLst/>
          </c:spPr>
          <c:marker>
            <c:symbol val="none"/>
          </c:marker>
          <c:cat>
            <c:strRef>
              <c:f>'Pivot Tables'!$Z$10:$Z$22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Tables'!$AB$10:$AB$22</c:f>
              <c:numCache>
                <c:formatCode>General</c:formatCode>
                <c:ptCount val="12"/>
                <c:pt idx="0">
                  <c:v>6370</c:v>
                </c:pt>
                <c:pt idx="1">
                  <c:v>18070</c:v>
                </c:pt>
                <c:pt idx="2">
                  <c:v>18770</c:v>
                </c:pt>
                <c:pt idx="3">
                  <c:v>18850</c:v>
                </c:pt>
                <c:pt idx="4">
                  <c:v>18770</c:v>
                </c:pt>
                <c:pt idx="5">
                  <c:v>18570</c:v>
                </c:pt>
                <c:pt idx="6">
                  <c:v>18590</c:v>
                </c:pt>
                <c:pt idx="7">
                  <c:v>18260</c:v>
                </c:pt>
                <c:pt idx="8">
                  <c:v>18720</c:v>
                </c:pt>
                <c:pt idx="9">
                  <c:v>18260</c:v>
                </c:pt>
                <c:pt idx="10">
                  <c:v>18260</c:v>
                </c:pt>
                <c:pt idx="11">
                  <c:v>18260</c:v>
                </c:pt>
              </c:numCache>
            </c:numRef>
          </c:val>
          <c:smooth val="0"/>
          <c:extLst>
            <c:ext xmlns:c16="http://schemas.microsoft.com/office/drawing/2014/chart" uri="{C3380CC4-5D6E-409C-BE32-E72D297353CC}">
              <c16:uniqueId val="{00000001-7143-4690-9A2A-FB38BA96A9D2}"/>
            </c:ext>
          </c:extLst>
        </c:ser>
        <c:dLbls>
          <c:showLegendKey val="0"/>
          <c:showVal val="0"/>
          <c:showCatName val="0"/>
          <c:showSerName val="0"/>
          <c:showPercent val="0"/>
          <c:showBubbleSize val="0"/>
        </c:dLbls>
        <c:smooth val="0"/>
        <c:axId val="518047984"/>
        <c:axId val="518049624"/>
      </c:lineChart>
      <c:catAx>
        <c:axId val="51804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49624"/>
        <c:crosses val="autoZero"/>
        <c:auto val="1"/>
        <c:lblAlgn val="ctr"/>
        <c:lblOffset val="100"/>
        <c:noMultiLvlLbl val="0"/>
      </c:catAx>
      <c:valAx>
        <c:axId val="518049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4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5.png"/><Relationship Id="rId18" Type="http://schemas.openxmlformats.org/officeDocument/2006/relationships/image" Target="../media/image7.png"/><Relationship Id="rId26" Type="http://schemas.openxmlformats.org/officeDocument/2006/relationships/image" Target="../media/image11.png"/><Relationship Id="rId3" Type="http://schemas.openxmlformats.org/officeDocument/2006/relationships/hyperlink" Target="#'Income &amp;  Expenses'!A1"/><Relationship Id="rId21" Type="http://schemas.openxmlformats.org/officeDocument/2006/relationships/hyperlink" Target="https://pixabay.com/es/internet-mundo-global-enlace-151384/" TargetMode="External"/><Relationship Id="rId7" Type="http://schemas.openxmlformats.org/officeDocument/2006/relationships/hyperlink" Target="https://commons.wikimedia.org/wiki/File:Forward-dash.svg" TargetMode="External"/><Relationship Id="rId12" Type="http://schemas.openxmlformats.org/officeDocument/2006/relationships/hyperlink" Target="https://pixabay.com/en/mortgage-house-money-finance-295211/" TargetMode="External"/><Relationship Id="rId17" Type="http://schemas.openxmlformats.org/officeDocument/2006/relationships/hyperlink" Target="https://www.iamdecals.com/catalog/icon/family-8" TargetMode="External"/><Relationship Id="rId25" Type="http://schemas.openxmlformats.org/officeDocument/2006/relationships/hyperlink" Target="https://game-icons.net/1x1/delapouite/shopping-cart.html" TargetMode="External"/><Relationship Id="rId2" Type="http://schemas.openxmlformats.org/officeDocument/2006/relationships/hyperlink" Target="#Dashboard!A1"/><Relationship Id="rId16" Type="http://schemas.openxmlformats.org/officeDocument/2006/relationships/image" Target="../media/image6.png"/><Relationship Id="rId20" Type="http://schemas.openxmlformats.org/officeDocument/2006/relationships/image" Target="../media/image8.png"/><Relationship Id="rId29" Type="http://schemas.openxmlformats.org/officeDocument/2006/relationships/chart" Target="../charts/chart2.xml"/><Relationship Id="rId1" Type="http://schemas.openxmlformats.org/officeDocument/2006/relationships/image" Target="../media/image1.png"/><Relationship Id="rId6" Type="http://schemas.microsoft.com/office/2007/relationships/hdphoto" Target="../media/hdphoto1.wdp"/><Relationship Id="rId11" Type="http://schemas.openxmlformats.org/officeDocument/2006/relationships/image" Target="../media/image4.png"/><Relationship Id="rId24" Type="http://schemas.openxmlformats.org/officeDocument/2006/relationships/image" Target="../media/image10.png"/><Relationship Id="rId32" Type="http://schemas.openxmlformats.org/officeDocument/2006/relationships/image" Target="../media/image12.gif"/><Relationship Id="rId5" Type="http://schemas.openxmlformats.org/officeDocument/2006/relationships/image" Target="../media/image2.png"/><Relationship Id="rId15" Type="http://schemas.openxmlformats.org/officeDocument/2006/relationships/hyperlink" Target="https://pixabay.com/en/house-svg-vector-2374925/" TargetMode="External"/><Relationship Id="rId23" Type="http://schemas.openxmlformats.org/officeDocument/2006/relationships/hyperlink" Target="https://www.freepngimg.com/png/70896-icons-money-bill-dollar-computer-bank-stock" TargetMode="External"/><Relationship Id="rId28" Type="http://schemas.openxmlformats.org/officeDocument/2006/relationships/chart" Target="../charts/chart1.xml"/><Relationship Id="rId10" Type="http://schemas.openxmlformats.org/officeDocument/2006/relationships/hyperlink" Target="https://www.hacktheunion.org/2017/10/24/we-cant-retweet-ourselves-out-of-our-most-serious-problems/" TargetMode="External"/><Relationship Id="rId19" Type="http://schemas.openxmlformats.org/officeDocument/2006/relationships/hyperlink" Target="https://game-icons.net/1x1/delapouite/city-car.html" TargetMode="External"/><Relationship Id="rId31" Type="http://schemas.openxmlformats.org/officeDocument/2006/relationships/chart" Target="../charts/chart4.xml"/><Relationship Id="rId4" Type="http://schemas.openxmlformats.org/officeDocument/2006/relationships/hyperlink" Target="#'Assets &amp; Goals'!A1"/><Relationship Id="rId9" Type="http://schemas.microsoft.com/office/2007/relationships/hdphoto" Target="../media/hdphoto2.wdp"/><Relationship Id="rId14" Type="http://schemas.microsoft.com/office/2007/relationships/hdphoto" Target="../media/hdphoto3.wdp"/><Relationship Id="rId22" Type="http://schemas.openxmlformats.org/officeDocument/2006/relationships/image" Target="../media/image9.png"/><Relationship Id="rId27" Type="http://schemas.openxmlformats.org/officeDocument/2006/relationships/hyperlink" Target="https://namu.wiki/w/%EA%B5%AC%EA%B8%80%20%EC%95%A0%EB%93%9C%EC%84%BC%EC%8A%A4" TargetMode="External"/><Relationship Id="rId30"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12.gif"/><Relationship Id="rId3" Type="http://schemas.openxmlformats.org/officeDocument/2006/relationships/hyperlink" Target="#'Income &amp;  Expenses'!A1"/><Relationship Id="rId7" Type="http://schemas.openxmlformats.org/officeDocument/2006/relationships/hyperlink" Target="https://commons.wikimedia.org/wiki/File:Forward-dash.svg" TargetMode="External"/><Relationship Id="rId12" Type="http://schemas.openxmlformats.org/officeDocument/2006/relationships/hyperlink" Target="https://pixabay.com/en/mortgage-house-money-finance-295211/" TargetMode="External"/><Relationship Id="rId2" Type="http://schemas.openxmlformats.org/officeDocument/2006/relationships/hyperlink" Target="#Dashboard!A1"/><Relationship Id="rId1" Type="http://schemas.openxmlformats.org/officeDocument/2006/relationships/image" Target="../media/image1.png"/><Relationship Id="rId6" Type="http://schemas.microsoft.com/office/2007/relationships/hdphoto" Target="../media/hdphoto1.wdp"/><Relationship Id="rId11" Type="http://schemas.microsoft.com/office/2007/relationships/hdphoto" Target="../media/hdphoto4.wdp"/><Relationship Id="rId5" Type="http://schemas.openxmlformats.org/officeDocument/2006/relationships/image" Target="../media/image2.png"/><Relationship Id="rId10" Type="http://schemas.openxmlformats.org/officeDocument/2006/relationships/image" Target="../media/image14.png"/><Relationship Id="rId4" Type="http://schemas.openxmlformats.org/officeDocument/2006/relationships/hyperlink" Target="#'Assets &amp; Goals'!A1"/><Relationship Id="rId9" Type="http://schemas.openxmlformats.org/officeDocument/2006/relationships/hyperlink" Target="https://www.hacktheunion.org/2017/10/24/we-cant-retweet-ourselves-out-of-our-most-serious-problems/" TargetMode="External"/></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chart" Target="../charts/chart5.xml"/><Relationship Id="rId3" Type="http://schemas.openxmlformats.org/officeDocument/2006/relationships/hyperlink" Target="#'Income &amp;  Expenses'!A1"/><Relationship Id="rId7" Type="http://schemas.openxmlformats.org/officeDocument/2006/relationships/hyperlink" Target="https://commons.wikimedia.org/wiki/File:Forward-dash.svg" TargetMode="External"/><Relationship Id="rId12" Type="http://schemas.openxmlformats.org/officeDocument/2006/relationships/hyperlink" Target="https://pixabay.com/en/mortgage-house-money-finance-295211/" TargetMode="External"/><Relationship Id="rId2" Type="http://schemas.openxmlformats.org/officeDocument/2006/relationships/hyperlink" Target="#Dashboard!A1"/><Relationship Id="rId1" Type="http://schemas.openxmlformats.org/officeDocument/2006/relationships/image" Target="../media/image1.png"/><Relationship Id="rId6" Type="http://schemas.microsoft.com/office/2007/relationships/hdphoto" Target="../media/hdphoto1.wdp"/><Relationship Id="rId11" Type="http://schemas.openxmlformats.org/officeDocument/2006/relationships/image" Target="../media/image4.png"/><Relationship Id="rId5" Type="http://schemas.openxmlformats.org/officeDocument/2006/relationships/image" Target="../media/image2.png"/><Relationship Id="rId15" Type="http://schemas.openxmlformats.org/officeDocument/2006/relationships/chart" Target="../charts/chart6.xml"/><Relationship Id="rId10" Type="http://schemas.openxmlformats.org/officeDocument/2006/relationships/hyperlink" Target="https://www.hacktheunion.org/2017/10/24/we-cant-retweet-ourselves-out-of-our-most-serious-problems/" TargetMode="External"/><Relationship Id="rId4" Type="http://schemas.openxmlformats.org/officeDocument/2006/relationships/hyperlink" Target="#'Assets &amp; Goals'!A1"/><Relationship Id="rId9" Type="http://schemas.microsoft.com/office/2007/relationships/hdphoto" Target="../media/hdphoto2.wdp"/><Relationship Id="rId14" Type="http://schemas.openxmlformats.org/officeDocument/2006/relationships/image" Target="../media/image12.gif"/></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0</xdr:col>
      <xdr:colOff>-1</xdr:colOff>
      <xdr:row>0</xdr:row>
      <xdr:rowOff>14432</xdr:rowOff>
    </xdr:from>
    <xdr:to>
      <xdr:col>18</xdr:col>
      <xdr:colOff>117427</xdr:colOff>
      <xdr:row>314</xdr:row>
      <xdr:rowOff>56435</xdr:rowOff>
    </xdr:to>
    <xdr:grpSp>
      <xdr:nvGrpSpPr>
        <xdr:cNvPr id="2" name="Group 1">
          <a:extLst>
            <a:ext uri="{FF2B5EF4-FFF2-40B4-BE49-F238E27FC236}">
              <a16:creationId xmlns:a16="http://schemas.microsoft.com/office/drawing/2014/main" id="{45092A80-4899-4A9B-B204-966CB1AEDA03}"/>
            </a:ext>
          </a:extLst>
        </xdr:cNvPr>
        <xdr:cNvGrpSpPr/>
      </xdr:nvGrpSpPr>
      <xdr:grpSpPr>
        <a:xfrm>
          <a:off x="-1" y="14432"/>
          <a:ext cx="17717353" cy="9467488"/>
          <a:chOff x="-1" y="14432"/>
          <a:chExt cx="17767947" cy="9875165"/>
        </a:xfrm>
      </xdr:grpSpPr>
      <xdr:grpSp>
        <xdr:nvGrpSpPr>
          <xdr:cNvPr id="3" name="Group 2">
            <a:extLst>
              <a:ext uri="{FF2B5EF4-FFF2-40B4-BE49-F238E27FC236}">
                <a16:creationId xmlns:a16="http://schemas.microsoft.com/office/drawing/2014/main" id="{6023B578-F572-181A-11B8-0D182B53A548}"/>
              </a:ext>
            </a:extLst>
          </xdr:cNvPr>
          <xdr:cNvGrpSpPr/>
        </xdr:nvGrpSpPr>
        <xdr:grpSpPr>
          <a:xfrm>
            <a:off x="157551" y="187720"/>
            <a:ext cx="17432372" cy="9516296"/>
            <a:chOff x="-8114" y="0"/>
            <a:chExt cx="17070819" cy="9400033"/>
          </a:xfrm>
        </xdr:grpSpPr>
        <xdr:sp macro="" textlink="">
          <xdr:nvSpPr>
            <xdr:cNvPr id="12" name="Rectangle 11">
              <a:extLst>
                <a:ext uri="{FF2B5EF4-FFF2-40B4-BE49-F238E27FC236}">
                  <a16:creationId xmlns:a16="http://schemas.microsoft.com/office/drawing/2014/main" id="{14CDC53B-492D-AF90-844B-C9C0324D7715}"/>
                </a:ext>
              </a:extLst>
            </xdr:cNvPr>
            <xdr:cNvSpPr/>
          </xdr:nvSpPr>
          <xdr:spPr>
            <a:xfrm>
              <a:off x="-8114" y="781050"/>
              <a:ext cx="1631161" cy="768096"/>
            </a:xfrm>
            <a:prstGeom prst="rect">
              <a:avLst/>
            </a:prstGeom>
            <a:pattFill prst="wdDnDiag">
              <a:fgClr>
                <a:srgbClr val="003C4F"/>
              </a:fgClr>
              <a:bgClr>
                <a:srgbClr val="CC8409"/>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4A6FF72B-8EFC-5CE1-EB85-9760914E0570}"/>
                </a:ext>
              </a:extLst>
            </xdr:cNvPr>
            <xdr:cNvSpPr/>
          </xdr:nvSpPr>
          <xdr:spPr>
            <a:xfrm>
              <a:off x="2162175" y="0"/>
              <a:ext cx="688594" cy="768096"/>
            </a:xfrm>
            <a:prstGeom prst="rect">
              <a:avLst/>
            </a:prstGeom>
            <a:solidFill>
              <a:srgbClr val="003C4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13">
              <a:extLst>
                <a:ext uri="{FF2B5EF4-FFF2-40B4-BE49-F238E27FC236}">
                  <a16:creationId xmlns:a16="http://schemas.microsoft.com/office/drawing/2014/main" id="{16619920-BFA0-4980-5914-D3CE3C715D1A}"/>
                </a:ext>
              </a:extLst>
            </xdr:cNvPr>
            <xdr:cNvSpPr/>
          </xdr:nvSpPr>
          <xdr:spPr>
            <a:xfrm>
              <a:off x="1616075" y="781050"/>
              <a:ext cx="2224786" cy="768096"/>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74C2F799-A094-FD63-D42E-721EA0EE9017}"/>
                </a:ext>
              </a:extLst>
            </xdr:cNvPr>
            <xdr:cNvSpPr/>
          </xdr:nvSpPr>
          <xdr:spPr>
            <a:xfrm>
              <a:off x="0" y="0"/>
              <a:ext cx="2188726" cy="768096"/>
            </a:xfrm>
            <a:prstGeom prst="rect">
              <a:avLst/>
            </a:prstGeom>
            <a:solidFill>
              <a:srgbClr val="F2617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Flowchart: Connector 15">
              <a:extLst>
                <a:ext uri="{FF2B5EF4-FFF2-40B4-BE49-F238E27FC236}">
                  <a16:creationId xmlns:a16="http://schemas.microsoft.com/office/drawing/2014/main" id="{68A3A13A-871B-E07F-DFCB-D5B4BA0B051C}"/>
                </a:ext>
              </a:extLst>
            </xdr:cNvPr>
            <xdr:cNvSpPr/>
          </xdr:nvSpPr>
          <xdr:spPr>
            <a:xfrm>
              <a:off x="354663" y="185737"/>
              <a:ext cx="184703" cy="182880"/>
            </a:xfrm>
            <a:prstGeom prst="flowChartConnector">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Flowchart: Connector 16">
              <a:extLst>
                <a:ext uri="{FF2B5EF4-FFF2-40B4-BE49-F238E27FC236}">
                  <a16:creationId xmlns:a16="http://schemas.microsoft.com/office/drawing/2014/main" id="{02A0367D-15A2-1AA1-E55B-53F4F85CDF2D}"/>
                </a:ext>
              </a:extLst>
            </xdr:cNvPr>
            <xdr:cNvSpPr/>
          </xdr:nvSpPr>
          <xdr:spPr>
            <a:xfrm>
              <a:off x="700981" y="185737"/>
              <a:ext cx="184703" cy="182880"/>
            </a:xfrm>
            <a:prstGeom prst="flowChartConnector">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Flowchart: Connector 17">
              <a:extLst>
                <a:ext uri="{FF2B5EF4-FFF2-40B4-BE49-F238E27FC236}">
                  <a16:creationId xmlns:a16="http://schemas.microsoft.com/office/drawing/2014/main" id="{98974F87-1329-F701-C447-7019E8DACC71}"/>
                </a:ext>
              </a:extLst>
            </xdr:cNvPr>
            <xdr:cNvSpPr/>
          </xdr:nvSpPr>
          <xdr:spPr>
            <a:xfrm>
              <a:off x="1047298" y="185737"/>
              <a:ext cx="184703" cy="182880"/>
            </a:xfrm>
            <a:prstGeom prst="flowChartConnector">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Flowchart: Connector 18">
              <a:extLst>
                <a:ext uri="{FF2B5EF4-FFF2-40B4-BE49-F238E27FC236}">
                  <a16:creationId xmlns:a16="http://schemas.microsoft.com/office/drawing/2014/main" id="{C9AC51C8-C1DA-5E68-7B08-101E32F86E3D}"/>
                </a:ext>
              </a:extLst>
            </xdr:cNvPr>
            <xdr:cNvSpPr/>
          </xdr:nvSpPr>
          <xdr:spPr>
            <a:xfrm>
              <a:off x="1393615" y="185737"/>
              <a:ext cx="184703" cy="182880"/>
            </a:xfrm>
            <a:prstGeom prst="flowChartConnector">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0" name="Group 19">
              <a:extLst>
                <a:ext uri="{FF2B5EF4-FFF2-40B4-BE49-F238E27FC236}">
                  <a16:creationId xmlns:a16="http://schemas.microsoft.com/office/drawing/2014/main" id="{B369483D-B1B1-94F6-F079-A49F535B6FC4}"/>
                </a:ext>
              </a:extLst>
            </xdr:cNvPr>
            <xdr:cNvGrpSpPr/>
          </xdr:nvGrpSpPr>
          <xdr:grpSpPr>
            <a:xfrm>
              <a:off x="2851148" y="0"/>
              <a:ext cx="2289177" cy="762000"/>
              <a:chOff x="2876548" y="0"/>
              <a:chExt cx="2314577" cy="768096"/>
            </a:xfrm>
          </xdr:grpSpPr>
          <xdr:sp macro="" textlink="">
            <xdr:nvSpPr>
              <xdr:cNvPr id="56" name="Rectangle 55">
                <a:extLst>
                  <a:ext uri="{FF2B5EF4-FFF2-40B4-BE49-F238E27FC236}">
                    <a16:creationId xmlns:a16="http://schemas.microsoft.com/office/drawing/2014/main" id="{49E70F7B-5102-3F7F-DAE3-2CEE15545F57}"/>
                  </a:ext>
                </a:extLst>
              </xdr:cNvPr>
              <xdr:cNvSpPr/>
            </xdr:nvSpPr>
            <xdr:spPr>
              <a:xfrm>
                <a:off x="2876548" y="0"/>
                <a:ext cx="1591056" cy="768096"/>
              </a:xfrm>
              <a:prstGeom prst="rect">
                <a:avLst/>
              </a:prstGeom>
              <a:solidFill>
                <a:srgbClr val="09C9C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Partial Circle 56">
                <a:extLst>
                  <a:ext uri="{FF2B5EF4-FFF2-40B4-BE49-F238E27FC236}">
                    <a16:creationId xmlns:a16="http://schemas.microsoft.com/office/drawing/2014/main" id="{C2DCA07F-A3F1-EE22-B099-239266891392}"/>
                  </a:ext>
                </a:extLst>
              </xdr:cNvPr>
              <xdr:cNvSpPr/>
            </xdr:nvSpPr>
            <xdr:spPr>
              <a:xfrm>
                <a:off x="3762374" y="0"/>
                <a:ext cx="1428751" cy="768096"/>
              </a:xfrm>
              <a:prstGeom prst="pie">
                <a:avLst>
                  <a:gd name="adj1" fmla="val 5415968"/>
                  <a:gd name="adj2" fmla="val 162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21" name="Rectangle 20">
              <a:extLst>
                <a:ext uri="{FF2B5EF4-FFF2-40B4-BE49-F238E27FC236}">
                  <a16:creationId xmlns:a16="http://schemas.microsoft.com/office/drawing/2014/main" id="{56E6867D-981E-AAD9-DD0C-FB254EC8BB2C}"/>
                </a:ext>
              </a:extLst>
            </xdr:cNvPr>
            <xdr:cNvSpPr/>
          </xdr:nvSpPr>
          <xdr:spPr>
            <a:xfrm>
              <a:off x="4432300" y="0"/>
              <a:ext cx="1511300" cy="746125"/>
            </a:xfrm>
            <a:prstGeom prst="rect">
              <a:avLst/>
            </a:prstGeom>
            <a:pattFill prst="wdDnDiag">
              <a:fgClr>
                <a:srgbClr val="003C4F"/>
              </a:fgClr>
              <a:bgClr>
                <a:srgbClr val="CC8409"/>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ectangle 21">
              <a:extLst>
                <a:ext uri="{FF2B5EF4-FFF2-40B4-BE49-F238E27FC236}">
                  <a16:creationId xmlns:a16="http://schemas.microsoft.com/office/drawing/2014/main" id="{20CE9927-6FAE-2CFF-DE52-47463146F9D2}"/>
                </a:ext>
              </a:extLst>
            </xdr:cNvPr>
            <xdr:cNvSpPr/>
          </xdr:nvSpPr>
          <xdr:spPr>
            <a:xfrm>
              <a:off x="3838575" y="762000"/>
              <a:ext cx="2114550" cy="787146"/>
            </a:xfrm>
            <a:prstGeom prst="rect">
              <a:avLst/>
            </a:prstGeom>
            <a:solidFill>
              <a:schemeClr val="bg1">
                <a:lumMod val="7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3" name="Group 22">
              <a:extLst>
                <a:ext uri="{FF2B5EF4-FFF2-40B4-BE49-F238E27FC236}">
                  <a16:creationId xmlns:a16="http://schemas.microsoft.com/office/drawing/2014/main" id="{56B02C98-317E-1F10-2037-5812F568EBB0}"/>
                </a:ext>
              </a:extLst>
            </xdr:cNvPr>
            <xdr:cNvGrpSpPr/>
          </xdr:nvGrpSpPr>
          <xdr:grpSpPr>
            <a:xfrm>
              <a:off x="5929884" y="1"/>
              <a:ext cx="1572006" cy="768096"/>
              <a:chOff x="5987034" y="1"/>
              <a:chExt cx="1591056" cy="768096"/>
            </a:xfrm>
          </xdr:grpSpPr>
          <xdr:sp macro="" textlink="">
            <xdr:nvSpPr>
              <xdr:cNvPr id="54" name="Isosceles Triangle 53">
                <a:extLst>
                  <a:ext uri="{FF2B5EF4-FFF2-40B4-BE49-F238E27FC236}">
                    <a16:creationId xmlns:a16="http://schemas.microsoft.com/office/drawing/2014/main" id="{E1764465-B0AE-F32A-07CB-9F3875DE33C8}"/>
                  </a:ext>
                </a:extLst>
              </xdr:cNvPr>
              <xdr:cNvSpPr/>
            </xdr:nvSpPr>
            <xdr:spPr>
              <a:xfrm rot="5400000">
                <a:off x="6398514" y="-411479"/>
                <a:ext cx="768096" cy="1591056"/>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5" name="Isosceles Triangle 54">
                <a:extLst>
                  <a:ext uri="{FF2B5EF4-FFF2-40B4-BE49-F238E27FC236}">
                    <a16:creationId xmlns:a16="http://schemas.microsoft.com/office/drawing/2014/main" id="{84081E53-6325-D13E-3B24-FDA7AFB99E43}"/>
                  </a:ext>
                </a:extLst>
              </xdr:cNvPr>
              <xdr:cNvSpPr/>
            </xdr:nvSpPr>
            <xdr:spPr>
              <a:xfrm rot="16200000">
                <a:off x="6398514" y="-411479"/>
                <a:ext cx="768096" cy="1591056"/>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24" name="Group 23">
              <a:extLst>
                <a:ext uri="{FF2B5EF4-FFF2-40B4-BE49-F238E27FC236}">
                  <a16:creationId xmlns:a16="http://schemas.microsoft.com/office/drawing/2014/main" id="{90A22BF2-3D98-4A51-B957-8D09A25C730F}"/>
                </a:ext>
              </a:extLst>
            </xdr:cNvPr>
            <xdr:cNvGrpSpPr/>
          </xdr:nvGrpSpPr>
          <xdr:grpSpPr>
            <a:xfrm>
              <a:off x="5929884" y="746126"/>
              <a:ext cx="1591056" cy="803022"/>
              <a:chOff x="5987034" y="771526"/>
              <a:chExt cx="1610106" cy="777621"/>
            </a:xfrm>
          </xdr:grpSpPr>
          <xdr:sp macro="" textlink="">
            <xdr:nvSpPr>
              <xdr:cNvPr id="52" name="Isosceles Triangle 51">
                <a:extLst>
                  <a:ext uri="{FF2B5EF4-FFF2-40B4-BE49-F238E27FC236}">
                    <a16:creationId xmlns:a16="http://schemas.microsoft.com/office/drawing/2014/main" id="{1663DA84-9E36-B51C-2139-E2FC06DDEB75}"/>
                  </a:ext>
                </a:extLst>
              </xdr:cNvPr>
              <xdr:cNvSpPr/>
            </xdr:nvSpPr>
            <xdr:spPr>
              <a:xfrm rot="5400000">
                <a:off x="6417564" y="369571"/>
                <a:ext cx="768096" cy="1591056"/>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 name="Isosceles Triangle 52">
                <a:extLst>
                  <a:ext uri="{FF2B5EF4-FFF2-40B4-BE49-F238E27FC236}">
                    <a16:creationId xmlns:a16="http://schemas.microsoft.com/office/drawing/2014/main" id="{3EA38B1C-9528-C890-0B86-7CCEC4A9B37C}"/>
                  </a:ext>
                </a:extLst>
              </xdr:cNvPr>
              <xdr:cNvSpPr/>
            </xdr:nvSpPr>
            <xdr:spPr>
              <a:xfrm rot="16200000">
                <a:off x="6398514" y="360046"/>
                <a:ext cx="768096" cy="1591056"/>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5" name="Rectangle 24">
              <a:extLst>
                <a:ext uri="{FF2B5EF4-FFF2-40B4-BE49-F238E27FC236}">
                  <a16:creationId xmlns:a16="http://schemas.microsoft.com/office/drawing/2014/main" id="{F3F17361-A97B-E184-7CD4-EC59EDCE9B2F}"/>
                </a:ext>
              </a:extLst>
            </xdr:cNvPr>
            <xdr:cNvSpPr/>
          </xdr:nvSpPr>
          <xdr:spPr>
            <a:xfrm>
              <a:off x="7496175" y="771525"/>
              <a:ext cx="1608582" cy="768096"/>
            </a:xfrm>
            <a:prstGeom prst="rect">
              <a:avLst/>
            </a:prstGeom>
            <a:solidFill>
              <a:srgbClr val="CF73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Rectangle 25">
              <a:extLst>
                <a:ext uri="{FF2B5EF4-FFF2-40B4-BE49-F238E27FC236}">
                  <a16:creationId xmlns:a16="http://schemas.microsoft.com/office/drawing/2014/main" id="{DBD72E48-4BFB-11B7-3E0F-D392A953854F}"/>
                </a:ext>
              </a:extLst>
            </xdr:cNvPr>
            <xdr:cNvSpPr/>
          </xdr:nvSpPr>
          <xdr:spPr>
            <a:xfrm>
              <a:off x="7496175" y="0"/>
              <a:ext cx="1608582" cy="777874"/>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Rectangle 26">
              <a:extLst>
                <a:ext uri="{FF2B5EF4-FFF2-40B4-BE49-F238E27FC236}">
                  <a16:creationId xmlns:a16="http://schemas.microsoft.com/office/drawing/2014/main" id="{3B8E98D2-C20B-0E62-5D9C-1D7F597DFAA8}"/>
                </a:ext>
              </a:extLst>
            </xdr:cNvPr>
            <xdr:cNvSpPr/>
          </xdr:nvSpPr>
          <xdr:spPr>
            <a:xfrm>
              <a:off x="9096374" y="0"/>
              <a:ext cx="1635125" cy="409574"/>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28" name="Rectangle 27">
              <a:extLst>
                <a:ext uri="{FF2B5EF4-FFF2-40B4-BE49-F238E27FC236}">
                  <a16:creationId xmlns:a16="http://schemas.microsoft.com/office/drawing/2014/main" id="{0A388746-FDA8-98F0-91E6-2E58D83B23D1}"/>
                </a:ext>
              </a:extLst>
            </xdr:cNvPr>
            <xdr:cNvSpPr/>
          </xdr:nvSpPr>
          <xdr:spPr>
            <a:xfrm>
              <a:off x="9096375" y="390526"/>
              <a:ext cx="1614932" cy="384048"/>
            </a:xfrm>
            <a:prstGeom prst="rect">
              <a:avLst/>
            </a:prstGeom>
            <a:solidFill>
              <a:srgbClr val="F2617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9" name="Rectangle 28">
              <a:extLst>
                <a:ext uri="{FF2B5EF4-FFF2-40B4-BE49-F238E27FC236}">
                  <a16:creationId xmlns:a16="http://schemas.microsoft.com/office/drawing/2014/main" id="{540FD235-0A04-EB81-BCAC-D4A2CC3F0CAB}"/>
                </a:ext>
              </a:extLst>
            </xdr:cNvPr>
            <xdr:cNvSpPr/>
          </xdr:nvSpPr>
          <xdr:spPr>
            <a:xfrm>
              <a:off x="9105900" y="781050"/>
              <a:ext cx="3224657" cy="768096"/>
            </a:xfrm>
            <a:prstGeom prst="rect">
              <a:avLst/>
            </a:prstGeom>
            <a:solidFill>
              <a:srgbClr val="72727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Rectangle 29">
              <a:extLst>
                <a:ext uri="{FF2B5EF4-FFF2-40B4-BE49-F238E27FC236}">
                  <a16:creationId xmlns:a16="http://schemas.microsoft.com/office/drawing/2014/main" id="{DFDEC524-552F-DF24-50AE-38DBCFCC5889}"/>
                </a:ext>
              </a:extLst>
            </xdr:cNvPr>
            <xdr:cNvSpPr/>
          </xdr:nvSpPr>
          <xdr:spPr>
            <a:xfrm>
              <a:off x="10721975" y="0"/>
              <a:ext cx="1608582" cy="781050"/>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Isosceles Triangle 30">
              <a:extLst>
                <a:ext uri="{FF2B5EF4-FFF2-40B4-BE49-F238E27FC236}">
                  <a16:creationId xmlns:a16="http://schemas.microsoft.com/office/drawing/2014/main" id="{74B2FEF8-1CFE-A55C-D743-096AEC3C9B92}"/>
                </a:ext>
              </a:extLst>
            </xdr:cNvPr>
            <xdr:cNvSpPr/>
          </xdr:nvSpPr>
          <xdr:spPr>
            <a:xfrm rot="10800000">
              <a:off x="10717025" y="11906"/>
              <a:ext cx="1572091" cy="571500"/>
            </a:xfrm>
            <a:prstGeom prst="triangle">
              <a:avLst>
                <a:gd name="adj" fmla="val 4945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Rectangle 31">
              <a:extLst>
                <a:ext uri="{FF2B5EF4-FFF2-40B4-BE49-F238E27FC236}">
                  <a16:creationId xmlns:a16="http://schemas.microsoft.com/office/drawing/2014/main" id="{16B9E1AA-B94D-EF78-CCA8-45D99AE26C40}"/>
                </a:ext>
              </a:extLst>
            </xdr:cNvPr>
            <xdr:cNvSpPr/>
          </xdr:nvSpPr>
          <xdr:spPr>
            <a:xfrm>
              <a:off x="12303125" y="783432"/>
              <a:ext cx="1608582" cy="768096"/>
            </a:xfrm>
            <a:prstGeom prst="rect">
              <a:avLst/>
            </a:prstGeom>
            <a:solidFill>
              <a:srgbClr val="CF73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Rectangle 32">
              <a:extLst>
                <a:ext uri="{FF2B5EF4-FFF2-40B4-BE49-F238E27FC236}">
                  <a16:creationId xmlns:a16="http://schemas.microsoft.com/office/drawing/2014/main" id="{2063C6D5-8E24-F998-3AFA-D2F737F23B92}"/>
                </a:ext>
              </a:extLst>
            </xdr:cNvPr>
            <xdr:cNvSpPr/>
          </xdr:nvSpPr>
          <xdr:spPr>
            <a:xfrm>
              <a:off x="12303125" y="11907"/>
              <a:ext cx="1608582" cy="768096"/>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Partial Circle 33">
              <a:extLst>
                <a:ext uri="{FF2B5EF4-FFF2-40B4-BE49-F238E27FC236}">
                  <a16:creationId xmlns:a16="http://schemas.microsoft.com/office/drawing/2014/main" id="{8FDD02BD-3CDE-04E4-059A-AC4578CB7906}"/>
                </a:ext>
              </a:extLst>
            </xdr:cNvPr>
            <xdr:cNvSpPr/>
          </xdr:nvSpPr>
          <xdr:spPr>
            <a:xfrm rot="10800000">
              <a:off x="11602240" y="773906"/>
              <a:ext cx="1414934" cy="781050"/>
            </a:xfrm>
            <a:prstGeom prst="pie">
              <a:avLst>
                <a:gd name="adj1" fmla="val 5415968"/>
                <a:gd name="adj2" fmla="val 162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nvGrpSpPr>
            <xdr:cNvPr id="35" name="Group 34">
              <a:extLst>
                <a:ext uri="{FF2B5EF4-FFF2-40B4-BE49-F238E27FC236}">
                  <a16:creationId xmlns:a16="http://schemas.microsoft.com/office/drawing/2014/main" id="{E2749D21-3E50-7F8C-B089-60209328FC84}"/>
                </a:ext>
              </a:extLst>
            </xdr:cNvPr>
            <xdr:cNvGrpSpPr/>
          </xdr:nvGrpSpPr>
          <xdr:grpSpPr>
            <a:xfrm flipH="1">
              <a:off x="13896753" y="0"/>
              <a:ext cx="1595024" cy="1549146"/>
              <a:chOff x="13988034" y="0"/>
              <a:chExt cx="1602962" cy="1549146"/>
            </a:xfrm>
          </xdr:grpSpPr>
          <xdr:grpSp>
            <xdr:nvGrpSpPr>
              <xdr:cNvPr id="46" name="Group 45">
                <a:extLst>
                  <a:ext uri="{FF2B5EF4-FFF2-40B4-BE49-F238E27FC236}">
                    <a16:creationId xmlns:a16="http://schemas.microsoft.com/office/drawing/2014/main" id="{C0B08A9B-8D5A-A361-1F00-A5878F1AB795}"/>
                  </a:ext>
                </a:extLst>
              </xdr:cNvPr>
              <xdr:cNvGrpSpPr/>
            </xdr:nvGrpSpPr>
            <xdr:grpSpPr>
              <a:xfrm>
                <a:off x="13988034" y="0"/>
                <a:ext cx="1583912" cy="768096"/>
                <a:chOff x="5987034" y="1"/>
                <a:chExt cx="1591056" cy="768096"/>
              </a:xfrm>
            </xdr:grpSpPr>
            <xdr:sp macro="" textlink="">
              <xdr:nvSpPr>
                <xdr:cNvPr id="50" name="Isosceles Triangle 49">
                  <a:extLst>
                    <a:ext uri="{FF2B5EF4-FFF2-40B4-BE49-F238E27FC236}">
                      <a16:creationId xmlns:a16="http://schemas.microsoft.com/office/drawing/2014/main" id="{2F2BE4CD-82BD-3BFE-A689-952359213A1C}"/>
                    </a:ext>
                  </a:extLst>
                </xdr:cNvPr>
                <xdr:cNvSpPr/>
              </xdr:nvSpPr>
              <xdr:spPr>
                <a:xfrm rot="5400000">
                  <a:off x="6398514" y="-411479"/>
                  <a:ext cx="768096" cy="1591056"/>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Isosceles Triangle 50">
                  <a:extLst>
                    <a:ext uri="{FF2B5EF4-FFF2-40B4-BE49-F238E27FC236}">
                      <a16:creationId xmlns:a16="http://schemas.microsoft.com/office/drawing/2014/main" id="{FA9940CF-F491-10B3-DCF0-0F30F3203DFD}"/>
                    </a:ext>
                  </a:extLst>
                </xdr:cNvPr>
                <xdr:cNvSpPr/>
              </xdr:nvSpPr>
              <xdr:spPr>
                <a:xfrm rot="16200000">
                  <a:off x="6398514" y="-411479"/>
                  <a:ext cx="768096" cy="1591056"/>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47" name="Group 46">
                <a:extLst>
                  <a:ext uri="{FF2B5EF4-FFF2-40B4-BE49-F238E27FC236}">
                    <a16:creationId xmlns:a16="http://schemas.microsoft.com/office/drawing/2014/main" id="{947D7E55-6A79-5A45-82CF-247DBF2E293D}"/>
                  </a:ext>
                </a:extLst>
              </xdr:cNvPr>
              <xdr:cNvGrpSpPr/>
            </xdr:nvGrpSpPr>
            <xdr:grpSpPr>
              <a:xfrm>
                <a:off x="13988034" y="771525"/>
                <a:ext cx="1602962" cy="777621"/>
                <a:chOff x="5987034" y="771526"/>
                <a:chExt cx="1610106" cy="777621"/>
              </a:xfrm>
            </xdr:grpSpPr>
            <xdr:sp macro="" textlink="">
              <xdr:nvSpPr>
                <xdr:cNvPr id="48" name="Isosceles Triangle 47">
                  <a:extLst>
                    <a:ext uri="{FF2B5EF4-FFF2-40B4-BE49-F238E27FC236}">
                      <a16:creationId xmlns:a16="http://schemas.microsoft.com/office/drawing/2014/main" id="{3DCFCB52-69F7-7628-A8C1-8AA5E328290C}"/>
                    </a:ext>
                  </a:extLst>
                </xdr:cNvPr>
                <xdr:cNvSpPr/>
              </xdr:nvSpPr>
              <xdr:spPr>
                <a:xfrm rot="5400000">
                  <a:off x="6417564" y="369571"/>
                  <a:ext cx="768096" cy="1591056"/>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Isosceles Triangle 48">
                  <a:extLst>
                    <a:ext uri="{FF2B5EF4-FFF2-40B4-BE49-F238E27FC236}">
                      <a16:creationId xmlns:a16="http://schemas.microsoft.com/office/drawing/2014/main" id="{8D3861AD-EA8E-1E2B-5AF6-6B149D336476}"/>
                    </a:ext>
                  </a:extLst>
                </xdr:cNvPr>
                <xdr:cNvSpPr/>
              </xdr:nvSpPr>
              <xdr:spPr>
                <a:xfrm rot="16200000">
                  <a:off x="6398514" y="360046"/>
                  <a:ext cx="768096" cy="1591056"/>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36" name="Group 35">
              <a:extLst>
                <a:ext uri="{FF2B5EF4-FFF2-40B4-BE49-F238E27FC236}">
                  <a16:creationId xmlns:a16="http://schemas.microsoft.com/office/drawing/2014/main" id="{881CE69E-2B77-8186-10F4-E2279F5332F5}"/>
                </a:ext>
              </a:extLst>
            </xdr:cNvPr>
            <xdr:cNvGrpSpPr/>
          </xdr:nvGrpSpPr>
          <xdr:grpSpPr>
            <a:xfrm flipV="1">
              <a:off x="15460441" y="781051"/>
              <a:ext cx="1591056" cy="777621"/>
              <a:chOff x="5987034" y="771526"/>
              <a:chExt cx="1610106" cy="777621"/>
            </a:xfrm>
            <a:solidFill>
              <a:srgbClr val="F5DFDD"/>
            </a:solidFill>
          </xdr:grpSpPr>
          <xdr:sp macro="" textlink="">
            <xdr:nvSpPr>
              <xdr:cNvPr id="44" name="Isosceles Triangle 43">
                <a:extLst>
                  <a:ext uri="{FF2B5EF4-FFF2-40B4-BE49-F238E27FC236}">
                    <a16:creationId xmlns:a16="http://schemas.microsoft.com/office/drawing/2014/main" id="{5802B84C-597F-B486-1BC3-500DBAB0F79D}"/>
                  </a:ext>
                </a:extLst>
              </xdr:cNvPr>
              <xdr:cNvSpPr/>
            </xdr:nvSpPr>
            <xdr:spPr>
              <a:xfrm rot="5400000">
                <a:off x="6417564" y="369571"/>
                <a:ext cx="768096" cy="1591056"/>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Isosceles Triangle 44">
                <a:extLst>
                  <a:ext uri="{FF2B5EF4-FFF2-40B4-BE49-F238E27FC236}">
                    <a16:creationId xmlns:a16="http://schemas.microsoft.com/office/drawing/2014/main" id="{5633C3A5-1E8E-6D12-CA98-B1DACD910D4F}"/>
                  </a:ext>
                </a:extLst>
              </xdr:cNvPr>
              <xdr:cNvSpPr/>
            </xdr:nvSpPr>
            <xdr:spPr>
              <a:xfrm rot="16200000">
                <a:off x="6398514" y="360046"/>
                <a:ext cx="768096" cy="1591056"/>
              </a:xfrm>
              <a:prstGeom prst="triangle">
                <a:avLst>
                  <a:gd name="adj" fmla="val 100000"/>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7" name="Rectangle 36">
              <a:extLst>
                <a:ext uri="{FF2B5EF4-FFF2-40B4-BE49-F238E27FC236}">
                  <a16:creationId xmlns:a16="http://schemas.microsoft.com/office/drawing/2014/main" id="{87D0425F-11F3-3342-123D-5BFF01D0C648}"/>
                </a:ext>
              </a:extLst>
            </xdr:cNvPr>
            <xdr:cNvSpPr/>
          </xdr:nvSpPr>
          <xdr:spPr>
            <a:xfrm>
              <a:off x="15486062" y="0"/>
              <a:ext cx="1541010" cy="768096"/>
            </a:xfrm>
            <a:prstGeom prst="rect">
              <a:avLst/>
            </a:prstGeom>
            <a:solidFill>
              <a:srgbClr val="003C4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38" name="Group 37">
              <a:extLst>
                <a:ext uri="{FF2B5EF4-FFF2-40B4-BE49-F238E27FC236}">
                  <a16:creationId xmlns:a16="http://schemas.microsoft.com/office/drawing/2014/main" id="{5A136A74-B25B-7FA2-E08B-20BAF28D640E}"/>
                </a:ext>
              </a:extLst>
            </xdr:cNvPr>
            <xdr:cNvGrpSpPr/>
          </xdr:nvGrpSpPr>
          <xdr:grpSpPr>
            <a:xfrm>
              <a:off x="4507563" y="925512"/>
              <a:ext cx="1223655" cy="182880"/>
              <a:chOff x="507063" y="338137"/>
              <a:chExt cx="1223655" cy="182880"/>
            </a:xfrm>
            <a:solidFill>
              <a:srgbClr val="211D25"/>
            </a:solidFill>
          </xdr:grpSpPr>
          <xdr:sp macro="" textlink="">
            <xdr:nvSpPr>
              <xdr:cNvPr id="40" name="Flowchart: Connector 39">
                <a:extLst>
                  <a:ext uri="{FF2B5EF4-FFF2-40B4-BE49-F238E27FC236}">
                    <a16:creationId xmlns:a16="http://schemas.microsoft.com/office/drawing/2014/main" id="{63BED22D-B75C-68E5-64A3-EBC522238ADF}"/>
                  </a:ext>
                </a:extLst>
              </xdr:cNvPr>
              <xdr:cNvSpPr/>
            </xdr:nvSpPr>
            <xdr:spPr>
              <a:xfrm>
                <a:off x="507063" y="338137"/>
                <a:ext cx="184703" cy="182880"/>
              </a:xfrm>
              <a:prstGeom prst="flowChartConnector">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Flowchart: Connector 40">
                <a:extLst>
                  <a:ext uri="{FF2B5EF4-FFF2-40B4-BE49-F238E27FC236}">
                    <a16:creationId xmlns:a16="http://schemas.microsoft.com/office/drawing/2014/main" id="{42088496-E5D5-06CE-EFBC-EBA65F24753D}"/>
                  </a:ext>
                </a:extLst>
              </xdr:cNvPr>
              <xdr:cNvSpPr/>
            </xdr:nvSpPr>
            <xdr:spPr>
              <a:xfrm>
                <a:off x="853381" y="338137"/>
                <a:ext cx="184703" cy="182880"/>
              </a:xfrm>
              <a:prstGeom prst="flowChartConnector">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Flowchart: Connector 41">
                <a:extLst>
                  <a:ext uri="{FF2B5EF4-FFF2-40B4-BE49-F238E27FC236}">
                    <a16:creationId xmlns:a16="http://schemas.microsoft.com/office/drawing/2014/main" id="{4BAA6597-51AA-1C67-671E-63587D6565BA}"/>
                  </a:ext>
                </a:extLst>
              </xdr:cNvPr>
              <xdr:cNvSpPr/>
            </xdr:nvSpPr>
            <xdr:spPr>
              <a:xfrm>
                <a:off x="1199698" y="338137"/>
                <a:ext cx="184703" cy="182880"/>
              </a:xfrm>
              <a:prstGeom prst="flowChartConnector">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Flowchart: Connector 42">
                <a:extLst>
                  <a:ext uri="{FF2B5EF4-FFF2-40B4-BE49-F238E27FC236}">
                    <a16:creationId xmlns:a16="http://schemas.microsoft.com/office/drawing/2014/main" id="{AD48DBB7-60E4-4F75-E6A8-1BF8D0D23604}"/>
                  </a:ext>
                </a:extLst>
              </xdr:cNvPr>
              <xdr:cNvSpPr/>
            </xdr:nvSpPr>
            <xdr:spPr>
              <a:xfrm>
                <a:off x="1546015" y="338137"/>
                <a:ext cx="184703" cy="182880"/>
              </a:xfrm>
              <a:prstGeom prst="flowChartConnector">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9" name="Rectangle: Rounded Corners 38">
              <a:extLst>
                <a:ext uri="{FF2B5EF4-FFF2-40B4-BE49-F238E27FC236}">
                  <a16:creationId xmlns:a16="http://schemas.microsoft.com/office/drawing/2014/main" id="{3E46D6A0-81BE-743C-32DD-7171CB081433}"/>
                </a:ext>
              </a:extLst>
            </xdr:cNvPr>
            <xdr:cNvSpPr/>
          </xdr:nvSpPr>
          <xdr:spPr>
            <a:xfrm>
              <a:off x="0" y="0"/>
              <a:ext cx="17062705" cy="9400033"/>
            </a:xfrm>
            <a:prstGeom prst="roundRect">
              <a:avLst>
                <a:gd name="adj" fmla="val 8223"/>
              </a:avLst>
            </a:prstGeom>
            <a:noFill/>
            <a:ln w="339725">
              <a:solidFill>
                <a:srgbClr val="7F778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 name="Isosceles Triangle 3">
            <a:extLst>
              <a:ext uri="{FF2B5EF4-FFF2-40B4-BE49-F238E27FC236}">
                <a16:creationId xmlns:a16="http://schemas.microsoft.com/office/drawing/2014/main" id="{8E0AE7FC-F6D8-3CB9-C8F8-32569F925895}"/>
              </a:ext>
            </a:extLst>
          </xdr:cNvPr>
          <xdr:cNvSpPr/>
        </xdr:nvSpPr>
        <xdr:spPr>
          <a:xfrm rot="5400000">
            <a:off x="-14629" y="29060"/>
            <a:ext cx="884868" cy="855611"/>
          </a:xfrm>
          <a:prstGeom prst="triangle">
            <a:avLst>
              <a:gd name="adj" fmla="val 0"/>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Isosceles Triangle 4">
            <a:extLst>
              <a:ext uri="{FF2B5EF4-FFF2-40B4-BE49-F238E27FC236}">
                <a16:creationId xmlns:a16="http://schemas.microsoft.com/office/drawing/2014/main" id="{E1306C33-7969-245B-D8D7-0DFA56E2BAFF}"/>
              </a:ext>
            </a:extLst>
          </xdr:cNvPr>
          <xdr:cNvSpPr/>
        </xdr:nvSpPr>
        <xdr:spPr>
          <a:xfrm>
            <a:off x="0" y="9043576"/>
            <a:ext cx="876242" cy="846021"/>
          </a:xfrm>
          <a:prstGeom prst="triangle">
            <a:avLst>
              <a:gd name="adj" fmla="val 0"/>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Isosceles Triangle 5">
            <a:extLst>
              <a:ext uri="{FF2B5EF4-FFF2-40B4-BE49-F238E27FC236}">
                <a16:creationId xmlns:a16="http://schemas.microsoft.com/office/drawing/2014/main" id="{ED78EB78-8780-2878-1051-CDD059656195}"/>
              </a:ext>
            </a:extLst>
          </xdr:cNvPr>
          <xdr:cNvSpPr/>
        </xdr:nvSpPr>
        <xdr:spPr>
          <a:xfrm rot="16200000">
            <a:off x="16742151" y="8863797"/>
            <a:ext cx="1118604" cy="932987"/>
          </a:xfrm>
          <a:prstGeom prst="triangle">
            <a:avLst>
              <a:gd name="adj" fmla="val 0"/>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Isosceles Triangle 6">
            <a:extLst>
              <a:ext uri="{FF2B5EF4-FFF2-40B4-BE49-F238E27FC236}">
                <a16:creationId xmlns:a16="http://schemas.microsoft.com/office/drawing/2014/main" id="{6B56E173-D86E-AC58-3693-C4FEA6948C8B}"/>
              </a:ext>
            </a:extLst>
          </xdr:cNvPr>
          <xdr:cNvSpPr/>
        </xdr:nvSpPr>
        <xdr:spPr>
          <a:xfrm rot="10800000">
            <a:off x="16832573" y="14432"/>
            <a:ext cx="926711" cy="1111925"/>
          </a:xfrm>
          <a:prstGeom prst="triangle">
            <a:avLst>
              <a:gd name="adj" fmla="val 0"/>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BF0FF603-B44C-5DA4-2323-DF3B5F6F51A6}"/>
              </a:ext>
            </a:extLst>
          </xdr:cNvPr>
          <xdr:cNvSpPr/>
        </xdr:nvSpPr>
        <xdr:spPr>
          <a:xfrm>
            <a:off x="977119" y="634152"/>
            <a:ext cx="2582780" cy="8588525"/>
          </a:xfrm>
          <a:prstGeom prst="roundRect">
            <a:avLst>
              <a:gd name="adj" fmla="val 10990"/>
            </a:avLst>
          </a:prstGeom>
          <a:solidFill>
            <a:srgbClr val="211D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1198FA67-4924-2B69-2ABA-0C2CBD8E8182}"/>
              </a:ext>
            </a:extLst>
          </xdr:cNvPr>
          <xdr:cNvSpPr txBox="1"/>
        </xdr:nvSpPr>
        <xdr:spPr>
          <a:xfrm>
            <a:off x="10575580" y="1036543"/>
            <a:ext cx="2199156" cy="364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a:solidFill>
                  <a:schemeClr val="bg1"/>
                </a:solidFill>
                <a:latin typeface="Arial" panose="020B0604020202020204" pitchFamily="34" charset="0"/>
                <a:cs typeface="Arial" panose="020B0604020202020204" pitchFamily="34" charset="0"/>
              </a:rPr>
              <a:t>Siimon K.</a:t>
            </a:r>
            <a:r>
              <a:rPr lang="en-US" sz="1800" baseline="0">
                <a:solidFill>
                  <a:schemeClr val="bg1"/>
                </a:solidFill>
                <a:latin typeface="Arial" panose="020B0604020202020204" pitchFamily="34" charset="0"/>
                <a:cs typeface="Arial" panose="020B0604020202020204" pitchFamily="34" charset="0"/>
              </a:rPr>
              <a:t> Jimmy</a:t>
            </a:r>
            <a:endParaRPr lang="en-US" sz="1800">
              <a:solidFill>
                <a:schemeClr val="bg1"/>
              </a:solidFill>
              <a:latin typeface="Arial" panose="020B0604020202020204" pitchFamily="34" charset="0"/>
              <a:cs typeface="Arial" panose="020B0604020202020204" pitchFamily="34" charset="0"/>
            </a:endParaRPr>
          </a:p>
        </xdr:txBody>
      </xdr:sp>
      <xdr:sp macro="" textlink="">
        <xdr:nvSpPr>
          <xdr:cNvPr id="10" name="TextBox 9">
            <a:extLst>
              <a:ext uri="{FF2B5EF4-FFF2-40B4-BE49-F238E27FC236}">
                <a16:creationId xmlns:a16="http://schemas.microsoft.com/office/drawing/2014/main" id="{DFD549A5-7A1A-C54A-AA28-0210B3F320BB}"/>
              </a:ext>
            </a:extLst>
          </xdr:cNvPr>
          <xdr:cNvSpPr txBox="1"/>
        </xdr:nvSpPr>
        <xdr:spPr>
          <a:xfrm>
            <a:off x="10575580" y="1288675"/>
            <a:ext cx="2199156" cy="364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Arial" panose="020B0604020202020204" pitchFamily="34" charset="0"/>
                <a:cs typeface="Arial" panose="020B0604020202020204" pitchFamily="34" charset="0"/>
              </a:rPr>
              <a:t>Seniaor</a:t>
            </a:r>
            <a:r>
              <a:rPr lang="en-US" sz="1400" baseline="0">
                <a:solidFill>
                  <a:schemeClr val="bg1"/>
                </a:solidFill>
                <a:latin typeface="Arial" panose="020B0604020202020204" pitchFamily="34" charset="0"/>
                <a:cs typeface="Arial" panose="020B0604020202020204" pitchFamily="34" charset="0"/>
              </a:rPr>
              <a:t> Financial Analyst</a:t>
            </a:r>
            <a:endParaRPr lang="en-US" sz="1400">
              <a:solidFill>
                <a:schemeClr val="bg1"/>
              </a:solidFill>
              <a:latin typeface="Arial" panose="020B0604020202020204" pitchFamily="34" charset="0"/>
              <a:cs typeface="Arial" panose="020B0604020202020204" pitchFamily="34" charset="0"/>
            </a:endParaRPr>
          </a:p>
        </xdr:txBody>
      </xdr:sp>
      <xdr:pic>
        <xdr:nvPicPr>
          <xdr:cNvPr id="11" name="Picture 10">
            <a:extLst>
              <a:ext uri="{FF2B5EF4-FFF2-40B4-BE49-F238E27FC236}">
                <a16:creationId xmlns:a16="http://schemas.microsoft.com/office/drawing/2014/main" id="{5D37219D-AB89-1307-79A0-2DA814D3E0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12941" y="980515"/>
            <a:ext cx="840441" cy="756397"/>
          </a:xfrm>
          <a:prstGeom prst="rect">
            <a:avLst/>
          </a:prstGeom>
          <a:noFill/>
          <a:ln>
            <a:noFill/>
          </a:ln>
        </xdr:spPr>
      </xdr:pic>
    </xdr:grpSp>
    <xdr:clientData/>
  </xdr:twoCellAnchor>
  <xdr:twoCellAnchor>
    <xdr:from>
      <xdr:col>8</xdr:col>
      <xdr:colOff>0</xdr:colOff>
      <xdr:row>10</xdr:row>
      <xdr:rowOff>140073</xdr:rowOff>
    </xdr:from>
    <xdr:to>
      <xdr:col>8</xdr:col>
      <xdr:colOff>70036</xdr:colOff>
      <xdr:row>10</xdr:row>
      <xdr:rowOff>140073</xdr:rowOff>
    </xdr:to>
    <xdr:cxnSp macro="">
      <xdr:nvCxnSpPr>
        <xdr:cNvPr id="58" name="Straight Connector 57">
          <a:extLst>
            <a:ext uri="{FF2B5EF4-FFF2-40B4-BE49-F238E27FC236}">
              <a16:creationId xmlns:a16="http://schemas.microsoft.com/office/drawing/2014/main" id="{15C2181F-5126-4F56-AF75-D132A61ADBC5}"/>
            </a:ext>
          </a:extLst>
        </xdr:cNvPr>
        <xdr:cNvCxnSpPr/>
      </xdr:nvCxnSpPr>
      <xdr:spPr>
        <a:xfrm>
          <a:off x="7934325" y="2616573"/>
          <a:ext cx="70036" cy="0"/>
        </a:xfrm>
        <a:prstGeom prst="line">
          <a:avLst/>
        </a:prstGeom>
        <a:ln w="6350">
          <a:solidFill>
            <a:schemeClr val="bg1">
              <a:lumMod val="75000"/>
            </a:schemeClr>
          </a:solidFill>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133</xdr:row>
      <xdr:rowOff>98051</xdr:rowOff>
    </xdr:from>
    <xdr:to>
      <xdr:col>5</xdr:col>
      <xdr:colOff>322169</xdr:colOff>
      <xdr:row>135</xdr:row>
      <xdr:rowOff>14008</xdr:rowOff>
    </xdr:to>
    <xdr:sp macro="" textlink="">
      <xdr:nvSpPr>
        <xdr:cNvPr id="62" name="TextBox 61">
          <a:extLst>
            <a:ext uri="{FF2B5EF4-FFF2-40B4-BE49-F238E27FC236}">
              <a16:creationId xmlns:a16="http://schemas.microsoft.com/office/drawing/2014/main" id="{C225CCBA-C7B1-43A2-8D5D-2EEAEAC8521D}"/>
            </a:ext>
          </a:extLst>
        </xdr:cNvPr>
        <xdr:cNvSpPr txBox="1"/>
      </xdr:nvSpPr>
      <xdr:spPr>
        <a:xfrm>
          <a:off x="1085850" y="8270501"/>
          <a:ext cx="2284319" cy="411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rial" panose="020B0604020202020204" pitchFamily="34" charset="0"/>
              <a:cs typeface="Arial" panose="020B0604020202020204" pitchFamily="34" charset="0"/>
            </a:rPr>
            <a:t>Personal</a:t>
          </a:r>
          <a:r>
            <a:rPr lang="en-US" sz="1200" baseline="0">
              <a:solidFill>
                <a:schemeClr val="bg1"/>
              </a:solidFill>
              <a:latin typeface="Arial" panose="020B0604020202020204" pitchFamily="34" charset="0"/>
              <a:cs typeface="Arial" panose="020B0604020202020204" pitchFamily="34" charset="0"/>
            </a:rPr>
            <a:t> Finance Tracker</a:t>
          </a:r>
          <a:endParaRPr lang="en-US" sz="1200">
            <a:solidFill>
              <a:schemeClr val="bg1"/>
            </a:solidFill>
            <a:latin typeface="Arial" panose="020B0604020202020204" pitchFamily="34" charset="0"/>
            <a:cs typeface="Arial" panose="020B0604020202020204" pitchFamily="34" charset="0"/>
          </a:endParaRPr>
        </a:p>
      </xdr:txBody>
    </xdr:sp>
    <xdr:clientData/>
  </xdr:twoCellAnchor>
  <xdr:twoCellAnchor>
    <xdr:from>
      <xdr:col>1</xdr:col>
      <xdr:colOff>490257</xdr:colOff>
      <xdr:row>114</xdr:row>
      <xdr:rowOff>195893</xdr:rowOff>
    </xdr:from>
    <xdr:to>
      <xdr:col>5</xdr:col>
      <xdr:colOff>196730</xdr:colOff>
      <xdr:row>120</xdr:row>
      <xdr:rowOff>238125</xdr:rowOff>
    </xdr:to>
    <xdr:grpSp>
      <xdr:nvGrpSpPr>
        <xdr:cNvPr id="307" name="Group 306">
          <a:extLst>
            <a:ext uri="{FF2B5EF4-FFF2-40B4-BE49-F238E27FC236}">
              <a16:creationId xmlns:a16="http://schemas.microsoft.com/office/drawing/2014/main" id="{048A10A2-96AE-EF8D-970C-E5208A7B7308}"/>
            </a:ext>
          </a:extLst>
        </xdr:cNvPr>
        <xdr:cNvGrpSpPr/>
      </xdr:nvGrpSpPr>
      <xdr:grpSpPr>
        <a:xfrm>
          <a:off x="1101563" y="3579400"/>
          <a:ext cx="2151697" cy="1492307"/>
          <a:chOff x="1106581" y="3725746"/>
          <a:chExt cx="2171767" cy="1555026"/>
        </a:xfrm>
      </xdr:grpSpPr>
      <xdr:sp macro="" textlink="">
        <xdr:nvSpPr>
          <xdr:cNvPr id="59" name="TextBox 58">
            <a:hlinkClick xmlns:r="http://schemas.openxmlformats.org/officeDocument/2006/relationships" r:id="rId2" tooltip="Dashboard"/>
            <a:extLst>
              <a:ext uri="{FF2B5EF4-FFF2-40B4-BE49-F238E27FC236}">
                <a16:creationId xmlns:a16="http://schemas.microsoft.com/office/drawing/2014/main" id="{B3C261F5-3C4E-4C93-8AD5-6847301EE905}"/>
              </a:ext>
            </a:extLst>
          </xdr:cNvPr>
          <xdr:cNvSpPr txBox="1"/>
        </xdr:nvSpPr>
        <xdr:spPr>
          <a:xfrm>
            <a:off x="1625480" y="3725746"/>
            <a:ext cx="1652868" cy="420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Arial" panose="020B0604020202020204" pitchFamily="34" charset="0"/>
                <a:cs typeface="Arial" panose="020B0604020202020204" pitchFamily="34" charset="0"/>
              </a:rPr>
              <a:t>Dashboard</a:t>
            </a:r>
          </a:p>
        </xdr:txBody>
      </xdr:sp>
      <xdr:sp macro="" textlink="">
        <xdr:nvSpPr>
          <xdr:cNvPr id="60" name="TextBox 59">
            <a:hlinkClick xmlns:r="http://schemas.openxmlformats.org/officeDocument/2006/relationships" r:id="rId3"/>
            <a:extLst>
              <a:ext uri="{FF2B5EF4-FFF2-40B4-BE49-F238E27FC236}">
                <a16:creationId xmlns:a16="http://schemas.microsoft.com/office/drawing/2014/main" id="{631CFD67-45EA-4337-9165-CF16BADC5B29}"/>
              </a:ext>
            </a:extLst>
          </xdr:cNvPr>
          <xdr:cNvSpPr txBox="1"/>
        </xdr:nvSpPr>
        <xdr:spPr>
          <a:xfrm>
            <a:off x="1389029" y="4357123"/>
            <a:ext cx="1888693" cy="420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lumMod val="50000"/>
                  </a:schemeClr>
                </a:solidFill>
                <a:latin typeface="Arial" panose="020B0604020202020204" pitchFamily="34" charset="0"/>
                <a:cs typeface="Arial" panose="020B0604020202020204" pitchFamily="34" charset="0"/>
              </a:rPr>
              <a:t>Income &amp; Expenses</a:t>
            </a:r>
          </a:p>
        </xdr:txBody>
      </xdr:sp>
      <xdr:sp macro="" textlink="">
        <xdr:nvSpPr>
          <xdr:cNvPr id="61" name="TextBox 60">
            <a:hlinkClick xmlns:r="http://schemas.openxmlformats.org/officeDocument/2006/relationships" r:id="rId4" tooltip="Assets &amp; Goals"/>
            <a:extLst>
              <a:ext uri="{FF2B5EF4-FFF2-40B4-BE49-F238E27FC236}">
                <a16:creationId xmlns:a16="http://schemas.microsoft.com/office/drawing/2014/main" id="{9B5B89CD-4FFE-42D6-BAF9-9D1D2280F311}"/>
              </a:ext>
            </a:extLst>
          </xdr:cNvPr>
          <xdr:cNvSpPr txBox="1"/>
        </xdr:nvSpPr>
        <xdr:spPr>
          <a:xfrm>
            <a:off x="1568824" y="4860551"/>
            <a:ext cx="1680881" cy="420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lumMod val="50000"/>
                  </a:schemeClr>
                </a:solidFill>
                <a:latin typeface="Arial" panose="020B0604020202020204" pitchFamily="34" charset="0"/>
                <a:cs typeface="Arial" panose="020B0604020202020204" pitchFamily="34" charset="0"/>
              </a:rPr>
              <a:t>Assets &amp; Goals</a:t>
            </a:r>
          </a:p>
        </xdr:txBody>
      </xdr:sp>
      <xdr:pic>
        <xdr:nvPicPr>
          <xdr:cNvPr id="63" name="Picture 62">
            <a:extLst>
              <a:ext uri="{FF2B5EF4-FFF2-40B4-BE49-F238E27FC236}">
                <a16:creationId xmlns:a16="http://schemas.microsoft.com/office/drawing/2014/main" id="{D341CC68-9CB2-40E7-9E89-CAE451093F9F}"/>
              </a:ext>
            </a:extLst>
          </xdr:cNvPr>
          <xdr:cNvPicPr>
            <a:picLocks noChangeAspect="1"/>
          </xdr:cNvPicPr>
        </xdr:nvPicPr>
        <xdr:blipFill>
          <a:blip xmlns:r="http://schemas.openxmlformats.org/officeDocument/2006/relationships" r:embed="rId5" cstate="print">
            <a:duotone>
              <a:prstClr val="black"/>
              <a:schemeClr val="accent2">
                <a:tint val="45000"/>
                <a:satMod val="400000"/>
              </a:schemeClr>
            </a:duotone>
            <a:extLst>
              <a:ext uri="{BEBA8EAE-BF5A-486C-A8C5-ECC9F3942E4B}">
                <a14:imgProps xmlns:a14="http://schemas.microsoft.com/office/drawing/2010/main">
                  <a14:imgLayer r:embed="rId6">
                    <a14:imgEffect>
                      <a14:saturation sat="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1176621" y="3852025"/>
            <a:ext cx="252129" cy="258491"/>
          </a:xfrm>
          <a:prstGeom prst="rect">
            <a:avLst/>
          </a:prstGeom>
        </xdr:spPr>
      </xdr:pic>
      <xdr:pic>
        <xdr:nvPicPr>
          <xdr:cNvPr id="64" name="Picture 63">
            <a:extLst>
              <a:ext uri="{FF2B5EF4-FFF2-40B4-BE49-F238E27FC236}">
                <a16:creationId xmlns:a16="http://schemas.microsoft.com/office/drawing/2014/main" id="{8FC059D8-100E-45AB-A198-FB7D31BD30E2}"/>
              </a:ext>
            </a:extLst>
          </xdr:cNvPr>
          <xdr:cNvPicPr>
            <a:picLocks noChangeAspect="1"/>
          </xdr:cNvPicPr>
        </xdr:nvPicPr>
        <xdr:blipFill>
          <a:blip xmlns:r="http://schemas.openxmlformats.org/officeDocument/2006/relationships" r:embed="rId8" cstate="print">
            <a:extLst>
              <a:ext uri="{BEBA8EAE-BF5A-486C-A8C5-ECC9F3942E4B}">
                <a14:imgProps xmlns:a14="http://schemas.microsoft.com/office/drawing/2010/main">
                  <a14:imgLayer r:embed="rId9">
                    <a14:imgEffect>
                      <a14:saturation sat="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1176618" y="4454339"/>
            <a:ext cx="252132" cy="252132"/>
          </a:xfrm>
          <a:prstGeom prst="rect">
            <a:avLst/>
          </a:prstGeom>
        </xdr:spPr>
      </xdr:pic>
      <xdr:pic>
        <xdr:nvPicPr>
          <xdr:cNvPr id="65" name="Picture 64">
            <a:extLst>
              <a:ext uri="{FF2B5EF4-FFF2-40B4-BE49-F238E27FC236}">
                <a16:creationId xmlns:a16="http://schemas.microsoft.com/office/drawing/2014/main" id="{2F4E3500-80E6-483F-A685-AED391ADD1C1}"/>
              </a:ext>
            </a:extLst>
          </xdr:cNvPr>
          <xdr:cNvPicPr>
            <a:picLocks noChangeAspect="1"/>
          </xdr:cNvPicPr>
        </xdr:nvPicPr>
        <xdr:blipFill>
          <a:blip xmlns:r="http://schemas.openxmlformats.org/officeDocument/2006/relationships" r:embed="rId11" cstate="print">
            <a:grayscl/>
            <a:extLst>
              <a:ext uri="{28A0092B-C50C-407E-A947-70E740481C1C}">
                <a14:useLocalDpi xmlns:a14="http://schemas.microsoft.com/office/drawing/2010/main" val="0"/>
              </a:ext>
              <a:ext uri="{837473B0-CC2E-450A-ABE3-18F120FF3D39}">
                <a1611:picAttrSrcUrl xmlns:a1611="http://schemas.microsoft.com/office/drawing/2016/11/main" r:id="rId12"/>
              </a:ext>
            </a:extLst>
          </a:blip>
          <a:stretch>
            <a:fillRect/>
          </a:stretch>
        </xdr:blipFill>
        <xdr:spPr>
          <a:xfrm>
            <a:off x="1106581" y="4958604"/>
            <a:ext cx="406214" cy="295775"/>
          </a:xfrm>
          <a:prstGeom prst="rect">
            <a:avLst/>
          </a:prstGeom>
        </xdr:spPr>
      </xdr:pic>
    </xdr:grpSp>
    <xdr:clientData/>
  </xdr:twoCellAnchor>
  <xdr:twoCellAnchor>
    <xdr:from>
      <xdr:col>6</xdr:col>
      <xdr:colOff>658346</xdr:colOff>
      <xdr:row>9</xdr:row>
      <xdr:rowOff>42022</xdr:rowOff>
    </xdr:from>
    <xdr:to>
      <xdr:col>9</xdr:col>
      <xdr:colOff>1022649</xdr:colOff>
      <xdr:row>116</xdr:row>
      <xdr:rowOff>197335</xdr:rowOff>
    </xdr:to>
    <xdr:grpSp>
      <xdr:nvGrpSpPr>
        <xdr:cNvPr id="68" name="Group 67">
          <a:extLst>
            <a:ext uri="{FF2B5EF4-FFF2-40B4-BE49-F238E27FC236}">
              <a16:creationId xmlns:a16="http://schemas.microsoft.com/office/drawing/2014/main" id="{404AEE8B-EE40-8D26-FF52-42BE4A0E89AE}"/>
            </a:ext>
          </a:extLst>
        </xdr:cNvPr>
        <xdr:cNvGrpSpPr/>
      </xdr:nvGrpSpPr>
      <xdr:grpSpPr>
        <a:xfrm>
          <a:off x="4326182" y="2217134"/>
          <a:ext cx="3292885" cy="1847067"/>
          <a:chOff x="5350809" y="3011581"/>
          <a:chExt cx="3291840" cy="1920240"/>
        </a:xfrm>
      </xdr:grpSpPr>
      <xdr:sp macro="" textlink="">
        <xdr:nvSpPr>
          <xdr:cNvPr id="72" name="Rectangle: Rounded Corners 71">
            <a:extLst>
              <a:ext uri="{FF2B5EF4-FFF2-40B4-BE49-F238E27FC236}">
                <a16:creationId xmlns:a16="http://schemas.microsoft.com/office/drawing/2014/main" id="{48ED30EC-15B9-C1FA-BE17-2298900B92F4}"/>
              </a:ext>
            </a:extLst>
          </xdr:cNvPr>
          <xdr:cNvSpPr/>
        </xdr:nvSpPr>
        <xdr:spPr>
          <a:xfrm>
            <a:off x="5350809" y="3011581"/>
            <a:ext cx="3291840" cy="1920240"/>
          </a:xfrm>
          <a:prstGeom prst="roundRect">
            <a:avLst/>
          </a:prstGeom>
          <a:solidFill>
            <a:schemeClr val="bg1"/>
          </a:solidFill>
          <a:ln>
            <a:noFill/>
          </a:ln>
          <a:effectLst>
            <a:outerShdw blurRad="127000" dist="38100" dir="5400000" sx="102000" sy="102000" algn="tr"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6</a:t>
            </a:r>
          </a:p>
        </xdr:txBody>
      </xdr:sp>
      <xdr:sp macro="" textlink="">
        <xdr:nvSpPr>
          <xdr:cNvPr id="74" name="Flowchart: Connector 73">
            <a:extLst>
              <a:ext uri="{FF2B5EF4-FFF2-40B4-BE49-F238E27FC236}">
                <a16:creationId xmlns:a16="http://schemas.microsoft.com/office/drawing/2014/main" id="{1D2437E8-147A-E82B-F3C7-6141850C0B35}"/>
              </a:ext>
            </a:extLst>
          </xdr:cNvPr>
          <xdr:cNvSpPr/>
        </xdr:nvSpPr>
        <xdr:spPr>
          <a:xfrm>
            <a:off x="7816103" y="4398309"/>
            <a:ext cx="365760" cy="365760"/>
          </a:xfrm>
          <a:prstGeom prst="flowChartConnector">
            <a:avLst/>
          </a:prstGeom>
          <a:solidFill>
            <a:srgbClr val="F0446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3" name="Flowchart: Connector 72">
            <a:extLst>
              <a:ext uri="{FF2B5EF4-FFF2-40B4-BE49-F238E27FC236}">
                <a16:creationId xmlns:a16="http://schemas.microsoft.com/office/drawing/2014/main" id="{B34C126C-8F95-95F0-EBDA-69959B7D4072}"/>
              </a:ext>
            </a:extLst>
          </xdr:cNvPr>
          <xdr:cNvSpPr/>
        </xdr:nvSpPr>
        <xdr:spPr>
          <a:xfrm>
            <a:off x="8040219" y="4384302"/>
            <a:ext cx="365760" cy="365760"/>
          </a:xfrm>
          <a:prstGeom prst="flowChartConnector">
            <a:avLst/>
          </a:prstGeom>
          <a:solidFill>
            <a:srgbClr val="F18E19">
              <a:alpha val="93000"/>
            </a:srgbClr>
          </a:solidFill>
          <a:ln>
            <a:solidFill>
              <a:srgbClr val="F18E1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5" name="TextBox 74">
            <a:extLst>
              <a:ext uri="{FF2B5EF4-FFF2-40B4-BE49-F238E27FC236}">
                <a16:creationId xmlns:a16="http://schemas.microsoft.com/office/drawing/2014/main" id="{617650F9-CF41-6EB5-FF1B-158EAFEE2DF2}"/>
              </a:ext>
            </a:extLst>
          </xdr:cNvPr>
          <xdr:cNvSpPr txBox="1"/>
        </xdr:nvSpPr>
        <xdr:spPr>
          <a:xfrm>
            <a:off x="5602941" y="4398309"/>
            <a:ext cx="1036544" cy="2801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rgbClr val="211D25"/>
                </a:solidFill>
                <a:latin typeface="Arial" panose="020B0604020202020204" pitchFamily="34" charset="0"/>
                <a:cs typeface="Arial" panose="020B0604020202020204" pitchFamily="34" charset="0"/>
              </a:rPr>
              <a:t>**** 9017</a:t>
            </a:r>
          </a:p>
        </xdr:txBody>
      </xdr:sp>
      <xdr:sp macro="" textlink="">
        <xdr:nvSpPr>
          <xdr:cNvPr id="76" name="TextBox 75">
            <a:extLst>
              <a:ext uri="{FF2B5EF4-FFF2-40B4-BE49-F238E27FC236}">
                <a16:creationId xmlns:a16="http://schemas.microsoft.com/office/drawing/2014/main" id="{89E13E61-33A7-68A0-0496-C60398FD8450}"/>
              </a:ext>
            </a:extLst>
          </xdr:cNvPr>
          <xdr:cNvSpPr txBox="1"/>
        </xdr:nvSpPr>
        <xdr:spPr>
          <a:xfrm>
            <a:off x="5532904" y="3499960"/>
            <a:ext cx="1680883" cy="4361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95000"/>
                    <a:lumOff val="5000"/>
                  </a:schemeClr>
                </a:solidFill>
                <a:latin typeface="Arial" panose="020B0604020202020204" pitchFamily="34" charset="0"/>
                <a:cs typeface="Arial" panose="020B0604020202020204" pitchFamily="34" charset="0"/>
              </a:rPr>
              <a:t>Avaliable Balance</a:t>
            </a:r>
          </a:p>
        </xdr:txBody>
      </xdr:sp>
      <xdr:sp macro="" textlink="'Pivot Tables'!L9">
        <xdr:nvSpPr>
          <xdr:cNvPr id="77" name="TextBox 76">
            <a:extLst>
              <a:ext uri="{FF2B5EF4-FFF2-40B4-BE49-F238E27FC236}">
                <a16:creationId xmlns:a16="http://schemas.microsoft.com/office/drawing/2014/main" id="{283A9D2E-337C-2C42-E60D-F25C90FE01B3}"/>
              </a:ext>
            </a:extLst>
          </xdr:cNvPr>
          <xdr:cNvSpPr txBox="1"/>
        </xdr:nvSpPr>
        <xdr:spPr>
          <a:xfrm>
            <a:off x="5727779" y="3782759"/>
            <a:ext cx="1707790" cy="530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85D0F0D-B5F5-4DA6-924C-6CBD0E9BB0DB}" type="TxLink">
              <a:rPr lang="en-US" sz="2400" b="0" i="0" u="none" strike="noStrike">
                <a:solidFill>
                  <a:srgbClr val="F18E19"/>
                </a:solidFill>
                <a:latin typeface="Calibri"/>
                <a:cs typeface="Calibri"/>
              </a:rPr>
              <a:pPr/>
              <a:t> 9,398 </a:t>
            </a:fld>
            <a:endParaRPr lang="en-US" sz="2400">
              <a:solidFill>
                <a:schemeClr val="tx1"/>
              </a:solidFill>
            </a:endParaRPr>
          </a:p>
        </xdr:txBody>
      </xdr:sp>
      <xdr:sp macro="" textlink="">
        <xdr:nvSpPr>
          <xdr:cNvPr id="78" name="TextBox 77">
            <a:extLst>
              <a:ext uri="{FF2B5EF4-FFF2-40B4-BE49-F238E27FC236}">
                <a16:creationId xmlns:a16="http://schemas.microsoft.com/office/drawing/2014/main" id="{F777424C-2C11-D9C9-A039-643532B940FD}"/>
              </a:ext>
            </a:extLst>
          </xdr:cNvPr>
          <xdr:cNvSpPr txBox="1"/>
        </xdr:nvSpPr>
        <xdr:spPr>
          <a:xfrm>
            <a:off x="5462868" y="3809999"/>
            <a:ext cx="378198" cy="3501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tx1"/>
                </a:solidFill>
                <a:latin typeface="Arial" panose="020B0604020202020204" pitchFamily="34" charset="0"/>
                <a:cs typeface="Arial" panose="020B0604020202020204" pitchFamily="34" charset="0"/>
              </a:rPr>
              <a:t>$</a:t>
            </a:r>
          </a:p>
        </xdr:txBody>
      </xdr:sp>
    </xdr:grpSp>
    <xdr:clientData/>
  </xdr:twoCellAnchor>
  <xdr:twoCellAnchor>
    <xdr:from>
      <xdr:col>9</xdr:col>
      <xdr:colOff>1218641</xdr:colOff>
      <xdr:row>9</xdr:row>
      <xdr:rowOff>154082</xdr:rowOff>
    </xdr:from>
    <xdr:to>
      <xdr:col>10</xdr:col>
      <xdr:colOff>966509</xdr:colOff>
      <xdr:row>111</xdr:row>
      <xdr:rowOff>84045</xdr:rowOff>
    </xdr:to>
    <xdr:sp macro="" textlink="">
      <xdr:nvSpPr>
        <xdr:cNvPr id="79" name="TextBox 78">
          <a:extLst>
            <a:ext uri="{FF2B5EF4-FFF2-40B4-BE49-F238E27FC236}">
              <a16:creationId xmlns:a16="http://schemas.microsoft.com/office/drawing/2014/main" id="{976AE546-C457-6657-0E25-E00ACA9B28B0}"/>
            </a:ext>
          </a:extLst>
        </xdr:cNvPr>
        <xdr:cNvSpPr txBox="1"/>
      </xdr:nvSpPr>
      <xdr:spPr>
        <a:xfrm>
          <a:off x="7844119" y="2423273"/>
          <a:ext cx="1092574" cy="43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Assets</a:t>
          </a:r>
          <a:endParaRPr lang="en-US" sz="1600" b="1"/>
        </a:p>
      </xdr:txBody>
    </xdr:sp>
    <xdr:clientData/>
  </xdr:twoCellAnchor>
  <xdr:twoCellAnchor>
    <xdr:from>
      <xdr:col>9</xdr:col>
      <xdr:colOff>1162611</xdr:colOff>
      <xdr:row>111</xdr:row>
      <xdr:rowOff>84047</xdr:rowOff>
    </xdr:from>
    <xdr:to>
      <xdr:col>10</xdr:col>
      <xdr:colOff>938493</xdr:colOff>
      <xdr:row>114</xdr:row>
      <xdr:rowOff>28018</xdr:rowOff>
    </xdr:to>
    <xdr:grpSp>
      <xdr:nvGrpSpPr>
        <xdr:cNvPr id="82" name="Group 81">
          <a:extLst>
            <a:ext uri="{FF2B5EF4-FFF2-40B4-BE49-F238E27FC236}">
              <a16:creationId xmlns:a16="http://schemas.microsoft.com/office/drawing/2014/main" id="{EE26903B-2E8A-AB8A-62BE-56622C3AE25D}"/>
            </a:ext>
          </a:extLst>
        </xdr:cNvPr>
        <xdr:cNvGrpSpPr/>
      </xdr:nvGrpSpPr>
      <xdr:grpSpPr>
        <a:xfrm>
          <a:off x="7759029" y="2742517"/>
          <a:ext cx="1112225" cy="669008"/>
          <a:chOff x="8614523" y="3613898"/>
          <a:chExt cx="1120588" cy="700368"/>
        </a:xfrm>
      </xdr:grpSpPr>
      <xdr:sp macro="" textlink="'Assets &amp; Goals'!O120">
        <xdr:nvSpPr>
          <xdr:cNvPr id="80" name="TextBox 79">
            <a:extLst>
              <a:ext uri="{FF2B5EF4-FFF2-40B4-BE49-F238E27FC236}">
                <a16:creationId xmlns:a16="http://schemas.microsoft.com/office/drawing/2014/main" id="{F2663751-E5EC-497E-BE0E-58416209597D}"/>
              </a:ext>
            </a:extLst>
          </xdr:cNvPr>
          <xdr:cNvSpPr txBox="1"/>
        </xdr:nvSpPr>
        <xdr:spPr>
          <a:xfrm>
            <a:off x="8642537" y="3613898"/>
            <a:ext cx="1092574" cy="43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F282A33-D60A-4620-ADBE-A70957969230}" type="TxLink">
              <a:rPr lang="en-US" sz="1400" b="0" i="0" u="none" strike="noStrike">
                <a:solidFill>
                  <a:srgbClr val="000000"/>
                </a:solidFill>
                <a:latin typeface="Arial"/>
                <a:cs typeface="Arial"/>
              </a:rPr>
              <a:pPr/>
              <a:t>Gold</a:t>
            </a:fld>
            <a:endParaRPr lang="en-US" sz="1600" b="0"/>
          </a:p>
        </xdr:txBody>
      </xdr:sp>
      <xdr:sp macro="" textlink="'Assets &amp; Goals'!N120">
        <xdr:nvSpPr>
          <xdr:cNvPr id="81" name="TextBox 80">
            <a:extLst>
              <a:ext uri="{FF2B5EF4-FFF2-40B4-BE49-F238E27FC236}">
                <a16:creationId xmlns:a16="http://schemas.microsoft.com/office/drawing/2014/main" id="{37F9F174-67C3-1259-6E81-1825D792B4C8}"/>
              </a:ext>
            </a:extLst>
          </xdr:cNvPr>
          <xdr:cNvSpPr txBox="1"/>
        </xdr:nvSpPr>
        <xdr:spPr>
          <a:xfrm>
            <a:off x="8614523" y="3880038"/>
            <a:ext cx="1092574" cy="43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89FF28-B83B-475E-B66C-CA80D3C3053F}" type="TxLink">
              <a:rPr lang="en-US" sz="1400" b="1" i="0" u="none" strike="noStrike">
                <a:solidFill>
                  <a:srgbClr val="000000"/>
                </a:solidFill>
                <a:latin typeface="Arial"/>
                <a:cs typeface="Arial"/>
              </a:rPr>
              <a:pPr/>
              <a:t>$15,700 </a:t>
            </a:fld>
            <a:endParaRPr lang="en-US" sz="1600" b="1"/>
          </a:p>
        </xdr:txBody>
      </xdr:sp>
    </xdr:grpSp>
    <xdr:clientData/>
  </xdr:twoCellAnchor>
  <xdr:twoCellAnchor>
    <xdr:from>
      <xdr:col>10</xdr:col>
      <xdr:colOff>1008528</xdr:colOff>
      <xdr:row>111</xdr:row>
      <xdr:rowOff>42024</xdr:rowOff>
    </xdr:from>
    <xdr:to>
      <xdr:col>11</xdr:col>
      <xdr:colOff>98051</xdr:colOff>
      <xdr:row>113</xdr:row>
      <xdr:rowOff>238127</xdr:rowOff>
    </xdr:to>
    <xdr:grpSp>
      <xdr:nvGrpSpPr>
        <xdr:cNvPr id="83" name="Group 82">
          <a:extLst>
            <a:ext uri="{FF2B5EF4-FFF2-40B4-BE49-F238E27FC236}">
              <a16:creationId xmlns:a16="http://schemas.microsoft.com/office/drawing/2014/main" id="{6B365DB4-5F82-59B3-DBCE-4E9D23FE6595}"/>
            </a:ext>
          </a:extLst>
        </xdr:cNvPr>
        <xdr:cNvGrpSpPr/>
      </xdr:nvGrpSpPr>
      <xdr:grpSpPr>
        <a:xfrm>
          <a:off x="8941289" y="2700494"/>
          <a:ext cx="1094038" cy="679461"/>
          <a:chOff x="8642537" y="3613898"/>
          <a:chExt cx="1092574" cy="700368"/>
        </a:xfrm>
      </xdr:grpSpPr>
      <xdr:sp macro="" textlink="'Assets &amp; Goals'!O123">
        <xdr:nvSpPr>
          <xdr:cNvPr id="84" name="TextBox 83">
            <a:extLst>
              <a:ext uri="{FF2B5EF4-FFF2-40B4-BE49-F238E27FC236}">
                <a16:creationId xmlns:a16="http://schemas.microsoft.com/office/drawing/2014/main" id="{599E1CF5-7BDC-536F-53EA-6B4620186FAB}"/>
              </a:ext>
            </a:extLst>
          </xdr:cNvPr>
          <xdr:cNvSpPr txBox="1"/>
        </xdr:nvSpPr>
        <xdr:spPr>
          <a:xfrm>
            <a:off x="8642537" y="3613898"/>
            <a:ext cx="1092574" cy="43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7DCB5DE-0F14-4029-BC4B-8BC0C6F4D0C0}" type="TxLink">
              <a:rPr lang="en-US" sz="1400" b="0" i="0" u="none" strike="noStrike">
                <a:solidFill>
                  <a:srgbClr val="000000"/>
                </a:solidFill>
                <a:latin typeface="Arial"/>
                <a:ea typeface="+mn-ea"/>
                <a:cs typeface="Arial"/>
              </a:rPr>
              <a:pPr marL="0" indent="0"/>
              <a:t>Warehouse</a:t>
            </a:fld>
            <a:endParaRPr lang="en-US" sz="1400" b="0" i="0" u="none" strike="noStrike">
              <a:solidFill>
                <a:srgbClr val="000000"/>
              </a:solidFill>
              <a:latin typeface="Arial"/>
              <a:ea typeface="+mn-ea"/>
              <a:cs typeface="Arial"/>
            </a:endParaRPr>
          </a:p>
        </xdr:txBody>
      </xdr:sp>
      <xdr:sp macro="" textlink="'Assets &amp; Goals'!N123">
        <xdr:nvSpPr>
          <xdr:cNvPr id="85" name="TextBox 84">
            <a:extLst>
              <a:ext uri="{FF2B5EF4-FFF2-40B4-BE49-F238E27FC236}">
                <a16:creationId xmlns:a16="http://schemas.microsoft.com/office/drawing/2014/main" id="{774C5134-F0BD-7D90-677A-217B9D9F9269}"/>
              </a:ext>
            </a:extLst>
          </xdr:cNvPr>
          <xdr:cNvSpPr txBox="1"/>
        </xdr:nvSpPr>
        <xdr:spPr>
          <a:xfrm>
            <a:off x="8656545" y="3880038"/>
            <a:ext cx="1050551" cy="43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1FE08C6-92C1-474F-958A-4A0D8545DF8E}" type="TxLink">
              <a:rPr lang="en-US" sz="1400" b="1" i="0" u="none" strike="noStrike">
                <a:solidFill>
                  <a:srgbClr val="000000"/>
                </a:solidFill>
                <a:latin typeface="Arial"/>
                <a:ea typeface="+mn-ea"/>
                <a:cs typeface="Arial"/>
              </a:rPr>
              <a:pPr marL="0" indent="0"/>
              <a:t>$120,000 </a:t>
            </a:fld>
            <a:endParaRPr lang="en-US" sz="1400" b="1" i="0" u="none" strike="noStrike">
              <a:solidFill>
                <a:srgbClr val="000000"/>
              </a:solidFill>
              <a:latin typeface="Arial"/>
              <a:ea typeface="+mn-ea"/>
              <a:cs typeface="Arial"/>
            </a:endParaRPr>
          </a:p>
        </xdr:txBody>
      </xdr:sp>
    </xdr:grpSp>
    <xdr:clientData/>
  </xdr:twoCellAnchor>
  <xdr:twoCellAnchor>
    <xdr:from>
      <xdr:col>10</xdr:col>
      <xdr:colOff>1036545</xdr:colOff>
      <xdr:row>114</xdr:row>
      <xdr:rowOff>2</xdr:rowOff>
    </xdr:from>
    <xdr:to>
      <xdr:col>11</xdr:col>
      <xdr:colOff>154082</xdr:colOff>
      <xdr:row>116</xdr:row>
      <xdr:rowOff>196105</xdr:rowOff>
    </xdr:to>
    <xdr:grpSp>
      <xdr:nvGrpSpPr>
        <xdr:cNvPr id="86" name="Group 85">
          <a:extLst>
            <a:ext uri="{FF2B5EF4-FFF2-40B4-BE49-F238E27FC236}">
              <a16:creationId xmlns:a16="http://schemas.microsoft.com/office/drawing/2014/main" id="{38EB4EFD-474A-3571-A206-A98FBA75BE73}"/>
            </a:ext>
          </a:extLst>
        </xdr:cNvPr>
        <xdr:cNvGrpSpPr/>
      </xdr:nvGrpSpPr>
      <xdr:grpSpPr>
        <a:xfrm>
          <a:off x="8969306" y="3383509"/>
          <a:ext cx="1122052" cy="679462"/>
          <a:chOff x="8614523" y="3613898"/>
          <a:chExt cx="1120588" cy="700368"/>
        </a:xfrm>
      </xdr:grpSpPr>
      <xdr:sp macro="" textlink="'Assets &amp; Goals'!O124">
        <xdr:nvSpPr>
          <xdr:cNvPr id="87" name="TextBox 86">
            <a:extLst>
              <a:ext uri="{FF2B5EF4-FFF2-40B4-BE49-F238E27FC236}">
                <a16:creationId xmlns:a16="http://schemas.microsoft.com/office/drawing/2014/main" id="{43D5BE7C-FBFD-0189-1BCF-A8E11076A9C7}"/>
              </a:ext>
            </a:extLst>
          </xdr:cNvPr>
          <xdr:cNvSpPr txBox="1"/>
        </xdr:nvSpPr>
        <xdr:spPr>
          <a:xfrm>
            <a:off x="8642537" y="3613898"/>
            <a:ext cx="1092574" cy="43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E3F829C-C5C1-4B01-8DB8-9C9F79C5E80A}" type="TxLink">
              <a:rPr lang="en-US" sz="1400" b="0" i="0" u="none" strike="noStrike">
                <a:solidFill>
                  <a:srgbClr val="000000"/>
                </a:solidFill>
                <a:latin typeface="Arial"/>
                <a:ea typeface="+mn-ea"/>
                <a:cs typeface="Arial"/>
              </a:rPr>
              <a:pPr marL="0" indent="0"/>
              <a:t>Land</a:t>
            </a:fld>
            <a:endParaRPr lang="en-US" sz="1400" b="0" i="0" u="none" strike="noStrike">
              <a:solidFill>
                <a:srgbClr val="000000"/>
              </a:solidFill>
              <a:latin typeface="Arial"/>
              <a:ea typeface="+mn-ea"/>
              <a:cs typeface="Arial"/>
            </a:endParaRPr>
          </a:p>
        </xdr:txBody>
      </xdr:sp>
      <xdr:sp macro="" textlink="'Assets &amp; Goals'!N124">
        <xdr:nvSpPr>
          <xdr:cNvPr id="88" name="TextBox 87">
            <a:extLst>
              <a:ext uri="{FF2B5EF4-FFF2-40B4-BE49-F238E27FC236}">
                <a16:creationId xmlns:a16="http://schemas.microsoft.com/office/drawing/2014/main" id="{BA10969D-7F52-9A5C-F605-49C1335F1BBA}"/>
              </a:ext>
            </a:extLst>
          </xdr:cNvPr>
          <xdr:cNvSpPr txBox="1"/>
        </xdr:nvSpPr>
        <xdr:spPr>
          <a:xfrm>
            <a:off x="8614523" y="3880038"/>
            <a:ext cx="1092574" cy="43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3D684F5-A093-4AA0-9056-8173B5443A63}" type="TxLink">
              <a:rPr lang="en-US" sz="1400" b="1" i="0" u="none" strike="noStrike">
                <a:solidFill>
                  <a:srgbClr val="000000"/>
                </a:solidFill>
                <a:latin typeface="Arial"/>
                <a:ea typeface="+mn-ea"/>
                <a:cs typeface="Arial"/>
              </a:rPr>
              <a:pPr marL="0" indent="0"/>
              <a:t>$135,000 </a:t>
            </a:fld>
            <a:endParaRPr lang="en-US" sz="1400" b="1" i="0" u="none" strike="noStrike">
              <a:solidFill>
                <a:srgbClr val="000000"/>
              </a:solidFill>
              <a:latin typeface="Arial"/>
              <a:ea typeface="+mn-ea"/>
              <a:cs typeface="Arial"/>
            </a:endParaRPr>
          </a:p>
        </xdr:txBody>
      </xdr:sp>
    </xdr:grpSp>
    <xdr:clientData/>
  </xdr:twoCellAnchor>
  <xdr:twoCellAnchor>
    <xdr:from>
      <xdr:col>9</xdr:col>
      <xdr:colOff>1148603</xdr:colOff>
      <xdr:row>114</xdr:row>
      <xdr:rowOff>2</xdr:rowOff>
    </xdr:from>
    <xdr:to>
      <xdr:col>10</xdr:col>
      <xdr:colOff>924485</xdr:colOff>
      <xdr:row>116</xdr:row>
      <xdr:rowOff>196105</xdr:rowOff>
    </xdr:to>
    <xdr:grpSp>
      <xdr:nvGrpSpPr>
        <xdr:cNvPr id="89" name="Group 88">
          <a:extLst>
            <a:ext uri="{FF2B5EF4-FFF2-40B4-BE49-F238E27FC236}">
              <a16:creationId xmlns:a16="http://schemas.microsoft.com/office/drawing/2014/main" id="{595901DC-392E-0462-5109-6644FC4BE9C5}"/>
            </a:ext>
          </a:extLst>
        </xdr:cNvPr>
        <xdr:cNvGrpSpPr/>
      </xdr:nvGrpSpPr>
      <xdr:grpSpPr>
        <a:xfrm>
          <a:off x="7745021" y="3383509"/>
          <a:ext cx="1112225" cy="679462"/>
          <a:chOff x="8614523" y="3613898"/>
          <a:chExt cx="1120588" cy="700368"/>
        </a:xfrm>
      </xdr:grpSpPr>
      <xdr:sp macro="" textlink="'Assets &amp; Goals'!O122">
        <xdr:nvSpPr>
          <xdr:cNvPr id="90" name="TextBox 89">
            <a:extLst>
              <a:ext uri="{FF2B5EF4-FFF2-40B4-BE49-F238E27FC236}">
                <a16:creationId xmlns:a16="http://schemas.microsoft.com/office/drawing/2014/main" id="{32736D81-5A06-CCE6-EE98-452660D3F167}"/>
              </a:ext>
            </a:extLst>
          </xdr:cNvPr>
          <xdr:cNvSpPr txBox="1"/>
        </xdr:nvSpPr>
        <xdr:spPr>
          <a:xfrm>
            <a:off x="8642537" y="3613898"/>
            <a:ext cx="1092574" cy="43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23D5600-22C4-4B29-A76C-5E7B58FBDF60}" type="TxLink">
              <a:rPr lang="en-US" sz="1400" b="0" i="0" u="none" strike="noStrike">
                <a:solidFill>
                  <a:srgbClr val="000000"/>
                </a:solidFill>
                <a:latin typeface="Arial"/>
                <a:ea typeface="+mn-ea"/>
                <a:cs typeface="Arial"/>
              </a:rPr>
              <a:pPr marL="0" indent="0"/>
              <a:t>Stock </a:t>
            </a:fld>
            <a:endParaRPr lang="en-US" sz="1400" b="0" i="0" u="none" strike="noStrike">
              <a:solidFill>
                <a:srgbClr val="000000"/>
              </a:solidFill>
              <a:latin typeface="Arial"/>
              <a:ea typeface="+mn-ea"/>
              <a:cs typeface="Arial"/>
            </a:endParaRPr>
          </a:p>
        </xdr:txBody>
      </xdr:sp>
      <xdr:sp macro="" textlink="'Assets &amp; Goals'!N122">
        <xdr:nvSpPr>
          <xdr:cNvPr id="91" name="TextBox 90">
            <a:extLst>
              <a:ext uri="{FF2B5EF4-FFF2-40B4-BE49-F238E27FC236}">
                <a16:creationId xmlns:a16="http://schemas.microsoft.com/office/drawing/2014/main" id="{32E6AD92-C630-12CF-ED64-BE75B8E19619}"/>
              </a:ext>
            </a:extLst>
          </xdr:cNvPr>
          <xdr:cNvSpPr txBox="1"/>
        </xdr:nvSpPr>
        <xdr:spPr>
          <a:xfrm>
            <a:off x="8614523" y="3880038"/>
            <a:ext cx="1092574" cy="43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D41A1CD-47A8-4E8C-B216-4320C84C76A4}" type="TxLink">
              <a:rPr lang="en-US" sz="1400" b="1" i="0" u="none" strike="noStrike">
                <a:solidFill>
                  <a:srgbClr val="000000"/>
                </a:solidFill>
                <a:latin typeface="Arial"/>
                <a:ea typeface="+mn-ea"/>
                <a:cs typeface="Arial"/>
              </a:rPr>
              <a:pPr marL="0" indent="0"/>
              <a:t>$22,500 </a:t>
            </a:fld>
            <a:endParaRPr lang="en-US" sz="1400" b="1" i="0" u="none" strike="noStrike">
              <a:solidFill>
                <a:srgbClr val="000000"/>
              </a:solidFill>
              <a:latin typeface="Arial"/>
              <a:ea typeface="+mn-ea"/>
              <a:cs typeface="Arial"/>
            </a:endParaRPr>
          </a:p>
        </xdr:txBody>
      </xdr:sp>
    </xdr:grpSp>
    <xdr:clientData/>
  </xdr:twoCellAnchor>
  <xdr:twoCellAnchor>
    <xdr:from>
      <xdr:col>9</xdr:col>
      <xdr:colOff>1246654</xdr:colOff>
      <xdr:row>10</xdr:row>
      <xdr:rowOff>238125</xdr:rowOff>
    </xdr:from>
    <xdr:to>
      <xdr:col>10</xdr:col>
      <xdr:colOff>588309</xdr:colOff>
      <xdr:row>10</xdr:row>
      <xdr:rowOff>238125</xdr:rowOff>
    </xdr:to>
    <xdr:cxnSp macro="">
      <xdr:nvCxnSpPr>
        <xdr:cNvPr id="93" name="Straight Connector 92">
          <a:extLst>
            <a:ext uri="{FF2B5EF4-FFF2-40B4-BE49-F238E27FC236}">
              <a16:creationId xmlns:a16="http://schemas.microsoft.com/office/drawing/2014/main" id="{647BB8CE-F1BE-ABD1-5BBA-8365D00BEFE6}"/>
            </a:ext>
          </a:extLst>
        </xdr:cNvPr>
        <xdr:cNvCxnSpPr/>
      </xdr:nvCxnSpPr>
      <xdr:spPr>
        <a:xfrm>
          <a:off x="7872132" y="2759449"/>
          <a:ext cx="686361" cy="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1179962</xdr:colOff>
      <xdr:row>129</xdr:row>
      <xdr:rowOff>13380</xdr:rowOff>
    </xdr:from>
    <xdr:to>
      <xdr:col>18</xdr:col>
      <xdr:colOff>5963</xdr:colOff>
      <xdr:row>135</xdr:row>
      <xdr:rowOff>146506</xdr:rowOff>
    </xdr:to>
    <xdr:grpSp>
      <xdr:nvGrpSpPr>
        <xdr:cNvPr id="239" name="Group 238">
          <a:extLst>
            <a:ext uri="{FF2B5EF4-FFF2-40B4-BE49-F238E27FC236}">
              <a16:creationId xmlns:a16="http://schemas.microsoft.com/office/drawing/2014/main" id="{79EE8E7E-F686-8713-1117-6CF98D22ACBA}"/>
            </a:ext>
          </a:extLst>
        </xdr:cNvPr>
        <xdr:cNvGrpSpPr/>
      </xdr:nvGrpSpPr>
      <xdr:grpSpPr>
        <a:xfrm>
          <a:off x="11117238" y="7022074"/>
          <a:ext cx="6488650" cy="1583201"/>
          <a:chOff x="11117238" y="7022074"/>
          <a:chExt cx="6403352" cy="1583201"/>
        </a:xfrm>
      </xdr:grpSpPr>
      <xdr:sp macro="" textlink="">
        <xdr:nvSpPr>
          <xdr:cNvPr id="100" name="Rectangle: Rounded Corners 99">
            <a:extLst>
              <a:ext uri="{FF2B5EF4-FFF2-40B4-BE49-F238E27FC236}">
                <a16:creationId xmlns:a16="http://schemas.microsoft.com/office/drawing/2014/main" id="{FC4A73EA-60ED-E216-384A-C4C1FB59F353}"/>
              </a:ext>
            </a:extLst>
          </xdr:cNvPr>
          <xdr:cNvSpPr/>
        </xdr:nvSpPr>
        <xdr:spPr>
          <a:xfrm>
            <a:off x="15690326" y="7022074"/>
            <a:ext cx="1830264" cy="1583201"/>
          </a:xfrm>
          <a:prstGeom prst="roundRect">
            <a:avLst>
              <a:gd name="adj" fmla="val 6455"/>
            </a:avLst>
          </a:prstGeom>
          <a:solidFill>
            <a:srgbClr val="211D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1" name="Rectangle: Rounded Corners 100">
            <a:extLst>
              <a:ext uri="{FF2B5EF4-FFF2-40B4-BE49-F238E27FC236}">
                <a16:creationId xmlns:a16="http://schemas.microsoft.com/office/drawing/2014/main" id="{4A3DD515-7DC6-CAD8-B1B4-4D9108505266}"/>
              </a:ext>
            </a:extLst>
          </xdr:cNvPr>
          <xdr:cNvSpPr/>
        </xdr:nvSpPr>
        <xdr:spPr>
          <a:xfrm>
            <a:off x="13458348" y="7022074"/>
            <a:ext cx="1830264" cy="1583201"/>
          </a:xfrm>
          <a:prstGeom prst="roundRect">
            <a:avLst>
              <a:gd name="adj" fmla="val 6455"/>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2" name="Rectangle: Rounded Corners 101">
            <a:extLst>
              <a:ext uri="{FF2B5EF4-FFF2-40B4-BE49-F238E27FC236}">
                <a16:creationId xmlns:a16="http://schemas.microsoft.com/office/drawing/2014/main" id="{5596E839-3E05-E638-C632-0266134ACEBF}"/>
              </a:ext>
            </a:extLst>
          </xdr:cNvPr>
          <xdr:cNvSpPr/>
        </xdr:nvSpPr>
        <xdr:spPr>
          <a:xfrm>
            <a:off x="11226370" y="7022074"/>
            <a:ext cx="1830264" cy="1583201"/>
          </a:xfrm>
          <a:prstGeom prst="roundRect">
            <a:avLst>
              <a:gd name="adj" fmla="val 6455"/>
            </a:avLst>
          </a:prstGeom>
          <a:solidFill>
            <a:srgbClr val="F0446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20" name="Group 219">
            <a:extLst>
              <a:ext uri="{FF2B5EF4-FFF2-40B4-BE49-F238E27FC236}">
                <a16:creationId xmlns:a16="http://schemas.microsoft.com/office/drawing/2014/main" id="{54238280-A1F4-CE93-3741-072A43D531D8}"/>
              </a:ext>
            </a:extLst>
          </xdr:cNvPr>
          <xdr:cNvGrpSpPr/>
        </xdr:nvGrpSpPr>
        <xdr:grpSpPr>
          <a:xfrm>
            <a:off x="11117238" y="7234693"/>
            <a:ext cx="1320456" cy="683644"/>
            <a:chOff x="11316268" y="7163611"/>
            <a:chExt cx="1320456" cy="683644"/>
          </a:xfrm>
        </xdr:grpSpPr>
        <xdr:sp macro="" textlink="">
          <xdr:nvSpPr>
            <xdr:cNvPr id="217" name="TextBox 216">
              <a:extLst>
                <a:ext uri="{FF2B5EF4-FFF2-40B4-BE49-F238E27FC236}">
                  <a16:creationId xmlns:a16="http://schemas.microsoft.com/office/drawing/2014/main" id="{C836C9EC-2DA9-719B-9B5C-207C580F1B76}"/>
                </a:ext>
              </a:extLst>
            </xdr:cNvPr>
            <xdr:cNvSpPr txBox="1"/>
          </xdr:nvSpPr>
          <xdr:spPr>
            <a:xfrm>
              <a:off x="11316268" y="7163611"/>
              <a:ext cx="1279477" cy="399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bg1"/>
                  </a:solidFill>
                  <a:latin typeface="Arial Unicode" panose="020B0604020202020204" pitchFamily="34" charset="0"/>
                  <a:cs typeface="Arial" panose="020B0604020202020204" pitchFamily="34" charset="0"/>
                </a:rPr>
                <a:t>Housing</a:t>
              </a:r>
            </a:p>
          </xdr:txBody>
        </xdr:sp>
        <xdr:sp macro="" textlink="'Pivot Tables'!E11">
          <xdr:nvSpPr>
            <xdr:cNvPr id="218" name="TextBox 217">
              <a:extLst>
                <a:ext uri="{FF2B5EF4-FFF2-40B4-BE49-F238E27FC236}">
                  <a16:creationId xmlns:a16="http://schemas.microsoft.com/office/drawing/2014/main" id="{E097EFB1-0D37-E6AC-13F9-094B41EE0ADD}"/>
                </a:ext>
              </a:extLst>
            </xdr:cNvPr>
            <xdr:cNvSpPr txBox="1"/>
          </xdr:nvSpPr>
          <xdr:spPr>
            <a:xfrm>
              <a:off x="11317942" y="7447939"/>
              <a:ext cx="1318782" cy="399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884C5B-D6FB-4FF1-899C-239B2C6EB519}" type="TxLink">
                <a:rPr lang="en-US" sz="1600" b="0" i="0" u="none" strike="noStrike">
                  <a:solidFill>
                    <a:schemeClr val="bg1"/>
                  </a:solidFill>
                  <a:latin typeface="Arial Unicode" panose="020B0604020202020204" pitchFamily="34" charset="0"/>
                  <a:cs typeface="Calibri"/>
                </a:rPr>
                <a:pPr algn="ctr"/>
                <a:t>$4,265</a:t>
              </a:fld>
              <a:endParaRPr lang="en-US" sz="1600">
                <a:solidFill>
                  <a:schemeClr val="bg1"/>
                </a:solidFill>
                <a:latin typeface="Arial Unicode" panose="020B0604020202020204" pitchFamily="34" charset="0"/>
                <a:cs typeface="Arial" panose="020B0604020202020204" pitchFamily="34" charset="0"/>
              </a:endParaRPr>
            </a:p>
          </xdr:txBody>
        </xdr:sp>
      </xdr:grpSp>
      <xdr:grpSp>
        <xdr:nvGrpSpPr>
          <xdr:cNvPr id="221" name="Group 220">
            <a:extLst>
              <a:ext uri="{FF2B5EF4-FFF2-40B4-BE49-F238E27FC236}">
                <a16:creationId xmlns:a16="http://schemas.microsoft.com/office/drawing/2014/main" id="{FDABFEB5-8DD3-AC26-4434-2FF4B9156FDE}"/>
              </a:ext>
            </a:extLst>
          </xdr:cNvPr>
          <xdr:cNvGrpSpPr/>
        </xdr:nvGrpSpPr>
        <xdr:grpSpPr>
          <a:xfrm>
            <a:off x="13334998" y="7192042"/>
            <a:ext cx="1320456" cy="683644"/>
            <a:chOff x="11316268" y="7163611"/>
            <a:chExt cx="1320456" cy="683644"/>
          </a:xfrm>
        </xdr:grpSpPr>
        <xdr:sp macro="" textlink="'Pivot Tables'!D12">
          <xdr:nvSpPr>
            <xdr:cNvPr id="222" name="TextBox 221">
              <a:extLst>
                <a:ext uri="{FF2B5EF4-FFF2-40B4-BE49-F238E27FC236}">
                  <a16:creationId xmlns:a16="http://schemas.microsoft.com/office/drawing/2014/main" id="{B81BBB39-5833-6F2D-8AC8-8FA3C74F4258}"/>
                </a:ext>
              </a:extLst>
            </xdr:cNvPr>
            <xdr:cNvSpPr txBox="1"/>
          </xdr:nvSpPr>
          <xdr:spPr>
            <a:xfrm>
              <a:off x="11316268" y="7163611"/>
              <a:ext cx="1279477" cy="399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03CBA0E-D69A-485B-BDC5-9E3E71292568}" type="TxLink">
                <a:rPr lang="en-US" sz="1600" b="0" i="0" u="none" strike="noStrike">
                  <a:solidFill>
                    <a:schemeClr val="bg1"/>
                  </a:solidFill>
                  <a:latin typeface="Arial Unicode" panose="020B0604020202020204" pitchFamily="34" charset="0"/>
                  <a:cs typeface="Calibri"/>
                </a:rPr>
                <a:pPr algn="ctr"/>
                <a:t>Personal</a:t>
              </a:fld>
              <a:endParaRPr lang="en-US" sz="1600">
                <a:solidFill>
                  <a:schemeClr val="bg1"/>
                </a:solidFill>
                <a:latin typeface="Arial Unicode" panose="020B0604020202020204" pitchFamily="34" charset="0"/>
                <a:cs typeface="Arial" panose="020B0604020202020204" pitchFamily="34" charset="0"/>
              </a:endParaRPr>
            </a:p>
          </xdr:txBody>
        </xdr:sp>
        <xdr:sp macro="" textlink="'Pivot Tables'!E12">
          <xdr:nvSpPr>
            <xdr:cNvPr id="223" name="TextBox 222">
              <a:extLst>
                <a:ext uri="{FF2B5EF4-FFF2-40B4-BE49-F238E27FC236}">
                  <a16:creationId xmlns:a16="http://schemas.microsoft.com/office/drawing/2014/main" id="{E5DC02EA-CBD5-5F4D-6BE4-55A28CECDB04}"/>
                </a:ext>
              </a:extLst>
            </xdr:cNvPr>
            <xdr:cNvSpPr txBox="1"/>
          </xdr:nvSpPr>
          <xdr:spPr>
            <a:xfrm>
              <a:off x="11317942" y="7447939"/>
              <a:ext cx="1318782" cy="399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BF09F0B-9115-4A06-8E76-404B4404C0EC}" type="TxLink">
                <a:rPr lang="en-US" sz="1600" b="0" i="0" u="none" strike="noStrike">
                  <a:solidFill>
                    <a:schemeClr val="bg1"/>
                  </a:solidFill>
                  <a:latin typeface="Arial Unicode" panose="020B0604020202020204" pitchFamily="34" charset="0"/>
                  <a:cs typeface="Calibri"/>
                </a:rPr>
                <a:pPr algn="ctr"/>
                <a:t>$2,680</a:t>
              </a:fld>
              <a:endParaRPr lang="en-US" sz="1600">
                <a:solidFill>
                  <a:schemeClr val="bg1"/>
                </a:solidFill>
                <a:latin typeface="Arial Unicode" panose="020B0604020202020204" pitchFamily="34" charset="0"/>
                <a:cs typeface="Arial" panose="020B0604020202020204" pitchFamily="34" charset="0"/>
              </a:endParaRPr>
            </a:p>
          </xdr:txBody>
        </xdr:sp>
      </xdr:grpSp>
      <xdr:grpSp>
        <xdr:nvGrpSpPr>
          <xdr:cNvPr id="224" name="Group 223">
            <a:extLst>
              <a:ext uri="{FF2B5EF4-FFF2-40B4-BE49-F238E27FC236}">
                <a16:creationId xmlns:a16="http://schemas.microsoft.com/office/drawing/2014/main" id="{D936A3B2-D935-61C1-81F9-B6223098B0F3}"/>
              </a:ext>
            </a:extLst>
          </xdr:cNvPr>
          <xdr:cNvGrpSpPr/>
        </xdr:nvGrpSpPr>
        <xdr:grpSpPr>
          <a:xfrm>
            <a:off x="15638059" y="7192043"/>
            <a:ext cx="1492725" cy="683644"/>
            <a:chOff x="11316268" y="7163611"/>
            <a:chExt cx="1492725" cy="683644"/>
          </a:xfrm>
        </xdr:grpSpPr>
        <xdr:sp macro="" textlink="'Pivot Tables'!D13">
          <xdr:nvSpPr>
            <xdr:cNvPr id="225" name="TextBox 224">
              <a:extLst>
                <a:ext uri="{FF2B5EF4-FFF2-40B4-BE49-F238E27FC236}">
                  <a16:creationId xmlns:a16="http://schemas.microsoft.com/office/drawing/2014/main" id="{63B4CCB8-E084-2D1D-4906-84A3AD31EA28}"/>
                </a:ext>
              </a:extLst>
            </xdr:cNvPr>
            <xdr:cNvSpPr txBox="1"/>
          </xdr:nvSpPr>
          <xdr:spPr>
            <a:xfrm>
              <a:off x="11316268" y="7163611"/>
              <a:ext cx="1492725" cy="399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DEC5056-8D03-44F2-AD9C-0C4E45ABE22E}" type="TxLink">
                <a:rPr lang="en-US" sz="1600" b="0" i="0" u="none" strike="noStrike">
                  <a:solidFill>
                    <a:schemeClr val="bg1"/>
                  </a:solidFill>
                  <a:latin typeface="Arial Unicode" panose="020B0604020202020204" pitchFamily="34" charset="0"/>
                  <a:cs typeface="Calibri"/>
                </a:rPr>
                <a:pPr algn="ctr"/>
                <a:t>Transportation</a:t>
              </a:fld>
              <a:endParaRPr lang="en-US" sz="1600">
                <a:solidFill>
                  <a:schemeClr val="bg1"/>
                </a:solidFill>
                <a:latin typeface="Arial Unicode" panose="020B0604020202020204" pitchFamily="34" charset="0"/>
                <a:cs typeface="Arial" panose="020B0604020202020204" pitchFamily="34" charset="0"/>
              </a:endParaRPr>
            </a:p>
          </xdr:txBody>
        </xdr:sp>
        <xdr:sp macro="" textlink="'Pivot Tables'!E11">
          <xdr:nvSpPr>
            <xdr:cNvPr id="226" name="TextBox 225">
              <a:extLst>
                <a:ext uri="{FF2B5EF4-FFF2-40B4-BE49-F238E27FC236}">
                  <a16:creationId xmlns:a16="http://schemas.microsoft.com/office/drawing/2014/main" id="{5738AA4F-1740-8684-F2CC-3A28BEC53DB1}"/>
                </a:ext>
              </a:extLst>
            </xdr:cNvPr>
            <xdr:cNvSpPr txBox="1"/>
          </xdr:nvSpPr>
          <xdr:spPr>
            <a:xfrm>
              <a:off x="11317942" y="7447939"/>
              <a:ext cx="1318782" cy="399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884C5B-D6FB-4FF1-899C-239B2C6EB519}" type="TxLink">
                <a:rPr lang="en-US" sz="1600" b="0" i="0" u="none" strike="noStrike">
                  <a:solidFill>
                    <a:schemeClr val="bg1"/>
                  </a:solidFill>
                  <a:latin typeface="Arial Unicode" panose="020B0604020202020204" pitchFamily="34" charset="0"/>
                  <a:cs typeface="Calibri"/>
                </a:rPr>
                <a:pPr algn="ctr"/>
                <a:t>$4,265</a:t>
              </a:fld>
              <a:endParaRPr lang="en-US" sz="1600">
                <a:solidFill>
                  <a:schemeClr val="bg1"/>
                </a:solidFill>
                <a:latin typeface="Arial Unicode" panose="020B0604020202020204" pitchFamily="34" charset="0"/>
                <a:cs typeface="Arial" panose="020B0604020202020204" pitchFamily="34" charset="0"/>
              </a:endParaRPr>
            </a:p>
          </xdr:txBody>
        </xdr:sp>
      </xdr:grpSp>
      <xdr:pic>
        <xdr:nvPicPr>
          <xdr:cNvPr id="230" name="Picture 229">
            <a:extLst>
              <a:ext uri="{FF2B5EF4-FFF2-40B4-BE49-F238E27FC236}">
                <a16:creationId xmlns:a16="http://schemas.microsoft.com/office/drawing/2014/main" id="{0C1683DB-4C50-CBB8-D994-819A132780E0}"/>
              </a:ext>
            </a:extLst>
          </xdr:cNvPr>
          <xdr:cNvPicPr>
            <a:picLocks noChangeAspect="1"/>
          </xdr:cNvPicPr>
        </xdr:nvPicPr>
        <xdr:blipFill>
          <a:blip xmlns:r="http://schemas.openxmlformats.org/officeDocument/2006/relationships" r:embed="rId13" cstate="print">
            <a:extLst>
              <a:ext uri="{BEBA8EAE-BF5A-486C-A8C5-ECC9F3942E4B}">
                <a14:imgProps xmlns:a14="http://schemas.microsoft.com/office/drawing/2010/main">
                  <a14:imgLayer r:embed="rId14">
                    <a14:imgEffect>
                      <a14:sharpenSoften amount="-25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5"/>
              </a:ext>
            </a:extLst>
          </a:blip>
          <a:stretch>
            <a:fillRect/>
          </a:stretch>
        </xdr:blipFill>
        <xdr:spPr>
          <a:xfrm>
            <a:off x="11330485" y="8089142"/>
            <a:ext cx="365760" cy="365760"/>
          </a:xfrm>
          <a:prstGeom prst="rect">
            <a:avLst/>
          </a:prstGeom>
          <a:ln>
            <a:noFill/>
          </a:ln>
        </xdr:spPr>
      </xdr:pic>
      <xdr:pic>
        <xdr:nvPicPr>
          <xdr:cNvPr id="232" name="Picture 231">
            <a:extLst>
              <a:ext uri="{FF2B5EF4-FFF2-40B4-BE49-F238E27FC236}">
                <a16:creationId xmlns:a16="http://schemas.microsoft.com/office/drawing/2014/main" id="{25DB0E42-A2BC-2C5C-8925-48D23C8F61C1}"/>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837473B0-CC2E-450A-ABE3-18F120FF3D39}">
                <a1611:picAttrSrcUrl xmlns:a1611="http://schemas.microsoft.com/office/drawing/2016/11/main" r:id="rId17"/>
              </a:ext>
            </a:extLst>
          </a:blip>
          <a:stretch>
            <a:fillRect/>
          </a:stretch>
        </xdr:blipFill>
        <xdr:spPr>
          <a:xfrm>
            <a:off x="13590895" y="8079049"/>
            <a:ext cx="365760" cy="365760"/>
          </a:xfrm>
          <a:prstGeom prst="rect">
            <a:avLst/>
          </a:prstGeom>
        </xdr:spPr>
      </xdr:pic>
      <xdr:pic>
        <xdr:nvPicPr>
          <xdr:cNvPr id="235" name="Picture 234">
            <a:extLst>
              <a:ext uri="{FF2B5EF4-FFF2-40B4-BE49-F238E27FC236}">
                <a16:creationId xmlns:a16="http://schemas.microsoft.com/office/drawing/2014/main" id="{E529C21E-F3A7-998E-4CF8-4B84E4DCE61D}"/>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837473B0-CC2E-450A-ABE3-18F120FF3D39}">
                <a1611:picAttrSrcUrl xmlns:a1611="http://schemas.microsoft.com/office/drawing/2016/11/main" r:id="rId19"/>
              </a:ext>
            </a:extLst>
          </a:blip>
          <a:stretch>
            <a:fillRect/>
          </a:stretch>
        </xdr:blipFill>
        <xdr:spPr>
          <a:xfrm>
            <a:off x="15822872" y="8089141"/>
            <a:ext cx="365760" cy="365760"/>
          </a:xfrm>
          <a:prstGeom prst="rect">
            <a:avLst/>
          </a:prstGeom>
        </xdr:spPr>
      </xdr:pic>
    </xdr:grpSp>
    <xdr:clientData/>
  </xdr:twoCellAnchor>
  <xdr:twoCellAnchor>
    <xdr:from>
      <xdr:col>11</xdr:col>
      <xdr:colOff>980933</xdr:colOff>
      <xdr:row>126</xdr:row>
      <xdr:rowOff>225164</xdr:rowOff>
    </xdr:from>
    <xdr:to>
      <xdr:col>11</xdr:col>
      <xdr:colOff>2065144</xdr:colOff>
      <xdr:row>128</xdr:row>
      <xdr:rowOff>155127</xdr:rowOff>
    </xdr:to>
    <xdr:sp macro="" textlink="">
      <xdr:nvSpPr>
        <xdr:cNvPr id="240" name="TextBox 239">
          <a:extLst>
            <a:ext uri="{FF2B5EF4-FFF2-40B4-BE49-F238E27FC236}">
              <a16:creationId xmlns:a16="http://schemas.microsoft.com/office/drawing/2014/main" id="{6BCD5DFE-F59E-1042-2E34-21CD02845CBE}"/>
            </a:ext>
          </a:extLst>
        </xdr:cNvPr>
        <xdr:cNvSpPr txBox="1"/>
      </xdr:nvSpPr>
      <xdr:spPr>
        <a:xfrm>
          <a:off x="10918209" y="6508821"/>
          <a:ext cx="1084211" cy="413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Spendings</a:t>
          </a:r>
        </a:p>
        <a:p>
          <a:endParaRPr lang="en-US" sz="1600" b="1"/>
        </a:p>
      </xdr:txBody>
    </xdr:sp>
    <xdr:clientData/>
  </xdr:twoCellAnchor>
  <xdr:twoCellAnchor>
    <xdr:from>
      <xdr:col>6</xdr:col>
      <xdr:colOff>422520</xdr:colOff>
      <xdr:row>127</xdr:row>
      <xdr:rowOff>11919</xdr:rowOff>
    </xdr:from>
    <xdr:to>
      <xdr:col>8</xdr:col>
      <xdr:colOff>383843</xdr:colOff>
      <xdr:row>128</xdr:row>
      <xdr:rowOff>99516</xdr:rowOff>
    </xdr:to>
    <xdr:sp macro="" textlink="">
      <xdr:nvSpPr>
        <xdr:cNvPr id="241" name="TextBox 240">
          <a:extLst>
            <a:ext uri="{FF2B5EF4-FFF2-40B4-BE49-F238E27FC236}">
              <a16:creationId xmlns:a16="http://schemas.microsoft.com/office/drawing/2014/main" id="{5604C2A2-7223-61EB-3E4B-25335CF78B98}"/>
            </a:ext>
          </a:extLst>
        </xdr:cNvPr>
        <xdr:cNvSpPr txBox="1"/>
      </xdr:nvSpPr>
      <xdr:spPr>
        <a:xfrm>
          <a:off x="4090356" y="6537255"/>
          <a:ext cx="1837890" cy="329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Income Source</a:t>
          </a:r>
        </a:p>
        <a:p>
          <a:endParaRPr lang="en-US" sz="1600" b="1"/>
        </a:p>
      </xdr:txBody>
    </xdr:sp>
    <xdr:clientData/>
  </xdr:twoCellAnchor>
  <xdr:twoCellAnchor>
    <xdr:from>
      <xdr:col>6</xdr:col>
      <xdr:colOff>412276</xdr:colOff>
      <xdr:row>129</xdr:row>
      <xdr:rowOff>127948</xdr:rowOff>
    </xdr:from>
    <xdr:to>
      <xdr:col>11</xdr:col>
      <xdr:colOff>497575</xdr:colOff>
      <xdr:row>129</xdr:row>
      <xdr:rowOff>142164</xdr:rowOff>
    </xdr:to>
    <xdr:cxnSp macro="">
      <xdr:nvCxnSpPr>
        <xdr:cNvPr id="243" name="Straight Connector 242">
          <a:extLst>
            <a:ext uri="{FF2B5EF4-FFF2-40B4-BE49-F238E27FC236}">
              <a16:creationId xmlns:a16="http://schemas.microsoft.com/office/drawing/2014/main" id="{57D637A5-3304-3C64-EA7A-49E4C9B615BB}"/>
            </a:ext>
          </a:extLst>
        </xdr:cNvPr>
        <xdr:cNvCxnSpPr/>
      </xdr:nvCxnSpPr>
      <xdr:spPr>
        <a:xfrm flipV="1">
          <a:off x="4080112" y="7136642"/>
          <a:ext cx="6354739" cy="14216"/>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1517184</xdr:colOff>
      <xdr:row>127</xdr:row>
      <xdr:rowOff>97217</xdr:rowOff>
    </xdr:from>
    <xdr:to>
      <xdr:col>11</xdr:col>
      <xdr:colOff>554440</xdr:colOff>
      <xdr:row>129</xdr:row>
      <xdr:rowOff>28433</xdr:rowOff>
    </xdr:to>
    <xdr:sp macro="" textlink="">
      <xdr:nvSpPr>
        <xdr:cNvPr id="247" name="TextBox 246">
          <a:hlinkClick xmlns:r="http://schemas.openxmlformats.org/officeDocument/2006/relationships" r:id="rId3" tooltip="Viw All"/>
          <a:extLst>
            <a:ext uri="{FF2B5EF4-FFF2-40B4-BE49-F238E27FC236}">
              <a16:creationId xmlns:a16="http://schemas.microsoft.com/office/drawing/2014/main" id="{56801105-9136-C539-A501-62580E210245}"/>
            </a:ext>
          </a:extLst>
        </xdr:cNvPr>
        <xdr:cNvSpPr txBox="1"/>
      </xdr:nvSpPr>
      <xdr:spPr>
        <a:xfrm>
          <a:off x="9449945" y="6622553"/>
          <a:ext cx="1041771" cy="414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lumMod val="50000"/>
                </a:schemeClr>
              </a:solidFill>
            </a:rPr>
            <a:t>View All</a:t>
          </a:r>
        </a:p>
        <a:p>
          <a:endParaRPr lang="en-US" sz="1400" b="1">
            <a:solidFill>
              <a:schemeClr val="bg1">
                <a:lumMod val="75000"/>
              </a:schemeClr>
            </a:solidFill>
          </a:endParaRPr>
        </a:p>
      </xdr:txBody>
    </xdr:sp>
    <xdr:clientData/>
  </xdr:twoCellAnchor>
  <xdr:twoCellAnchor>
    <xdr:from>
      <xdr:col>7</xdr:col>
      <xdr:colOff>237708</xdr:colOff>
      <xdr:row>130</xdr:row>
      <xdr:rowOff>125651</xdr:rowOff>
    </xdr:from>
    <xdr:to>
      <xdr:col>9</xdr:col>
      <xdr:colOff>184813</xdr:colOff>
      <xdr:row>133</xdr:row>
      <xdr:rowOff>28436</xdr:rowOff>
    </xdr:to>
    <xdr:grpSp>
      <xdr:nvGrpSpPr>
        <xdr:cNvPr id="250" name="Group 249">
          <a:extLst>
            <a:ext uri="{FF2B5EF4-FFF2-40B4-BE49-F238E27FC236}">
              <a16:creationId xmlns:a16="http://schemas.microsoft.com/office/drawing/2014/main" id="{98D4AC54-B0B3-BD1F-6021-D9F331993B89}"/>
            </a:ext>
          </a:extLst>
        </xdr:cNvPr>
        <xdr:cNvGrpSpPr/>
      </xdr:nvGrpSpPr>
      <xdr:grpSpPr>
        <a:xfrm>
          <a:off x="4929126" y="7376024"/>
          <a:ext cx="1852105" cy="627822"/>
          <a:chOff x="4047708" y="7390240"/>
          <a:chExt cx="1852105" cy="627822"/>
        </a:xfrm>
      </xdr:grpSpPr>
      <xdr:sp macro="" textlink="">
        <xdr:nvSpPr>
          <xdr:cNvPr id="248" name="TextBox 247">
            <a:extLst>
              <a:ext uri="{FF2B5EF4-FFF2-40B4-BE49-F238E27FC236}">
                <a16:creationId xmlns:a16="http://schemas.microsoft.com/office/drawing/2014/main" id="{937F3D7D-B1D9-FAD1-579B-02F213F9BC59}"/>
              </a:ext>
            </a:extLst>
          </xdr:cNvPr>
          <xdr:cNvSpPr txBox="1"/>
        </xdr:nvSpPr>
        <xdr:spPr>
          <a:xfrm>
            <a:off x="4061923" y="7390240"/>
            <a:ext cx="1837890" cy="329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lumMod val="50000"/>
                  </a:schemeClr>
                </a:solidFill>
              </a:rPr>
              <a:t>Salary</a:t>
            </a:r>
            <a:endParaRPr lang="en-US" sz="1600" b="1">
              <a:solidFill>
                <a:schemeClr val="bg1">
                  <a:lumMod val="50000"/>
                </a:schemeClr>
              </a:solidFill>
            </a:endParaRPr>
          </a:p>
        </xdr:txBody>
      </xdr:sp>
      <xdr:sp macro="" textlink="'Pivot Tables'!I13">
        <xdr:nvSpPr>
          <xdr:cNvPr id="249" name="TextBox 248">
            <a:extLst>
              <a:ext uri="{FF2B5EF4-FFF2-40B4-BE49-F238E27FC236}">
                <a16:creationId xmlns:a16="http://schemas.microsoft.com/office/drawing/2014/main" id="{FFA5FFDD-0E8C-FEFB-2C00-ABA589A9FEE3}"/>
              </a:ext>
            </a:extLst>
          </xdr:cNvPr>
          <xdr:cNvSpPr txBox="1"/>
        </xdr:nvSpPr>
        <xdr:spPr>
          <a:xfrm>
            <a:off x="4047708" y="7688786"/>
            <a:ext cx="1837890" cy="329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7846ED-AAE3-4D7E-96EF-E471DA8FB72A}" type="TxLink">
              <a:rPr lang="en-US" sz="1600" b="1" i="0" u="none" strike="noStrike">
                <a:solidFill>
                  <a:schemeClr val="tx1">
                    <a:lumMod val="95000"/>
                    <a:lumOff val="5000"/>
                  </a:schemeClr>
                </a:solidFill>
                <a:latin typeface="Calibri"/>
                <a:cs typeface="Calibri"/>
              </a:rPr>
              <a:pPr/>
              <a:t>$13,000</a:t>
            </a:fld>
            <a:endParaRPr lang="en-US" sz="2400" b="1">
              <a:solidFill>
                <a:schemeClr val="tx1">
                  <a:lumMod val="95000"/>
                  <a:lumOff val="5000"/>
                </a:schemeClr>
              </a:solidFill>
            </a:endParaRPr>
          </a:p>
        </xdr:txBody>
      </xdr:sp>
    </xdr:grpSp>
    <xdr:clientData/>
  </xdr:twoCellAnchor>
  <xdr:twoCellAnchor>
    <xdr:from>
      <xdr:col>10</xdr:col>
      <xdr:colOff>881419</xdr:colOff>
      <xdr:row>133</xdr:row>
      <xdr:rowOff>239384</xdr:rowOff>
    </xdr:from>
    <xdr:to>
      <xdr:col>11</xdr:col>
      <xdr:colOff>725037</xdr:colOff>
      <xdr:row>311</xdr:row>
      <xdr:rowOff>170600</xdr:rowOff>
    </xdr:to>
    <xdr:grpSp>
      <xdr:nvGrpSpPr>
        <xdr:cNvPr id="251" name="Group 250">
          <a:extLst>
            <a:ext uri="{FF2B5EF4-FFF2-40B4-BE49-F238E27FC236}">
              <a16:creationId xmlns:a16="http://schemas.microsoft.com/office/drawing/2014/main" id="{193CA397-C727-6B4B-E625-3A63D7DE08EF}"/>
            </a:ext>
          </a:extLst>
        </xdr:cNvPr>
        <xdr:cNvGrpSpPr/>
      </xdr:nvGrpSpPr>
      <xdr:grpSpPr>
        <a:xfrm>
          <a:off x="8814180" y="8214794"/>
          <a:ext cx="1848133" cy="656254"/>
          <a:chOff x="4047677" y="7503972"/>
          <a:chExt cx="1852105" cy="656254"/>
        </a:xfrm>
      </xdr:grpSpPr>
      <xdr:sp macro="" textlink="'Pivot Tables'!H11">
        <xdr:nvSpPr>
          <xdr:cNvPr id="252" name="TextBox 251">
            <a:extLst>
              <a:ext uri="{FF2B5EF4-FFF2-40B4-BE49-F238E27FC236}">
                <a16:creationId xmlns:a16="http://schemas.microsoft.com/office/drawing/2014/main" id="{02F757F4-F415-9CD2-6DD9-048441BD0A4B}"/>
              </a:ext>
            </a:extLst>
          </xdr:cNvPr>
          <xdr:cNvSpPr txBox="1"/>
        </xdr:nvSpPr>
        <xdr:spPr>
          <a:xfrm>
            <a:off x="4047677" y="7503972"/>
            <a:ext cx="1837890" cy="329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A19911D-19C0-4940-87F6-88C928D10334}" type="TxLink">
              <a:rPr lang="en-US" sz="1400" b="0" i="0" u="none" strike="noStrike">
                <a:solidFill>
                  <a:schemeClr val="bg1">
                    <a:lumMod val="50000"/>
                  </a:schemeClr>
                </a:solidFill>
                <a:latin typeface="Calibri"/>
                <a:cs typeface="Calibri"/>
              </a:rPr>
              <a:pPr/>
              <a:t>Google Adsense</a:t>
            </a:fld>
            <a:endParaRPr lang="en-US" sz="2000" b="1">
              <a:solidFill>
                <a:schemeClr val="bg1">
                  <a:lumMod val="50000"/>
                </a:schemeClr>
              </a:solidFill>
            </a:endParaRPr>
          </a:p>
        </xdr:txBody>
      </xdr:sp>
      <xdr:sp macro="" textlink="'Pivot Tables'!I13">
        <xdr:nvSpPr>
          <xdr:cNvPr id="253" name="TextBox 252">
            <a:extLst>
              <a:ext uri="{FF2B5EF4-FFF2-40B4-BE49-F238E27FC236}">
                <a16:creationId xmlns:a16="http://schemas.microsoft.com/office/drawing/2014/main" id="{54DA20B8-949B-4AFD-7A6F-9ECB61BB3847}"/>
              </a:ext>
            </a:extLst>
          </xdr:cNvPr>
          <xdr:cNvSpPr txBox="1"/>
        </xdr:nvSpPr>
        <xdr:spPr>
          <a:xfrm>
            <a:off x="4061892" y="7830950"/>
            <a:ext cx="1837890" cy="329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7846ED-AAE3-4D7E-96EF-E471DA8FB72A}" type="TxLink">
              <a:rPr lang="en-US" sz="1600" b="0" i="0" u="none" strike="noStrike">
                <a:solidFill>
                  <a:srgbClr val="002060"/>
                </a:solidFill>
                <a:latin typeface="Calibri"/>
                <a:cs typeface="Calibri"/>
              </a:rPr>
              <a:pPr/>
              <a:t>$13,000</a:t>
            </a:fld>
            <a:endParaRPr lang="en-US" sz="2400" b="1">
              <a:solidFill>
                <a:srgbClr val="002060"/>
              </a:solidFill>
            </a:endParaRPr>
          </a:p>
        </xdr:txBody>
      </xdr:sp>
    </xdr:grpSp>
    <xdr:clientData/>
  </xdr:twoCellAnchor>
  <xdr:twoCellAnchor>
    <xdr:from>
      <xdr:col>10</xdr:col>
      <xdr:colOff>905878</xdr:colOff>
      <xdr:row>130</xdr:row>
      <xdr:rowOff>111435</xdr:rowOff>
    </xdr:from>
    <xdr:to>
      <xdr:col>11</xdr:col>
      <xdr:colOff>753469</xdr:colOff>
      <xdr:row>133</xdr:row>
      <xdr:rowOff>56869</xdr:rowOff>
    </xdr:to>
    <xdr:grpSp>
      <xdr:nvGrpSpPr>
        <xdr:cNvPr id="254" name="Group 253">
          <a:extLst>
            <a:ext uri="{FF2B5EF4-FFF2-40B4-BE49-F238E27FC236}">
              <a16:creationId xmlns:a16="http://schemas.microsoft.com/office/drawing/2014/main" id="{30D94AF6-8446-4AE0-045E-DC4703C8B968}"/>
            </a:ext>
          </a:extLst>
        </xdr:cNvPr>
        <xdr:cNvGrpSpPr/>
      </xdr:nvGrpSpPr>
      <xdr:grpSpPr>
        <a:xfrm>
          <a:off x="8838639" y="7361808"/>
          <a:ext cx="1852106" cy="670471"/>
          <a:chOff x="4061923" y="7347591"/>
          <a:chExt cx="1852106" cy="670471"/>
        </a:xfrm>
      </xdr:grpSpPr>
      <xdr:sp macro="" textlink="'Pivot Tables'!H10">
        <xdr:nvSpPr>
          <xdr:cNvPr id="255" name="TextBox 254">
            <a:extLst>
              <a:ext uri="{FF2B5EF4-FFF2-40B4-BE49-F238E27FC236}">
                <a16:creationId xmlns:a16="http://schemas.microsoft.com/office/drawing/2014/main" id="{4C18412D-D144-9231-4ED7-C3D3C46B13C5}"/>
              </a:ext>
            </a:extLst>
          </xdr:cNvPr>
          <xdr:cNvSpPr txBox="1"/>
        </xdr:nvSpPr>
        <xdr:spPr>
          <a:xfrm>
            <a:off x="4061923" y="7347591"/>
            <a:ext cx="1837890" cy="329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D89B2D-309C-473B-A9C4-ED7DBAF36FE8}" type="TxLink">
              <a:rPr lang="en-US" sz="1400" b="0" i="0" u="none" strike="noStrike">
                <a:solidFill>
                  <a:schemeClr val="bg1">
                    <a:lumMod val="50000"/>
                  </a:schemeClr>
                </a:solidFill>
                <a:latin typeface="Calibri"/>
                <a:cs typeface="Calibri"/>
              </a:rPr>
              <a:pPr/>
              <a:t>E-commerce</a:t>
            </a:fld>
            <a:endParaRPr lang="en-US" sz="2000" b="1">
              <a:solidFill>
                <a:schemeClr val="bg1">
                  <a:lumMod val="50000"/>
                </a:schemeClr>
              </a:solidFill>
            </a:endParaRPr>
          </a:p>
        </xdr:txBody>
      </xdr:sp>
      <xdr:sp macro="" textlink="'Pivot Tables'!I13">
        <xdr:nvSpPr>
          <xdr:cNvPr id="256" name="TextBox 255">
            <a:extLst>
              <a:ext uri="{FF2B5EF4-FFF2-40B4-BE49-F238E27FC236}">
                <a16:creationId xmlns:a16="http://schemas.microsoft.com/office/drawing/2014/main" id="{CD8C776F-7C80-32FA-9147-D2BB058AAAA2}"/>
              </a:ext>
            </a:extLst>
          </xdr:cNvPr>
          <xdr:cNvSpPr txBox="1"/>
        </xdr:nvSpPr>
        <xdr:spPr>
          <a:xfrm>
            <a:off x="4076139" y="7688786"/>
            <a:ext cx="1837890" cy="329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7846ED-AAE3-4D7E-96EF-E471DA8FB72A}" type="TxLink">
              <a:rPr lang="en-US" sz="1600" b="1" i="0" u="none" strike="noStrike">
                <a:solidFill>
                  <a:schemeClr val="tx1">
                    <a:lumMod val="95000"/>
                    <a:lumOff val="5000"/>
                  </a:schemeClr>
                </a:solidFill>
                <a:latin typeface="Calibri"/>
                <a:cs typeface="Calibri"/>
              </a:rPr>
              <a:pPr/>
              <a:t>$13,000</a:t>
            </a:fld>
            <a:endParaRPr lang="en-US" sz="2400" b="1">
              <a:solidFill>
                <a:schemeClr val="tx1">
                  <a:lumMod val="95000"/>
                  <a:lumOff val="5000"/>
                </a:schemeClr>
              </a:solidFill>
            </a:endParaRPr>
          </a:p>
        </xdr:txBody>
      </xdr:sp>
    </xdr:grpSp>
    <xdr:clientData/>
  </xdr:twoCellAnchor>
  <xdr:twoCellAnchor>
    <xdr:from>
      <xdr:col>7</xdr:col>
      <xdr:colOff>223490</xdr:colOff>
      <xdr:row>134</xdr:row>
      <xdr:rowOff>26136</xdr:rowOff>
    </xdr:from>
    <xdr:to>
      <xdr:col>9</xdr:col>
      <xdr:colOff>170597</xdr:colOff>
      <xdr:row>311</xdr:row>
      <xdr:rowOff>199033</xdr:rowOff>
    </xdr:to>
    <xdr:grpSp>
      <xdr:nvGrpSpPr>
        <xdr:cNvPr id="257" name="Group 256">
          <a:extLst>
            <a:ext uri="{FF2B5EF4-FFF2-40B4-BE49-F238E27FC236}">
              <a16:creationId xmlns:a16="http://schemas.microsoft.com/office/drawing/2014/main" id="{3436502A-FE97-5349-A173-05DA35662933}"/>
            </a:ext>
          </a:extLst>
        </xdr:cNvPr>
        <xdr:cNvGrpSpPr/>
      </xdr:nvGrpSpPr>
      <xdr:grpSpPr>
        <a:xfrm>
          <a:off x="4914908" y="8243226"/>
          <a:ext cx="1852107" cy="656255"/>
          <a:chOff x="4076140" y="7546621"/>
          <a:chExt cx="1852107" cy="656255"/>
        </a:xfrm>
      </xdr:grpSpPr>
      <xdr:sp macro="" textlink="'Pivot Tables'!H12">
        <xdr:nvSpPr>
          <xdr:cNvPr id="258" name="TextBox 257">
            <a:extLst>
              <a:ext uri="{FF2B5EF4-FFF2-40B4-BE49-F238E27FC236}">
                <a16:creationId xmlns:a16="http://schemas.microsoft.com/office/drawing/2014/main" id="{36FA6104-EA23-862C-C386-515AE1200A93}"/>
              </a:ext>
            </a:extLst>
          </xdr:cNvPr>
          <xdr:cNvSpPr txBox="1"/>
        </xdr:nvSpPr>
        <xdr:spPr>
          <a:xfrm>
            <a:off x="4076140" y="7546621"/>
            <a:ext cx="1837890" cy="329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2BA03A4-DB9C-42B2-A946-701731706929}" type="TxLink">
              <a:rPr lang="en-US" sz="1600" b="0" i="0" u="none" strike="noStrike">
                <a:solidFill>
                  <a:schemeClr val="bg1">
                    <a:lumMod val="50000"/>
                  </a:schemeClr>
                </a:solidFill>
                <a:latin typeface="Calibri"/>
                <a:ea typeface="+mn-ea"/>
                <a:cs typeface="Calibri"/>
              </a:rPr>
              <a:pPr marL="0" indent="0"/>
              <a:t>My Shop</a:t>
            </a:fld>
            <a:endParaRPr lang="en-US" sz="1600" b="0" i="0" u="none" strike="noStrike">
              <a:solidFill>
                <a:schemeClr val="bg1">
                  <a:lumMod val="50000"/>
                </a:schemeClr>
              </a:solidFill>
              <a:latin typeface="Calibri"/>
              <a:ea typeface="+mn-ea"/>
              <a:cs typeface="Calibri"/>
            </a:endParaRPr>
          </a:p>
        </xdr:txBody>
      </xdr:sp>
      <xdr:sp macro="" textlink="'Pivot Tables'!I12">
        <xdr:nvSpPr>
          <xdr:cNvPr id="259" name="TextBox 258">
            <a:extLst>
              <a:ext uri="{FF2B5EF4-FFF2-40B4-BE49-F238E27FC236}">
                <a16:creationId xmlns:a16="http://schemas.microsoft.com/office/drawing/2014/main" id="{5C13D07A-F6AE-7C13-2EB8-1A6FD1F91F9E}"/>
              </a:ext>
            </a:extLst>
          </xdr:cNvPr>
          <xdr:cNvSpPr txBox="1"/>
        </xdr:nvSpPr>
        <xdr:spPr>
          <a:xfrm>
            <a:off x="4090357" y="7873600"/>
            <a:ext cx="1837890" cy="329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A8605A0-692A-4475-9200-0DE12E3F7E82}" type="TxLink">
              <a:rPr lang="en-US" sz="1600" b="1" i="0" u="none" strike="noStrike">
                <a:solidFill>
                  <a:schemeClr val="tx1">
                    <a:lumMod val="95000"/>
                    <a:lumOff val="5000"/>
                  </a:schemeClr>
                </a:solidFill>
                <a:latin typeface="Calibri"/>
                <a:ea typeface="+mn-ea"/>
                <a:cs typeface="Calibri"/>
              </a:rPr>
              <a:pPr marL="0" indent="0"/>
              <a:t>$3,800</a:t>
            </a:fld>
            <a:endParaRPr lang="en-US" sz="1600" b="1" i="0" u="none" strike="noStrike">
              <a:solidFill>
                <a:schemeClr val="tx1">
                  <a:lumMod val="95000"/>
                  <a:lumOff val="5000"/>
                </a:schemeClr>
              </a:solidFill>
              <a:latin typeface="Calibri"/>
              <a:ea typeface="+mn-ea"/>
              <a:cs typeface="Calibri"/>
            </a:endParaRPr>
          </a:p>
        </xdr:txBody>
      </xdr:sp>
    </xdr:grpSp>
    <xdr:clientData/>
  </xdr:twoCellAnchor>
  <xdr:twoCellAnchor>
    <xdr:from>
      <xdr:col>9</xdr:col>
      <xdr:colOff>1293694</xdr:colOff>
      <xdr:row>130</xdr:row>
      <xdr:rowOff>127947</xdr:rowOff>
    </xdr:from>
    <xdr:to>
      <xdr:col>10</xdr:col>
      <xdr:colOff>670583</xdr:colOff>
      <xdr:row>133</xdr:row>
      <xdr:rowOff>42990</xdr:rowOff>
    </xdr:to>
    <xdr:sp macro="" textlink="">
      <xdr:nvSpPr>
        <xdr:cNvPr id="268" name="Rectangle: Rounded Corners 267">
          <a:extLst>
            <a:ext uri="{FF2B5EF4-FFF2-40B4-BE49-F238E27FC236}">
              <a16:creationId xmlns:a16="http://schemas.microsoft.com/office/drawing/2014/main" id="{D8197DFD-D9F5-49A9-B706-EDC2B02262F2}"/>
            </a:ext>
          </a:extLst>
        </xdr:cNvPr>
        <xdr:cNvSpPr/>
      </xdr:nvSpPr>
      <xdr:spPr>
        <a:xfrm>
          <a:off x="7890112" y="7378320"/>
          <a:ext cx="713232" cy="640080"/>
        </a:xfrm>
        <a:prstGeom prst="roundRect">
          <a:avLst>
            <a:gd name="adj" fmla="val 6455"/>
          </a:avLst>
        </a:prstGeom>
        <a:noFill/>
        <a:ln>
          <a:noFill/>
        </a:ln>
        <a:effectLst>
          <a:outerShdw blurRad="76200" dist="12700" dir="5400000" algn="ctr" rotWithShape="0">
            <a:srgbClr val="000000">
              <a:alpha val="5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1279478</xdr:colOff>
      <xdr:row>134</xdr:row>
      <xdr:rowOff>42647</xdr:rowOff>
    </xdr:from>
    <xdr:to>
      <xdr:col>10</xdr:col>
      <xdr:colOff>656367</xdr:colOff>
      <xdr:row>311</xdr:row>
      <xdr:rowOff>199369</xdr:rowOff>
    </xdr:to>
    <xdr:sp macro="" textlink="">
      <xdr:nvSpPr>
        <xdr:cNvPr id="269" name="Rectangle: Rounded Corners 268">
          <a:extLst>
            <a:ext uri="{FF2B5EF4-FFF2-40B4-BE49-F238E27FC236}">
              <a16:creationId xmlns:a16="http://schemas.microsoft.com/office/drawing/2014/main" id="{B236EE82-1D3E-7773-A66A-0471AC1C830D}"/>
            </a:ext>
          </a:extLst>
        </xdr:cNvPr>
        <xdr:cNvSpPr/>
      </xdr:nvSpPr>
      <xdr:spPr>
        <a:xfrm>
          <a:off x="7875896" y="8259737"/>
          <a:ext cx="713232" cy="640080"/>
        </a:xfrm>
        <a:prstGeom prst="roundRect">
          <a:avLst>
            <a:gd name="adj" fmla="val 6455"/>
          </a:avLst>
        </a:prstGeom>
        <a:noFill/>
        <a:ln>
          <a:noFill/>
        </a:ln>
        <a:effectLst>
          <a:outerShdw blurRad="76200" dist="12700" dir="5400000" algn="ctr" rotWithShape="0">
            <a:srgbClr val="000000">
              <a:alpha val="5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355411</xdr:colOff>
      <xdr:row>130</xdr:row>
      <xdr:rowOff>113730</xdr:rowOff>
    </xdr:from>
    <xdr:to>
      <xdr:col>7</xdr:col>
      <xdr:colOff>45061</xdr:colOff>
      <xdr:row>133</xdr:row>
      <xdr:rowOff>28773</xdr:rowOff>
    </xdr:to>
    <xdr:sp macro="" textlink="">
      <xdr:nvSpPr>
        <xdr:cNvPr id="270" name="Rectangle: Rounded Corners 269">
          <a:extLst>
            <a:ext uri="{FF2B5EF4-FFF2-40B4-BE49-F238E27FC236}">
              <a16:creationId xmlns:a16="http://schemas.microsoft.com/office/drawing/2014/main" id="{6D6B7123-CD40-B15A-4162-FA3FBD2B66B9}"/>
            </a:ext>
          </a:extLst>
        </xdr:cNvPr>
        <xdr:cNvSpPr/>
      </xdr:nvSpPr>
      <xdr:spPr>
        <a:xfrm>
          <a:off x="4023247" y="7364103"/>
          <a:ext cx="713232" cy="640080"/>
        </a:xfrm>
        <a:prstGeom prst="roundRect">
          <a:avLst>
            <a:gd name="adj" fmla="val 6455"/>
          </a:avLst>
        </a:prstGeom>
        <a:noFill/>
        <a:ln>
          <a:noFill/>
        </a:ln>
        <a:effectLst>
          <a:outerShdw blurRad="76200" dist="12700" dir="5400000" algn="ctr" rotWithShape="0">
            <a:srgbClr val="000000">
              <a:alpha val="5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355411</xdr:colOff>
      <xdr:row>134</xdr:row>
      <xdr:rowOff>42647</xdr:rowOff>
    </xdr:from>
    <xdr:to>
      <xdr:col>7</xdr:col>
      <xdr:colOff>45061</xdr:colOff>
      <xdr:row>311</xdr:row>
      <xdr:rowOff>199369</xdr:rowOff>
    </xdr:to>
    <xdr:sp macro="" textlink="">
      <xdr:nvSpPr>
        <xdr:cNvPr id="271" name="Rectangle: Rounded Corners 270">
          <a:extLst>
            <a:ext uri="{FF2B5EF4-FFF2-40B4-BE49-F238E27FC236}">
              <a16:creationId xmlns:a16="http://schemas.microsoft.com/office/drawing/2014/main" id="{DF2B323E-4521-39FC-47F7-5E923943B6D7}"/>
            </a:ext>
          </a:extLst>
        </xdr:cNvPr>
        <xdr:cNvSpPr/>
      </xdr:nvSpPr>
      <xdr:spPr>
        <a:xfrm>
          <a:off x="4023247" y="8259737"/>
          <a:ext cx="713232" cy="640080"/>
        </a:xfrm>
        <a:prstGeom prst="roundRect">
          <a:avLst>
            <a:gd name="adj" fmla="val 6455"/>
          </a:avLst>
        </a:prstGeom>
        <a:noFill/>
        <a:ln>
          <a:noFill/>
        </a:ln>
        <a:effectLst>
          <a:outerShdw blurRad="76200" dist="12700" dir="5400000" algn="ctr" rotWithShape="0">
            <a:srgbClr val="000000">
              <a:alpha val="5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10</xdr:col>
      <xdr:colOff>113732</xdr:colOff>
      <xdr:row>131</xdr:row>
      <xdr:rowOff>42650</xdr:rowOff>
    </xdr:from>
    <xdr:to>
      <xdr:col>10</xdr:col>
      <xdr:colOff>479492</xdr:colOff>
      <xdr:row>132</xdr:row>
      <xdr:rowOff>166731</xdr:rowOff>
    </xdr:to>
    <xdr:pic>
      <xdr:nvPicPr>
        <xdr:cNvPr id="273" name="Picture 272">
          <a:extLst>
            <a:ext uri="{FF2B5EF4-FFF2-40B4-BE49-F238E27FC236}">
              <a16:creationId xmlns:a16="http://schemas.microsoft.com/office/drawing/2014/main" id="{23C156D8-7961-3CFA-07D5-047F9E14C429}"/>
            </a:ext>
          </a:extLst>
        </xdr:cNvPr>
        <xdr:cNvPicPr>
          <a:picLocks noChangeAspect="1"/>
        </xdr:cNvPicPr>
      </xdr:nvPicPr>
      <xdr:blipFill>
        <a:blip xmlns:r="http://schemas.openxmlformats.org/officeDocument/2006/relationships" r:embed="rId20" cstate="print">
          <a:duotone>
            <a:prstClr val="black"/>
            <a:schemeClr val="bg1">
              <a:lumMod val="65000"/>
              <a:tint val="45000"/>
              <a:satMod val="400000"/>
            </a:schemeClr>
          </a:duotone>
          <a:extLst>
            <a:ext uri="{28A0092B-C50C-407E-A947-70E740481C1C}">
              <a14:useLocalDpi xmlns:a14="http://schemas.microsoft.com/office/drawing/2010/main" val="0"/>
            </a:ext>
            <a:ext uri="{837473B0-CC2E-450A-ABE3-18F120FF3D39}">
              <a1611:picAttrSrcUrl xmlns:a1611="http://schemas.microsoft.com/office/drawing/2016/11/main" r:id="rId21"/>
            </a:ext>
          </a:extLst>
        </a:blip>
        <a:stretch>
          <a:fillRect/>
        </a:stretch>
      </xdr:blipFill>
      <xdr:spPr>
        <a:xfrm flipH="1">
          <a:off x="8046493" y="7534702"/>
          <a:ext cx="365760" cy="365760"/>
        </a:xfrm>
        <a:prstGeom prst="rect">
          <a:avLst/>
        </a:prstGeom>
      </xdr:spPr>
    </xdr:pic>
    <xdr:clientData/>
  </xdr:twoCellAnchor>
  <xdr:twoCellAnchor editAs="oneCell">
    <xdr:from>
      <xdr:col>6</xdr:col>
      <xdr:colOff>511789</xdr:colOff>
      <xdr:row>130</xdr:row>
      <xdr:rowOff>223479</xdr:rowOff>
    </xdr:from>
    <xdr:to>
      <xdr:col>6</xdr:col>
      <xdr:colOff>877549</xdr:colOff>
      <xdr:row>132</xdr:row>
      <xdr:rowOff>105881</xdr:rowOff>
    </xdr:to>
    <xdr:pic>
      <xdr:nvPicPr>
        <xdr:cNvPr id="275" name="Picture 274">
          <a:extLst>
            <a:ext uri="{FF2B5EF4-FFF2-40B4-BE49-F238E27FC236}">
              <a16:creationId xmlns:a16="http://schemas.microsoft.com/office/drawing/2014/main" id="{347872ED-4DD4-0D9B-4737-FF09212D749A}"/>
            </a:ext>
          </a:extLst>
        </xdr:cNvPr>
        <xdr:cNvPicPr>
          <a:picLocks noChangeAspect="1"/>
        </xdr:cNvPicPr>
      </xdr:nvPicPr>
      <xdr:blipFill>
        <a:blip xmlns:r="http://schemas.openxmlformats.org/officeDocument/2006/relationships" r:embed="rId22" cstate="print">
          <a:duotone>
            <a:prstClr val="black"/>
            <a:schemeClr val="bg1">
              <a:lumMod val="50000"/>
              <a:tint val="45000"/>
              <a:satMod val="400000"/>
            </a:schemeClr>
          </a:duotone>
          <a:extLst>
            <a:ext uri="{28A0092B-C50C-407E-A947-70E740481C1C}">
              <a14:useLocalDpi xmlns:a14="http://schemas.microsoft.com/office/drawing/2010/main" val="0"/>
            </a:ext>
            <a:ext uri="{837473B0-CC2E-450A-ABE3-18F120FF3D39}">
              <a1611:picAttrSrcUrl xmlns:a1611="http://schemas.microsoft.com/office/drawing/2016/11/main" r:id="rId23"/>
            </a:ext>
          </a:extLst>
        </a:blip>
        <a:stretch>
          <a:fillRect/>
        </a:stretch>
      </xdr:blipFill>
      <xdr:spPr>
        <a:xfrm>
          <a:off x="4179625" y="7473852"/>
          <a:ext cx="365760" cy="365760"/>
        </a:xfrm>
        <a:prstGeom prst="rect">
          <a:avLst/>
        </a:prstGeom>
      </xdr:spPr>
    </xdr:pic>
    <xdr:clientData/>
  </xdr:twoCellAnchor>
  <xdr:twoCellAnchor editAs="oneCell">
    <xdr:from>
      <xdr:col>6</xdr:col>
      <xdr:colOff>497575</xdr:colOff>
      <xdr:row>134</xdr:row>
      <xdr:rowOff>199599</xdr:rowOff>
    </xdr:from>
    <xdr:to>
      <xdr:col>6</xdr:col>
      <xdr:colOff>863335</xdr:colOff>
      <xdr:row>311</xdr:row>
      <xdr:rowOff>82001</xdr:rowOff>
    </xdr:to>
    <xdr:pic>
      <xdr:nvPicPr>
        <xdr:cNvPr id="278" name="Picture 277">
          <a:extLst>
            <a:ext uri="{FF2B5EF4-FFF2-40B4-BE49-F238E27FC236}">
              <a16:creationId xmlns:a16="http://schemas.microsoft.com/office/drawing/2014/main" id="{F43B9DC6-D28D-5FBA-90FA-0106717592C3}"/>
            </a:ext>
          </a:extLst>
        </xdr:cNvPr>
        <xdr:cNvPicPr>
          <a:picLocks noChangeAspect="1"/>
        </xdr:cNvPicPr>
      </xdr:nvPicPr>
      <xdr:blipFill>
        <a:blip xmlns:r="http://schemas.openxmlformats.org/officeDocument/2006/relationships" r:embed="rId24" cstate="print">
          <a:duotone>
            <a:prstClr val="black"/>
            <a:schemeClr val="bg1">
              <a:lumMod val="50000"/>
              <a:tint val="45000"/>
              <a:satMod val="400000"/>
            </a:schemeClr>
          </a:duotone>
          <a:extLst>
            <a:ext uri="{28A0092B-C50C-407E-A947-70E740481C1C}">
              <a14:useLocalDpi xmlns:a14="http://schemas.microsoft.com/office/drawing/2010/main" val="0"/>
            </a:ext>
            <a:ext uri="{837473B0-CC2E-450A-ABE3-18F120FF3D39}">
              <a1611:picAttrSrcUrl xmlns:a1611="http://schemas.microsoft.com/office/drawing/2016/11/main" r:id="rId25"/>
            </a:ext>
          </a:extLst>
        </a:blip>
        <a:stretch>
          <a:fillRect/>
        </a:stretch>
      </xdr:blipFill>
      <xdr:spPr>
        <a:xfrm>
          <a:off x="4165411" y="8416689"/>
          <a:ext cx="365760" cy="365760"/>
        </a:xfrm>
        <a:prstGeom prst="rect">
          <a:avLst/>
        </a:prstGeom>
      </xdr:spPr>
    </xdr:pic>
    <xdr:clientData/>
  </xdr:twoCellAnchor>
  <xdr:twoCellAnchor editAs="oneCell">
    <xdr:from>
      <xdr:col>10</xdr:col>
      <xdr:colOff>156380</xdr:colOff>
      <xdr:row>134</xdr:row>
      <xdr:rowOff>199030</xdr:rowOff>
    </xdr:from>
    <xdr:to>
      <xdr:col>10</xdr:col>
      <xdr:colOff>522140</xdr:colOff>
      <xdr:row>311</xdr:row>
      <xdr:rowOff>81432</xdr:rowOff>
    </xdr:to>
    <xdr:pic>
      <xdr:nvPicPr>
        <xdr:cNvPr id="281" name="Picture 280">
          <a:extLst>
            <a:ext uri="{FF2B5EF4-FFF2-40B4-BE49-F238E27FC236}">
              <a16:creationId xmlns:a16="http://schemas.microsoft.com/office/drawing/2014/main" id="{E8C43516-18FF-73B4-1B40-ABF6BC26D42E}"/>
            </a:ext>
          </a:extLst>
        </xdr:cNvPr>
        <xdr:cNvPicPr>
          <a:picLocks noChangeAspect="1"/>
        </xdr:cNvPicPr>
      </xdr:nvPicPr>
      <xdr:blipFill>
        <a:blip xmlns:r="http://schemas.openxmlformats.org/officeDocument/2006/relationships" r:embed="rId26" cstate="print">
          <a:duotone>
            <a:prstClr val="black"/>
            <a:schemeClr val="bg1">
              <a:lumMod val="50000"/>
              <a:tint val="45000"/>
              <a:satMod val="400000"/>
            </a:schemeClr>
          </a:duotone>
          <a:extLst>
            <a:ext uri="{28A0092B-C50C-407E-A947-70E740481C1C}">
              <a14:useLocalDpi xmlns:a14="http://schemas.microsoft.com/office/drawing/2010/main" val="0"/>
            </a:ext>
            <a:ext uri="{837473B0-CC2E-450A-ABE3-18F120FF3D39}">
              <a1611:picAttrSrcUrl xmlns:a1611="http://schemas.microsoft.com/office/drawing/2016/11/main" r:id="rId27"/>
            </a:ext>
          </a:extLst>
        </a:blip>
        <a:stretch>
          <a:fillRect/>
        </a:stretch>
      </xdr:blipFill>
      <xdr:spPr>
        <a:xfrm>
          <a:off x="8089141" y="8416120"/>
          <a:ext cx="365760" cy="365760"/>
        </a:xfrm>
        <a:prstGeom prst="rect">
          <a:avLst/>
        </a:prstGeom>
        <a:noFill/>
      </xdr:spPr>
    </xdr:pic>
    <xdr:clientData/>
  </xdr:twoCellAnchor>
  <xdr:twoCellAnchor>
    <xdr:from>
      <xdr:col>9</xdr:col>
      <xdr:colOff>739254</xdr:colOff>
      <xdr:row>122</xdr:row>
      <xdr:rowOff>71083</xdr:rowOff>
    </xdr:from>
    <xdr:to>
      <xdr:col>10</xdr:col>
      <xdr:colOff>1780351</xdr:colOff>
      <xdr:row>125</xdr:row>
      <xdr:rowOff>77565</xdr:rowOff>
    </xdr:to>
    <xdr:sp macro="" textlink="">
      <xdr:nvSpPr>
        <xdr:cNvPr id="284" name="Rectangle: Rounded Corners 283">
          <a:extLst>
            <a:ext uri="{FF2B5EF4-FFF2-40B4-BE49-F238E27FC236}">
              <a16:creationId xmlns:a16="http://schemas.microsoft.com/office/drawing/2014/main" id="{75BF7918-E32F-B1E7-3EF4-5A6467314C51}"/>
            </a:ext>
          </a:extLst>
        </xdr:cNvPr>
        <xdr:cNvSpPr/>
      </xdr:nvSpPr>
      <xdr:spPr>
        <a:xfrm>
          <a:off x="7335672" y="5388023"/>
          <a:ext cx="2377440" cy="73152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412276</xdr:colOff>
      <xdr:row>122</xdr:row>
      <xdr:rowOff>85299</xdr:rowOff>
    </xdr:from>
    <xdr:to>
      <xdr:col>8</xdr:col>
      <xdr:colOff>913149</xdr:colOff>
      <xdr:row>125</xdr:row>
      <xdr:rowOff>91781</xdr:rowOff>
    </xdr:to>
    <xdr:sp macro="" textlink="">
      <xdr:nvSpPr>
        <xdr:cNvPr id="283" name="Rectangle: Rounded Corners 282">
          <a:extLst>
            <a:ext uri="{FF2B5EF4-FFF2-40B4-BE49-F238E27FC236}">
              <a16:creationId xmlns:a16="http://schemas.microsoft.com/office/drawing/2014/main" id="{3650D208-6717-63F0-6564-F240B8539302}"/>
            </a:ext>
          </a:extLst>
        </xdr:cNvPr>
        <xdr:cNvSpPr/>
      </xdr:nvSpPr>
      <xdr:spPr>
        <a:xfrm>
          <a:off x="4080112" y="5402239"/>
          <a:ext cx="2377440" cy="731520"/>
        </a:xfrm>
        <a:prstGeom prst="roundRect">
          <a:avLst/>
        </a:prstGeom>
        <a:solidFill>
          <a:srgbClr val="F9F9F9"/>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753471</xdr:colOff>
      <xdr:row>122</xdr:row>
      <xdr:rowOff>28433</xdr:rowOff>
    </xdr:from>
    <xdr:to>
      <xdr:col>8</xdr:col>
      <xdr:colOff>838767</xdr:colOff>
      <xdr:row>124</xdr:row>
      <xdr:rowOff>199030</xdr:rowOff>
    </xdr:to>
    <xdr:grpSp>
      <xdr:nvGrpSpPr>
        <xdr:cNvPr id="288" name="Group 287">
          <a:extLst>
            <a:ext uri="{FF2B5EF4-FFF2-40B4-BE49-F238E27FC236}">
              <a16:creationId xmlns:a16="http://schemas.microsoft.com/office/drawing/2014/main" id="{F1ACE5BF-3073-DC99-BA98-7AAD5E7188C5}"/>
            </a:ext>
          </a:extLst>
        </xdr:cNvPr>
        <xdr:cNvGrpSpPr/>
      </xdr:nvGrpSpPr>
      <xdr:grpSpPr>
        <a:xfrm>
          <a:off x="5444889" y="5345373"/>
          <a:ext cx="938281" cy="653956"/>
          <a:chOff x="5260076" y="5430671"/>
          <a:chExt cx="938281" cy="653956"/>
        </a:xfrm>
      </xdr:grpSpPr>
      <xdr:sp macro="" textlink="">
        <xdr:nvSpPr>
          <xdr:cNvPr id="285" name="TextBox 284">
            <a:extLst>
              <a:ext uri="{FF2B5EF4-FFF2-40B4-BE49-F238E27FC236}">
                <a16:creationId xmlns:a16="http://schemas.microsoft.com/office/drawing/2014/main" id="{838DD9C1-4A9A-CC81-0BD8-EE5AE9C1803B}"/>
              </a:ext>
            </a:extLst>
          </xdr:cNvPr>
          <xdr:cNvSpPr txBox="1"/>
        </xdr:nvSpPr>
        <xdr:spPr>
          <a:xfrm>
            <a:off x="5260076" y="5430671"/>
            <a:ext cx="767686" cy="511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lumMod val="50000"/>
                  </a:schemeClr>
                </a:solidFill>
              </a:rPr>
              <a:t>Income</a:t>
            </a:r>
            <a:r>
              <a:rPr lang="en-US" sz="2000" b="1"/>
              <a:t> </a:t>
            </a:r>
            <a:endParaRPr lang="en-US" sz="1800" b="1"/>
          </a:p>
        </xdr:txBody>
      </xdr:sp>
      <xdr:sp macro="" textlink="'Pivot Tables'!I14">
        <xdr:nvSpPr>
          <xdr:cNvPr id="286" name="TextBox 285">
            <a:extLst>
              <a:ext uri="{FF2B5EF4-FFF2-40B4-BE49-F238E27FC236}">
                <a16:creationId xmlns:a16="http://schemas.microsoft.com/office/drawing/2014/main" id="{DAF1AC82-1F85-2F39-E976-91D75124E9B5}"/>
              </a:ext>
            </a:extLst>
          </xdr:cNvPr>
          <xdr:cNvSpPr txBox="1"/>
        </xdr:nvSpPr>
        <xdr:spPr>
          <a:xfrm>
            <a:off x="5274290" y="5729216"/>
            <a:ext cx="924067" cy="355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7ADAC72-6227-49E7-AD04-F5B5C8D31754}" type="TxLink">
              <a:rPr lang="en-US" sz="1600" b="1" i="0" u="none" strike="noStrike">
                <a:solidFill>
                  <a:srgbClr val="211D25"/>
                </a:solidFill>
                <a:latin typeface="Calibri"/>
                <a:cs typeface="Calibri"/>
              </a:rPr>
              <a:pPr/>
              <a:t>$18,570</a:t>
            </a:fld>
            <a:endParaRPr lang="en-US" sz="2800" b="1">
              <a:solidFill>
                <a:srgbClr val="211D25"/>
              </a:solidFill>
            </a:endParaRPr>
          </a:p>
        </xdr:txBody>
      </xdr:sp>
    </xdr:grpSp>
    <xdr:clientData/>
  </xdr:twoCellAnchor>
  <xdr:twoCellAnchor>
    <xdr:from>
      <xdr:col>10</xdr:col>
      <xdr:colOff>558313</xdr:colOff>
      <xdr:row>122</xdr:row>
      <xdr:rowOff>127944</xdr:rowOff>
    </xdr:from>
    <xdr:to>
      <xdr:col>10</xdr:col>
      <xdr:colOff>1734400</xdr:colOff>
      <xdr:row>125</xdr:row>
      <xdr:rowOff>142156</xdr:rowOff>
    </xdr:to>
    <xdr:grpSp>
      <xdr:nvGrpSpPr>
        <xdr:cNvPr id="289" name="Group 288">
          <a:extLst>
            <a:ext uri="{FF2B5EF4-FFF2-40B4-BE49-F238E27FC236}">
              <a16:creationId xmlns:a16="http://schemas.microsoft.com/office/drawing/2014/main" id="{2E7748E6-261A-E1E0-327A-F2735F606908}"/>
            </a:ext>
          </a:extLst>
        </xdr:cNvPr>
        <xdr:cNvGrpSpPr/>
      </xdr:nvGrpSpPr>
      <xdr:grpSpPr>
        <a:xfrm>
          <a:off x="8491074" y="5444884"/>
          <a:ext cx="1176087" cy="739250"/>
          <a:chOff x="5251950" y="5430671"/>
          <a:chExt cx="924067" cy="702288"/>
        </a:xfrm>
      </xdr:grpSpPr>
      <xdr:sp macro="" textlink="">
        <xdr:nvSpPr>
          <xdr:cNvPr id="290" name="TextBox 289">
            <a:extLst>
              <a:ext uri="{FF2B5EF4-FFF2-40B4-BE49-F238E27FC236}">
                <a16:creationId xmlns:a16="http://schemas.microsoft.com/office/drawing/2014/main" id="{8930894B-83F5-8C62-03CA-F0E4AD2ECD14}"/>
              </a:ext>
            </a:extLst>
          </xdr:cNvPr>
          <xdr:cNvSpPr txBox="1"/>
        </xdr:nvSpPr>
        <xdr:spPr>
          <a:xfrm>
            <a:off x="5260075" y="5430671"/>
            <a:ext cx="895633" cy="511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rgbClr val="211D25"/>
                </a:solidFill>
              </a:rPr>
              <a:t>Spending</a:t>
            </a:r>
            <a:endParaRPr lang="en-US" sz="2800" b="0">
              <a:solidFill>
                <a:srgbClr val="211D25"/>
              </a:solidFill>
            </a:endParaRPr>
          </a:p>
        </xdr:txBody>
      </xdr:sp>
      <xdr:sp macro="" textlink="'Pivot Tables'!E14">
        <xdr:nvSpPr>
          <xdr:cNvPr id="291" name="TextBox 290">
            <a:extLst>
              <a:ext uri="{FF2B5EF4-FFF2-40B4-BE49-F238E27FC236}">
                <a16:creationId xmlns:a16="http://schemas.microsoft.com/office/drawing/2014/main" id="{EAFADD73-3B3D-3664-4F98-F81908C22A81}"/>
              </a:ext>
            </a:extLst>
          </xdr:cNvPr>
          <xdr:cNvSpPr txBox="1"/>
        </xdr:nvSpPr>
        <xdr:spPr>
          <a:xfrm>
            <a:off x="5251950" y="5621168"/>
            <a:ext cx="924067" cy="511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0647BB-3E21-4DBE-BAFE-87B6386ABC5E}" type="TxLink">
              <a:rPr lang="en-US" sz="1600" b="1" i="0" u="none" strike="noStrike">
                <a:solidFill>
                  <a:srgbClr val="211D25"/>
                </a:solidFill>
                <a:latin typeface="Calibri"/>
                <a:cs typeface="Calibri"/>
              </a:rPr>
              <a:pPr/>
              <a:t>$9,172</a:t>
            </a:fld>
            <a:endParaRPr lang="en-US" sz="4000" b="1">
              <a:solidFill>
                <a:srgbClr val="211D25"/>
              </a:solidFill>
            </a:endParaRPr>
          </a:p>
        </xdr:txBody>
      </xdr:sp>
    </xdr:grpSp>
    <xdr:clientData/>
  </xdr:twoCellAnchor>
  <xdr:twoCellAnchor>
    <xdr:from>
      <xdr:col>6</xdr:col>
      <xdr:colOff>540224</xdr:colOff>
      <xdr:row>122</xdr:row>
      <xdr:rowOff>141878</xdr:rowOff>
    </xdr:from>
    <xdr:to>
      <xdr:col>7</xdr:col>
      <xdr:colOff>696604</xdr:colOff>
      <xdr:row>124</xdr:row>
      <xdr:rowOff>241394</xdr:rowOff>
    </xdr:to>
    <xdr:graphicFrame macro="">
      <xdr:nvGraphicFramePr>
        <xdr:cNvPr id="295" name="Chart 294">
          <a:extLst>
            <a:ext uri="{FF2B5EF4-FFF2-40B4-BE49-F238E27FC236}">
              <a16:creationId xmlns:a16="http://schemas.microsoft.com/office/drawing/2014/main" id="{E215F014-0F19-4F18-B9DE-15740277A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9</xdr:col>
      <xdr:colOff>758588</xdr:colOff>
      <xdr:row>122</xdr:row>
      <xdr:rowOff>42648</xdr:rowOff>
    </xdr:from>
    <xdr:to>
      <xdr:col>10</xdr:col>
      <xdr:colOff>639739</xdr:colOff>
      <xdr:row>125</xdr:row>
      <xdr:rowOff>98945</xdr:rowOff>
    </xdr:to>
    <xdr:graphicFrame macro="">
      <xdr:nvGraphicFramePr>
        <xdr:cNvPr id="296" name="Chart 295">
          <a:extLst>
            <a:ext uri="{FF2B5EF4-FFF2-40B4-BE49-F238E27FC236}">
              <a16:creationId xmlns:a16="http://schemas.microsoft.com/office/drawing/2014/main" id="{CA2057E6-8577-490E-BE99-9F23E46E7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11</xdr:col>
      <xdr:colOff>980933</xdr:colOff>
      <xdr:row>8</xdr:row>
      <xdr:rowOff>97217</xdr:rowOff>
    </xdr:from>
    <xdr:to>
      <xdr:col>17</xdr:col>
      <xdr:colOff>23429</xdr:colOff>
      <xdr:row>121</xdr:row>
      <xdr:rowOff>216545</xdr:rowOff>
    </xdr:to>
    <xdr:grpSp>
      <xdr:nvGrpSpPr>
        <xdr:cNvPr id="236" name="Group 235">
          <a:extLst>
            <a:ext uri="{FF2B5EF4-FFF2-40B4-BE49-F238E27FC236}">
              <a16:creationId xmlns:a16="http://schemas.microsoft.com/office/drawing/2014/main" id="{58990FB3-29A3-7864-7DD1-B41163AC5342}"/>
            </a:ext>
          </a:extLst>
        </xdr:cNvPr>
        <xdr:cNvGrpSpPr/>
      </xdr:nvGrpSpPr>
      <xdr:grpSpPr>
        <a:xfrm>
          <a:off x="10918209" y="2030650"/>
          <a:ext cx="6093839" cy="3261156"/>
          <a:chOff x="10918209" y="2030650"/>
          <a:chExt cx="6093839" cy="3261156"/>
        </a:xfrm>
      </xdr:grpSpPr>
      <xdr:sp macro="" textlink="">
        <xdr:nvSpPr>
          <xdr:cNvPr id="227" name="TextBox 226">
            <a:extLst>
              <a:ext uri="{FF2B5EF4-FFF2-40B4-BE49-F238E27FC236}">
                <a16:creationId xmlns:a16="http://schemas.microsoft.com/office/drawing/2014/main" id="{9FF06F29-A661-B557-959B-7C86224E4138}"/>
              </a:ext>
            </a:extLst>
          </xdr:cNvPr>
          <xdr:cNvSpPr txBox="1"/>
        </xdr:nvSpPr>
        <xdr:spPr>
          <a:xfrm>
            <a:off x="10918209" y="2030650"/>
            <a:ext cx="2108000" cy="3861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Income &amp;</a:t>
            </a:r>
            <a:r>
              <a:rPr lang="en-US" sz="1600" b="1" baseline="0"/>
              <a:t> Expenses</a:t>
            </a:r>
            <a:endParaRPr lang="en-US" sz="1600" b="1"/>
          </a:p>
        </xdr:txBody>
      </xdr:sp>
      <xdr:graphicFrame macro="">
        <xdr:nvGraphicFramePr>
          <xdr:cNvPr id="228" name="Chart 227">
            <a:extLst>
              <a:ext uri="{FF2B5EF4-FFF2-40B4-BE49-F238E27FC236}">
                <a16:creationId xmlns:a16="http://schemas.microsoft.com/office/drawing/2014/main" id="{039584B3-CA3E-4683-803F-0CA5789E69D7}"/>
              </a:ext>
            </a:extLst>
          </xdr:cNvPr>
          <xdr:cNvGraphicFramePr>
            <a:graphicFrameLocks/>
          </xdr:cNvGraphicFramePr>
        </xdr:nvGraphicFramePr>
        <xdr:xfrm>
          <a:off x="11074590" y="2914366"/>
          <a:ext cx="5937458" cy="2377440"/>
        </xdr:xfrm>
        <a:graphic>
          <a:graphicData uri="http://schemas.openxmlformats.org/drawingml/2006/chart">
            <c:chart xmlns:c="http://schemas.openxmlformats.org/drawingml/2006/chart" xmlns:r="http://schemas.openxmlformats.org/officeDocument/2006/relationships" r:id="rId30"/>
          </a:graphicData>
        </a:graphic>
      </xdr:graphicFrame>
      <xdr:sp macro="" textlink="'Pivot Tables'!AG11">
        <xdr:nvSpPr>
          <xdr:cNvPr id="229" name="TextBox 228">
            <a:extLst>
              <a:ext uri="{FF2B5EF4-FFF2-40B4-BE49-F238E27FC236}">
                <a16:creationId xmlns:a16="http://schemas.microsoft.com/office/drawing/2014/main" id="{74BCDB1B-7DFA-E8C7-7747-D8B556FDB195}"/>
              </a:ext>
            </a:extLst>
          </xdr:cNvPr>
          <xdr:cNvSpPr txBox="1"/>
        </xdr:nvSpPr>
        <xdr:spPr>
          <a:xfrm>
            <a:off x="15225785" y="2172814"/>
            <a:ext cx="1407423" cy="3861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7C1FD91-FD83-4375-A299-7958147F5308}" type="TxLink">
              <a:rPr lang="en-US" sz="1400" b="1" i="0" u="none" strike="noStrike">
                <a:solidFill>
                  <a:srgbClr val="FF0000"/>
                </a:solidFill>
                <a:latin typeface="Calibri"/>
                <a:cs typeface="Calibri"/>
              </a:rPr>
              <a:pPr/>
              <a:t>$18,850</a:t>
            </a:fld>
            <a:endParaRPr lang="en-US" sz="1400" b="1">
              <a:solidFill>
                <a:srgbClr val="FF0000"/>
              </a:solidFill>
            </a:endParaRPr>
          </a:p>
        </xdr:txBody>
      </xdr:sp>
      <xdr:sp macro="" textlink="'Pivot Tables'!AG10">
        <xdr:nvSpPr>
          <xdr:cNvPr id="231" name="TextBox 230">
            <a:extLst>
              <a:ext uri="{FF2B5EF4-FFF2-40B4-BE49-F238E27FC236}">
                <a16:creationId xmlns:a16="http://schemas.microsoft.com/office/drawing/2014/main" id="{D058ED2C-F01A-F32F-E41D-32D3E8A3FD2A}"/>
              </a:ext>
            </a:extLst>
          </xdr:cNvPr>
          <xdr:cNvSpPr txBox="1"/>
        </xdr:nvSpPr>
        <xdr:spPr>
          <a:xfrm>
            <a:off x="13619329" y="2187033"/>
            <a:ext cx="1634889" cy="315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EA379C4-DAA8-4704-9C33-B4EEE2EBA001}" type="TxLink">
              <a:rPr lang="en-US" sz="1400" b="1" i="0" u="none" strike="noStrike">
                <a:solidFill>
                  <a:schemeClr val="tx1">
                    <a:lumMod val="95000"/>
                    <a:lumOff val="5000"/>
                  </a:schemeClr>
                </a:solidFill>
                <a:latin typeface="Calibri"/>
                <a:cs typeface="Calibri"/>
              </a:rPr>
              <a:pPr/>
              <a:t>$11,716</a:t>
            </a:fld>
            <a:endParaRPr lang="en-US" sz="1400" b="1">
              <a:solidFill>
                <a:schemeClr val="tx1">
                  <a:lumMod val="95000"/>
                  <a:lumOff val="5000"/>
                </a:schemeClr>
              </a:solidFill>
            </a:endParaRPr>
          </a:p>
        </xdr:txBody>
      </xdr:sp>
      <xdr:sp macro="" textlink="">
        <xdr:nvSpPr>
          <xdr:cNvPr id="233" name="TextBox 232">
            <a:extLst>
              <a:ext uri="{FF2B5EF4-FFF2-40B4-BE49-F238E27FC236}">
                <a16:creationId xmlns:a16="http://schemas.microsoft.com/office/drawing/2014/main" id="{8F4979BB-1C12-7105-66E1-9D0A682355AF}"/>
              </a:ext>
            </a:extLst>
          </xdr:cNvPr>
          <xdr:cNvSpPr txBox="1"/>
        </xdr:nvSpPr>
        <xdr:spPr>
          <a:xfrm>
            <a:off x="15225785" y="2428710"/>
            <a:ext cx="1407423" cy="3861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lumMod val="50000"/>
                  </a:schemeClr>
                </a:solidFill>
              </a:rPr>
              <a:t>Max.</a:t>
            </a:r>
            <a:r>
              <a:rPr lang="en-US" sz="1400" b="1" baseline="0">
                <a:solidFill>
                  <a:schemeClr val="bg1">
                    <a:lumMod val="50000"/>
                  </a:schemeClr>
                </a:solidFill>
              </a:rPr>
              <a:t> Income</a:t>
            </a:r>
            <a:endParaRPr lang="en-US" sz="1400" b="1">
              <a:solidFill>
                <a:schemeClr val="bg1">
                  <a:lumMod val="50000"/>
                </a:schemeClr>
              </a:solidFill>
            </a:endParaRPr>
          </a:p>
        </xdr:txBody>
      </xdr:sp>
      <xdr:sp macro="" textlink="">
        <xdr:nvSpPr>
          <xdr:cNvPr id="234" name="TextBox 233">
            <a:extLst>
              <a:ext uri="{FF2B5EF4-FFF2-40B4-BE49-F238E27FC236}">
                <a16:creationId xmlns:a16="http://schemas.microsoft.com/office/drawing/2014/main" id="{9569A0BC-5A55-A48D-8866-02C3C5EB1880}"/>
              </a:ext>
            </a:extLst>
          </xdr:cNvPr>
          <xdr:cNvSpPr txBox="1"/>
        </xdr:nvSpPr>
        <xdr:spPr>
          <a:xfrm>
            <a:off x="13576680" y="2442927"/>
            <a:ext cx="1634889" cy="3861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Max. Expenses</a:t>
            </a:r>
          </a:p>
        </xdr:txBody>
      </xdr:sp>
    </xdr:grpSp>
    <xdr:clientData/>
  </xdr:twoCellAnchor>
  <xdr:twoCellAnchor>
    <xdr:from>
      <xdr:col>11</xdr:col>
      <xdr:colOff>767687</xdr:colOff>
      <xdr:row>121</xdr:row>
      <xdr:rowOff>199031</xdr:rowOff>
    </xdr:from>
    <xdr:to>
      <xdr:col>15</xdr:col>
      <xdr:colOff>425356</xdr:colOff>
      <xdr:row>125</xdr:row>
      <xdr:rowOff>55274</xdr:rowOff>
    </xdr:to>
    <xdr:sp macro="" textlink="">
      <xdr:nvSpPr>
        <xdr:cNvPr id="245" name="Rectangle: Rounded Corners 244">
          <a:extLst>
            <a:ext uri="{FF2B5EF4-FFF2-40B4-BE49-F238E27FC236}">
              <a16:creationId xmlns:a16="http://schemas.microsoft.com/office/drawing/2014/main" id="{BD5864B8-15D8-A48C-54E0-E15C31B0577D}"/>
            </a:ext>
          </a:extLst>
        </xdr:cNvPr>
        <xdr:cNvSpPr/>
      </xdr:nvSpPr>
      <xdr:spPr>
        <a:xfrm>
          <a:off x="10704963" y="5274292"/>
          <a:ext cx="5486400" cy="822960"/>
        </a:xfrm>
        <a:prstGeom prst="roundRect">
          <a:avLst/>
        </a:prstGeom>
        <a:solidFill>
          <a:srgbClr val="F9F9F9"/>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852985</xdr:colOff>
      <xdr:row>122</xdr:row>
      <xdr:rowOff>11919</xdr:rowOff>
    </xdr:from>
    <xdr:to>
      <xdr:col>12</xdr:col>
      <xdr:colOff>0</xdr:colOff>
      <xdr:row>123</xdr:row>
      <xdr:rowOff>99516</xdr:rowOff>
    </xdr:to>
    <xdr:sp macro="" textlink="">
      <xdr:nvSpPr>
        <xdr:cNvPr id="246" name="TextBox 245">
          <a:extLst>
            <a:ext uri="{FF2B5EF4-FFF2-40B4-BE49-F238E27FC236}">
              <a16:creationId xmlns:a16="http://schemas.microsoft.com/office/drawing/2014/main" id="{51DE9DD8-7462-0CD8-9E1C-CBF1AD9E43A3}"/>
            </a:ext>
          </a:extLst>
        </xdr:cNvPr>
        <xdr:cNvSpPr txBox="1"/>
      </xdr:nvSpPr>
      <xdr:spPr>
        <a:xfrm>
          <a:off x="10790261" y="5328859"/>
          <a:ext cx="1378993" cy="329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lumMod val="50000"/>
                </a:schemeClr>
              </a:solidFill>
            </a:rPr>
            <a:t>Notification</a:t>
          </a:r>
        </a:p>
        <a:p>
          <a:endParaRPr lang="en-US" sz="1600" b="1"/>
        </a:p>
      </xdr:txBody>
    </xdr:sp>
    <xdr:clientData/>
  </xdr:twoCellAnchor>
  <xdr:twoCellAnchor>
    <xdr:from>
      <xdr:col>11</xdr:col>
      <xdr:colOff>852985</xdr:colOff>
      <xdr:row>123</xdr:row>
      <xdr:rowOff>71082</xdr:rowOff>
    </xdr:from>
    <xdr:to>
      <xdr:col>15</xdr:col>
      <xdr:colOff>312762</xdr:colOff>
      <xdr:row>124</xdr:row>
      <xdr:rowOff>184813</xdr:rowOff>
    </xdr:to>
    <xdr:sp macro="" textlink="'Pivot Tables'!AJ13">
      <xdr:nvSpPr>
        <xdr:cNvPr id="260" name="TextBox 259">
          <a:extLst>
            <a:ext uri="{FF2B5EF4-FFF2-40B4-BE49-F238E27FC236}">
              <a16:creationId xmlns:a16="http://schemas.microsoft.com/office/drawing/2014/main" id="{CD983586-A9FB-A089-4ABD-FD25640DD478}"/>
            </a:ext>
          </a:extLst>
        </xdr:cNvPr>
        <xdr:cNvSpPr txBox="1"/>
      </xdr:nvSpPr>
      <xdr:spPr>
        <a:xfrm>
          <a:off x="10790261" y="5629701"/>
          <a:ext cx="5288508" cy="355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9054C1-89A3-4CD6-810D-AAC45D0CF4B1}" type="TxLink">
            <a:rPr lang="en-US" sz="1600" b="1" i="0" u="none" strike="noStrike">
              <a:solidFill>
                <a:schemeClr val="tx1">
                  <a:lumMod val="95000"/>
                  <a:lumOff val="5000"/>
                </a:schemeClr>
              </a:solidFill>
              <a:latin typeface="Calibri"/>
              <a:cs typeface="Calibri"/>
            </a:rPr>
            <a:pPr/>
            <a:t>All bills have been paid, and there  are no overdue bills.</a:t>
          </a:fld>
          <a:endParaRPr lang="en-US" sz="2000" b="1">
            <a:solidFill>
              <a:schemeClr val="tx1">
                <a:lumMod val="95000"/>
                <a:lumOff val="5000"/>
              </a:schemeClr>
            </a:solidFill>
          </a:endParaRPr>
        </a:p>
      </xdr:txBody>
    </xdr:sp>
    <xdr:clientData/>
  </xdr:twoCellAnchor>
  <xdr:twoCellAnchor editAs="oneCell">
    <xdr:from>
      <xdr:col>1</xdr:col>
      <xdr:colOff>526007</xdr:colOff>
      <xdr:row>123</xdr:row>
      <xdr:rowOff>128163</xdr:rowOff>
    </xdr:from>
    <xdr:to>
      <xdr:col>5</xdr:col>
      <xdr:colOff>384309</xdr:colOff>
      <xdr:row>130</xdr:row>
      <xdr:rowOff>42649</xdr:rowOff>
    </xdr:to>
    <mc:AlternateContent xmlns:mc="http://schemas.openxmlformats.org/markup-compatibility/2006" xmlns:a14="http://schemas.microsoft.com/office/drawing/2010/main">
      <mc:Choice Requires="a14">
        <xdr:graphicFrame macro="">
          <xdr:nvGraphicFramePr>
            <xdr:cNvPr id="262" name="Month 4">
              <a:extLst>
                <a:ext uri="{FF2B5EF4-FFF2-40B4-BE49-F238E27FC236}">
                  <a16:creationId xmlns:a16="http://schemas.microsoft.com/office/drawing/2014/main" id="{E1FB2DAE-7BBB-4B70-A887-CC2F8972779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4"/>
            </a:graphicData>
          </a:graphic>
        </xdr:graphicFrame>
      </mc:Choice>
      <mc:Fallback xmlns="">
        <xdr:sp macro="" textlink="">
          <xdr:nvSpPr>
            <xdr:cNvPr id="0" name=""/>
            <xdr:cNvSpPr>
              <a:spLocks noTextEdit="1"/>
            </xdr:cNvSpPr>
          </xdr:nvSpPr>
          <xdr:spPr>
            <a:xfrm>
              <a:off x="1137313" y="5686782"/>
              <a:ext cx="2303526" cy="1606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995151</xdr:colOff>
      <xdr:row>118</xdr:row>
      <xdr:rowOff>68785</xdr:rowOff>
    </xdr:from>
    <xdr:to>
      <xdr:col>10</xdr:col>
      <xdr:colOff>1279479</xdr:colOff>
      <xdr:row>119</xdr:row>
      <xdr:rowOff>156381</xdr:rowOff>
    </xdr:to>
    <xdr:sp macro="" textlink="">
      <xdr:nvSpPr>
        <xdr:cNvPr id="277" name="TextBox 276">
          <a:extLst>
            <a:ext uri="{FF2B5EF4-FFF2-40B4-BE49-F238E27FC236}">
              <a16:creationId xmlns:a16="http://schemas.microsoft.com/office/drawing/2014/main" id="{3D518E19-6DAB-17E9-B1EC-E3D6FD6E12BE}"/>
            </a:ext>
          </a:extLst>
        </xdr:cNvPr>
        <xdr:cNvSpPr txBox="1"/>
      </xdr:nvSpPr>
      <xdr:spPr>
        <a:xfrm>
          <a:off x="8927912" y="4419009"/>
          <a:ext cx="284328" cy="329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a:t>
          </a:r>
          <a:endParaRPr lang="en-US" sz="1600" b="1"/>
        </a:p>
      </xdr:txBody>
    </xdr:sp>
    <xdr:clientData/>
  </xdr:twoCellAnchor>
  <xdr:twoCellAnchor>
    <xdr:from>
      <xdr:col>5</xdr:col>
      <xdr:colOff>597089</xdr:colOff>
      <xdr:row>117</xdr:row>
      <xdr:rowOff>199030</xdr:rowOff>
    </xdr:from>
    <xdr:to>
      <xdr:col>11</xdr:col>
      <xdr:colOff>398061</xdr:colOff>
      <xdr:row>122</xdr:row>
      <xdr:rowOff>20700</xdr:rowOff>
    </xdr:to>
    <xdr:grpSp>
      <xdr:nvGrpSpPr>
        <xdr:cNvPr id="282" name="Group 281">
          <a:extLst>
            <a:ext uri="{FF2B5EF4-FFF2-40B4-BE49-F238E27FC236}">
              <a16:creationId xmlns:a16="http://schemas.microsoft.com/office/drawing/2014/main" id="{BA67F21B-DD9D-6E19-2FD0-590628E2553B}"/>
            </a:ext>
          </a:extLst>
        </xdr:cNvPr>
        <xdr:cNvGrpSpPr/>
      </xdr:nvGrpSpPr>
      <xdr:grpSpPr>
        <a:xfrm>
          <a:off x="3653619" y="4307575"/>
          <a:ext cx="6681718" cy="1030065"/>
          <a:chOff x="3653619" y="4307575"/>
          <a:chExt cx="6681718" cy="1030065"/>
        </a:xfrm>
      </xdr:grpSpPr>
      <xdr:grpSp>
        <xdr:nvGrpSpPr>
          <xdr:cNvPr id="267" name="Group 266">
            <a:extLst>
              <a:ext uri="{FF2B5EF4-FFF2-40B4-BE49-F238E27FC236}">
                <a16:creationId xmlns:a16="http://schemas.microsoft.com/office/drawing/2014/main" id="{3DC20BC0-6B07-8258-7122-20436FA74142}"/>
              </a:ext>
            </a:extLst>
          </xdr:cNvPr>
          <xdr:cNvGrpSpPr/>
        </xdr:nvGrpSpPr>
        <xdr:grpSpPr>
          <a:xfrm>
            <a:off x="3653619" y="4691418"/>
            <a:ext cx="6681718" cy="646222"/>
            <a:chOff x="3653619" y="4691418"/>
            <a:chExt cx="6681718" cy="646222"/>
          </a:xfrm>
        </xdr:grpSpPr>
        <xdr:graphicFrame macro="">
          <xdr:nvGraphicFramePr>
            <xdr:cNvPr id="263" name="Chart 262">
              <a:extLst>
                <a:ext uri="{FF2B5EF4-FFF2-40B4-BE49-F238E27FC236}">
                  <a16:creationId xmlns:a16="http://schemas.microsoft.com/office/drawing/2014/main" id="{C2BC5738-91E3-474E-8B36-DD8EEE692AB8}"/>
                </a:ext>
              </a:extLst>
            </xdr:cNvPr>
            <xdr:cNvGraphicFramePr>
              <a:graphicFrameLocks/>
            </xdr:cNvGraphicFramePr>
          </xdr:nvGraphicFramePr>
          <xdr:xfrm>
            <a:off x="3653619" y="4734068"/>
            <a:ext cx="6322565" cy="603572"/>
          </xdr:xfrm>
          <a:graphic>
            <a:graphicData uri="http://schemas.openxmlformats.org/drawingml/2006/chart">
              <c:chart xmlns:c="http://schemas.openxmlformats.org/drawingml/2006/chart" xmlns:r="http://schemas.openxmlformats.org/officeDocument/2006/relationships" r:id="rId31"/>
            </a:graphicData>
          </a:graphic>
        </xdr:graphicFrame>
        <xdr:sp macro="" textlink="">
          <xdr:nvSpPr>
            <xdr:cNvPr id="266" name="Rectangle: Rounded Corners 265">
              <a:extLst>
                <a:ext uri="{FF2B5EF4-FFF2-40B4-BE49-F238E27FC236}">
                  <a16:creationId xmlns:a16="http://schemas.microsoft.com/office/drawing/2014/main" id="{EC1BD0D9-424B-DBCF-8856-8AF860CB3305}"/>
                </a:ext>
              </a:extLst>
            </xdr:cNvPr>
            <xdr:cNvSpPr/>
          </xdr:nvSpPr>
          <xdr:spPr>
            <a:xfrm>
              <a:off x="3661517" y="4691418"/>
              <a:ext cx="6673820" cy="611306"/>
            </a:xfrm>
            <a:prstGeom prst="roundRect">
              <a:avLst>
                <a:gd name="adj" fmla="val 46475"/>
              </a:avLst>
            </a:prstGeom>
            <a:noFill/>
            <a:ln w="98425">
              <a:solidFill>
                <a:srgbClr val="F9F9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74" name="TextBox 273">
            <a:extLst>
              <a:ext uri="{FF2B5EF4-FFF2-40B4-BE49-F238E27FC236}">
                <a16:creationId xmlns:a16="http://schemas.microsoft.com/office/drawing/2014/main" id="{1A8FEA35-DE9E-4567-A7DB-D32A19AE5F13}"/>
              </a:ext>
            </a:extLst>
          </xdr:cNvPr>
          <xdr:cNvSpPr txBox="1"/>
        </xdr:nvSpPr>
        <xdr:spPr>
          <a:xfrm>
            <a:off x="3980597" y="4307575"/>
            <a:ext cx="1990299" cy="547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lumMod val="95000"/>
                    <a:lumOff val="5000"/>
                  </a:schemeClr>
                </a:solidFill>
                <a:latin typeface="Arial" panose="020B0604020202020204" pitchFamily="34" charset="0"/>
                <a:cs typeface="Arial" panose="020B0604020202020204" pitchFamily="34" charset="0"/>
              </a:rPr>
              <a:t>Income</a:t>
            </a:r>
            <a:r>
              <a:rPr lang="en-US" sz="1400" b="1" baseline="0">
                <a:solidFill>
                  <a:schemeClr val="tx1">
                    <a:lumMod val="95000"/>
                    <a:lumOff val="5000"/>
                  </a:schemeClr>
                </a:solidFill>
                <a:latin typeface="Arial" panose="020B0604020202020204" pitchFamily="34" charset="0"/>
                <a:cs typeface="Arial" panose="020B0604020202020204" pitchFamily="34" charset="0"/>
              </a:rPr>
              <a:t> Goal</a:t>
            </a:r>
          </a:p>
          <a:p>
            <a:r>
              <a:rPr lang="en-US" sz="1400" b="1" baseline="0">
                <a:solidFill>
                  <a:schemeClr val="bg1">
                    <a:lumMod val="65000"/>
                  </a:schemeClr>
                </a:solidFill>
                <a:latin typeface="Arial" panose="020B0604020202020204" pitchFamily="34" charset="0"/>
                <a:cs typeface="Arial" panose="020B0604020202020204" pitchFamily="34" charset="0"/>
              </a:rPr>
              <a:t>Progress to month</a:t>
            </a:r>
            <a:endParaRPr lang="en-US" sz="1400" b="1">
              <a:solidFill>
                <a:schemeClr val="bg1">
                  <a:lumMod val="65000"/>
                </a:schemeClr>
              </a:solidFill>
              <a:latin typeface="Arial" panose="020B0604020202020204" pitchFamily="34" charset="0"/>
              <a:cs typeface="Arial" panose="020B0604020202020204" pitchFamily="34" charset="0"/>
            </a:endParaRPr>
          </a:p>
        </xdr:txBody>
      </xdr:sp>
      <xdr:sp macro="" textlink="'Pivot Tables'!$AQ$11">
        <xdr:nvSpPr>
          <xdr:cNvPr id="276" name="TextBox 275">
            <a:extLst>
              <a:ext uri="{FF2B5EF4-FFF2-40B4-BE49-F238E27FC236}">
                <a16:creationId xmlns:a16="http://schemas.microsoft.com/office/drawing/2014/main" id="{38203B26-AF03-4F87-8018-869DB2DBA767}"/>
              </a:ext>
            </a:extLst>
          </xdr:cNvPr>
          <xdr:cNvSpPr txBox="1"/>
        </xdr:nvSpPr>
        <xdr:spPr>
          <a:xfrm>
            <a:off x="9070076" y="4378657"/>
            <a:ext cx="867201" cy="326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47A833-040B-4752-8BA9-58DF464004A7}" type="TxLink">
              <a:rPr lang="en-US" sz="1600" b="0" i="0" u="none" strike="noStrike">
                <a:solidFill>
                  <a:srgbClr val="000000"/>
                </a:solidFill>
                <a:latin typeface="Calibri"/>
                <a:cs typeface="Calibri"/>
              </a:rPr>
              <a:pPr/>
              <a:t>$39,276</a:t>
            </a:fld>
            <a:endParaRPr lang="en-US" sz="1200" b="1">
              <a:solidFill>
                <a:schemeClr val="tx1">
                  <a:lumMod val="95000"/>
                  <a:lumOff val="5000"/>
                </a:schemeClr>
              </a:solidFill>
              <a:latin typeface="Arial" panose="020B0604020202020204" pitchFamily="34" charset="0"/>
              <a:cs typeface="Arial" panose="020B0604020202020204" pitchFamily="34" charset="0"/>
            </a:endParaRPr>
          </a:p>
        </xdr:txBody>
      </xdr:sp>
      <xdr:sp macro="" textlink="'Pivot Tables'!$AQ$8">
        <xdr:nvSpPr>
          <xdr:cNvPr id="279" name="TextBox 278">
            <a:extLst>
              <a:ext uri="{FF2B5EF4-FFF2-40B4-BE49-F238E27FC236}">
                <a16:creationId xmlns:a16="http://schemas.microsoft.com/office/drawing/2014/main" id="{F4EDCC4F-4A69-4154-B264-DE5161705B67}"/>
              </a:ext>
            </a:extLst>
          </xdr:cNvPr>
          <xdr:cNvSpPr txBox="1"/>
        </xdr:nvSpPr>
        <xdr:spPr>
          <a:xfrm>
            <a:off x="8245524" y="4378657"/>
            <a:ext cx="867201" cy="326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DF5238C-C9DC-402B-AEF3-C252A3C4E0C0}" type="TxLink">
              <a:rPr lang="en-US" sz="1600" b="1" i="0" u="none" strike="noStrike">
                <a:solidFill>
                  <a:schemeClr val="tx1">
                    <a:lumMod val="95000"/>
                    <a:lumOff val="5000"/>
                  </a:schemeClr>
                </a:solidFill>
                <a:latin typeface="Calibri"/>
                <a:cs typeface="Calibri"/>
              </a:rPr>
              <a:pPr/>
              <a:t>$18,570</a:t>
            </a:fld>
            <a:endParaRPr lang="en-US" sz="1200" b="1">
              <a:solidFill>
                <a:schemeClr val="tx1">
                  <a:lumMod val="95000"/>
                  <a:lumOff val="5000"/>
                </a:schemeClr>
              </a:solidFill>
              <a:latin typeface="Arial" panose="020B0604020202020204" pitchFamily="34" charset="0"/>
              <a:cs typeface="Arial" panose="020B0604020202020204" pitchFamily="34" charset="0"/>
            </a:endParaRPr>
          </a:p>
        </xdr:txBody>
      </xdr:sp>
    </xdr:grpSp>
    <xdr:clientData/>
  </xdr:twoCellAnchor>
  <xdr:twoCellAnchor>
    <xdr:from>
      <xdr:col>1</xdr:col>
      <xdr:colOff>378198</xdr:colOff>
      <xdr:row>4</xdr:row>
      <xdr:rowOff>56029</xdr:rowOff>
    </xdr:from>
    <xdr:to>
      <xdr:col>5</xdr:col>
      <xdr:colOff>434227</xdr:colOff>
      <xdr:row>114</xdr:row>
      <xdr:rowOff>56028</xdr:rowOff>
    </xdr:to>
    <xdr:grpSp>
      <xdr:nvGrpSpPr>
        <xdr:cNvPr id="306" name="Group 305">
          <a:extLst>
            <a:ext uri="{FF2B5EF4-FFF2-40B4-BE49-F238E27FC236}">
              <a16:creationId xmlns:a16="http://schemas.microsoft.com/office/drawing/2014/main" id="{F26A5F53-7824-AA5C-682C-94EAD3D7009F}"/>
            </a:ext>
          </a:extLst>
        </xdr:cNvPr>
        <xdr:cNvGrpSpPr/>
      </xdr:nvGrpSpPr>
      <xdr:grpSpPr>
        <a:xfrm>
          <a:off x="989504" y="1022745"/>
          <a:ext cx="2501253" cy="2416790"/>
          <a:chOff x="994522" y="1064558"/>
          <a:chExt cx="2521323" cy="2521323"/>
        </a:xfrm>
      </xdr:grpSpPr>
      <xdr:pic>
        <xdr:nvPicPr>
          <xdr:cNvPr id="299" name="Picture 298">
            <a:extLst>
              <a:ext uri="{FF2B5EF4-FFF2-40B4-BE49-F238E27FC236}">
                <a16:creationId xmlns:a16="http://schemas.microsoft.com/office/drawing/2014/main" id="{1E697A74-1AA7-BCC7-F756-2FC0B23C5D5E}"/>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522" y="1064558"/>
            <a:ext cx="2521323" cy="2521323"/>
          </a:xfrm>
          <a:prstGeom prst="rect">
            <a:avLst/>
          </a:prstGeom>
        </xdr:spPr>
      </xdr:pic>
      <xdr:grpSp>
        <xdr:nvGrpSpPr>
          <xdr:cNvPr id="300" name="Group 299">
            <a:extLst>
              <a:ext uri="{FF2B5EF4-FFF2-40B4-BE49-F238E27FC236}">
                <a16:creationId xmlns:a16="http://schemas.microsoft.com/office/drawing/2014/main" id="{0D5AFA87-1193-4605-54AE-1F4EFC40AEB4}"/>
              </a:ext>
            </a:extLst>
          </xdr:cNvPr>
          <xdr:cNvGrpSpPr/>
        </xdr:nvGrpSpPr>
        <xdr:grpSpPr>
          <a:xfrm>
            <a:off x="1417460" y="1669392"/>
            <a:ext cx="1616490" cy="1118280"/>
            <a:chOff x="1417460" y="1669392"/>
            <a:chExt cx="1616490" cy="1118280"/>
          </a:xfrm>
        </xdr:grpSpPr>
        <xdr:sp macro="" textlink="'Pivot Tables'!AY6">
          <xdr:nvSpPr>
            <xdr:cNvPr id="69" name="TextBox 68">
              <a:extLst>
                <a:ext uri="{FF2B5EF4-FFF2-40B4-BE49-F238E27FC236}">
                  <a16:creationId xmlns:a16="http://schemas.microsoft.com/office/drawing/2014/main" id="{AB7E1F75-D325-487B-9B9C-63E4CD774D79}"/>
                </a:ext>
              </a:extLst>
            </xdr:cNvPr>
            <xdr:cNvSpPr txBox="1"/>
          </xdr:nvSpPr>
          <xdr:spPr>
            <a:xfrm>
              <a:off x="1417460" y="2088359"/>
              <a:ext cx="1616490" cy="351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D61ED12-9639-4E16-8ACB-0F25E0F71C0B}" type="TxLink">
                <a:rPr lang="en-US" sz="3600" b="0" i="0" u="none" strike="noStrike">
                  <a:solidFill>
                    <a:srgbClr val="92D050"/>
                  </a:solidFill>
                  <a:latin typeface="Abadi" panose="020B0604020104020204" pitchFamily="34" charset="0"/>
                  <a:cs typeface="Calibri"/>
                </a:rPr>
                <a:pPr algn="ctr"/>
                <a:t>350K</a:t>
              </a:fld>
              <a:endParaRPr lang="en-US" sz="3600" b="0">
                <a:solidFill>
                  <a:srgbClr val="92D050"/>
                </a:solidFill>
                <a:latin typeface="Abadi" panose="020B0604020104020204" pitchFamily="34" charset="0"/>
                <a:cs typeface="Arial" panose="020B0604020202020204" pitchFamily="34" charset="0"/>
              </a:endParaRPr>
            </a:p>
          </xdr:txBody>
        </xdr:sp>
        <xdr:sp macro="" textlink="">
          <xdr:nvSpPr>
            <xdr:cNvPr id="70" name="TextBox 69">
              <a:extLst>
                <a:ext uri="{FF2B5EF4-FFF2-40B4-BE49-F238E27FC236}">
                  <a16:creationId xmlns:a16="http://schemas.microsoft.com/office/drawing/2014/main" id="{C6C80604-569B-3BC9-26B0-49A994FC92CB}"/>
                </a:ext>
              </a:extLst>
            </xdr:cNvPr>
            <xdr:cNvSpPr txBox="1"/>
          </xdr:nvSpPr>
          <xdr:spPr>
            <a:xfrm>
              <a:off x="1417460" y="2468438"/>
              <a:ext cx="1616490" cy="319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latin typeface="Arial" panose="020B0604020202020204" pitchFamily="34" charset="0"/>
                  <a:cs typeface="Arial" panose="020B0604020202020204" pitchFamily="34" charset="0"/>
                </a:rPr>
                <a:t>USD</a:t>
              </a:r>
            </a:p>
          </xdr:txBody>
        </xdr:sp>
        <xdr:sp macro="" textlink="">
          <xdr:nvSpPr>
            <xdr:cNvPr id="67" name="TextBox 66">
              <a:extLst>
                <a:ext uri="{FF2B5EF4-FFF2-40B4-BE49-F238E27FC236}">
                  <a16:creationId xmlns:a16="http://schemas.microsoft.com/office/drawing/2014/main" id="{A1ACB652-F6C6-4196-B071-09124EFCCF1F}"/>
                </a:ext>
              </a:extLst>
            </xdr:cNvPr>
            <xdr:cNvSpPr txBox="1"/>
          </xdr:nvSpPr>
          <xdr:spPr>
            <a:xfrm>
              <a:off x="1417460" y="1669392"/>
              <a:ext cx="1616490" cy="280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rial" panose="020B0604020202020204" pitchFamily="34" charset="0"/>
                  <a:cs typeface="Arial" panose="020B0604020202020204" pitchFamily="34" charset="0"/>
                </a:rPr>
                <a:t>TOTAL</a:t>
              </a:r>
              <a:r>
                <a:rPr lang="en-US" sz="1100" b="1" baseline="0">
                  <a:solidFill>
                    <a:schemeClr val="bg1"/>
                  </a:solidFill>
                  <a:latin typeface="Arial" panose="020B0604020202020204" pitchFamily="34" charset="0"/>
                  <a:cs typeface="Arial" panose="020B0604020202020204" pitchFamily="34" charset="0"/>
                </a:rPr>
                <a:t> NET WORTH</a:t>
              </a:r>
              <a:endParaRPr lang="en-US" sz="1100" b="1">
                <a:solidFill>
                  <a:schemeClr val="bg1"/>
                </a:solidFill>
                <a:latin typeface="Arial" panose="020B0604020202020204" pitchFamily="34" charset="0"/>
                <a:cs typeface="Arial" panose="020B0604020202020204" pitchFamily="34" charset="0"/>
              </a:endParaRPr>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84046</xdr:colOff>
      <xdr:row>8</xdr:row>
      <xdr:rowOff>154080</xdr:rowOff>
    </xdr:from>
    <xdr:to>
      <xdr:col>10</xdr:col>
      <xdr:colOff>1680884</xdr:colOff>
      <xdr:row>10</xdr:row>
      <xdr:rowOff>70036</xdr:rowOff>
    </xdr:to>
    <xdr:sp macro="" textlink="">
      <xdr:nvSpPr>
        <xdr:cNvPr id="69" name="TextBox 68">
          <a:extLst>
            <a:ext uri="{FF2B5EF4-FFF2-40B4-BE49-F238E27FC236}">
              <a16:creationId xmlns:a16="http://schemas.microsoft.com/office/drawing/2014/main" id="{73D93EE8-7B9E-1C24-9E7C-3745F833BC61}"/>
            </a:ext>
          </a:extLst>
        </xdr:cNvPr>
        <xdr:cNvSpPr txBox="1"/>
      </xdr:nvSpPr>
      <xdr:spPr>
        <a:xfrm>
          <a:off x="7774083" y="2171139"/>
          <a:ext cx="1596838" cy="420221"/>
        </a:xfrm>
        <a:prstGeom prst="rect">
          <a:avLst/>
        </a:prstGeom>
        <a:solidFill>
          <a:srgbClr val="F9F9F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lumMod val="50000"/>
                </a:schemeClr>
              </a:solidFill>
              <a:latin typeface="Arial" panose="020B0604020202020204" pitchFamily="34" charset="0"/>
              <a:cs typeface="Arial" panose="020B0604020202020204" pitchFamily="34" charset="0"/>
            </a:rPr>
            <a:t>Sub-category</a:t>
          </a:r>
        </a:p>
      </xdr:txBody>
    </xdr:sp>
    <xdr:clientData/>
  </xdr:twoCellAnchor>
  <xdr:twoCellAnchor>
    <xdr:from>
      <xdr:col>10</xdr:col>
      <xdr:colOff>1568825</xdr:colOff>
      <xdr:row>8</xdr:row>
      <xdr:rowOff>140072</xdr:rowOff>
    </xdr:from>
    <xdr:to>
      <xdr:col>12</xdr:col>
      <xdr:colOff>196104</xdr:colOff>
      <xdr:row>10</xdr:row>
      <xdr:rowOff>56028</xdr:rowOff>
    </xdr:to>
    <xdr:sp macro="" textlink="">
      <xdr:nvSpPr>
        <xdr:cNvPr id="70" name="TextBox 69">
          <a:extLst>
            <a:ext uri="{FF2B5EF4-FFF2-40B4-BE49-F238E27FC236}">
              <a16:creationId xmlns:a16="http://schemas.microsoft.com/office/drawing/2014/main" id="{A8E25583-655B-457C-A18D-4746BCA21263}"/>
            </a:ext>
          </a:extLst>
        </xdr:cNvPr>
        <xdr:cNvSpPr txBox="1"/>
      </xdr:nvSpPr>
      <xdr:spPr>
        <a:xfrm>
          <a:off x="9791141" y="2157131"/>
          <a:ext cx="1596838" cy="420221"/>
        </a:xfrm>
        <a:prstGeom prst="rect">
          <a:avLst/>
        </a:prstGeom>
        <a:solidFill>
          <a:srgbClr val="F9F9F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lumMod val="50000"/>
                </a:schemeClr>
              </a:solidFill>
              <a:latin typeface="Arial" panose="020B0604020202020204" pitchFamily="34" charset="0"/>
              <a:cs typeface="Arial" panose="020B0604020202020204" pitchFamily="34" charset="0"/>
            </a:rPr>
            <a:t>Amount</a:t>
          </a:r>
        </a:p>
      </xdr:txBody>
    </xdr:sp>
    <xdr:clientData/>
  </xdr:twoCellAnchor>
  <xdr:twoCellAnchor>
    <xdr:from>
      <xdr:col>12</xdr:col>
      <xdr:colOff>70037</xdr:colOff>
      <xdr:row>8</xdr:row>
      <xdr:rowOff>154080</xdr:rowOff>
    </xdr:from>
    <xdr:to>
      <xdr:col>12</xdr:col>
      <xdr:colOff>1666875</xdr:colOff>
      <xdr:row>10</xdr:row>
      <xdr:rowOff>70036</xdr:rowOff>
    </xdr:to>
    <xdr:sp macro="" textlink="">
      <xdr:nvSpPr>
        <xdr:cNvPr id="71" name="TextBox 70">
          <a:extLst>
            <a:ext uri="{FF2B5EF4-FFF2-40B4-BE49-F238E27FC236}">
              <a16:creationId xmlns:a16="http://schemas.microsoft.com/office/drawing/2014/main" id="{276917FE-D78A-A7FC-0F0D-B14B8BA7462A}"/>
            </a:ext>
          </a:extLst>
        </xdr:cNvPr>
        <xdr:cNvSpPr txBox="1"/>
      </xdr:nvSpPr>
      <xdr:spPr>
        <a:xfrm>
          <a:off x="11261912" y="2171139"/>
          <a:ext cx="1596838" cy="420221"/>
        </a:xfrm>
        <a:prstGeom prst="rect">
          <a:avLst/>
        </a:prstGeom>
        <a:solidFill>
          <a:srgbClr val="F9F9F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lumMod val="50000"/>
                </a:schemeClr>
              </a:solidFill>
              <a:latin typeface="Arial" panose="020B0604020202020204" pitchFamily="34" charset="0"/>
              <a:cs typeface="Arial" panose="020B0604020202020204" pitchFamily="34" charset="0"/>
            </a:rPr>
            <a:t>Bill</a:t>
          </a:r>
          <a:r>
            <a:rPr lang="en-US" sz="1400" baseline="0">
              <a:solidFill>
                <a:schemeClr val="bg1">
                  <a:lumMod val="50000"/>
                </a:schemeClr>
              </a:solidFill>
              <a:latin typeface="Arial" panose="020B0604020202020204" pitchFamily="34" charset="0"/>
              <a:cs typeface="Arial" panose="020B0604020202020204" pitchFamily="34" charset="0"/>
            </a:rPr>
            <a:t> Due Date</a:t>
          </a:r>
          <a:endParaRPr lang="en-US" sz="1400">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13</xdr:col>
      <xdr:colOff>56029</xdr:colOff>
      <xdr:row>8</xdr:row>
      <xdr:rowOff>154079</xdr:rowOff>
    </xdr:from>
    <xdr:to>
      <xdr:col>13</xdr:col>
      <xdr:colOff>994522</xdr:colOff>
      <xdr:row>10</xdr:row>
      <xdr:rowOff>70035</xdr:rowOff>
    </xdr:to>
    <xdr:sp macro="" textlink="">
      <xdr:nvSpPr>
        <xdr:cNvPr id="72" name="TextBox 71">
          <a:extLst>
            <a:ext uri="{FF2B5EF4-FFF2-40B4-BE49-F238E27FC236}">
              <a16:creationId xmlns:a16="http://schemas.microsoft.com/office/drawing/2014/main" id="{18E53BA5-0979-8698-2A13-CAC2DF9B5076}"/>
            </a:ext>
          </a:extLst>
        </xdr:cNvPr>
        <xdr:cNvSpPr txBox="1"/>
      </xdr:nvSpPr>
      <xdr:spPr>
        <a:xfrm>
          <a:off x="12956801" y="2171138"/>
          <a:ext cx="938493" cy="420221"/>
        </a:xfrm>
        <a:prstGeom prst="rect">
          <a:avLst/>
        </a:prstGeom>
        <a:solidFill>
          <a:srgbClr val="F9F9F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aseline="0">
              <a:solidFill>
                <a:schemeClr val="bg1">
                  <a:lumMod val="50000"/>
                </a:schemeClr>
              </a:solidFill>
              <a:latin typeface="Arial" panose="020B0604020202020204" pitchFamily="34" charset="0"/>
              <a:cs typeface="Arial" panose="020B0604020202020204" pitchFamily="34" charset="0"/>
            </a:rPr>
            <a:t>Status</a:t>
          </a:r>
          <a:endParaRPr lang="en-US" sz="1400">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10</xdr:col>
      <xdr:colOff>0</xdr:colOff>
      <xdr:row>10</xdr:row>
      <xdr:rowOff>140073</xdr:rowOff>
    </xdr:from>
    <xdr:to>
      <xdr:col>10</xdr:col>
      <xdr:colOff>70036</xdr:colOff>
      <xdr:row>10</xdr:row>
      <xdr:rowOff>140073</xdr:rowOff>
    </xdr:to>
    <xdr:cxnSp macro="">
      <xdr:nvCxnSpPr>
        <xdr:cNvPr id="74" name="Straight Connector 73">
          <a:extLst>
            <a:ext uri="{FF2B5EF4-FFF2-40B4-BE49-F238E27FC236}">
              <a16:creationId xmlns:a16="http://schemas.microsoft.com/office/drawing/2014/main" id="{6627EA67-78AB-11FD-917C-038D82BEADB0}"/>
            </a:ext>
          </a:extLst>
        </xdr:cNvPr>
        <xdr:cNvCxnSpPr/>
      </xdr:nvCxnSpPr>
      <xdr:spPr>
        <a:xfrm>
          <a:off x="7914154" y="2661397"/>
          <a:ext cx="7185772" cy="0"/>
        </a:xfrm>
        <a:prstGeom prst="line">
          <a:avLst/>
        </a:prstGeom>
        <a:ln w="6350">
          <a:solidFill>
            <a:schemeClr val="bg1">
              <a:lumMod val="75000"/>
            </a:schemeClr>
          </a:solidFill>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168089</xdr:colOff>
      <xdr:row>111</xdr:row>
      <xdr:rowOff>21911</xdr:rowOff>
    </xdr:from>
    <xdr:to>
      <xdr:col>9</xdr:col>
      <xdr:colOff>1234844</xdr:colOff>
      <xdr:row>311</xdr:row>
      <xdr:rowOff>70663</xdr:rowOff>
    </xdr:to>
    <xdr:grpSp>
      <xdr:nvGrpSpPr>
        <xdr:cNvPr id="103" name="Group 102">
          <a:extLst>
            <a:ext uri="{FF2B5EF4-FFF2-40B4-BE49-F238E27FC236}">
              <a16:creationId xmlns:a16="http://schemas.microsoft.com/office/drawing/2014/main" id="{B94241E4-C83D-A698-8309-C03A94651F45}"/>
            </a:ext>
          </a:extLst>
        </xdr:cNvPr>
        <xdr:cNvGrpSpPr/>
      </xdr:nvGrpSpPr>
      <xdr:grpSpPr>
        <a:xfrm>
          <a:off x="3835925" y="2680381"/>
          <a:ext cx="3739441" cy="6090730"/>
          <a:chOff x="3866030" y="2742265"/>
          <a:chExt cx="3742160" cy="6362514"/>
        </a:xfrm>
      </xdr:grpSpPr>
      <xdr:grpSp>
        <xdr:nvGrpSpPr>
          <xdr:cNvPr id="86" name="Group 85">
            <a:extLst>
              <a:ext uri="{FF2B5EF4-FFF2-40B4-BE49-F238E27FC236}">
                <a16:creationId xmlns:a16="http://schemas.microsoft.com/office/drawing/2014/main" id="{6B6C5A79-C78C-9B1B-051C-761DFF2642C7}"/>
              </a:ext>
            </a:extLst>
          </xdr:cNvPr>
          <xdr:cNvGrpSpPr/>
        </xdr:nvGrpSpPr>
        <xdr:grpSpPr>
          <a:xfrm>
            <a:off x="3922057" y="2742265"/>
            <a:ext cx="3686133" cy="6362514"/>
            <a:chOff x="4006101" y="2756273"/>
            <a:chExt cx="3658119" cy="6362514"/>
          </a:xfrm>
        </xdr:grpSpPr>
        <xdr:sp macro="" textlink="">
          <xdr:nvSpPr>
            <xdr:cNvPr id="78" name="Rectangle: Rounded Corners 77">
              <a:extLst>
                <a:ext uri="{FF2B5EF4-FFF2-40B4-BE49-F238E27FC236}">
                  <a16:creationId xmlns:a16="http://schemas.microsoft.com/office/drawing/2014/main" id="{84AF7F0D-6130-19DC-AD70-781C9D931AAB}"/>
                </a:ext>
              </a:extLst>
            </xdr:cNvPr>
            <xdr:cNvSpPr/>
          </xdr:nvSpPr>
          <xdr:spPr>
            <a:xfrm>
              <a:off x="4034116" y="2829484"/>
              <a:ext cx="1655064" cy="5294376"/>
            </a:xfrm>
            <a:prstGeom prst="roundRect">
              <a:avLst>
                <a:gd name="adj" fmla="val 1158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9" name="Rectangle: Rounded Corners 78">
              <a:extLst>
                <a:ext uri="{FF2B5EF4-FFF2-40B4-BE49-F238E27FC236}">
                  <a16:creationId xmlns:a16="http://schemas.microsoft.com/office/drawing/2014/main" id="{BB6DC9E3-CEC3-3EF1-B7F0-CC8D75EF6C03}"/>
                </a:ext>
              </a:extLst>
            </xdr:cNvPr>
            <xdr:cNvSpPr/>
          </xdr:nvSpPr>
          <xdr:spPr>
            <a:xfrm>
              <a:off x="6009156" y="2756273"/>
              <a:ext cx="1655064" cy="2212848"/>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0" name="Rectangle: Rounded Corners 79">
              <a:extLst>
                <a:ext uri="{FF2B5EF4-FFF2-40B4-BE49-F238E27FC236}">
                  <a16:creationId xmlns:a16="http://schemas.microsoft.com/office/drawing/2014/main" id="{0D590D69-F2FC-645C-89B4-46E9281E1BA4}"/>
                </a:ext>
              </a:extLst>
            </xdr:cNvPr>
            <xdr:cNvSpPr/>
          </xdr:nvSpPr>
          <xdr:spPr>
            <a:xfrm flipV="1">
              <a:off x="5995148" y="5120027"/>
              <a:ext cx="1655064" cy="676656"/>
            </a:xfrm>
            <a:prstGeom prst="roundRect">
              <a:avLst>
                <a:gd name="adj" fmla="val 3736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1" name="Rectangle: Rounded Corners 80">
              <a:extLst>
                <a:ext uri="{FF2B5EF4-FFF2-40B4-BE49-F238E27FC236}">
                  <a16:creationId xmlns:a16="http://schemas.microsoft.com/office/drawing/2014/main" id="{1455BC42-3980-A9FA-1302-88E342BA6F6A}"/>
                </a:ext>
              </a:extLst>
            </xdr:cNvPr>
            <xdr:cNvSpPr/>
          </xdr:nvSpPr>
          <xdr:spPr>
            <a:xfrm flipV="1">
              <a:off x="5981140" y="5947585"/>
              <a:ext cx="1683080" cy="205061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3" name="Rectangle: Rounded Corners 82">
              <a:extLst>
                <a:ext uri="{FF2B5EF4-FFF2-40B4-BE49-F238E27FC236}">
                  <a16:creationId xmlns:a16="http://schemas.microsoft.com/office/drawing/2014/main" id="{644823CE-37D6-8597-3DD8-57EB19D03724}"/>
                </a:ext>
              </a:extLst>
            </xdr:cNvPr>
            <xdr:cNvSpPr/>
          </xdr:nvSpPr>
          <xdr:spPr>
            <a:xfrm flipV="1">
              <a:off x="5981141" y="8124259"/>
              <a:ext cx="1680882" cy="434227"/>
            </a:xfrm>
            <a:prstGeom prst="roundRect">
              <a:avLst>
                <a:gd name="adj" fmla="val 2820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4" name="Rectangle: Rounded Corners 83">
              <a:extLst>
                <a:ext uri="{FF2B5EF4-FFF2-40B4-BE49-F238E27FC236}">
                  <a16:creationId xmlns:a16="http://schemas.microsoft.com/office/drawing/2014/main" id="{2EFB5391-7E38-10CA-A894-17806CB26379}"/>
                </a:ext>
              </a:extLst>
            </xdr:cNvPr>
            <xdr:cNvSpPr/>
          </xdr:nvSpPr>
          <xdr:spPr>
            <a:xfrm flipV="1">
              <a:off x="5995147" y="8642535"/>
              <a:ext cx="1666875" cy="406214"/>
            </a:xfrm>
            <a:prstGeom prst="roundRect">
              <a:avLst>
                <a:gd name="adj" fmla="val 4743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5" name="Rectangle: Rounded Corners 84">
              <a:extLst>
                <a:ext uri="{FF2B5EF4-FFF2-40B4-BE49-F238E27FC236}">
                  <a16:creationId xmlns:a16="http://schemas.microsoft.com/office/drawing/2014/main" id="{1997A546-A720-D074-F5BD-97C51B7D1427}"/>
                </a:ext>
              </a:extLst>
            </xdr:cNvPr>
            <xdr:cNvSpPr/>
          </xdr:nvSpPr>
          <xdr:spPr>
            <a:xfrm>
              <a:off x="4006101" y="8194302"/>
              <a:ext cx="1655064" cy="924485"/>
            </a:xfrm>
            <a:prstGeom prst="roundRect">
              <a:avLst>
                <a:gd name="adj" fmla="val 2371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87" name="TextBox 86">
            <a:extLst>
              <a:ext uri="{FF2B5EF4-FFF2-40B4-BE49-F238E27FC236}">
                <a16:creationId xmlns:a16="http://schemas.microsoft.com/office/drawing/2014/main" id="{52ED022D-B4C1-EA17-71D0-046E6039BEB7}"/>
              </a:ext>
            </a:extLst>
          </xdr:cNvPr>
          <xdr:cNvSpPr txBox="1"/>
        </xdr:nvSpPr>
        <xdr:spPr>
          <a:xfrm>
            <a:off x="5981141" y="3627904"/>
            <a:ext cx="1596838" cy="42022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rgbClr val="FF0000"/>
                </a:solidFill>
                <a:latin typeface="Arial" panose="020B0604020202020204" pitchFamily="34" charset="0"/>
                <a:cs typeface="Arial" panose="020B0604020202020204" pitchFamily="34" charset="0"/>
              </a:rPr>
              <a:t>Housing</a:t>
            </a:r>
          </a:p>
        </xdr:txBody>
      </xdr:sp>
      <xdr:sp macro="" textlink="">
        <xdr:nvSpPr>
          <xdr:cNvPr id="88" name="TextBox 87">
            <a:extLst>
              <a:ext uri="{FF2B5EF4-FFF2-40B4-BE49-F238E27FC236}">
                <a16:creationId xmlns:a16="http://schemas.microsoft.com/office/drawing/2014/main" id="{2C69969E-41F9-D960-A53F-B72B1A1BC9FF}"/>
              </a:ext>
            </a:extLst>
          </xdr:cNvPr>
          <xdr:cNvSpPr txBox="1"/>
        </xdr:nvSpPr>
        <xdr:spPr>
          <a:xfrm>
            <a:off x="5995148" y="5224742"/>
            <a:ext cx="1596838" cy="42022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rgbClr val="FF0000"/>
                </a:solidFill>
                <a:latin typeface="Arial" panose="020B0604020202020204" pitchFamily="34" charset="0"/>
                <a:cs typeface="Arial" panose="020B0604020202020204" pitchFamily="34" charset="0"/>
              </a:rPr>
              <a:t>Personal</a:t>
            </a:r>
          </a:p>
        </xdr:txBody>
      </xdr:sp>
      <xdr:sp macro="" textlink="">
        <xdr:nvSpPr>
          <xdr:cNvPr id="89" name="TextBox 88">
            <a:extLst>
              <a:ext uri="{FF2B5EF4-FFF2-40B4-BE49-F238E27FC236}">
                <a16:creationId xmlns:a16="http://schemas.microsoft.com/office/drawing/2014/main" id="{230213B1-EB73-E83F-EAAB-25FA5C9555A1}"/>
              </a:ext>
            </a:extLst>
          </xdr:cNvPr>
          <xdr:cNvSpPr txBox="1"/>
        </xdr:nvSpPr>
        <xdr:spPr>
          <a:xfrm>
            <a:off x="5995148" y="6737536"/>
            <a:ext cx="1596838" cy="42022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rgbClr val="FF0000"/>
                </a:solidFill>
                <a:latin typeface="Arial" panose="020B0604020202020204" pitchFamily="34" charset="0"/>
                <a:cs typeface="Arial" panose="020B0604020202020204" pitchFamily="34" charset="0"/>
              </a:rPr>
              <a:t>Transportation</a:t>
            </a:r>
          </a:p>
        </xdr:txBody>
      </xdr:sp>
      <xdr:sp macro="" textlink="">
        <xdr:nvSpPr>
          <xdr:cNvPr id="99" name="TextBox 98">
            <a:extLst>
              <a:ext uri="{FF2B5EF4-FFF2-40B4-BE49-F238E27FC236}">
                <a16:creationId xmlns:a16="http://schemas.microsoft.com/office/drawing/2014/main" id="{3C3630CB-A512-AC56-E4A8-FE98B4DE1461}"/>
              </a:ext>
            </a:extLst>
          </xdr:cNvPr>
          <xdr:cNvSpPr txBox="1"/>
        </xdr:nvSpPr>
        <xdr:spPr>
          <a:xfrm>
            <a:off x="3866030" y="5196727"/>
            <a:ext cx="1596838" cy="42022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rgbClr val="FF0000"/>
                </a:solidFill>
                <a:latin typeface="Arial" panose="020B0604020202020204" pitchFamily="34" charset="0"/>
                <a:cs typeface="Arial" panose="020B0604020202020204" pitchFamily="34" charset="0"/>
              </a:rPr>
              <a:t>Expenses</a:t>
            </a:r>
          </a:p>
        </xdr:txBody>
      </xdr:sp>
      <xdr:sp macro="" textlink="">
        <xdr:nvSpPr>
          <xdr:cNvPr id="100" name="TextBox 99">
            <a:extLst>
              <a:ext uri="{FF2B5EF4-FFF2-40B4-BE49-F238E27FC236}">
                <a16:creationId xmlns:a16="http://schemas.microsoft.com/office/drawing/2014/main" id="{342D4538-C760-91EC-D413-5703C8E83526}"/>
              </a:ext>
            </a:extLst>
          </xdr:cNvPr>
          <xdr:cNvSpPr txBox="1"/>
        </xdr:nvSpPr>
        <xdr:spPr>
          <a:xfrm>
            <a:off x="5981141" y="8096249"/>
            <a:ext cx="1596838" cy="42022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rgbClr val="09C9C8"/>
                </a:solidFill>
                <a:latin typeface="Arial" panose="020B0604020202020204" pitchFamily="34" charset="0"/>
                <a:cs typeface="Arial" panose="020B0604020202020204" pitchFamily="34" charset="0"/>
              </a:rPr>
              <a:t>Main Income</a:t>
            </a:r>
          </a:p>
        </xdr:txBody>
      </xdr:sp>
      <xdr:sp macro="" textlink="">
        <xdr:nvSpPr>
          <xdr:cNvPr id="101" name="TextBox 100">
            <a:extLst>
              <a:ext uri="{FF2B5EF4-FFF2-40B4-BE49-F238E27FC236}">
                <a16:creationId xmlns:a16="http://schemas.microsoft.com/office/drawing/2014/main" id="{38A25D37-FE06-1FBD-F976-08C03518B360}"/>
              </a:ext>
            </a:extLst>
          </xdr:cNvPr>
          <xdr:cNvSpPr txBox="1"/>
        </xdr:nvSpPr>
        <xdr:spPr>
          <a:xfrm>
            <a:off x="6037171" y="8572499"/>
            <a:ext cx="1442755" cy="42022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rgbClr val="09C9C8"/>
                </a:solidFill>
                <a:latin typeface="Arial" panose="020B0604020202020204" pitchFamily="34" charset="0"/>
                <a:cs typeface="Arial" panose="020B0604020202020204" pitchFamily="34" charset="0"/>
              </a:rPr>
              <a:t>Side Income</a:t>
            </a:r>
          </a:p>
        </xdr:txBody>
      </xdr:sp>
      <xdr:sp macro="" textlink="">
        <xdr:nvSpPr>
          <xdr:cNvPr id="102" name="TextBox 101">
            <a:extLst>
              <a:ext uri="{FF2B5EF4-FFF2-40B4-BE49-F238E27FC236}">
                <a16:creationId xmlns:a16="http://schemas.microsoft.com/office/drawing/2014/main" id="{5AD4510B-E5BF-74A4-4A59-725A70ED354C}"/>
              </a:ext>
            </a:extLst>
          </xdr:cNvPr>
          <xdr:cNvSpPr txBox="1"/>
        </xdr:nvSpPr>
        <xdr:spPr>
          <a:xfrm>
            <a:off x="3936068" y="8418418"/>
            <a:ext cx="1596838" cy="42022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rgbClr val="09C9C8"/>
                </a:solidFill>
                <a:latin typeface="Arial" panose="020B0604020202020204" pitchFamily="34" charset="0"/>
                <a:cs typeface="Arial" panose="020B0604020202020204" pitchFamily="34" charset="0"/>
              </a:rPr>
              <a:t> Income</a:t>
            </a:r>
          </a:p>
        </xdr:txBody>
      </xdr:sp>
    </xdr:grpSp>
    <xdr:clientData/>
  </xdr:twoCellAnchor>
  <xdr:twoCellAnchor>
    <xdr:from>
      <xdr:col>1</xdr:col>
      <xdr:colOff>588311</xdr:colOff>
      <xdr:row>133</xdr:row>
      <xdr:rowOff>98051</xdr:rowOff>
    </xdr:from>
    <xdr:to>
      <xdr:col>5</xdr:col>
      <xdr:colOff>322169</xdr:colOff>
      <xdr:row>135</xdr:row>
      <xdr:rowOff>14008</xdr:rowOff>
    </xdr:to>
    <xdr:sp macro="" textlink="">
      <xdr:nvSpPr>
        <xdr:cNvPr id="109" name="TextBox 108">
          <a:extLst>
            <a:ext uri="{FF2B5EF4-FFF2-40B4-BE49-F238E27FC236}">
              <a16:creationId xmlns:a16="http://schemas.microsoft.com/office/drawing/2014/main" id="{6EF1EB10-873D-0DEC-B54D-FD68489E59DD}"/>
            </a:ext>
          </a:extLst>
        </xdr:cNvPr>
        <xdr:cNvSpPr txBox="1"/>
      </xdr:nvSpPr>
      <xdr:spPr>
        <a:xfrm>
          <a:off x="1204635" y="8418419"/>
          <a:ext cx="2199152" cy="420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rial" panose="020B0604020202020204" pitchFamily="34" charset="0"/>
              <a:cs typeface="Arial" panose="020B0604020202020204" pitchFamily="34" charset="0"/>
            </a:rPr>
            <a:t>Personal</a:t>
          </a:r>
          <a:r>
            <a:rPr lang="en-US" sz="1200" baseline="0">
              <a:solidFill>
                <a:schemeClr val="bg1"/>
              </a:solidFill>
              <a:latin typeface="Arial" panose="020B0604020202020204" pitchFamily="34" charset="0"/>
              <a:cs typeface="Arial" panose="020B0604020202020204" pitchFamily="34" charset="0"/>
            </a:rPr>
            <a:t> Finance Tracker</a:t>
          </a:r>
          <a:endParaRPr lang="en-US" sz="1200">
            <a:solidFill>
              <a:schemeClr val="bg1"/>
            </a:solidFill>
            <a:latin typeface="Arial" panose="020B0604020202020204" pitchFamily="34" charset="0"/>
            <a:cs typeface="Arial" panose="020B0604020202020204" pitchFamily="34" charset="0"/>
          </a:endParaRPr>
        </a:p>
      </xdr:txBody>
    </xdr:sp>
    <xdr:clientData/>
  </xdr:twoCellAnchor>
  <xdr:twoCellAnchor>
    <xdr:from>
      <xdr:col>0</xdr:col>
      <xdr:colOff>-1</xdr:colOff>
      <xdr:row>0</xdr:row>
      <xdr:rowOff>14432</xdr:rowOff>
    </xdr:from>
    <xdr:to>
      <xdr:col>18</xdr:col>
      <xdr:colOff>272762</xdr:colOff>
      <xdr:row>314</xdr:row>
      <xdr:rowOff>56435</xdr:rowOff>
    </xdr:to>
    <xdr:grpSp>
      <xdr:nvGrpSpPr>
        <xdr:cNvPr id="49" name="Group 48">
          <a:extLst>
            <a:ext uri="{FF2B5EF4-FFF2-40B4-BE49-F238E27FC236}">
              <a16:creationId xmlns:a16="http://schemas.microsoft.com/office/drawing/2014/main" id="{8B3EDEE0-617C-C76F-62EA-1F0B15F9E4F5}"/>
            </a:ext>
          </a:extLst>
        </xdr:cNvPr>
        <xdr:cNvGrpSpPr/>
      </xdr:nvGrpSpPr>
      <xdr:grpSpPr>
        <a:xfrm>
          <a:off x="-1" y="14432"/>
          <a:ext cx="17702091" cy="9467488"/>
          <a:chOff x="-1" y="14432"/>
          <a:chExt cx="17702091" cy="9467488"/>
        </a:xfrm>
      </xdr:grpSpPr>
      <xdr:grpSp>
        <xdr:nvGrpSpPr>
          <xdr:cNvPr id="67" name="Group 66">
            <a:extLst>
              <a:ext uri="{FF2B5EF4-FFF2-40B4-BE49-F238E27FC236}">
                <a16:creationId xmlns:a16="http://schemas.microsoft.com/office/drawing/2014/main" id="{04723D3A-1BDD-9563-AF26-68A60002E912}"/>
              </a:ext>
            </a:extLst>
          </xdr:cNvPr>
          <xdr:cNvGrpSpPr/>
        </xdr:nvGrpSpPr>
        <xdr:grpSpPr>
          <a:xfrm>
            <a:off x="-1" y="14432"/>
            <a:ext cx="17702091" cy="9467488"/>
            <a:chOff x="-1" y="14432"/>
            <a:chExt cx="17767947" cy="9875165"/>
          </a:xfrm>
        </xdr:grpSpPr>
        <xdr:grpSp>
          <xdr:nvGrpSpPr>
            <xdr:cNvPr id="56" name="Group 55">
              <a:extLst>
                <a:ext uri="{FF2B5EF4-FFF2-40B4-BE49-F238E27FC236}">
                  <a16:creationId xmlns:a16="http://schemas.microsoft.com/office/drawing/2014/main" id="{A427866B-6701-F2E9-986A-45EEEBA7B25B}"/>
                </a:ext>
              </a:extLst>
            </xdr:cNvPr>
            <xdr:cNvGrpSpPr/>
          </xdr:nvGrpSpPr>
          <xdr:grpSpPr>
            <a:xfrm>
              <a:off x="157551" y="187720"/>
              <a:ext cx="17432372" cy="9516296"/>
              <a:chOff x="-8114" y="0"/>
              <a:chExt cx="17070819" cy="9400033"/>
            </a:xfrm>
          </xdr:grpSpPr>
          <xdr:sp macro="" textlink="">
            <xdr:nvSpPr>
              <xdr:cNvPr id="3" name="Rectangle 2">
                <a:extLst>
                  <a:ext uri="{FF2B5EF4-FFF2-40B4-BE49-F238E27FC236}">
                    <a16:creationId xmlns:a16="http://schemas.microsoft.com/office/drawing/2014/main" id="{3C635E86-7C65-EB37-64E0-979E31EAEE57}"/>
                  </a:ext>
                </a:extLst>
              </xdr:cNvPr>
              <xdr:cNvSpPr/>
            </xdr:nvSpPr>
            <xdr:spPr>
              <a:xfrm>
                <a:off x="-8114" y="781050"/>
                <a:ext cx="1631161" cy="768096"/>
              </a:xfrm>
              <a:prstGeom prst="rect">
                <a:avLst/>
              </a:prstGeom>
              <a:pattFill prst="wdDnDiag">
                <a:fgClr>
                  <a:srgbClr val="003C4F"/>
                </a:fgClr>
                <a:bgClr>
                  <a:srgbClr val="CC8409"/>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D0D1E70B-31F1-5F37-CD06-26E5ACD5974B}"/>
                  </a:ext>
                </a:extLst>
              </xdr:cNvPr>
              <xdr:cNvSpPr/>
            </xdr:nvSpPr>
            <xdr:spPr>
              <a:xfrm>
                <a:off x="2162175" y="0"/>
                <a:ext cx="688594" cy="768096"/>
              </a:xfrm>
              <a:prstGeom prst="rect">
                <a:avLst/>
              </a:prstGeom>
              <a:solidFill>
                <a:srgbClr val="003C4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2B639B9-F941-92A7-5906-8B661F8F39BC}"/>
                  </a:ext>
                </a:extLst>
              </xdr:cNvPr>
              <xdr:cNvSpPr/>
            </xdr:nvSpPr>
            <xdr:spPr>
              <a:xfrm>
                <a:off x="1616075" y="781050"/>
                <a:ext cx="2224786" cy="768096"/>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 name="Rectangle 1">
                <a:extLst>
                  <a:ext uri="{FF2B5EF4-FFF2-40B4-BE49-F238E27FC236}">
                    <a16:creationId xmlns:a16="http://schemas.microsoft.com/office/drawing/2014/main" id="{6974D725-8F3E-AF92-F010-6253EAD9A22E}"/>
                  </a:ext>
                </a:extLst>
              </xdr:cNvPr>
              <xdr:cNvSpPr/>
            </xdr:nvSpPr>
            <xdr:spPr>
              <a:xfrm>
                <a:off x="0" y="0"/>
                <a:ext cx="2188726" cy="768096"/>
              </a:xfrm>
              <a:prstGeom prst="rect">
                <a:avLst/>
              </a:prstGeom>
              <a:solidFill>
                <a:srgbClr val="F2617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Flowchart: Connector 7">
                <a:extLst>
                  <a:ext uri="{FF2B5EF4-FFF2-40B4-BE49-F238E27FC236}">
                    <a16:creationId xmlns:a16="http://schemas.microsoft.com/office/drawing/2014/main" id="{84E536C2-0069-7910-343D-675DCA5E7BC9}"/>
                  </a:ext>
                </a:extLst>
              </xdr:cNvPr>
              <xdr:cNvSpPr/>
            </xdr:nvSpPr>
            <xdr:spPr>
              <a:xfrm>
                <a:off x="354663" y="185737"/>
                <a:ext cx="184703" cy="182880"/>
              </a:xfrm>
              <a:prstGeom prst="flowChartConnector">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Flowchart: Connector 8">
                <a:extLst>
                  <a:ext uri="{FF2B5EF4-FFF2-40B4-BE49-F238E27FC236}">
                    <a16:creationId xmlns:a16="http://schemas.microsoft.com/office/drawing/2014/main" id="{8C9B3D4B-537F-E9B0-792A-95EE071D602E}"/>
                  </a:ext>
                </a:extLst>
              </xdr:cNvPr>
              <xdr:cNvSpPr/>
            </xdr:nvSpPr>
            <xdr:spPr>
              <a:xfrm>
                <a:off x="700981" y="185737"/>
                <a:ext cx="184703" cy="182880"/>
              </a:xfrm>
              <a:prstGeom prst="flowChartConnector">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Flowchart: Connector 9">
                <a:extLst>
                  <a:ext uri="{FF2B5EF4-FFF2-40B4-BE49-F238E27FC236}">
                    <a16:creationId xmlns:a16="http://schemas.microsoft.com/office/drawing/2014/main" id="{022A32BE-72C1-F16D-8343-485FDF65D096}"/>
                  </a:ext>
                </a:extLst>
              </xdr:cNvPr>
              <xdr:cNvSpPr/>
            </xdr:nvSpPr>
            <xdr:spPr>
              <a:xfrm>
                <a:off x="1047298" y="185737"/>
                <a:ext cx="184703" cy="182880"/>
              </a:xfrm>
              <a:prstGeom prst="flowChartConnector">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Flowchart: Connector 10">
                <a:extLst>
                  <a:ext uri="{FF2B5EF4-FFF2-40B4-BE49-F238E27FC236}">
                    <a16:creationId xmlns:a16="http://schemas.microsoft.com/office/drawing/2014/main" id="{FC345581-143F-4A0B-46A6-C6F55A4A6856}"/>
                  </a:ext>
                </a:extLst>
              </xdr:cNvPr>
              <xdr:cNvSpPr/>
            </xdr:nvSpPr>
            <xdr:spPr>
              <a:xfrm>
                <a:off x="1393615" y="185737"/>
                <a:ext cx="184703" cy="182880"/>
              </a:xfrm>
              <a:prstGeom prst="flowChartConnector">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5" name="Group 14">
                <a:extLst>
                  <a:ext uri="{FF2B5EF4-FFF2-40B4-BE49-F238E27FC236}">
                    <a16:creationId xmlns:a16="http://schemas.microsoft.com/office/drawing/2014/main" id="{09961D7B-4C4E-3568-D47C-A8500EC3E57A}"/>
                  </a:ext>
                </a:extLst>
              </xdr:cNvPr>
              <xdr:cNvGrpSpPr/>
            </xdr:nvGrpSpPr>
            <xdr:grpSpPr>
              <a:xfrm>
                <a:off x="2851148" y="0"/>
                <a:ext cx="2289177" cy="762000"/>
                <a:chOff x="2876548" y="0"/>
                <a:chExt cx="2314577" cy="768096"/>
              </a:xfrm>
            </xdr:grpSpPr>
            <xdr:sp macro="" textlink="">
              <xdr:nvSpPr>
                <xdr:cNvPr id="13" name="Rectangle 12">
                  <a:extLst>
                    <a:ext uri="{FF2B5EF4-FFF2-40B4-BE49-F238E27FC236}">
                      <a16:creationId xmlns:a16="http://schemas.microsoft.com/office/drawing/2014/main" id="{57FC76F4-008A-1EA2-94D7-76A1AA869089}"/>
                    </a:ext>
                  </a:extLst>
                </xdr:cNvPr>
                <xdr:cNvSpPr/>
              </xdr:nvSpPr>
              <xdr:spPr>
                <a:xfrm>
                  <a:off x="2876548" y="0"/>
                  <a:ext cx="1591056" cy="768096"/>
                </a:xfrm>
                <a:prstGeom prst="rect">
                  <a:avLst/>
                </a:prstGeom>
                <a:solidFill>
                  <a:srgbClr val="09C9C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Partial Circle 13">
                  <a:extLst>
                    <a:ext uri="{FF2B5EF4-FFF2-40B4-BE49-F238E27FC236}">
                      <a16:creationId xmlns:a16="http://schemas.microsoft.com/office/drawing/2014/main" id="{9BA7B0C8-6965-0CF2-ADDD-53CF3769DE0C}"/>
                    </a:ext>
                  </a:extLst>
                </xdr:cNvPr>
                <xdr:cNvSpPr/>
              </xdr:nvSpPr>
              <xdr:spPr>
                <a:xfrm>
                  <a:off x="3762374" y="0"/>
                  <a:ext cx="1428751" cy="768096"/>
                </a:xfrm>
                <a:prstGeom prst="pie">
                  <a:avLst>
                    <a:gd name="adj1" fmla="val 5415968"/>
                    <a:gd name="adj2" fmla="val 162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16" name="Rectangle 15">
                <a:extLst>
                  <a:ext uri="{FF2B5EF4-FFF2-40B4-BE49-F238E27FC236}">
                    <a16:creationId xmlns:a16="http://schemas.microsoft.com/office/drawing/2014/main" id="{BB89F3EF-FEB5-E3E2-091A-D6110F9FA327}"/>
                  </a:ext>
                </a:extLst>
              </xdr:cNvPr>
              <xdr:cNvSpPr/>
            </xdr:nvSpPr>
            <xdr:spPr>
              <a:xfrm>
                <a:off x="4432300" y="0"/>
                <a:ext cx="1511300" cy="746125"/>
              </a:xfrm>
              <a:prstGeom prst="rect">
                <a:avLst/>
              </a:prstGeom>
              <a:pattFill prst="wdDnDiag">
                <a:fgClr>
                  <a:srgbClr val="003C4F"/>
                </a:fgClr>
                <a:bgClr>
                  <a:srgbClr val="CC8409"/>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16">
                <a:extLst>
                  <a:ext uri="{FF2B5EF4-FFF2-40B4-BE49-F238E27FC236}">
                    <a16:creationId xmlns:a16="http://schemas.microsoft.com/office/drawing/2014/main" id="{FAB23D0D-996D-2A49-A93C-196FB8738F36}"/>
                  </a:ext>
                </a:extLst>
              </xdr:cNvPr>
              <xdr:cNvSpPr/>
            </xdr:nvSpPr>
            <xdr:spPr>
              <a:xfrm>
                <a:off x="3838575" y="762000"/>
                <a:ext cx="2114550" cy="787146"/>
              </a:xfrm>
              <a:prstGeom prst="rect">
                <a:avLst/>
              </a:prstGeom>
              <a:solidFill>
                <a:schemeClr val="bg1">
                  <a:lumMod val="7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5" name="Group 24">
                <a:extLst>
                  <a:ext uri="{FF2B5EF4-FFF2-40B4-BE49-F238E27FC236}">
                    <a16:creationId xmlns:a16="http://schemas.microsoft.com/office/drawing/2014/main" id="{B0A46397-53E8-A888-EF87-2FFDA6BEE9B4}"/>
                  </a:ext>
                </a:extLst>
              </xdr:cNvPr>
              <xdr:cNvGrpSpPr/>
            </xdr:nvGrpSpPr>
            <xdr:grpSpPr>
              <a:xfrm>
                <a:off x="5929884" y="1"/>
                <a:ext cx="1572006" cy="768096"/>
                <a:chOff x="5987034" y="1"/>
                <a:chExt cx="1591056" cy="768096"/>
              </a:xfrm>
            </xdr:grpSpPr>
            <xdr:sp macro="" textlink="">
              <xdr:nvSpPr>
                <xdr:cNvPr id="18" name="Isosceles Triangle 17">
                  <a:extLst>
                    <a:ext uri="{FF2B5EF4-FFF2-40B4-BE49-F238E27FC236}">
                      <a16:creationId xmlns:a16="http://schemas.microsoft.com/office/drawing/2014/main" id="{B1A46C6F-5761-1CB2-1334-C1C90E5B1AD9}"/>
                    </a:ext>
                  </a:extLst>
                </xdr:cNvPr>
                <xdr:cNvSpPr/>
              </xdr:nvSpPr>
              <xdr:spPr>
                <a:xfrm rot="5400000">
                  <a:off x="6398514" y="-411479"/>
                  <a:ext cx="768096" cy="1591056"/>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59E2F74C-CC4C-A6AE-07E2-771E9AAA4C50}"/>
                    </a:ext>
                  </a:extLst>
                </xdr:cNvPr>
                <xdr:cNvSpPr/>
              </xdr:nvSpPr>
              <xdr:spPr>
                <a:xfrm rot="16200000">
                  <a:off x="6398514" y="-411479"/>
                  <a:ext cx="768096" cy="1591056"/>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24" name="Group 23">
                <a:extLst>
                  <a:ext uri="{FF2B5EF4-FFF2-40B4-BE49-F238E27FC236}">
                    <a16:creationId xmlns:a16="http://schemas.microsoft.com/office/drawing/2014/main" id="{68EB64EF-E2B3-4150-6921-FD4E15006D2B}"/>
                  </a:ext>
                </a:extLst>
              </xdr:cNvPr>
              <xdr:cNvGrpSpPr/>
            </xdr:nvGrpSpPr>
            <xdr:grpSpPr>
              <a:xfrm>
                <a:off x="5929884" y="746126"/>
                <a:ext cx="1591056" cy="803022"/>
                <a:chOff x="5987034" y="771526"/>
                <a:chExt cx="1610106" cy="777621"/>
              </a:xfrm>
            </xdr:grpSpPr>
            <xdr:sp macro="" textlink="">
              <xdr:nvSpPr>
                <xdr:cNvPr id="20" name="Isosceles Triangle 19">
                  <a:extLst>
                    <a:ext uri="{FF2B5EF4-FFF2-40B4-BE49-F238E27FC236}">
                      <a16:creationId xmlns:a16="http://schemas.microsoft.com/office/drawing/2014/main" id="{C1B1ADEE-8FC8-632B-6384-3E9A7A360650}"/>
                    </a:ext>
                  </a:extLst>
                </xdr:cNvPr>
                <xdr:cNvSpPr/>
              </xdr:nvSpPr>
              <xdr:spPr>
                <a:xfrm rot="5400000">
                  <a:off x="6417564" y="369571"/>
                  <a:ext cx="768096" cy="1591056"/>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Isosceles Triangle 22">
                  <a:extLst>
                    <a:ext uri="{FF2B5EF4-FFF2-40B4-BE49-F238E27FC236}">
                      <a16:creationId xmlns:a16="http://schemas.microsoft.com/office/drawing/2014/main" id="{3E067958-84F7-8E8D-1543-8C8A8EA0F515}"/>
                    </a:ext>
                  </a:extLst>
                </xdr:cNvPr>
                <xdr:cNvSpPr/>
              </xdr:nvSpPr>
              <xdr:spPr>
                <a:xfrm rot="16200000">
                  <a:off x="6398514" y="360046"/>
                  <a:ext cx="768096" cy="1591056"/>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6" name="Rectangle 25">
                <a:extLst>
                  <a:ext uri="{FF2B5EF4-FFF2-40B4-BE49-F238E27FC236}">
                    <a16:creationId xmlns:a16="http://schemas.microsoft.com/office/drawing/2014/main" id="{53A7ACFE-A2BB-9F9D-0133-93BEB2C3C874}"/>
                  </a:ext>
                </a:extLst>
              </xdr:cNvPr>
              <xdr:cNvSpPr/>
            </xdr:nvSpPr>
            <xdr:spPr>
              <a:xfrm>
                <a:off x="7496175" y="771525"/>
                <a:ext cx="1608582" cy="768096"/>
              </a:xfrm>
              <a:prstGeom prst="rect">
                <a:avLst/>
              </a:prstGeom>
              <a:solidFill>
                <a:srgbClr val="CF73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Rectangle 26">
                <a:extLst>
                  <a:ext uri="{FF2B5EF4-FFF2-40B4-BE49-F238E27FC236}">
                    <a16:creationId xmlns:a16="http://schemas.microsoft.com/office/drawing/2014/main" id="{1F43F383-70CE-49B5-BA8E-5238914FDD1E}"/>
                  </a:ext>
                </a:extLst>
              </xdr:cNvPr>
              <xdr:cNvSpPr/>
            </xdr:nvSpPr>
            <xdr:spPr>
              <a:xfrm>
                <a:off x="7496175" y="0"/>
                <a:ext cx="1608582" cy="777874"/>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a:extLst>
                  <a:ext uri="{FF2B5EF4-FFF2-40B4-BE49-F238E27FC236}">
                    <a16:creationId xmlns:a16="http://schemas.microsoft.com/office/drawing/2014/main" id="{702AFAA6-1E6A-4460-DD1F-857964573E96}"/>
                  </a:ext>
                </a:extLst>
              </xdr:cNvPr>
              <xdr:cNvSpPr/>
            </xdr:nvSpPr>
            <xdr:spPr>
              <a:xfrm>
                <a:off x="9096374" y="0"/>
                <a:ext cx="1635125" cy="409574"/>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29" name="Rectangle 28">
                <a:extLst>
                  <a:ext uri="{FF2B5EF4-FFF2-40B4-BE49-F238E27FC236}">
                    <a16:creationId xmlns:a16="http://schemas.microsoft.com/office/drawing/2014/main" id="{FC4D10E2-AAEA-4F30-9B8D-D933A762FAC0}"/>
                  </a:ext>
                </a:extLst>
              </xdr:cNvPr>
              <xdr:cNvSpPr/>
            </xdr:nvSpPr>
            <xdr:spPr>
              <a:xfrm>
                <a:off x="9096375" y="390526"/>
                <a:ext cx="1614932" cy="384048"/>
              </a:xfrm>
              <a:prstGeom prst="rect">
                <a:avLst/>
              </a:prstGeom>
              <a:solidFill>
                <a:srgbClr val="F2617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0" name="Rectangle 29">
                <a:extLst>
                  <a:ext uri="{FF2B5EF4-FFF2-40B4-BE49-F238E27FC236}">
                    <a16:creationId xmlns:a16="http://schemas.microsoft.com/office/drawing/2014/main" id="{C8EC4089-276E-C7C9-E85E-152E532FE642}"/>
                  </a:ext>
                </a:extLst>
              </xdr:cNvPr>
              <xdr:cNvSpPr/>
            </xdr:nvSpPr>
            <xdr:spPr>
              <a:xfrm>
                <a:off x="9105900" y="781050"/>
                <a:ext cx="3224657" cy="768096"/>
              </a:xfrm>
              <a:prstGeom prst="rect">
                <a:avLst/>
              </a:prstGeom>
              <a:solidFill>
                <a:srgbClr val="72727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a:extLst>
                  <a:ext uri="{FF2B5EF4-FFF2-40B4-BE49-F238E27FC236}">
                    <a16:creationId xmlns:a16="http://schemas.microsoft.com/office/drawing/2014/main" id="{EC6D4368-B2FA-8FA4-1AB6-54D92EBF766D}"/>
                  </a:ext>
                </a:extLst>
              </xdr:cNvPr>
              <xdr:cNvSpPr/>
            </xdr:nvSpPr>
            <xdr:spPr>
              <a:xfrm>
                <a:off x="10721975" y="0"/>
                <a:ext cx="1608582" cy="781050"/>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Isosceles Triangle 31">
                <a:extLst>
                  <a:ext uri="{FF2B5EF4-FFF2-40B4-BE49-F238E27FC236}">
                    <a16:creationId xmlns:a16="http://schemas.microsoft.com/office/drawing/2014/main" id="{C271BE95-ED31-4888-A79F-44F487871A1F}"/>
                  </a:ext>
                </a:extLst>
              </xdr:cNvPr>
              <xdr:cNvSpPr/>
            </xdr:nvSpPr>
            <xdr:spPr>
              <a:xfrm rot="10800000">
                <a:off x="10717025" y="11906"/>
                <a:ext cx="1572091" cy="571500"/>
              </a:xfrm>
              <a:prstGeom prst="triangle">
                <a:avLst>
                  <a:gd name="adj" fmla="val 4945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Rectangle 32">
                <a:extLst>
                  <a:ext uri="{FF2B5EF4-FFF2-40B4-BE49-F238E27FC236}">
                    <a16:creationId xmlns:a16="http://schemas.microsoft.com/office/drawing/2014/main" id="{8A730A4E-A0EF-41E9-B4D5-5B00BDEF34D1}"/>
                  </a:ext>
                </a:extLst>
              </xdr:cNvPr>
              <xdr:cNvSpPr/>
            </xdr:nvSpPr>
            <xdr:spPr>
              <a:xfrm>
                <a:off x="12303125" y="783432"/>
                <a:ext cx="1608582" cy="768096"/>
              </a:xfrm>
              <a:prstGeom prst="rect">
                <a:avLst/>
              </a:prstGeom>
              <a:solidFill>
                <a:srgbClr val="CF73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Rectangle 33">
                <a:extLst>
                  <a:ext uri="{FF2B5EF4-FFF2-40B4-BE49-F238E27FC236}">
                    <a16:creationId xmlns:a16="http://schemas.microsoft.com/office/drawing/2014/main" id="{50EC4545-22A5-4E94-8B3F-F552451F18AA}"/>
                  </a:ext>
                </a:extLst>
              </xdr:cNvPr>
              <xdr:cNvSpPr/>
            </xdr:nvSpPr>
            <xdr:spPr>
              <a:xfrm>
                <a:off x="12303125" y="11907"/>
                <a:ext cx="1608582" cy="768096"/>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Partial Circle 36">
                <a:extLst>
                  <a:ext uri="{FF2B5EF4-FFF2-40B4-BE49-F238E27FC236}">
                    <a16:creationId xmlns:a16="http://schemas.microsoft.com/office/drawing/2014/main" id="{0576F0B2-B0F0-FE3F-99B6-A1B527DC6335}"/>
                  </a:ext>
                </a:extLst>
              </xdr:cNvPr>
              <xdr:cNvSpPr/>
            </xdr:nvSpPr>
            <xdr:spPr>
              <a:xfrm rot="10800000">
                <a:off x="11602240" y="773906"/>
                <a:ext cx="1414934" cy="781050"/>
              </a:xfrm>
              <a:prstGeom prst="pie">
                <a:avLst>
                  <a:gd name="adj1" fmla="val 5415968"/>
                  <a:gd name="adj2" fmla="val 162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nvGrpSpPr>
              <xdr:cNvPr id="44" name="Group 43">
                <a:extLst>
                  <a:ext uri="{FF2B5EF4-FFF2-40B4-BE49-F238E27FC236}">
                    <a16:creationId xmlns:a16="http://schemas.microsoft.com/office/drawing/2014/main" id="{5A9FFDDE-356D-0407-8D9D-51FAA315B8E5}"/>
                  </a:ext>
                </a:extLst>
              </xdr:cNvPr>
              <xdr:cNvGrpSpPr/>
            </xdr:nvGrpSpPr>
            <xdr:grpSpPr>
              <a:xfrm flipH="1">
                <a:off x="13896753" y="0"/>
                <a:ext cx="1595024" cy="1549146"/>
                <a:chOff x="13988034" y="0"/>
                <a:chExt cx="1602962" cy="1549146"/>
              </a:xfrm>
            </xdr:grpSpPr>
            <xdr:grpSp>
              <xdr:nvGrpSpPr>
                <xdr:cNvPr id="38" name="Group 37">
                  <a:extLst>
                    <a:ext uri="{FF2B5EF4-FFF2-40B4-BE49-F238E27FC236}">
                      <a16:creationId xmlns:a16="http://schemas.microsoft.com/office/drawing/2014/main" id="{2EC89218-C2F0-4C67-9456-3582F7393729}"/>
                    </a:ext>
                  </a:extLst>
                </xdr:cNvPr>
                <xdr:cNvGrpSpPr/>
              </xdr:nvGrpSpPr>
              <xdr:grpSpPr>
                <a:xfrm>
                  <a:off x="13988034" y="0"/>
                  <a:ext cx="1583912" cy="768096"/>
                  <a:chOff x="5987034" y="1"/>
                  <a:chExt cx="1591056" cy="768096"/>
                </a:xfrm>
              </xdr:grpSpPr>
              <xdr:sp macro="" textlink="">
                <xdr:nvSpPr>
                  <xdr:cNvPr id="39" name="Isosceles Triangle 38">
                    <a:extLst>
                      <a:ext uri="{FF2B5EF4-FFF2-40B4-BE49-F238E27FC236}">
                        <a16:creationId xmlns:a16="http://schemas.microsoft.com/office/drawing/2014/main" id="{0E9F01B0-B41C-ABAC-34C2-87B1D7B6E158}"/>
                      </a:ext>
                    </a:extLst>
                  </xdr:cNvPr>
                  <xdr:cNvSpPr/>
                </xdr:nvSpPr>
                <xdr:spPr>
                  <a:xfrm rot="5400000">
                    <a:off x="6398514" y="-411479"/>
                    <a:ext cx="768096" cy="1591056"/>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Isosceles Triangle 39">
                    <a:extLst>
                      <a:ext uri="{FF2B5EF4-FFF2-40B4-BE49-F238E27FC236}">
                        <a16:creationId xmlns:a16="http://schemas.microsoft.com/office/drawing/2014/main" id="{A65ED82E-D7C3-A763-C10D-D72ED296561E}"/>
                      </a:ext>
                    </a:extLst>
                  </xdr:cNvPr>
                  <xdr:cNvSpPr/>
                </xdr:nvSpPr>
                <xdr:spPr>
                  <a:xfrm rot="16200000">
                    <a:off x="6398514" y="-411479"/>
                    <a:ext cx="768096" cy="1591056"/>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41" name="Group 40">
                  <a:extLst>
                    <a:ext uri="{FF2B5EF4-FFF2-40B4-BE49-F238E27FC236}">
                      <a16:creationId xmlns:a16="http://schemas.microsoft.com/office/drawing/2014/main" id="{BA0CB88F-B20E-4155-B9D7-515646D7C01E}"/>
                    </a:ext>
                  </a:extLst>
                </xdr:cNvPr>
                <xdr:cNvGrpSpPr/>
              </xdr:nvGrpSpPr>
              <xdr:grpSpPr>
                <a:xfrm>
                  <a:off x="13988034" y="771525"/>
                  <a:ext cx="1602962" cy="777621"/>
                  <a:chOff x="5987034" y="771526"/>
                  <a:chExt cx="1610106" cy="777621"/>
                </a:xfrm>
              </xdr:grpSpPr>
              <xdr:sp macro="" textlink="">
                <xdr:nvSpPr>
                  <xdr:cNvPr id="42" name="Isosceles Triangle 41">
                    <a:extLst>
                      <a:ext uri="{FF2B5EF4-FFF2-40B4-BE49-F238E27FC236}">
                        <a16:creationId xmlns:a16="http://schemas.microsoft.com/office/drawing/2014/main" id="{43B99C01-5F61-DA70-E131-98C05A0BAB16}"/>
                      </a:ext>
                    </a:extLst>
                  </xdr:cNvPr>
                  <xdr:cNvSpPr/>
                </xdr:nvSpPr>
                <xdr:spPr>
                  <a:xfrm rot="5400000">
                    <a:off x="6417564" y="369571"/>
                    <a:ext cx="768096" cy="1591056"/>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Isosceles Triangle 42">
                    <a:extLst>
                      <a:ext uri="{FF2B5EF4-FFF2-40B4-BE49-F238E27FC236}">
                        <a16:creationId xmlns:a16="http://schemas.microsoft.com/office/drawing/2014/main" id="{0A2E6A7F-BC5A-D017-D757-7A39C8A5E826}"/>
                      </a:ext>
                    </a:extLst>
                  </xdr:cNvPr>
                  <xdr:cNvSpPr/>
                </xdr:nvSpPr>
                <xdr:spPr>
                  <a:xfrm rot="16200000">
                    <a:off x="6398514" y="360046"/>
                    <a:ext cx="768096" cy="1591056"/>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45" name="Group 44">
                <a:extLst>
                  <a:ext uri="{FF2B5EF4-FFF2-40B4-BE49-F238E27FC236}">
                    <a16:creationId xmlns:a16="http://schemas.microsoft.com/office/drawing/2014/main" id="{E6001FD2-6DA5-4EBD-80F3-8AB82629598E}"/>
                  </a:ext>
                </a:extLst>
              </xdr:cNvPr>
              <xdr:cNvGrpSpPr/>
            </xdr:nvGrpSpPr>
            <xdr:grpSpPr>
              <a:xfrm flipV="1">
                <a:off x="15460441" y="781051"/>
                <a:ext cx="1591056" cy="777621"/>
                <a:chOff x="5987034" y="771526"/>
                <a:chExt cx="1610106" cy="777621"/>
              </a:xfrm>
              <a:solidFill>
                <a:srgbClr val="F5DFDD"/>
              </a:solidFill>
            </xdr:grpSpPr>
            <xdr:sp macro="" textlink="">
              <xdr:nvSpPr>
                <xdr:cNvPr id="46" name="Isosceles Triangle 45">
                  <a:extLst>
                    <a:ext uri="{FF2B5EF4-FFF2-40B4-BE49-F238E27FC236}">
                      <a16:creationId xmlns:a16="http://schemas.microsoft.com/office/drawing/2014/main" id="{63D42888-0644-19AE-38B7-B3F5653A10FA}"/>
                    </a:ext>
                  </a:extLst>
                </xdr:cNvPr>
                <xdr:cNvSpPr/>
              </xdr:nvSpPr>
              <xdr:spPr>
                <a:xfrm rot="5400000">
                  <a:off x="6417564" y="369571"/>
                  <a:ext cx="768096" cy="1591056"/>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7" name="Isosceles Triangle 46">
                  <a:extLst>
                    <a:ext uri="{FF2B5EF4-FFF2-40B4-BE49-F238E27FC236}">
                      <a16:creationId xmlns:a16="http://schemas.microsoft.com/office/drawing/2014/main" id="{0AE8AD7C-720D-F35B-6DAF-DE05AD0858B7}"/>
                    </a:ext>
                  </a:extLst>
                </xdr:cNvPr>
                <xdr:cNvSpPr/>
              </xdr:nvSpPr>
              <xdr:spPr>
                <a:xfrm rot="16200000">
                  <a:off x="6398514" y="360046"/>
                  <a:ext cx="768096" cy="1591056"/>
                </a:xfrm>
                <a:prstGeom prst="triangle">
                  <a:avLst>
                    <a:gd name="adj" fmla="val 100000"/>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8" name="Rectangle 47">
                <a:extLst>
                  <a:ext uri="{FF2B5EF4-FFF2-40B4-BE49-F238E27FC236}">
                    <a16:creationId xmlns:a16="http://schemas.microsoft.com/office/drawing/2014/main" id="{BAB2B5F7-F0C2-2FB3-055C-BA4DCFAD42AE}"/>
                  </a:ext>
                </a:extLst>
              </xdr:cNvPr>
              <xdr:cNvSpPr/>
            </xdr:nvSpPr>
            <xdr:spPr>
              <a:xfrm>
                <a:off x="15486062" y="0"/>
                <a:ext cx="1541010" cy="768096"/>
              </a:xfrm>
              <a:prstGeom prst="rect">
                <a:avLst/>
              </a:prstGeom>
              <a:solidFill>
                <a:srgbClr val="003C4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54" name="Group 53">
                <a:extLst>
                  <a:ext uri="{FF2B5EF4-FFF2-40B4-BE49-F238E27FC236}">
                    <a16:creationId xmlns:a16="http://schemas.microsoft.com/office/drawing/2014/main" id="{3F8AE5DE-530F-7F46-51FF-21DF7253C918}"/>
                  </a:ext>
                </a:extLst>
              </xdr:cNvPr>
              <xdr:cNvGrpSpPr/>
            </xdr:nvGrpSpPr>
            <xdr:grpSpPr>
              <a:xfrm>
                <a:off x="4507563" y="925512"/>
                <a:ext cx="1223655" cy="182880"/>
                <a:chOff x="507063" y="338137"/>
                <a:chExt cx="1223655" cy="182880"/>
              </a:xfrm>
              <a:solidFill>
                <a:srgbClr val="211D25"/>
              </a:solidFill>
            </xdr:grpSpPr>
            <xdr:sp macro="" textlink="">
              <xdr:nvSpPr>
                <xdr:cNvPr id="50" name="Flowchart: Connector 49">
                  <a:extLst>
                    <a:ext uri="{FF2B5EF4-FFF2-40B4-BE49-F238E27FC236}">
                      <a16:creationId xmlns:a16="http://schemas.microsoft.com/office/drawing/2014/main" id="{84374503-F64F-4525-817D-AC43DEEABE73}"/>
                    </a:ext>
                  </a:extLst>
                </xdr:cNvPr>
                <xdr:cNvSpPr/>
              </xdr:nvSpPr>
              <xdr:spPr>
                <a:xfrm>
                  <a:off x="507063" y="338137"/>
                  <a:ext cx="184703" cy="182880"/>
                </a:xfrm>
                <a:prstGeom prst="flowChartConnector">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Flowchart: Connector 50">
                  <a:extLst>
                    <a:ext uri="{FF2B5EF4-FFF2-40B4-BE49-F238E27FC236}">
                      <a16:creationId xmlns:a16="http://schemas.microsoft.com/office/drawing/2014/main" id="{65850D01-1DF3-48DB-841B-D94849A3429E}"/>
                    </a:ext>
                  </a:extLst>
                </xdr:cNvPr>
                <xdr:cNvSpPr/>
              </xdr:nvSpPr>
              <xdr:spPr>
                <a:xfrm>
                  <a:off x="853381" y="338137"/>
                  <a:ext cx="184703" cy="182880"/>
                </a:xfrm>
                <a:prstGeom prst="flowChartConnector">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Flowchart: Connector 51">
                  <a:extLst>
                    <a:ext uri="{FF2B5EF4-FFF2-40B4-BE49-F238E27FC236}">
                      <a16:creationId xmlns:a16="http://schemas.microsoft.com/office/drawing/2014/main" id="{973969E9-F92D-48A7-9746-5A882CC77950}"/>
                    </a:ext>
                  </a:extLst>
                </xdr:cNvPr>
                <xdr:cNvSpPr/>
              </xdr:nvSpPr>
              <xdr:spPr>
                <a:xfrm>
                  <a:off x="1199698" y="338137"/>
                  <a:ext cx="184703" cy="182880"/>
                </a:xfrm>
                <a:prstGeom prst="flowChartConnector">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 name="Flowchart: Connector 52">
                  <a:extLst>
                    <a:ext uri="{FF2B5EF4-FFF2-40B4-BE49-F238E27FC236}">
                      <a16:creationId xmlns:a16="http://schemas.microsoft.com/office/drawing/2014/main" id="{E11AF642-88AB-4733-8938-7F0F4A7373A9}"/>
                    </a:ext>
                  </a:extLst>
                </xdr:cNvPr>
                <xdr:cNvSpPr/>
              </xdr:nvSpPr>
              <xdr:spPr>
                <a:xfrm>
                  <a:off x="1546015" y="338137"/>
                  <a:ext cx="184703" cy="182880"/>
                </a:xfrm>
                <a:prstGeom prst="flowChartConnector">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5" name="Rectangle: Rounded Corners 54">
                <a:extLst>
                  <a:ext uri="{FF2B5EF4-FFF2-40B4-BE49-F238E27FC236}">
                    <a16:creationId xmlns:a16="http://schemas.microsoft.com/office/drawing/2014/main" id="{072912B9-E72C-8EEB-A280-05B12BD1740F}"/>
                  </a:ext>
                </a:extLst>
              </xdr:cNvPr>
              <xdr:cNvSpPr/>
            </xdr:nvSpPr>
            <xdr:spPr>
              <a:xfrm>
                <a:off x="0" y="0"/>
                <a:ext cx="17062705" cy="9400033"/>
              </a:xfrm>
              <a:prstGeom prst="roundRect">
                <a:avLst>
                  <a:gd name="adj" fmla="val 8223"/>
                </a:avLst>
              </a:prstGeom>
              <a:noFill/>
              <a:ln w="339725">
                <a:solidFill>
                  <a:srgbClr val="7F778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7" name="Isosceles Triangle 56">
              <a:extLst>
                <a:ext uri="{FF2B5EF4-FFF2-40B4-BE49-F238E27FC236}">
                  <a16:creationId xmlns:a16="http://schemas.microsoft.com/office/drawing/2014/main" id="{B1285288-9340-FBE0-E201-AE3119BAF9B0}"/>
                </a:ext>
              </a:extLst>
            </xdr:cNvPr>
            <xdr:cNvSpPr/>
          </xdr:nvSpPr>
          <xdr:spPr>
            <a:xfrm rot="5400000">
              <a:off x="-14629" y="29060"/>
              <a:ext cx="884868" cy="855611"/>
            </a:xfrm>
            <a:prstGeom prst="triangle">
              <a:avLst>
                <a:gd name="adj" fmla="val 0"/>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 name="Isosceles Triangle 57">
              <a:extLst>
                <a:ext uri="{FF2B5EF4-FFF2-40B4-BE49-F238E27FC236}">
                  <a16:creationId xmlns:a16="http://schemas.microsoft.com/office/drawing/2014/main" id="{5DC66CDE-0F99-5FAC-3CB1-D208DB7BF847}"/>
                </a:ext>
              </a:extLst>
            </xdr:cNvPr>
            <xdr:cNvSpPr/>
          </xdr:nvSpPr>
          <xdr:spPr>
            <a:xfrm>
              <a:off x="0" y="9043576"/>
              <a:ext cx="876242" cy="846021"/>
            </a:xfrm>
            <a:prstGeom prst="triangle">
              <a:avLst>
                <a:gd name="adj" fmla="val 0"/>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 name="Isosceles Triangle 58">
              <a:extLst>
                <a:ext uri="{FF2B5EF4-FFF2-40B4-BE49-F238E27FC236}">
                  <a16:creationId xmlns:a16="http://schemas.microsoft.com/office/drawing/2014/main" id="{D69E515A-8808-398A-3F11-13EDAB0040ED}"/>
                </a:ext>
              </a:extLst>
            </xdr:cNvPr>
            <xdr:cNvSpPr/>
          </xdr:nvSpPr>
          <xdr:spPr>
            <a:xfrm rot="16200000">
              <a:off x="16742151" y="8863797"/>
              <a:ext cx="1118604" cy="932987"/>
            </a:xfrm>
            <a:prstGeom prst="triangle">
              <a:avLst>
                <a:gd name="adj" fmla="val 0"/>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Isosceles Triangle 59">
              <a:extLst>
                <a:ext uri="{FF2B5EF4-FFF2-40B4-BE49-F238E27FC236}">
                  <a16:creationId xmlns:a16="http://schemas.microsoft.com/office/drawing/2014/main" id="{30813E7C-E935-C1AF-B9A7-FF372119B6EE}"/>
                </a:ext>
              </a:extLst>
            </xdr:cNvPr>
            <xdr:cNvSpPr/>
          </xdr:nvSpPr>
          <xdr:spPr>
            <a:xfrm rot="10800000">
              <a:off x="16832573" y="14432"/>
              <a:ext cx="926711" cy="1111925"/>
            </a:xfrm>
            <a:prstGeom prst="triangle">
              <a:avLst>
                <a:gd name="adj" fmla="val 0"/>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 name="Rectangle: Rounded Corners 61">
              <a:extLst>
                <a:ext uri="{FF2B5EF4-FFF2-40B4-BE49-F238E27FC236}">
                  <a16:creationId xmlns:a16="http://schemas.microsoft.com/office/drawing/2014/main" id="{FFA98560-7B04-E8E1-D6A1-F3341EF9FB88}"/>
                </a:ext>
              </a:extLst>
            </xdr:cNvPr>
            <xdr:cNvSpPr/>
          </xdr:nvSpPr>
          <xdr:spPr>
            <a:xfrm>
              <a:off x="977119" y="634152"/>
              <a:ext cx="2582780" cy="8588525"/>
            </a:xfrm>
            <a:prstGeom prst="roundRect">
              <a:avLst>
                <a:gd name="adj" fmla="val 10990"/>
              </a:avLst>
            </a:prstGeom>
            <a:solidFill>
              <a:srgbClr val="211D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TextBox 62">
              <a:extLst>
                <a:ext uri="{FF2B5EF4-FFF2-40B4-BE49-F238E27FC236}">
                  <a16:creationId xmlns:a16="http://schemas.microsoft.com/office/drawing/2014/main" id="{9AAD5B00-596C-C5AB-8BE3-7C4E4B70BAE0}"/>
                </a:ext>
              </a:extLst>
            </xdr:cNvPr>
            <xdr:cNvSpPr txBox="1"/>
          </xdr:nvSpPr>
          <xdr:spPr>
            <a:xfrm>
              <a:off x="10155331" y="1008529"/>
              <a:ext cx="2199156" cy="364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a:solidFill>
                    <a:schemeClr val="bg1"/>
                  </a:solidFill>
                  <a:latin typeface="Arial" panose="020B0604020202020204" pitchFamily="34" charset="0"/>
                  <a:cs typeface="Arial" panose="020B0604020202020204" pitchFamily="34" charset="0"/>
                </a:rPr>
                <a:t>Siimon K.</a:t>
              </a:r>
              <a:r>
                <a:rPr lang="en-US" sz="1800" baseline="0">
                  <a:solidFill>
                    <a:schemeClr val="bg1"/>
                  </a:solidFill>
                  <a:latin typeface="Arial" panose="020B0604020202020204" pitchFamily="34" charset="0"/>
                  <a:cs typeface="Arial" panose="020B0604020202020204" pitchFamily="34" charset="0"/>
                </a:rPr>
                <a:t> Jimmy</a:t>
              </a:r>
              <a:endParaRPr lang="en-US" sz="1800">
                <a:solidFill>
                  <a:schemeClr val="bg1"/>
                </a:solidFill>
                <a:latin typeface="Arial" panose="020B0604020202020204" pitchFamily="34" charset="0"/>
                <a:cs typeface="Arial" panose="020B0604020202020204" pitchFamily="34" charset="0"/>
              </a:endParaRPr>
            </a:p>
          </xdr:txBody>
        </xdr:sp>
        <xdr:sp macro="" textlink="">
          <xdr:nvSpPr>
            <xdr:cNvPr id="64" name="TextBox 63">
              <a:extLst>
                <a:ext uri="{FF2B5EF4-FFF2-40B4-BE49-F238E27FC236}">
                  <a16:creationId xmlns:a16="http://schemas.microsoft.com/office/drawing/2014/main" id="{C9670559-3516-BE16-4FA0-D4FFC22FA38F}"/>
                </a:ext>
              </a:extLst>
            </xdr:cNvPr>
            <xdr:cNvSpPr txBox="1"/>
          </xdr:nvSpPr>
          <xdr:spPr>
            <a:xfrm>
              <a:off x="10155331" y="1260661"/>
              <a:ext cx="2199156" cy="364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Arial" panose="020B0604020202020204" pitchFamily="34" charset="0"/>
                  <a:cs typeface="Arial" panose="020B0604020202020204" pitchFamily="34" charset="0"/>
                </a:rPr>
                <a:t>Seniaor</a:t>
              </a:r>
              <a:r>
                <a:rPr lang="en-US" sz="1400" baseline="0">
                  <a:solidFill>
                    <a:schemeClr val="bg1"/>
                  </a:solidFill>
                  <a:latin typeface="Arial" panose="020B0604020202020204" pitchFamily="34" charset="0"/>
                  <a:cs typeface="Arial" panose="020B0604020202020204" pitchFamily="34" charset="0"/>
                </a:rPr>
                <a:t> Financial Analyst</a:t>
              </a:r>
              <a:endParaRPr lang="en-US" sz="1400">
                <a:solidFill>
                  <a:schemeClr val="bg1"/>
                </a:solidFill>
                <a:latin typeface="Arial" panose="020B0604020202020204" pitchFamily="34" charset="0"/>
                <a:cs typeface="Arial" panose="020B0604020202020204" pitchFamily="34" charset="0"/>
              </a:endParaRPr>
            </a:p>
          </xdr:txBody>
        </xdr:sp>
        <xdr:pic>
          <xdr:nvPicPr>
            <xdr:cNvPr id="66" name="Picture 65">
              <a:extLst>
                <a:ext uri="{FF2B5EF4-FFF2-40B4-BE49-F238E27FC236}">
                  <a16:creationId xmlns:a16="http://schemas.microsoft.com/office/drawing/2014/main" id="{2A9A2454-17FB-DB46-C34B-9BF1A0FE3A9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12941" y="980515"/>
              <a:ext cx="840441" cy="756397"/>
            </a:xfrm>
            <a:prstGeom prst="rect">
              <a:avLst/>
            </a:prstGeom>
            <a:noFill/>
            <a:ln>
              <a:noFill/>
            </a:ln>
          </xdr:spPr>
        </xdr:pic>
      </xdr:grpSp>
      <xdr:sp macro="" textlink="">
        <xdr:nvSpPr>
          <xdr:cNvPr id="106" name="TextBox 105">
            <a:hlinkClick xmlns:r="http://schemas.openxmlformats.org/officeDocument/2006/relationships" r:id="rId2" tooltip="Dashboard"/>
            <a:extLst>
              <a:ext uri="{FF2B5EF4-FFF2-40B4-BE49-F238E27FC236}">
                <a16:creationId xmlns:a16="http://schemas.microsoft.com/office/drawing/2014/main" id="{EFDBDFA6-482C-B1B4-05CE-0B7F2FC67066}"/>
              </a:ext>
            </a:extLst>
          </xdr:cNvPr>
          <xdr:cNvSpPr txBox="1"/>
        </xdr:nvSpPr>
        <xdr:spPr>
          <a:xfrm>
            <a:off x="1572796" y="3593617"/>
            <a:ext cx="1637815" cy="399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lumMod val="50000"/>
                  </a:schemeClr>
                </a:solidFill>
                <a:latin typeface="Arial" panose="020B0604020202020204" pitchFamily="34" charset="0"/>
                <a:cs typeface="Arial" panose="020B0604020202020204" pitchFamily="34" charset="0"/>
              </a:rPr>
              <a:t>Dashboard</a:t>
            </a:r>
          </a:p>
        </xdr:txBody>
      </xdr:sp>
      <xdr:sp macro="" textlink="">
        <xdr:nvSpPr>
          <xdr:cNvPr id="107" name="TextBox 106">
            <a:hlinkClick xmlns:r="http://schemas.openxmlformats.org/officeDocument/2006/relationships" r:id="rId3" tooltip="Income &amp; Expenses"/>
            <a:extLst>
              <a:ext uri="{FF2B5EF4-FFF2-40B4-BE49-F238E27FC236}">
                <a16:creationId xmlns:a16="http://schemas.microsoft.com/office/drawing/2014/main" id="{C7F094C9-7401-78D2-DA81-4702ECC61F73}"/>
              </a:ext>
            </a:extLst>
          </xdr:cNvPr>
          <xdr:cNvSpPr txBox="1"/>
        </xdr:nvSpPr>
        <xdr:spPr>
          <a:xfrm>
            <a:off x="1478508" y="4122552"/>
            <a:ext cx="1774126" cy="4097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rial" panose="020B0604020202020204" pitchFamily="34" charset="0"/>
                <a:cs typeface="Arial" panose="020B0604020202020204" pitchFamily="34" charset="0"/>
              </a:rPr>
              <a:t>Income &amp; Expenses</a:t>
            </a:r>
          </a:p>
        </xdr:txBody>
      </xdr:sp>
      <xdr:sp macro="" textlink="">
        <xdr:nvSpPr>
          <xdr:cNvPr id="108" name="TextBox 107">
            <a:hlinkClick xmlns:r="http://schemas.openxmlformats.org/officeDocument/2006/relationships" r:id="rId4"/>
            <a:extLst>
              <a:ext uri="{FF2B5EF4-FFF2-40B4-BE49-F238E27FC236}">
                <a16:creationId xmlns:a16="http://schemas.microsoft.com/office/drawing/2014/main" id="{8A2D51B8-0C13-0637-5D31-9DE8A69A3388}"/>
              </a:ext>
            </a:extLst>
          </xdr:cNvPr>
          <xdr:cNvSpPr txBox="1"/>
        </xdr:nvSpPr>
        <xdr:spPr>
          <a:xfrm>
            <a:off x="1558789" y="4661939"/>
            <a:ext cx="1665828" cy="4097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lumMod val="50000"/>
                  </a:schemeClr>
                </a:solidFill>
                <a:latin typeface="Arial" panose="020B0604020202020204" pitchFamily="34" charset="0"/>
                <a:cs typeface="Arial" panose="020B0604020202020204" pitchFamily="34" charset="0"/>
              </a:rPr>
              <a:t>Assets &amp; Goals</a:t>
            </a:r>
          </a:p>
        </xdr:txBody>
      </xdr:sp>
      <xdr:pic>
        <xdr:nvPicPr>
          <xdr:cNvPr id="117" name="Picture 116">
            <a:extLst>
              <a:ext uri="{FF2B5EF4-FFF2-40B4-BE49-F238E27FC236}">
                <a16:creationId xmlns:a16="http://schemas.microsoft.com/office/drawing/2014/main" id="{E34E513E-0974-BC67-5CF5-690D3FE3C747}"/>
              </a:ext>
            </a:extLst>
          </xdr:cNvPr>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saturation sat="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1171603" y="3695227"/>
            <a:ext cx="247112" cy="248037"/>
          </a:xfrm>
          <a:prstGeom prst="rect">
            <a:avLst/>
          </a:prstGeom>
        </xdr:spPr>
      </xdr:pic>
    </xdr:grpSp>
    <xdr:clientData/>
  </xdr:twoCellAnchor>
  <xdr:oneCellAnchor>
    <xdr:from>
      <xdr:col>7</xdr:col>
      <xdr:colOff>476250</xdr:colOff>
      <xdr:row>133</xdr:row>
      <xdr:rowOff>137395</xdr:rowOff>
    </xdr:from>
    <xdr:ext cx="4876800" cy="478928"/>
    <xdr:sp macro="" textlink="">
      <xdr:nvSpPr>
        <xdr:cNvPr id="121" name="TextBox 120">
          <a:extLst>
            <a:ext uri="{FF2B5EF4-FFF2-40B4-BE49-F238E27FC236}">
              <a16:creationId xmlns:a16="http://schemas.microsoft.com/office/drawing/2014/main" id="{88CC44F8-3977-6A4D-17FE-B5FCA985E3CD}"/>
            </a:ext>
          </a:extLst>
        </xdr:cNvPr>
        <xdr:cNvSpPr txBox="1"/>
      </xdr:nvSpPr>
      <xdr:spPr>
        <a:xfrm flipV="1">
          <a:off x="5196728" y="8457763"/>
          <a:ext cx="4876800" cy="4789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900"/>
        </a:p>
      </xdr:txBody>
    </xdr:sp>
    <xdr:clientData/>
  </xdr:oneCellAnchor>
  <xdr:twoCellAnchor editAs="oneCell">
    <xdr:from>
      <xdr:col>1</xdr:col>
      <xdr:colOff>560294</xdr:colOff>
      <xdr:row>117</xdr:row>
      <xdr:rowOff>168089</xdr:rowOff>
    </xdr:from>
    <xdr:to>
      <xdr:col>2</xdr:col>
      <xdr:colOff>196103</xdr:colOff>
      <xdr:row>118</xdr:row>
      <xdr:rowOff>168089</xdr:rowOff>
    </xdr:to>
    <xdr:pic>
      <xdr:nvPicPr>
        <xdr:cNvPr id="123" name="Picture 122">
          <a:extLst>
            <a:ext uri="{FF2B5EF4-FFF2-40B4-BE49-F238E27FC236}">
              <a16:creationId xmlns:a16="http://schemas.microsoft.com/office/drawing/2014/main" id="{7CEBCA8F-5322-C71D-A76A-6B4E1AED250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1176618" y="4454339"/>
          <a:ext cx="252132" cy="252132"/>
        </a:xfrm>
        <a:prstGeom prst="rect">
          <a:avLst/>
        </a:prstGeom>
      </xdr:spPr>
    </xdr:pic>
    <xdr:clientData/>
  </xdr:twoCellAnchor>
  <xdr:oneCellAnchor>
    <xdr:from>
      <xdr:col>8</xdr:col>
      <xdr:colOff>234098</xdr:colOff>
      <xdr:row>120</xdr:row>
      <xdr:rowOff>123490</xdr:rowOff>
    </xdr:from>
    <xdr:ext cx="1000000" cy="233205"/>
    <xdr:sp macro="" textlink="">
      <xdr:nvSpPr>
        <xdr:cNvPr id="124" name="TextBox 123">
          <a:extLst>
            <a:ext uri="{FF2B5EF4-FFF2-40B4-BE49-F238E27FC236}">
              <a16:creationId xmlns:a16="http://schemas.microsoft.com/office/drawing/2014/main" id="{F28E2E8E-E208-CFBF-B975-1855A82C5F11}"/>
            </a:ext>
          </a:extLst>
        </xdr:cNvPr>
        <xdr:cNvSpPr txBox="1"/>
      </xdr:nvSpPr>
      <xdr:spPr>
        <a:xfrm>
          <a:off x="5809024" y="5166137"/>
          <a:ext cx="10000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editAs="oneCell">
    <xdr:from>
      <xdr:col>1</xdr:col>
      <xdr:colOff>490257</xdr:colOff>
      <xdr:row>119</xdr:row>
      <xdr:rowOff>168089</xdr:rowOff>
    </xdr:from>
    <xdr:to>
      <xdr:col>2</xdr:col>
      <xdr:colOff>280148</xdr:colOff>
      <xdr:row>120</xdr:row>
      <xdr:rowOff>211732</xdr:rowOff>
    </xdr:to>
    <xdr:pic>
      <xdr:nvPicPr>
        <xdr:cNvPr id="126" name="Picture 125">
          <a:extLst>
            <a:ext uri="{FF2B5EF4-FFF2-40B4-BE49-F238E27FC236}">
              <a16:creationId xmlns:a16="http://schemas.microsoft.com/office/drawing/2014/main" id="{44D0F0D1-750D-37D2-08A9-3FEC0928E90A}"/>
            </a:ext>
          </a:extLst>
        </xdr:cNvPr>
        <xdr:cNvPicPr>
          <a:picLocks noChangeAspect="1"/>
        </xdr:cNvPicPr>
      </xdr:nvPicPr>
      <xdr:blipFill>
        <a:blip xmlns:r="http://schemas.openxmlformats.org/officeDocument/2006/relationships" r:embed="rId10" cstate="print">
          <a:extLst>
            <a:ext uri="{BEBA8EAE-BF5A-486C-A8C5-ECC9F3942E4B}">
              <a14:imgProps xmlns:a14="http://schemas.microsoft.com/office/drawing/2010/main">
                <a14:imgLayer r:embed="rId11">
                  <a14:imgEffect>
                    <a14:saturation sat="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2"/>
            </a:ext>
          </a:extLst>
        </a:blip>
        <a:stretch>
          <a:fillRect/>
        </a:stretch>
      </xdr:blipFill>
      <xdr:spPr>
        <a:xfrm>
          <a:off x="1106581" y="4958604"/>
          <a:ext cx="406214" cy="295775"/>
        </a:xfrm>
        <a:prstGeom prst="rect">
          <a:avLst/>
        </a:prstGeom>
      </xdr:spPr>
    </xdr:pic>
    <xdr:clientData/>
  </xdr:twoCellAnchor>
  <xdr:twoCellAnchor editAs="absolute">
    <xdr:from>
      <xdr:col>1</xdr:col>
      <xdr:colOff>510118</xdr:colOff>
      <xdr:row>123</xdr:row>
      <xdr:rowOff>115196</xdr:rowOff>
    </xdr:from>
    <xdr:to>
      <xdr:col>5</xdr:col>
      <xdr:colOff>367400</xdr:colOff>
      <xdr:row>130</xdr:row>
      <xdr:rowOff>32765</xdr:rowOff>
    </xdr:to>
    <mc:AlternateContent xmlns:mc="http://schemas.openxmlformats.org/markup-compatibility/2006" xmlns:sle15="http://schemas.microsoft.com/office/drawing/2012/slicer">
      <mc:Choice Requires="sle15">
        <xdr:graphicFrame macro="">
          <xdr:nvGraphicFramePr>
            <xdr:cNvPr id="7" name="Month 1">
              <a:extLst>
                <a:ext uri="{FF2B5EF4-FFF2-40B4-BE49-F238E27FC236}">
                  <a16:creationId xmlns:a16="http://schemas.microsoft.com/office/drawing/2014/main" id="{49D28FA9-47C3-4BB2-839D-0DA6EA7E8794}"/>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121424" y="5673815"/>
              <a:ext cx="2302506" cy="160932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xdr:col>
      <xdr:colOff>383842</xdr:colOff>
      <xdr:row>4</xdr:row>
      <xdr:rowOff>57082</xdr:rowOff>
    </xdr:from>
    <xdr:to>
      <xdr:col>5</xdr:col>
      <xdr:colOff>459941</xdr:colOff>
      <xdr:row>114</xdr:row>
      <xdr:rowOff>161614</xdr:rowOff>
    </xdr:to>
    <xdr:grpSp>
      <xdr:nvGrpSpPr>
        <xdr:cNvPr id="4" name="Group 3">
          <a:extLst>
            <a:ext uri="{FF2B5EF4-FFF2-40B4-BE49-F238E27FC236}">
              <a16:creationId xmlns:a16="http://schemas.microsoft.com/office/drawing/2014/main" id="{F971E9CF-E538-4789-986C-984258BB57A3}"/>
            </a:ext>
          </a:extLst>
        </xdr:cNvPr>
        <xdr:cNvGrpSpPr/>
      </xdr:nvGrpSpPr>
      <xdr:grpSpPr>
        <a:xfrm>
          <a:off x="995148" y="1023798"/>
          <a:ext cx="2521323" cy="2521323"/>
          <a:chOff x="994522" y="1064558"/>
          <a:chExt cx="2521323" cy="2521323"/>
        </a:xfrm>
      </xdr:grpSpPr>
      <xdr:pic>
        <xdr:nvPicPr>
          <xdr:cNvPr id="12" name="Picture 11">
            <a:extLst>
              <a:ext uri="{FF2B5EF4-FFF2-40B4-BE49-F238E27FC236}">
                <a16:creationId xmlns:a16="http://schemas.microsoft.com/office/drawing/2014/main" id="{004EA186-9CFF-E549-18B5-D73D6B2C293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94522" y="1064558"/>
            <a:ext cx="2521323" cy="2521323"/>
          </a:xfrm>
          <a:prstGeom prst="rect">
            <a:avLst/>
          </a:prstGeom>
        </xdr:spPr>
      </xdr:pic>
      <xdr:grpSp>
        <xdr:nvGrpSpPr>
          <xdr:cNvPr id="21" name="Group 20">
            <a:extLst>
              <a:ext uri="{FF2B5EF4-FFF2-40B4-BE49-F238E27FC236}">
                <a16:creationId xmlns:a16="http://schemas.microsoft.com/office/drawing/2014/main" id="{C5ABCC36-8502-A733-3404-228D716B968E}"/>
              </a:ext>
            </a:extLst>
          </xdr:cNvPr>
          <xdr:cNvGrpSpPr/>
        </xdr:nvGrpSpPr>
        <xdr:grpSpPr>
          <a:xfrm>
            <a:off x="1417460" y="1669392"/>
            <a:ext cx="1616490" cy="1118280"/>
            <a:chOff x="1417460" y="1669392"/>
            <a:chExt cx="1616490" cy="1118280"/>
          </a:xfrm>
        </xdr:grpSpPr>
        <xdr:sp macro="" textlink="'Pivot Tables'!AY6">
          <xdr:nvSpPr>
            <xdr:cNvPr id="22" name="TextBox 21">
              <a:extLst>
                <a:ext uri="{FF2B5EF4-FFF2-40B4-BE49-F238E27FC236}">
                  <a16:creationId xmlns:a16="http://schemas.microsoft.com/office/drawing/2014/main" id="{6C8E4A74-6CDF-C053-47CB-5EB54C8D2F2A}"/>
                </a:ext>
              </a:extLst>
            </xdr:cNvPr>
            <xdr:cNvSpPr txBox="1"/>
          </xdr:nvSpPr>
          <xdr:spPr>
            <a:xfrm>
              <a:off x="1417460" y="2088359"/>
              <a:ext cx="1616490" cy="351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D61ED12-9639-4E16-8ACB-0F25E0F71C0B}" type="TxLink">
                <a:rPr lang="en-US" sz="3600" b="0" i="0" u="none" strike="noStrike">
                  <a:solidFill>
                    <a:srgbClr val="92D050"/>
                  </a:solidFill>
                  <a:latin typeface="Abadi" panose="020B0604020104020204" pitchFamily="34" charset="0"/>
                  <a:cs typeface="Calibri"/>
                </a:rPr>
                <a:pPr algn="ctr"/>
                <a:t>350K</a:t>
              </a:fld>
              <a:endParaRPr lang="en-US" sz="3600" b="0">
                <a:solidFill>
                  <a:srgbClr val="92D050"/>
                </a:solidFill>
                <a:latin typeface="Abadi" panose="020B0604020104020204" pitchFamily="34" charset="0"/>
                <a:cs typeface="Arial" panose="020B0604020202020204" pitchFamily="34" charset="0"/>
              </a:endParaRPr>
            </a:p>
          </xdr:txBody>
        </xdr:sp>
        <xdr:sp macro="" textlink="">
          <xdr:nvSpPr>
            <xdr:cNvPr id="35" name="TextBox 34">
              <a:extLst>
                <a:ext uri="{FF2B5EF4-FFF2-40B4-BE49-F238E27FC236}">
                  <a16:creationId xmlns:a16="http://schemas.microsoft.com/office/drawing/2014/main" id="{7C2535C8-7D27-234A-63A9-CBAA4D006192}"/>
                </a:ext>
              </a:extLst>
            </xdr:cNvPr>
            <xdr:cNvSpPr txBox="1"/>
          </xdr:nvSpPr>
          <xdr:spPr>
            <a:xfrm>
              <a:off x="1417460" y="2468438"/>
              <a:ext cx="1616490" cy="319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latin typeface="Arial" panose="020B0604020202020204" pitchFamily="34" charset="0"/>
                  <a:cs typeface="Arial" panose="020B0604020202020204" pitchFamily="34" charset="0"/>
                </a:rPr>
                <a:t>USD</a:t>
              </a:r>
            </a:p>
          </xdr:txBody>
        </xdr:sp>
        <xdr:sp macro="" textlink="">
          <xdr:nvSpPr>
            <xdr:cNvPr id="36" name="TextBox 35">
              <a:extLst>
                <a:ext uri="{FF2B5EF4-FFF2-40B4-BE49-F238E27FC236}">
                  <a16:creationId xmlns:a16="http://schemas.microsoft.com/office/drawing/2014/main" id="{0D98AF12-D3F7-A5B7-1EE6-D98CED64B417}"/>
                </a:ext>
              </a:extLst>
            </xdr:cNvPr>
            <xdr:cNvSpPr txBox="1"/>
          </xdr:nvSpPr>
          <xdr:spPr>
            <a:xfrm>
              <a:off x="1417460" y="1669392"/>
              <a:ext cx="1616490" cy="280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rial" panose="020B0604020202020204" pitchFamily="34" charset="0"/>
                  <a:cs typeface="Arial" panose="020B0604020202020204" pitchFamily="34" charset="0"/>
                </a:rPr>
                <a:t>TOTAL</a:t>
              </a:r>
              <a:r>
                <a:rPr lang="en-US" sz="1100" b="1" baseline="0">
                  <a:solidFill>
                    <a:schemeClr val="bg1"/>
                  </a:solidFill>
                  <a:latin typeface="Arial" panose="020B0604020202020204" pitchFamily="34" charset="0"/>
                  <a:cs typeface="Arial" panose="020B0604020202020204" pitchFamily="34" charset="0"/>
                </a:rPr>
                <a:t> NET WORTH</a:t>
              </a:r>
              <a:endParaRPr lang="en-US" sz="1100" b="1">
                <a:solidFill>
                  <a:schemeClr val="bg1"/>
                </a:solidFill>
                <a:latin typeface="Arial" panose="020B0604020202020204" pitchFamily="34" charset="0"/>
                <a:cs typeface="Arial" panose="020B0604020202020204" pitchFamily="34" charset="0"/>
              </a:endParaRP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-1</xdr:colOff>
      <xdr:row>0</xdr:row>
      <xdr:rowOff>14432</xdr:rowOff>
    </xdr:from>
    <xdr:to>
      <xdr:col>18</xdr:col>
      <xdr:colOff>272762</xdr:colOff>
      <xdr:row>314</xdr:row>
      <xdr:rowOff>56435</xdr:rowOff>
    </xdr:to>
    <xdr:grpSp>
      <xdr:nvGrpSpPr>
        <xdr:cNvPr id="2" name="Group 1">
          <a:extLst>
            <a:ext uri="{FF2B5EF4-FFF2-40B4-BE49-F238E27FC236}">
              <a16:creationId xmlns:a16="http://schemas.microsoft.com/office/drawing/2014/main" id="{ECFEDF5B-DAAA-43CE-BBBC-247EB28A15D7}"/>
            </a:ext>
          </a:extLst>
        </xdr:cNvPr>
        <xdr:cNvGrpSpPr/>
      </xdr:nvGrpSpPr>
      <xdr:grpSpPr>
        <a:xfrm>
          <a:off x="-1" y="14432"/>
          <a:ext cx="17716308" cy="9467488"/>
          <a:chOff x="-1" y="14432"/>
          <a:chExt cx="17767947" cy="9875165"/>
        </a:xfrm>
      </xdr:grpSpPr>
      <xdr:grpSp>
        <xdr:nvGrpSpPr>
          <xdr:cNvPr id="3" name="Group 2">
            <a:extLst>
              <a:ext uri="{FF2B5EF4-FFF2-40B4-BE49-F238E27FC236}">
                <a16:creationId xmlns:a16="http://schemas.microsoft.com/office/drawing/2014/main" id="{3ABF440A-7808-8D3D-ABFC-B8392A0ABAA4}"/>
              </a:ext>
            </a:extLst>
          </xdr:cNvPr>
          <xdr:cNvGrpSpPr/>
        </xdr:nvGrpSpPr>
        <xdr:grpSpPr>
          <a:xfrm>
            <a:off x="157551" y="187720"/>
            <a:ext cx="17432372" cy="9516296"/>
            <a:chOff x="-8114" y="0"/>
            <a:chExt cx="17070819" cy="9400033"/>
          </a:xfrm>
        </xdr:grpSpPr>
        <xdr:sp macro="" textlink="">
          <xdr:nvSpPr>
            <xdr:cNvPr id="12" name="Rectangle 11">
              <a:extLst>
                <a:ext uri="{FF2B5EF4-FFF2-40B4-BE49-F238E27FC236}">
                  <a16:creationId xmlns:a16="http://schemas.microsoft.com/office/drawing/2014/main" id="{A72DD497-D5B2-7524-5AA1-72F141CAAEF6}"/>
                </a:ext>
              </a:extLst>
            </xdr:cNvPr>
            <xdr:cNvSpPr/>
          </xdr:nvSpPr>
          <xdr:spPr>
            <a:xfrm>
              <a:off x="-8114" y="781050"/>
              <a:ext cx="1631161" cy="768096"/>
            </a:xfrm>
            <a:prstGeom prst="rect">
              <a:avLst/>
            </a:prstGeom>
            <a:pattFill prst="wdDnDiag">
              <a:fgClr>
                <a:srgbClr val="003C4F"/>
              </a:fgClr>
              <a:bgClr>
                <a:srgbClr val="CC8409"/>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B0303E12-0494-DF50-17BC-FAFE8B2685D8}"/>
                </a:ext>
              </a:extLst>
            </xdr:cNvPr>
            <xdr:cNvSpPr/>
          </xdr:nvSpPr>
          <xdr:spPr>
            <a:xfrm>
              <a:off x="2162175" y="0"/>
              <a:ext cx="688594" cy="768096"/>
            </a:xfrm>
            <a:prstGeom prst="rect">
              <a:avLst/>
            </a:prstGeom>
            <a:solidFill>
              <a:srgbClr val="003C4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13">
              <a:extLst>
                <a:ext uri="{FF2B5EF4-FFF2-40B4-BE49-F238E27FC236}">
                  <a16:creationId xmlns:a16="http://schemas.microsoft.com/office/drawing/2014/main" id="{8C5552E4-C261-5955-03D3-0D073000929F}"/>
                </a:ext>
              </a:extLst>
            </xdr:cNvPr>
            <xdr:cNvSpPr/>
          </xdr:nvSpPr>
          <xdr:spPr>
            <a:xfrm>
              <a:off x="1616075" y="781050"/>
              <a:ext cx="2224786" cy="768096"/>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9E998F6-D076-E0C6-B594-674FFF926B70}"/>
                </a:ext>
              </a:extLst>
            </xdr:cNvPr>
            <xdr:cNvSpPr/>
          </xdr:nvSpPr>
          <xdr:spPr>
            <a:xfrm>
              <a:off x="0" y="0"/>
              <a:ext cx="2188726" cy="768096"/>
            </a:xfrm>
            <a:prstGeom prst="rect">
              <a:avLst/>
            </a:prstGeom>
            <a:solidFill>
              <a:srgbClr val="F2617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Flowchart: Connector 15">
              <a:extLst>
                <a:ext uri="{FF2B5EF4-FFF2-40B4-BE49-F238E27FC236}">
                  <a16:creationId xmlns:a16="http://schemas.microsoft.com/office/drawing/2014/main" id="{3E9F663A-F3B6-B487-FD80-0D61A2B9BC87}"/>
                </a:ext>
              </a:extLst>
            </xdr:cNvPr>
            <xdr:cNvSpPr/>
          </xdr:nvSpPr>
          <xdr:spPr>
            <a:xfrm>
              <a:off x="354663" y="185737"/>
              <a:ext cx="184703" cy="182880"/>
            </a:xfrm>
            <a:prstGeom prst="flowChartConnector">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Flowchart: Connector 16">
              <a:extLst>
                <a:ext uri="{FF2B5EF4-FFF2-40B4-BE49-F238E27FC236}">
                  <a16:creationId xmlns:a16="http://schemas.microsoft.com/office/drawing/2014/main" id="{00BF038B-FF6F-D950-6474-CEF39574BF56}"/>
                </a:ext>
              </a:extLst>
            </xdr:cNvPr>
            <xdr:cNvSpPr/>
          </xdr:nvSpPr>
          <xdr:spPr>
            <a:xfrm>
              <a:off x="700981" y="185737"/>
              <a:ext cx="184703" cy="182880"/>
            </a:xfrm>
            <a:prstGeom prst="flowChartConnector">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Flowchart: Connector 17">
              <a:extLst>
                <a:ext uri="{FF2B5EF4-FFF2-40B4-BE49-F238E27FC236}">
                  <a16:creationId xmlns:a16="http://schemas.microsoft.com/office/drawing/2014/main" id="{B6C8C173-5D0F-422C-949C-215A63FAD514}"/>
                </a:ext>
              </a:extLst>
            </xdr:cNvPr>
            <xdr:cNvSpPr/>
          </xdr:nvSpPr>
          <xdr:spPr>
            <a:xfrm>
              <a:off x="1047298" y="185737"/>
              <a:ext cx="184703" cy="182880"/>
            </a:xfrm>
            <a:prstGeom prst="flowChartConnector">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Flowchart: Connector 18">
              <a:extLst>
                <a:ext uri="{FF2B5EF4-FFF2-40B4-BE49-F238E27FC236}">
                  <a16:creationId xmlns:a16="http://schemas.microsoft.com/office/drawing/2014/main" id="{5F080CEE-8ABC-8A8C-D2D3-AB8CAFE439B0}"/>
                </a:ext>
              </a:extLst>
            </xdr:cNvPr>
            <xdr:cNvSpPr/>
          </xdr:nvSpPr>
          <xdr:spPr>
            <a:xfrm>
              <a:off x="1393615" y="185737"/>
              <a:ext cx="184703" cy="182880"/>
            </a:xfrm>
            <a:prstGeom prst="flowChartConnector">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0" name="Group 19">
              <a:extLst>
                <a:ext uri="{FF2B5EF4-FFF2-40B4-BE49-F238E27FC236}">
                  <a16:creationId xmlns:a16="http://schemas.microsoft.com/office/drawing/2014/main" id="{A8778701-1C86-A9F5-A257-43AE32405DA3}"/>
                </a:ext>
              </a:extLst>
            </xdr:cNvPr>
            <xdr:cNvGrpSpPr/>
          </xdr:nvGrpSpPr>
          <xdr:grpSpPr>
            <a:xfrm>
              <a:off x="2851148" y="0"/>
              <a:ext cx="2289177" cy="762000"/>
              <a:chOff x="2876548" y="0"/>
              <a:chExt cx="2314577" cy="768096"/>
            </a:xfrm>
          </xdr:grpSpPr>
          <xdr:sp macro="" textlink="">
            <xdr:nvSpPr>
              <xdr:cNvPr id="56" name="Rectangle 55">
                <a:extLst>
                  <a:ext uri="{FF2B5EF4-FFF2-40B4-BE49-F238E27FC236}">
                    <a16:creationId xmlns:a16="http://schemas.microsoft.com/office/drawing/2014/main" id="{80373166-E1E2-4414-D408-78FC852EB86A}"/>
                  </a:ext>
                </a:extLst>
              </xdr:cNvPr>
              <xdr:cNvSpPr/>
            </xdr:nvSpPr>
            <xdr:spPr>
              <a:xfrm>
                <a:off x="2876548" y="0"/>
                <a:ext cx="1591056" cy="768096"/>
              </a:xfrm>
              <a:prstGeom prst="rect">
                <a:avLst/>
              </a:prstGeom>
              <a:solidFill>
                <a:srgbClr val="09C9C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Partial Circle 56">
                <a:extLst>
                  <a:ext uri="{FF2B5EF4-FFF2-40B4-BE49-F238E27FC236}">
                    <a16:creationId xmlns:a16="http://schemas.microsoft.com/office/drawing/2014/main" id="{E01063AF-5C8B-3446-C9C3-321C83D313CF}"/>
                  </a:ext>
                </a:extLst>
              </xdr:cNvPr>
              <xdr:cNvSpPr/>
            </xdr:nvSpPr>
            <xdr:spPr>
              <a:xfrm>
                <a:off x="3762374" y="0"/>
                <a:ext cx="1428751" cy="768096"/>
              </a:xfrm>
              <a:prstGeom prst="pie">
                <a:avLst>
                  <a:gd name="adj1" fmla="val 5415968"/>
                  <a:gd name="adj2" fmla="val 162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21" name="Rectangle 20">
              <a:extLst>
                <a:ext uri="{FF2B5EF4-FFF2-40B4-BE49-F238E27FC236}">
                  <a16:creationId xmlns:a16="http://schemas.microsoft.com/office/drawing/2014/main" id="{6FBEA3EC-BA53-56A7-7E08-2BC363F112B9}"/>
                </a:ext>
              </a:extLst>
            </xdr:cNvPr>
            <xdr:cNvSpPr/>
          </xdr:nvSpPr>
          <xdr:spPr>
            <a:xfrm>
              <a:off x="4432300" y="0"/>
              <a:ext cx="1511300" cy="746125"/>
            </a:xfrm>
            <a:prstGeom prst="rect">
              <a:avLst/>
            </a:prstGeom>
            <a:pattFill prst="wdDnDiag">
              <a:fgClr>
                <a:srgbClr val="003C4F"/>
              </a:fgClr>
              <a:bgClr>
                <a:srgbClr val="CC8409"/>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ectangle 21">
              <a:extLst>
                <a:ext uri="{FF2B5EF4-FFF2-40B4-BE49-F238E27FC236}">
                  <a16:creationId xmlns:a16="http://schemas.microsoft.com/office/drawing/2014/main" id="{0587CAB7-1E76-8258-56E7-1FE94E4A3F05}"/>
                </a:ext>
              </a:extLst>
            </xdr:cNvPr>
            <xdr:cNvSpPr/>
          </xdr:nvSpPr>
          <xdr:spPr>
            <a:xfrm>
              <a:off x="3838575" y="762000"/>
              <a:ext cx="2114550" cy="787146"/>
            </a:xfrm>
            <a:prstGeom prst="rect">
              <a:avLst/>
            </a:prstGeom>
            <a:solidFill>
              <a:schemeClr val="bg1">
                <a:lumMod val="7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3" name="Group 22">
              <a:extLst>
                <a:ext uri="{FF2B5EF4-FFF2-40B4-BE49-F238E27FC236}">
                  <a16:creationId xmlns:a16="http://schemas.microsoft.com/office/drawing/2014/main" id="{B717ADB0-DB7F-BC1D-6275-59BA111E4248}"/>
                </a:ext>
              </a:extLst>
            </xdr:cNvPr>
            <xdr:cNvGrpSpPr/>
          </xdr:nvGrpSpPr>
          <xdr:grpSpPr>
            <a:xfrm>
              <a:off x="5929884" y="1"/>
              <a:ext cx="1572006" cy="768096"/>
              <a:chOff x="5987034" y="1"/>
              <a:chExt cx="1591056" cy="768096"/>
            </a:xfrm>
          </xdr:grpSpPr>
          <xdr:sp macro="" textlink="">
            <xdr:nvSpPr>
              <xdr:cNvPr id="54" name="Isosceles Triangle 53">
                <a:extLst>
                  <a:ext uri="{FF2B5EF4-FFF2-40B4-BE49-F238E27FC236}">
                    <a16:creationId xmlns:a16="http://schemas.microsoft.com/office/drawing/2014/main" id="{9B69C89D-A41A-0B36-8DCA-1141EE61E322}"/>
                  </a:ext>
                </a:extLst>
              </xdr:cNvPr>
              <xdr:cNvSpPr/>
            </xdr:nvSpPr>
            <xdr:spPr>
              <a:xfrm rot="5400000">
                <a:off x="6398514" y="-411479"/>
                <a:ext cx="768096" cy="1591056"/>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5" name="Isosceles Triangle 54">
                <a:extLst>
                  <a:ext uri="{FF2B5EF4-FFF2-40B4-BE49-F238E27FC236}">
                    <a16:creationId xmlns:a16="http://schemas.microsoft.com/office/drawing/2014/main" id="{E7DA5536-C9C6-ABB3-114A-57ED6FEA48E7}"/>
                  </a:ext>
                </a:extLst>
              </xdr:cNvPr>
              <xdr:cNvSpPr/>
            </xdr:nvSpPr>
            <xdr:spPr>
              <a:xfrm rot="16200000">
                <a:off x="6398514" y="-411479"/>
                <a:ext cx="768096" cy="1591056"/>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24" name="Group 23">
              <a:extLst>
                <a:ext uri="{FF2B5EF4-FFF2-40B4-BE49-F238E27FC236}">
                  <a16:creationId xmlns:a16="http://schemas.microsoft.com/office/drawing/2014/main" id="{715FB22A-E4C9-F0DB-C9F9-9D33A6B00E32}"/>
                </a:ext>
              </a:extLst>
            </xdr:cNvPr>
            <xdr:cNvGrpSpPr/>
          </xdr:nvGrpSpPr>
          <xdr:grpSpPr>
            <a:xfrm>
              <a:off x="5929884" y="746126"/>
              <a:ext cx="1591056" cy="803022"/>
              <a:chOff x="5987034" y="771526"/>
              <a:chExt cx="1610106" cy="777621"/>
            </a:xfrm>
          </xdr:grpSpPr>
          <xdr:sp macro="" textlink="">
            <xdr:nvSpPr>
              <xdr:cNvPr id="52" name="Isosceles Triangle 51">
                <a:extLst>
                  <a:ext uri="{FF2B5EF4-FFF2-40B4-BE49-F238E27FC236}">
                    <a16:creationId xmlns:a16="http://schemas.microsoft.com/office/drawing/2014/main" id="{7B113F97-F858-00F9-C578-E5BDE10DF639}"/>
                  </a:ext>
                </a:extLst>
              </xdr:cNvPr>
              <xdr:cNvSpPr/>
            </xdr:nvSpPr>
            <xdr:spPr>
              <a:xfrm rot="5400000">
                <a:off x="6417564" y="369571"/>
                <a:ext cx="768096" cy="1591056"/>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 name="Isosceles Triangle 52">
                <a:extLst>
                  <a:ext uri="{FF2B5EF4-FFF2-40B4-BE49-F238E27FC236}">
                    <a16:creationId xmlns:a16="http://schemas.microsoft.com/office/drawing/2014/main" id="{9A48537E-4B7A-4684-1BD1-D672B9FEBE70}"/>
                  </a:ext>
                </a:extLst>
              </xdr:cNvPr>
              <xdr:cNvSpPr/>
            </xdr:nvSpPr>
            <xdr:spPr>
              <a:xfrm rot="16200000">
                <a:off x="6398514" y="360046"/>
                <a:ext cx="768096" cy="1591056"/>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5" name="Rectangle 24">
              <a:extLst>
                <a:ext uri="{FF2B5EF4-FFF2-40B4-BE49-F238E27FC236}">
                  <a16:creationId xmlns:a16="http://schemas.microsoft.com/office/drawing/2014/main" id="{D8362F64-7C12-9B15-6E51-821211636944}"/>
                </a:ext>
              </a:extLst>
            </xdr:cNvPr>
            <xdr:cNvSpPr/>
          </xdr:nvSpPr>
          <xdr:spPr>
            <a:xfrm>
              <a:off x="7496175" y="771525"/>
              <a:ext cx="1608582" cy="768096"/>
            </a:xfrm>
            <a:prstGeom prst="rect">
              <a:avLst/>
            </a:prstGeom>
            <a:solidFill>
              <a:srgbClr val="CF73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Rectangle 25">
              <a:extLst>
                <a:ext uri="{FF2B5EF4-FFF2-40B4-BE49-F238E27FC236}">
                  <a16:creationId xmlns:a16="http://schemas.microsoft.com/office/drawing/2014/main" id="{5AE89D51-7E50-FACA-8733-2EC0A9595701}"/>
                </a:ext>
              </a:extLst>
            </xdr:cNvPr>
            <xdr:cNvSpPr/>
          </xdr:nvSpPr>
          <xdr:spPr>
            <a:xfrm>
              <a:off x="7496175" y="0"/>
              <a:ext cx="1608582" cy="777874"/>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Rectangle 26">
              <a:extLst>
                <a:ext uri="{FF2B5EF4-FFF2-40B4-BE49-F238E27FC236}">
                  <a16:creationId xmlns:a16="http://schemas.microsoft.com/office/drawing/2014/main" id="{241A8EDB-AFE8-2693-F576-6DCADB9E41B6}"/>
                </a:ext>
              </a:extLst>
            </xdr:cNvPr>
            <xdr:cNvSpPr/>
          </xdr:nvSpPr>
          <xdr:spPr>
            <a:xfrm>
              <a:off x="9096374" y="0"/>
              <a:ext cx="1635125" cy="409574"/>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28" name="Rectangle 27">
              <a:extLst>
                <a:ext uri="{FF2B5EF4-FFF2-40B4-BE49-F238E27FC236}">
                  <a16:creationId xmlns:a16="http://schemas.microsoft.com/office/drawing/2014/main" id="{25B399DB-2A53-8EE4-69E3-148C7F027947}"/>
                </a:ext>
              </a:extLst>
            </xdr:cNvPr>
            <xdr:cNvSpPr/>
          </xdr:nvSpPr>
          <xdr:spPr>
            <a:xfrm>
              <a:off x="9096375" y="390526"/>
              <a:ext cx="1614932" cy="384048"/>
            </a:xfrm>
            <a:prstGeom prst="rect">
              <a:avLst/>
            </a:prstGeom>
            <a:solidFill>
              <a:srgbClr val="F2617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9" name="Rectangle 28">
              <a:extLst>
                <a:ext uri="{FF2B5EF4-FFF2-40B4-BE49-F238E27FC236}">
                  <a16:creationId xmlns:a16="http://schemas.microsoft.com/office/drawing/2014/main" id="{6B57BC3F-0F0F-BD66-0012-2A78889C7E80}"/>
                </a:ext>
              </a:extLst>
            </xdr:cNvPr>
            <xdr:cNvSpPr/>
          </xdr:nvSpPr>
          <xdr:spPr>
            <a:xfrm>
              <a:off x="9105900" y="781050"/>
              <a:ext cx="3224657" cy="768096"/>
            </a:xfrm>
            <a:prstGeom prst="rect">
              <a:avLst/>
            </a:prstGeom>
            <a:solidFill>
              <a:srgbClr val="72727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Rectangle 29">
              <a:extLst>
                <a:ext uri="{FF2B5EF4-FFF2-40B4-BE49-F238E27FC236}">
                  <a16:creationId xmlns:a16="http://schemas.microsoft.com/office/drawing/2014/main" id="{4FA84A60-8FA1-300F-864F-339CE4230915}"/>
                </a:ext>
              </a:extLst>
            </xdr:cNvPr>
            <xdr:cNvSpPr/>
          </xdr:nvSpPr>
          <xdr:spPr>
            <a:xfrm>
              <a:off x="10721975" y="0"/>
              <a:ext cx="1608582" cy="781050"/>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Isosceles Triangle 30">
              <a:extLst>
                <a:ext uri="{FF2B5EF4-FFF2-40B4-BE49-F238E27FC236}">
                  <a16:creationId xmlns:a16="http://schemas.microsoft.com/office/drawing/2014/main" id="{2AAD7A56-7688-6A9E-846C-ECD985332D3C}"/>
                </a:ext>
              </a:extLst>
            </xdr:cNvPr>
            <xdr:cNvSpPr/>
          </xdr:nvSpPr>
          <xdr:spPr>
            <a:xfrm rot="10800000">
              <a:off x="10717025" y="11906"/>
              <a:ext cx="1572091" cy="571500"/>
            </a:xfrm>
            <a:prstGeom prst="triangle">
              <a:avLst>
                <a:gd name="adj" fmla="val 4945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Rectangle 31">
              <a:extLst>
                <a:ext uri="{FF2B5EF4-FFF2-40B4-BE49-F238E27FC236}">
                  <a16:creationId xmlns:a16="http://schemas.microsoft.com/office/drawing/2014/main" id="{8FD9F2C7-9E14-575B-B558-247A42EC29D3}"/>
                </a:ext>
              </a:extLst>
            </xdr:cNvPr>
            <xdr:cNvSpPr/>
          </xdr:nvSpPr>
          <xdr:spPr>
            <a:xfrm>
              <a:off x="12303125" y="783432"/>
              <a:ext cx="1608582" cy="768096"/>
            </a:xfrm>
            <a:prstGeom prst="rect">
              <a:avLst/>
            </a:prstGeom>
            <a:solidFill>
              <a:srgbClr val="CF73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Rectangle 32">
              <a:extLst>
                <a:ext uri="{FF2B5EF4-FFF2-40B4-BE49-F238E27FC236}">
                  <a16:creationId xmlns:a16="http://schemas.microsoft.com/office/drawing/2014/main" id="{06ABB2ED-08CF-7EF7-2655-E91590D3EDB5}"/>
                </a:ext>
              </a:extLst>
            </xdr:cNvPr>
            <xdr:cNvSpPr/>
          </xdr:nvSpPr>
          <xdr:spPr>
            <a:xfrm>
              <a:off x="12303125" y="11907"/>
              <a:ext cx="1608582" cy="768096"/>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Partial Circle 33">
              <a:extLst>
                <a:ext uri="{FF2B5EF4-FFF2-40B4-BE49-F238E27FC236}">
                  <a16:creationId xmlns:a16="http://schemas.microsoft.com/office/drawing/2014/main" id="{02B0D73A-86C1-B8BF-4CC2-7C1774A566F2}"/>
                </a:ext>
              </a:extLst>
            </xdr:cNvPr>
            <xdr:cNvSpPr/>
          </xdr:nvSpPr>
          <xdr:spPr>
            <a:xfrm rot="10800000">
              <a:off x="11602240" y="773906"/>
              <a:ext cx="1414934" cy="781050"/>
            </a:xfrm>
            <a:prstGeom prst="pie">
              <a:avLst>
                <a:gd name="adj1" fmla="val 5415968"/>
                <a:gd name="adj2" fmla="val 162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nvGrpSpPr>
            <xdr:cNvPr id="35" name="Group 34">
              <a:extLst>
                <a:ext uri="{FF2B5EF4-FFF2-40B4-BE49-F238E27FC236}">
                  <a16:creationId xmlns:a16="http://schemas.microsoft.com/office/drawing/2014/main" id="{F336A311-E61C-EEC7-24C5-9809872DF9D9}"/>
                </a:ext>
              </a:extLst>
            </xdr:cNvPr>
            <xdr:cNvGrpSpPr/>
          </xdr:nvGrpSpPr>
          <xdr:grpSpPr>
            <a:xfrm flipH="1">
              <a:off x="13896753" y="0"/>
              <a:ext cx="1595024" cy="1549146"/>
              <a:chOff x="13988034" y="0"/>
              <a:chExt cx="1602962" cy="1549146"/>
            </a:xfrm>
          </xdr:grpSpPr>
          <xdr:grpSp>
            <xdr:nvGrpSpPr>
              <xdr:cNvPr id="46" name="Group 45">
                <a:extLst>
                  <a:ext uri="{FF2B5EF4-FFF2-40B4-BE49-F238E27FC236}">
                    <a16:creationId xmlns:a16="http://schemas.microsoft.com/office/drawing/2014/main" id="{4AFC375B-732C-4983-1D37-D24D1121DEFC}"/>
                  </a:ext>
                </a:extLst>
              </xdr:cNvPr>
              <xdr:cNvGrpSpPr/>
            </xdr:nvGrpSpPr>
            <xdr:grpSpPr>
              <a:xfrm>
                <a:off x="13988034" y="0"/>
                <a:ext cx="1583912" cy="768096"/>
                <a:chOff x="5987034" y="1"/>
                <a:chExt cx="1591056" cy="768096"/>
              </a:xfrm>
            </xdr:grpSpPr>
            <xdr:sp macro="" textlink="">
              <xdr:nvSpPr>
                <xdr:cNvPr id="50" name="Isosceles Triangle 49">
                  <a:extLst>
                    <a:ext uri="{FF2B5EF4-FFF2-40B4-BE49-F238E27FC236}">
                      <a16:creationId xmlns:a16="http://schemas.microsoft.com/office/drawing/2014/main" id="{792F131D-FC3B-BB4B-C253-D762A2F40067}"/>
                    </a:ext>
                  </a:extLst>
                </xdr:cNvPr>
                <xdr:cNvSpPr/>
              </xdr:nvSpPr>
              <xdr:spPr>
                <a:xfrm rot="5400000">
                  <a:off x="6398514" y="-411479"/>
                  <a:ext cx="768096" cy="1591056"/>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Isosceles Triangle 50">
                  <a:extLst>
                    <a:ext uri="{FF2B5EF4-FFF2-40B4-BE49-F238E27FC236}">
                      <a16:creationId xmlns:a16="http://schemas.microsoft.com/office/drawing/2014/main" id="{B574359D-6E5D-B347-F172-5E1C923997B6}"/>
                    </a:ext>
                  </a:extLst>
                </xdr:cNvPr>
                <xdr:cNvSpPr/>
              </xdr:nvSpPr>
              <xdr:spPr>
                <a:xfrm rot="16200000">
                  <a:off x="6398514" y="-411479"/>
                  <a:ext cx="768096" cy="1591056"/>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47" name="Group 46">
                <a:extLst>
                  <a:ext uri="{FF2B5EF4-FFF2-40B4-BE49-F238E27FC236}">
                    <a16:creationId xmlns:a16="http://schemas.microsoft.com/office/drawing/2014/main" id="{D50670CB-C63C-24C6-D130-C42A16150F84}"/>
                  </a:ext>
                </a:extLst>
              </xdr:cNvPr>
              <xdr:cNvGrpSpPr/>
            </xdr:nvGrpSpPr>
            <xdr:grpSpPr>
              <a:xfrm>
                <a:off x="13988034" y="771525"/>
                <a:ext cx="1602962" cy="777621"/>
                <a:chOff x="5987034" y="771526"/>
                <a:chExt cx="1610106" cy="777621"/>
              </a:xfrm>
            </xdr:grpSpPr>
            <xdr:sp macro="" textlink="">
              <xdr:nvSpPr>
                <xdr:cNvPr id="48" name="Isosceles Triangle 47">
                  <a:extLst>
                    <a:ext uri="{FF2B5EF4-FFF2-40B4-BE49-F238E27FC236}">
                      <a16:creationId xmlns:a16="http://schemas.microsoft.com/office/drawing/2014/main" id="{FC41D9F8-5538-6FFC-E721-2A24D267127E}"/>
                    </a:ext>
                  </a:extLst>
                </xdr:cNvPr>
                <xdr:cNvSpPr/>
              </xdr:nvSpPr>
              <xdr:spPr>
                <a:xfrm rot="5400000">
                  <a:off x="6417564" y="369571"/>
                  <a:ext cx="768096" cy="1591056"/>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Isosceles Triangle 48">
                  <a:extLst>
                    <a:ext uri="{FF2B5EF4-FFF2-40B4-BE49-F238E27FC236}">
                      <a16:creationId xmlns:a16="http://schemas.microsoft.com/office/drawing/2014/main" id="{D4B49054-F374-8126-483D-B6C90D0E15C3}"/>
                    </a:ext>
                  </a:extLst>
                </xdr:cNvPr>
                <xdr:cNvSpPr/>
              </xdr:nvSpPr>
              <xdr:spPr>
                <a:xfrm rot="16200000">
                  <a:off x="6398514" y="360046"/>
                  <a:ext cx="768096" cy="1591056"/>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36" name="Group 35">
              <a:extLst>
                <a:ext uri="{FF2B5EF4-FFF2-40B4-BE49-F238E27FC236}">
                  <a16:creationId xmlns:a16="http://schemas.microsoft.com/office/drawing/2014/main" id="{0FA6B281-EF15-4648-B400-826EBD244EE2}"/>
                </a:ext>
              </a:extLst>
            </xdr:cNvPr>
            <xdr:cNvGrpSpPr/>
          </xdr:nvGrpSpPr>
          <xdr:grpSpPr>
            <a:xfrm flipV="1">
              <a:off x="15460441" y="781051"/>
              <a:ext cx="1591056" cy="777621"/>
              <a:chOff x="5987034" y="771526"/>
              <a:chExt cx="1610106" cy="777621"/>
            </a:xfrm>
            <a:solidFill>
              <a:srgbClr val="F5DFDD"/>
            </a:solidFill>
          </xdr:grpSpPr>
          <xdr:sp macro="" textlink="">
            <xdr:nvSpPr>
              <xdr:cNvPr id="44" name="Isosceles Triangle 43">
                <a:extLst>
                  <a:ext uri="{FF2B5EF4-FFF2-40B4-BE49-F238E27FC236}">
                    <a16:creationId xmlns:a16="http://schemas.microsoft.com/office/drawing/2014/main" id="{26CDE78D-B526-FB14-7587-75D82F8B5751}"/>
                  </a:ext>
                </a:extLst>
              </xdr:cNvPr>
              <xdr:cNvSpPr/>
            </xdr:nvSpPr>
            <xdr:spPr>
              <a:xfrm rot="5400000">
                <a:off x="6417564" y="369571"/>
                <a:ext cx="768096" cy="1591056"/>
              </a:xfrm>
              <a:prstGeom prst="triangle">
                <a:avLst>
                  <a:gd name="adj" fmla="val 100000"/>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Isosceles Triangle 44">
                <a:extLst>
                  <a:ext uri="{FF2B5EF4-FFF2-40B4-BE49-F238E27FC236}">
                    <a16:creationId xmlns:a16="http://schemas.microsoft.com/office/drawing/2014/main" id="{DF5D7756-4278-0FBC-CE2B-E9E0D8B86EA1}"/>
                  </a:ext>
                </a:extLst>
              </xdr:cNvPr>
              <xdr:cNvSpPr/>
            </xdr:nvSpPr>
            <xdr:spPr>
              <a:xfrm rot="16200000">
                <a:off x="6398514" y="360046"/>
                <a:ext cx="768096" cy="1591056"/>
              </a:xfrm>
              <a:prstGeom prst="triangle">
                <a:avLst>
                  <a:gd name="adj" fmla="val 100000"/>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7" name="Rectangle 36">
              <a:extLst>
                <a:ext uri="{FF2B5EF4-FFF2-40B4-BE49-F238E27FC236}">
                  <a16:creationId xmlns:a16="http://schemas.microsoft.com/office/drawing/2014/main" id="{3AC9A88D-59CC-96C3-B498-86B34F329C0F}"/>
                </a:ext>
              </a:extLst>
            </xdr:cNvPr>
            <xdr:cNvSpPr/>
          </xdr:nvSpPr>
          <xdr:spPr>
            <a:xfrm>
              <a:off x="15486062" y="0"/>
              <a:ext cx="1541010" cy="768096"/>
            </a:xfrm>
            <a:prstGeom prst="rect">
              <a:avLst/>
            </a:prstGeom>
            <a:solidFill>
              <a:srgbClr val="003C4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38" name="Group 37">
              <a:extLst>
                <a:ext uri="{FF2B5EF4-FFF2-40B4-BE49-F238E27FC236}">
                  <a16:creationId xmlns:a16="http://schemas.microsoft.com/office/drawing/2014/main" id="{0E2151AC-D74B-128A-BA40-B6D529463410}"/>
                </a:ext>
              </a:extLst>
            </xdr:cNvPr>
            <xdr:cNvGrpSpPr/>
          </xdr:nvGrpSpPr>
          <xdr:grpSpPr>
            <a:xfrm>
              <a:off x="4507563" y="925512"/>
              <a:ext cx="1223655" cy="182880"/>
              <a:chOff x="507063" y="338137"/>
              <a:chExt cx="1223655" cy="182880"/>
            </a:xfrm>
            <a:solidFill>
              <a:srgbClr val="211D25"/>
            </a:solidFill>
          </xdr:grpSpPr>
          <xdr:sp macro="" textlink="">
            <xdr:nvSpPr>
              <xdr:cNvPr id="40" name="Flowchart: Connector 39">
                <a:extLst>
                  <a:ext uri="{FF2B5EF4-FFF2-40B4-BE49-F238E27FC236}">
                    <a16:creationId xmlns:a16="http://schemas.microsoft.com/office/drawing/2014/main" id="{9B00EB86-13DF-D6C5-7557-B00798908E49}"/>
                  </a:ext>
                </a:extLst>
              </xdr:cNvPr>
              <xdr:cNvSpPr/>
            </xdr:nvSpPr>
            <xdr:spPr>
              <a:xfrm>
                <a:off x="507063" y="338137"/>
                <a:ext cx="184703" cy="182880"/>
              </a:xfrm>
              <a:prstGeom prst="flowChartConnector">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Flowchart: Connector 40">
                <a:extLst>
                  <a:ext uri="{FF2B5EF4-FFF2-40B4-BE49-F238E27FC236}">
                    <a16:creationId xmlns:a16="http://schemas.microsoft.com/office/drawing/2014/main" id="{CD8B4A19-3F0C-C444-BE19-D1A14F66441F}"/>
                  </a:ext>
                </a:extLst>
              </xdr:cNvPr>
              <xdr:cNvSpPr/>
            </xdr:nvSpPr>
            <xdr:spPr>
              <a:xfrm>
                <a:off x="853381" y="338137"/>
                <a:ext cx="184703" cy="182880"/>
              </a:xfrm>
              <a:prstGeom prst="flowChartConnector">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Flowchart: Connector 41">
                <a:extLst>
                  <a:ext uri="{FF2B5EF4-FFF2-40B4-BE49-F238E27FC236}">
                    <a16:creationId xmlns:a16="http://schemas.microsoft.com/office/drawing/2014/main" id="{44AF795D-3B5B-9B0E-D059-53D728A59D52}"/>
                  </a:ext>
                </a:extLst>
              </xdr:cNvPr>
              <xdr:cNvSpPr/>
            </xdr:nvSpPr>
            <xdr:spPr>
              <a:xfrm>
                <a:off x="1199698" y="338137"/>
                <a:ext cx="184703" cy="182880"/>
              </a:xfrm>
              <a:prstGeom prst="flowChartConnector">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Flowchart: Connector 42">
                <a:extLst>
                  <a:ext uri="{FF2B5EF4-FFF2-40B4-BE49-F238E27FC236}">
                    <a16:creationId xmlns:a16="http://schemas.microsoft.com/office/drawing/2014/main" id="{884A8B2F-D0F0-8624-AD58-E3DF107F9446}"/>
                  </a:ext>
                </a:extLst>
              </xdr:cNvPr>
              <xdr:cNvSpPr/>
            </xdr:nvSpPr>
            <xdr:spPr>
              <a:xfrm>
                <a:off x="1546015" y="338137"/>
                <a:ext cx="184703" cy="182880"/>
              </a:xfrm>
              <a:prstGeom prst="flowChartConnector">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9" name="Rectangle: Rounded Corners 38">
              <a:extLst>
                <a:ext uri="{FF2B5EF4-FFF2-40B4-BE49-F238E27FC236}">
                  <a16:creationId xmlns:a16="http://schemas.microsoft.com/office/drawing/2014/main" id="{2B98C125-B689-3668-167F-7851166596C6}"/>
                </a:ext>
              </a:extLst>
            </xdr:cNvPr>
            <xdr:cNvSpPr/>
          </xdr:nvSpPr>
          <xdr:spPr>
            <a:xfrm>
              <a:off x="0" y="0"/>
              <a:ext cx="17062705" cy="9400033"/>
            </a:xfrm>
            <a:prstGeom prst="roundRect">
              <a:avLst>
                <a:gd name="adj" fmla="val 8223"/>
              </a:avLst>
            </a:prstGeom>
            <a:noFill/>
            <a:ln w="339725">
              <a:solidFill>
                <a:srgbClr val="7F778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 name="Isosceles Triangle 3">
            <a:extLst>
              <a:ext uri="{FF2B5EF4-FFF2-40B4-BE49-F238E27FC236}">
                <a16:creationId xmlns:a16="http://schemas.microsoft.com/office/drawing/2014/main" id="{A1EBA82B-B97B-A519-DEE7-90FDE1221CED}"/>
              </a:ext>
            </a:extLst>
          </xdr:cNvPr>
          <xdr:cNvSpPr/>
        </xdr:nvSpPr>
        <xdr:spPr>
          <a:xfrm rot="5400000">
            <a:off x="-14629" y="29060"/>
            <a:ext cx="884868" cy="855611"/>
          </a:xfrm>
          <a:prstGeom prst="triangle">
            <a:avLst>
              <a:gd name="adj" fmla="val 0"/>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Isosceles Triangle 4">
            <a:extLst>
              <a:ext uri="{FF2B5EF4-FFF2-40B4-BE49-F238E27FC236}">
                <a16:creationId xmlns:a16="http://schemas.microsoft.com/office/drawing/2014/main" id="{E97CCE64-6651-0EB7-CA95-A2BBF6239A7F}"/>
              </a:ext>
            </a:extLst>
          </xdr:cNvPr>
          <xdr:cNvSpPr/>
        </xdr:nvSpPr>
        <xdr:spPr>
          <a:xfrm>
            <a:off x="0" y="9043576"/>
            <a:ext cx="876242" cy="846021"/>
          </a:xfrm>
          <a:prstGeom prst="triangle">
            <a:avLst>
              <a:gd name="adj" fmla="val 0"/>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Isosceles Triangle 5">
            <a:extLst>
              <a:ext uri="{FF2B5EF4-FFF2-40B4-BE49-F238E27FC236}">
                <a16:creationId xmlns:a16="http://schemas.microsoft.com/office/drawing/2014/main" id="{138DFE61-88B2-F562-F0B4-0BE266B9BA4C}"/>
              </a:ext>
            </a:extLst>
          </xdr:cNvPr>
          <xdr:cNvSpPr/>
        </xdr:nvSpPr>
        <xdr:spPr>
          <a:xfrm rot="16200000">
            <a:off x="16742151" y="8863797"/>
            <a:ext cx="1118604" cy="932987"/>
          </a:xfrm>
          <a:prstGeom prst="triangle">
            <a:avLst>
              <a:gd name="adj" fmla="val 0"/>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Isosceles Triangle 6">
            <a:extLst>
              <a:ext uri="{FF2B5EF4-FFF2-40B4-BE49-F238E27FC236}">
                <a16:creationId xmlns:a16="http://schemas.microsoft.com/office/drawing/2014/main" id="{821E7944-2796-45EA-F6C3-EB9487882CCA}"/>
              </a:ext>
            </a:extLst>
          </xdr:cNvPr>
          <xdr:cNvSpPr/>
        </xdr:nvSpPr>
        <xdr:spPr>
          <a:xfrm rot="10800000">
            <a:off x="16832573" y="14432"/>
            <a:ext cx="926711" cy="1111925"/>
          </a:xfrm>
          <a:prstGeom prst="triangle">
            <a:avLst>
              <a:gd name="adj" fmla="val 0"/>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3C0A4376-D54C-8DC8-B0B4-78B215BB9F7E}"/>
              </a:ext>
            </a:extLst>
          </xdr:cNvPr>
          <xdr:cNvSpPr/>
        </xdr:nvSpPr>
        <xdr:spPr>
          <a:xfrm>
            <a:off x="977119" y="634152"/>
            <a:ext cx="2582780" cy="8588525"/>
          </a:xfrm>
          <a:prstGeom prst="roundRect">
            <a:avLst>
              <a:gd name="adj" fmla="val 10990"/>
            </a:avLst>
          </a:prstGeom>
          <a:solidFill>
            <a:srgbClr val="211D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E88EF195-D688-2448-FB23-F6B60AAA8A91}"/>
              </a:ext>
            </a:extLst>
          </xdr:cNvPr>
          <xdr:cNvSpPr txBox="1"/>
        </xdr:nvSpPr>
        <xdr:spPr>
          <a:xfrm>
            <a:off x="10155331" y="1008529"/>
            <a:ext cx="2199156" cy="364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a:solidFill>
                  <a:schemeClr val="bg1"/>
                </a:solidFill>
                <a:latin typeface="Arial" panose="020B0604020202020204" pitchFamily="34" charset="0"/>
                <a:cs typeface="Arial" panose="020B0604020202020204" pitchFamily="34" charset="0"/>
              </a:rPr>
              <a:t>Siimon K.</a:t>
            </a:r>
            <a:r>
              <a:rPr lang="en-US" sz="1800" baseline="0">
                <a:solidFill>
                  <a:schemeClr val="bg1"/>
                </a:solidFill>
                <a:latin typeface="Arial" panose="020B0604020202020204" pitchFamily="34" charset="0"/>
                <a:cs typeface="Arial" panose="020B0604020202020204" pitchFamily="34" charset="0"/>
              </a:rPr>
              <a:t> Jimmy</a:t>
            </a:r>
            <a:endParaRPr lang="en-US" sz="1800">
              <a:solidFill>
                <a:schemeClr val="bg1"/>
              </a:solidFill>
              <a:latin typeface="Arial" panose="020B0604020202020204" pitchFamily="34" charset="0"/>
              <a:cs typeface="Arial" panose="020B0604020202020204" pitchFamily="34" charset="0"/>
            </a:endParaRPr>
          </a:p>
        </xdr:txBody>
      </xdr:sp>
      <xdr:sp macro="" textlink="">
        <xdr:nvSpPr>
          <xdr:cNvPr id="10" name="TextBox 9">
            <a:extLst>
              <a:ext uri="{FF2B5EF4-FFF2-40B4-BE49-F238E27FC236}">
                <a16:creationId xmlns:a16="http://schemas.microsoft.com/office/drawing/2014/main" id="{A0F34FDD-1D29-AD41-180A-10BCEE21711C}"/>
              </a:ext>
            </a:extLst>
          </xdr:cNvPr>
          <xdr:cNvSpPr txBox="1"/>
        </xdr:nvSpPr>
        <xdr:spPr>
          <a:xfrm>
            <a:off x="10155331" y="1260661"/>
            <a:ext cx="2199156" cy="364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Arial" panose="020B0604020202020204" pitchFamily="34" charset="0"/>
                <a:cs typeface="Arial" panose="020B0604020202020204" pitchFamily="34" charset="0"/>
              </a:rPr>
              <a:t>Seniaor</a:t>
            </a:r>
            <a:r>
              <a:rPr lang="en-US" sz="1400" baseline="0">
                <a:solidFill>
                  <a:schemeClr val="bg1"/>
                </a:solidFill>
                <a:latin typeface="Arial" panose="020B0604020202020204" pitchFamily="34" charset="0"/>
                <a:cs typeface="Arial" panose="020B0604020202020204" pitchFamily="34" charset="0"/>
              </a:rPr>
              <a:t> Financial Analyst</a:t>
            </a:r>
            <a:endParaRPr lang="en-US" sz="1400">
              <a:solidFill>
                <a:schemeClr val="bg1"/>
              </a:solidFill>
              <a:latin typeface="Arial" panose="020B0604020202020204" pitchFamily="34" charset="0"/>
              <a:cs typeface="Arial" panose="020B0604020202020204" pitchFamily="34" charset="0"/>
            </a:endParaRPr>
          </a:p>
        </xdr:txBody>
      </xdr:sp>
      <xdr:pic>
        <xdr:nvPicPr>
          <xdr:cNvPr id="11" name="Picture 10">
            <a:extLst>
              <a:ext uri="{FF2B5EF4-FFF2-40B4-BE49-F238E27FC236}">
                <a16:creationId xmlns:a16="http://schemas.microsoft.com/office/drawing/2014/main" id="{562609AC-BB4B-9806-0A72-B233F17AA1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12941" y="980515"/>
            <a:ext cx="840441" cy="756397"/>
          </a:xfrm>
          <a:prstGeom prst="rect">
            <a:avLst/>
          </a:prstGeom>
          <a:noFill/>
          <a:ln>
            <a:noFill/>
          </a:ln>
        </xdr:spPr>
      </xdr:pic>
    </xdr:grpSp>
    <xdr:clientData/>
  </xdr:twoCellAnchor>
  <xdr:twoCellAnchor>
    <xdr:from>
      <xdr:col>10</xdr:col>
      <xdr:colOff>0</xdr:colOff>
      <xdr:row>10</xdr:row>
      <xdr:rowOff>140073</xdr:rowOff>
    </xdr:from>
    <xdr:to>
      <xdr:col>10</xdr:col>
      <xdr:colOff>70036</xdr:colOff>
      <xdr:row>10</xdr:row>
      <xdr:rowOff>140073</xdr:rowOff>
    </xdr:to>
    <xdr:cxnSp macro="">
      <xdr:nvCxnSpPr>
        <xdr:cNvPr id="63" name="Straight Connector 62">
          <a:extLst>
            <a:ext uri="{FF2B5EF4-FFF2-40B4-BE49-F238E27FC236}">
              <a16:creationId xmlns:a16="http://schemas.microsoft.com/office/drawing/2014/main" id="{C6D54267-1CD7-423E-9130-CDE659E61475}"/>
            </a:ext>
          </a:extLst>
        </xdr:cNvPr>
        <xdr:cNvCxnSpPr/>
      </xdr:nvCxnSpPr>
      <xdr:spPr>
        <a:xfrm>
          <a:off x="7882778" y="2616573"/>
          <a:ext cx="7189133" cy="0"/>
        </a:xfrm>
        <a:prstGeom prst="line">
          <a:avLst/>
        </a:prstGeom>
        <a:ln w="6350">
          <a:solidFill>
            <a:schemeClr val="bg1">
              <a:lumMod val="75000"/>
            </a:schemeClr>
          </a:solidFill>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28015</xdr:colOff>
      <xdr:row>133</xdr:row>
      <xdr:rowOff>98051</xdr:rowOff>
    </xdr:from>
    <xdr:to>
      <xdr:col>5</xdr:col>
      <xdr:colOff>322169</xdr:colOff>
      <xdr:row>135</xdr:row>
      <xdr:rowOff>14008</xdr:rowOff>
    </xdr:to>
    <xdr:sp macro="" textlink="">
      <xdr:nvSpPr>
        <xdr:cNvPr id="83" name="TextBox 82">
          <a:extLst>
            <a:ext uri="{FF2B5EF4-FFF2-40B4-BE49-F238E27FC236}">
              <a16:creationId xmlns:a16="http://schemas.microsoft.com/office/drawing/2014/main" id="{0B387C82-9304-45CA-B120-90D623D9D292}"/>
            </a:ext>
          </a:extLst>
        </xdr:cNvPr>
        <xdr:cNvSpPr txBox="1"/>
      </xdr:nvSpPr>
      <xdr:spPr>
        <a:xfrm>
          <a:off x="1260662" y="8418419"/>
          <a:ext cx="2143125" cy="420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rial" panose="020B0604020202020204" pitchFamily="34" charset="0"/>
              <a:cs typeface="Arial" panose="020B0604020202020204" pitchFamily="34" charset="0"/>
            </a:rPr>
            <a:t>Personal</a:t>
          </a:r>
          <a:r>
            <a:rPr lang="en-US" sz="1200" baseline="0">
              <a:solidFill>
                <a:schemeClr val="bg1"/>
              </a:solidFill>
              <a:latin typeface="Arial" panose="020B0604020202020204" pitchFamily="34" charset="0"/>
              <a:cs typeface="Arial" panose="020B0604020202020204" pitchFamily="34" charset="0"/>
            </a:rPr>
            <a:t> Finance Tracker</a:t>
          </a:r>
          <a:endParaRPr lang="en-US" sz="1200">
            <a:solidFill>
              <a:schemeClr val="bg1"/>
            </a:solidFill>
            <a:latin typeface="Arial" panose="020B0604020202020204" pitchFamily="34" charset="0"/>
            <a:cs typeface="Arial" panose="020B0604020202020204" pitchFamily="34" charset="0"/>
          </a:endParaRPr>
        </a:p>
      </xdr:txBody>
    </xdr:sp>
    <xdr:clientData/>
  </xdr:twoCellAnchor>
  <xdr:twoCellAnchor>
    <xdr:from>
      <xdr:col>1</xdr:col>
      <xdr:colOff>490257</xdr:colOff>
      <xdr:row>114</xdr:row>
      <xdr:rowOff>210110</xdr:rowOff>
    </xdr:from>
    <xdr:to>
      <xdr:col>5</xdr:col>
      <xdr:colOff>196104</xdr:colOff>
      <xdr:row>120</xdr:row>
      <xdr:rowOff>211732</xdr:rowOff>
    </xdr:to>
    <xdr:grpSp>
      <xdr:nvGrpSpPr>
        <xdr:cNvPr id="65" name="Group 64">
          <a:extLst>
            <a:ext uri="{FF2B5EF4-FFF2-40B4-BE49-F238E27FC236}">
              <a16:creationId xmlns:a16="http://schemas.microsoft.com/office/drawing/2014/main" id="{3D3B2FC4-9727-4791-1F3D-D653771CF5C2}"/>
            </a:ext>
          </a:extLst>
        </xdr:cNvPr>
        <xdr:cNvGrpSpPr/>
      </xdr:nvGrpSpPr>
      <xdr:grpSpPr>
        <a:xfrm>
          <a:off x="1101563" y="3593617"/>
          <a:ext cx="2151071" cy="1451697"/>
          <a:chOff x="1106581" y="3739963"/>
          <a:chExt cx="2171141" cy="1514416"/>
        </a:xfrm>
      </xdr:grpSpPr>
      <xdr:sp macro="" textlink="">
        <xdr:nvSpPr>
          <xdr:cNvPr id="80" name="TextBox 79">
            <a:hlinkClick xmlns:r="http://schemas.openxmlformats.org/officeDocument/2006/relationships" r:id="rId2" tooltip="Dashboard"/>
            <a:extLst>
              <a:ext uri="{FF2B5EF4-FFF2-40B4-BE49-F238E27FC236}">
                <a16:creationId xmlns:a16="http://schemas.microsoft.com/office/drawing/2014/main" id="{37A5BDE7-3F3E-4C35-9DE9-29A3F25150E6}"/>
              </a:ext>
            </a:extLst>
          </xdr:cNvPr>
          <xdr:cNvSpPr txBox="1"/>
        </xdr:nvSpPr>
        <xdr:spPr>
          <a:xfrm>
            <a:off x="1582831" y="3739963"/>
            <a:ext cx="1652868" cy="420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lumMod val="50000"/>
                  </a:schemeClr>
                </a:solidFill>
                <a:latin typeface="Arial" panose="020B0604020202020204" pitchFamily="34" charset="0"/>
                <a:cs typeface="Arial" panose="020B0604020202020204" pitchFamily="34" charset="0"/>
              </a:rPr>
              <a:t>Dashboard</a:t>
            </a:r>
          </a:p>
        </xdr:txBody>
      </xdr:sp>
      <xdr:sp macro="" textlink="">
        <xdr:nvSpPr>
          <xdr:cNvPr id="81" name="TextBox 80">
            <a:hlinkClick xmlns:r="http://schemas.openxmlformats.org/officeDocument/2006/relationships" r:id="rId3"/>
            <a:extLst>
              <a:ext uri="{FF2B5EF4-FFF2-40B4-BE49-F238E27FC236}">
                <a16:creationId xmlns:a16="http://schemas.microsoft.com/office/drawing/2014/main" id="{5098DE99-5769-4CE6-B9D0-60252A73B458}"/>
              </a:ext>
            </a:extLst>
          </xdr:cNvPr>
          <xdr:cNvSpPr txBox="1"/>
        </xdr:nvSpPr>
        <xdr:spPr>
          <a:xfrm>
            <a:off x="1417461" y="4300257"/>
            <a:ext cx="1860261" cy="420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lumMod val="50000"/>
                  </a:schemeClr>
                </a:solidFill>
                <a:latin typeface="Arial" panose="020B0604020202020204" pitchFamily="34" charset="0"/>
                <a:cs typeface="Arial" panose="020B0604020202020204" pitchFamily="34" charset="0"/>
              </a:rPr>
              <a:t>Income &amp; Expenses</a:t>
            </a:r>
          </a:p>
        </xdr:txBody>
      </xdr:sp>
      <xdr:sp macro="" textlink="">
        <xdr:nvSpPr>
          <xdr:cNvPr id="82" name="TextBox 81">
            <a:hlinkClick xmlns:r="http://schemas.openxmlformats.org/officeDocument/2006/relationships" r:id="rId4" tooltip="Assets &amp; Goals"/>
            <a:extLst>
              <a:ext uri="{FF2B5EF4-FFF2-40B4-BE49-F238E27FC236}">
                <a16:creationId xmlns:a16="http://schemas.microsoft.com/office/drawing/2014/main" id="{928DA2EA-C94D-4FEA-AD95-D761B56D7375}"/>
              </a:ext>
            </a:extLst>
          </xdr:cNvPr>
          <xdr:cNvSpPr txBox="1"/>
        </xdr:nvSpPr>
        <xdr:spPr>
          <a:xfrm>
            <a:off x="1583040" y="4817902"/>
            <a:ext cx="1680881" cy="420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Arial" panose="020B0604020202020204" pitchFamily="34" charset="0"/>
                <a:cs typeface="Arial" panose="020B0604020202020204" pitchFamily="34" charset="0"/>
              </a:rPr>
              <a:t>Assets &amp; Goals</a:t>
            </a:r>
          </a:p>
        </xdr:txBody>
      </xdr:sp>
      <xdr:pic>
        <xdr:nvPicPr>
          <xdr:cNvPr id="84" name="Picture 83">
            <a:extLst>
              <a:ext uri="{FF2B5EF4-FFF2-40B4-BE49-F238E27FC236}">
                <a16:creationId xmlns:a16="http://schemas.microsoft.com/office/drawing/2014/main" id="{7119452A-D7A2-4E22-9574-24DB3EEB9097}"/>
              </a:ext>
            </a:extLst>
          </xdr:cNvPr>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saturation sat="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1176621" y="3852025"/>
            <a:ext cx="252129" cy="258491"/>
          </a:xfrm>
          <a:prstGeom prst="rect">
            <a:avLst/>
          </a:prstGeom>
        </xdr:spPr>
      </xdr:pic>
      <xdr:pic>
        <xdr:nvPicPr>
          <xdr:cNvPr id="87" name="Picture 86">
            <a:extLst>
              <a:ext uri="{FF2B5EF4-FFF2-40B4-BE49-F238E27FC236}">
                <a16:creationId xmlns:a16="http://schemas.microsoft.com/office/drawing/2014/main" id="{A32AA8C2-5FC9-4738-99F8-ACDF1EBD6B76}"/>
              </a:ext>
            </a:extLst>
          </xdr:cNvPr>
          <xdr:cNvPicPr>
            <a:picLocks noChangeAspect="1"/>
          </xdr:cNvPicPr>
        </xdr:nvPicPr>
        <xdr:blipFill>
          <a:blip xmlns:r="http://schemas.openxmlformats.org/officeDocument/2006/relationships" r:embed="rId8" cstate="print">
            <a:extLst>
              <a:ext uri="{BEBA8EAE-BF5A-486C-A8C5-ECC9F3942E4B}">
                <a14:imgProps xmlns:a14="http://schemas.microsoft.com/office/drawing/2010/main">
                  <a14:imgLayer r:embed="rId9">
                    <a14:imgEffect>
                      <a14:saturation sat="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1176618" y="4454339"/>
            <a:ext cx="252132" cy="252132"/>
          </a:xfrm>
          <a:prstGeom prst="rect">
            <a:avLst/>
          </a:prstGeom>
        </xdr:spPr>
      </xdr:pic>
      <xdr:pic>
        <xdr:nvPicPr>
          <xdr:cNvPr id="89" name="Picture 88">
            <a:extLst>
              <a:ext uri="{FF2B5EF4-FFF2-40B4-BE49-F238E27FC236}">
                <a16:creationId xmlns:a16="http://schemas.microsoft.com/office/drawing/2014/main" id="{70D8384F-919E-4713-926F-209A3C3F085F}"/>
              </a:ext>
            </a:extLst>
          </xdr:cNvPr>
          <xdr:cNvPicPr>
            <a:picLocks noChangeAspect="1"/>
          </xdr:cNvPicPr>
        </xdr:nvPicPr>
        <xdr:blipFill>
          <a:blip xmlns:r="http://schemas.openxmlformats.org/officeDocument/2006/relationships" r:embed="rId11" cstate="print">
            <a:duotone>
              <a:prstClr val="black"/>
              <a:schemeClr val="accent2">
                <a:tint val="45000"/>
                <a:satMod val="400000"/>
              </a:schemeClr>
            </a:duotone>
            <a:extLst>
              <a:ext uri="{28A0092B-C50C-407E-A947-70E740481C1C}">
                <a14:useLocalDpi xmlns:a14="http://schemas.microsoft.com/office/drawing/2010/main" val="0"/>
              </a:ext>
              <a:ext uri="{837473B0-CC2E-450A-ABE3-18F120FF3D39}">
                <a1611:picAttrSrcUrl xmlns:a1611="http://schemas.microsoft.com/office/drawing/2016/11/main" r:id="rId12"/>
              </a:ext>
            </a:extLst>
          </a:blip>
          <a:stretch>
            <a:fillRect/>
          </a:stretch>
        </xdr:blipFill>
        <xdr:spPr>
          <a:xfrm>
            <a:off x="1106581" y="4958604"/>
            <a:ext cx="406214" cy="295775"/>
          </a:xfrm>
          <a:prstGeom prst="rect">
            <a:avLst/>
          </a:prstGeom>
        </xdr:spPr>
      </xdr:pic>
    </xdr:grpSp>
    <xdr:clientData/>
  </xdr:twoCellAnchor>
  <xdr:twoCellAnchor>
    <xdr:from>
      <xdr:col>10</xdr:col>
      <xdr:colOff>1526801</xdr:colOff>
      <xdr:row>9</xdr:row>
      <xdr:rowOff>84044</xdr:rowOff>
    </xdr:from>
    <xdr:to>
      <xdr:col>10</xdr:col>
      <xdr:colOff>1610845</xdr:colOff>
      <xdr:row>311</xdr:row>
      <xdr:rowOff>14007</xdr:rowOff>
    </xdr:to>
    <xdr:cxnSp macro="">
      <xdr:nvCxnSpPr>
        <xdr:cNvPr id="91" name="Straight Connector 90">
          <a:extLst>
            <a:ext uri="{FF2B5EF4-FFF2-40B4-BE49-F238E27FC236}">
              <a16:creationId xmlns:a16="http://schemas.microsoft.com/office/drawing/2014/main" id="{12BF4436-E743-D87A-2E34-26A129EC0342}"/>
            </a:ext>
          </a:extLst>
        </xdr:cNvPr>
        <xdr:cNvCxnSpPr/>
      </xdr:nvCxnSpPr>
      <xdr:spPr>
        <a:xfrm>
          <a:off x="9496985" y="2353235"/>
          <a:ext cx="84044" cy="6737537"/>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392207</xdr:colOff>
      <xdr:row>124</xdr:row>
      <xdr:rowOff>140075</xdr:rowOff>
    </xdr:from>
    <xdr:to>
      <xdr:col>8</xdr:col>
      <xdr:colOff>826435</xdr:colOff>
      <xdr:row>127</xdr:row>
      <xdr:rowOff>42022</xdr:rowOff>
    </xdr:to>
    <xdr:sp macro="" textlink="">
      <xdr:nvSpPr>
        <xdr:cNvPr id="95" name="TextBox 94">
          <a:extLst>
            <a:ext uri="{FF2B5EF4-FFF2-40B4-BE49-F238E27FC236}">
              <a16:creationId xmlns:a16="http://schemas.microsoft.com/office/drawing/2014/main" id="{625AAC2B-2D0A-6ECF-59AB-5A53A9B703AA}"/>
            </a:ext>
          </a:extLst>
        </xdr:cNvPr>
        <xdr:cNvSpPr txBox="1"/>
      </xdr:nvSpPr>
      <xdr:spPr>
        <a:xfrm>
          <a:off x="4090148" y="6191251"/>
          <a:ext cx="2311213" cy="65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4000" b="1">
              <a:solidFill>
                <a:srgbClr val="003C4F"/>
              </a:solidFill>
              <a:latin typeface="Arial" panose="020B0604020202020204" pitchFamily="34" charset="0"/>
              <a:cs typeface="Arial" panose="020B0604020202020204" pitchFamily="34" charset="0"/>
            </a:rPr>
            <a:t>Goals</a:t>
          </a:r>
        </a:p>
        <a:p>
          <a:pPr algn="l"/>
          <a:endParaRPr lang="en-US" sz="1200">
            <a:solidFill>
              <a:srgbClr val="003C4F"/>
            </a:solidFill>
            <a:latin typeface="Arial" panose="020B0604020202020204" pitchFamily="34" charset="0"/>
            <a:cs typeface="Arial" panose="020B0604020202020204" pitchFamily="34" charset="0"/>
          </a:endParaRPr>
        </a:p>
      </xdr:txBody>
    </xdr:sp>
    <xdr:clientData/>
  </xdr:twoCellAnchor>
  <xdr:twoCellAnchor>
    <xdr:from>
      <xdr:col>6</xdr:col>
      <xdr:colOff>378199</xdr:colOff>
      <xdr:row>127</xdr:row>
      <xdr:rowOff>56028</xdr:rowOff>
    </xdr:from>
    <xdr:to>
      <xdr:col>9</xdr:col>
      <xdr:colOff>658345</xdr:colOff>
      <xdr:row>135</xdr:row>
      <xdr:rowOff>0</xdr:rowOff>
    </xdr:to>
    <xdr:sp macro="" textlink="">
      <xdr:nvSpPr>
        <xdr:cNvPr id="96" name="TextBox 95">
          <a:extLst>
            <a:ext uri="{FF2B5EF4-FFF2-40B4-BE49-F238E27FC236}">
              <a16:creationId xmlns:a16="http://schemas.microsoft.com/office/drawing/2014/main" id="{C43D2339-4FCC-2AEB-AF3A-3051BF03CD16}"/>
            </a:ext>
          </a:extLst>
        </xdr:cNvPr>
        <xdr:cNvSpPr txBox="1"/>
      </xdr:nvSpPr>
      <xdr:spPr>
        <a:xfrm>
          <a:off x="4076140" y="6863602"/>
          <a:ext cx="3207683" cy="1961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rgbClr val="003C4F"/>
              </a:solidFill>
              <a:latin typeface="Arial" panose="020B0604020202020204" pitchFamily="34" charset="0"/>
              <a:cs typeface="Arial" panose="020B0604020202020204" pitchFamily="34" charset="0"/>
            </a:rPr>
            <a:t>A plan you have for your money. You can have short-term</a:t>
          </a:r>
          <a:r>
            <a:rPr lang="en-US" sz="1400" b="1" baseline="0">
              <a:solidFill>
                <a:srgbClr val="003C4F"/>
              </a:solidFill>
              <a:latin typeface="Arial" panose="020B0604020202020204" pitchFamily="34" charset="0"/>
              <a:cs typeface="Arial" panose="020B0604020202020204" pitchFamily="34" charset="0"/>
            </a:rPr>
            <a:t> and long-term goals, saving up $1,000 is a short-term goal, while investing for retirment is a long-term financial goal.Your goal  should give you focus and keep you accountable, no matter how long they take to  make happen!</a:t>
          </a:r>
          <a:endParaRPr lang="en-US" sz="1400" b="1">
            <a:solidFill>
              <a:srgbClr val="003C4F"/>
            </a:solidFill>
            <a:latin typeface="Arial" panose="020B0604020202020204" pitchFamily="34" charset="0"/>
            <a:cs typeface="Arial" panose="020B0604020202020204" pitchFamily="34" charset="0"/>
          </a:endParaRPr>
        </a:p>
        <a:p>
          <a:pPr algn="l"/>
          <a:endParaRPr lang="en-US" sz="1200">
            <a:solidFill>
              <a:srgbClr val="003C4F"/>
            </a:solidFill>
            <a:latin typeface="Arial" panose="020B0604020202020204" pitchFamily="34" charset="0"/>
            <a:cs typeface="Arial" panose="020B0604020202020204" pitchFamily="34" charset="0"/>
          </a:endParaRPr>
        </a:p>
      </xdr:txBody>
    </xdr:sp>
    <xdr:clientData/>
  </xdr:twoCellAnchor>
  <xdr:twoCellAnchor>
    <xdr:from>
      <xdr:col>10</xdr:col>
      <xdr:colOff>1834963</xdr:colOff>
      <xdr:row>8</xdr:row>
      <xdr:rowOff>28016</xdr:rowOff>
    </xdr:from>
    <xdr:to>
      <xdr:col>11</xdr:col>
      <xdr:colOff>2143125</xdr:colOff>
      <xdr:row>10</xdr:row>
      <xdr:rowOff>182096</xdr:rowOff>
    </xdr:to>
    <xdr:sp macro="" textlink="">
      <xdr:nvSpPr>
        <xdr:cNvPr id="97" name="TextBox 96">
          <a:extLst>
            <a:ext uri="{FF2B5EF4-FFF2-40B4-BE49-F238E27FC236}">
              <a16:creationId xmlns:a16="http://schemas.microsoft.com/office/drawing/2014/main" id="{7381C889-9435-28BC-5E51-B1FE9CD99308}"/>
            </a:ext>
          </a:extLst>
        </xdr:cNvPr>
        <xdr:cNvSpPr txBox="1"/>
      </xdr:nvSpPr>
      <xdr:spPr>
        <a:xfrm>
          <a:off x="9805147" y="2045075"/>
          <a:ext cx="2311213" cy="65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4000" b="1">
              <a:solidFill>
                <a:srgbClr val="003C4F"/>
              </a:solidFill>
              <a:latin typeface="Arial" panose="020B0604020202020204" pitchFamily="34" charset="0"/>
              <a:cs typeface="Arial" panose="020B0604020202020204" pitchFamily="34" charset="0"/>
            </a:rPr>
            <a:t>Assets</a:t>
          </a:r>
        </a:p>
        <a:p>
          <a:pPr algn="l"/>
          <a:endParaRPr lang="en-US" sz="1200">
            <a:solidFill>
              <a:srgbClr val="003C4F"/>
            </a:solidFill>
            <a:latin typeface="Arial" panose="020B0604020202020204" pitchFamily="34" charset="0"/>
            <a:cs typeface="Arial" panose="020B0604020202020204" pitchFamily="34" charset="0"/>
          </a:endParaRPr>
        </a:p>
      </xdr:txBody>
    </xdr:sp>
    <xdr:clientData/>
  </xdr:twoCellAnchor>
  <xdr:twoCellAnchor>
    <xdr:from>
      <xdr:col>10</xdr:col>
      <xdr:colOff>1876985</xdr:colOff>
      <xdr:row>10</xdr:row>
      <xdr:rowOff>182094</xdr:rowOff>
    </xdr:from>
    <xdr:to>
      <xdr:col>17</xdr:col>
      <xdr:colOff>350184</xdr:colOff>
      <xdr:row>115</xdr:row>
      <xdr:rowOff>28015</xdr:rowOff>
    </xdr:to>
    <xdr:sp macro="" textlink="">
      <xdr:nvSpPr>
        <xdr:cNvPr id="98" name="TextBox 97">
          <a:extLst>
            <a:ext uri="{FF2B5EF4-FFF2-40B4-BE49-F238E27FC236}">
              <a16:creationId xmlns:a16="http://schemas.microsoft.com/office/drawing/2014/main" id="{6D956D36-0AEB-219C-8ECD-B9EB2ADB4A0F}"/>
            </a:ext>
          </a:extLst>
        </xdr:cNvPr>
        <xdr:cNvSpPr txBox="1"/>
      </xdr:nvSpPr>
      <xdr:spPr>
        <a:xfrm>
          <a:off x="9847169" y="2703418"/>
          <a:ext cx="7059706" cy="1106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rgbClr val="003C4F"/>
              </a:solidFill>
              <a:latin typeface="Arial" panose="020B0604020202020204" pitchFamily="34" charset="0"/>
              <a:cs typeface="Arial" panose="020B0604020202020204" pitchFamily="34" charset="0"/>
            </a:rPr>
            <a:t>Current assets are cash and others that are expected</a:t>
          </a:r>
          <a:r>
            <a:rPr lang="en-US" sz="1400" b="1" baseline="0">
              <a:solidFill>
                <a:srgbClr val="003C4F"/>
              </a:solidFill>
              <a:latin typeface="Arial" panose="020B0604020202020204" pitchFamily="34" charset="0"/>
              <a:cs typeface="Arial" panose="020B0604020202020204" pitchFamily="34" charset="0"/>
            </a:rPr>
            <a:t> to be converted to  cash or consumed either in a year or in the oprating cycle(whichever is longer), without disturbing thr normal opretaions of a business.These assets are continually turned over in a course of a business during normal business activity.</a:t>
          </a:r>
          <a:endParaRPr lang="en-US" sz="1400" b="1">
            <a:solidFill>
              <a:srgbClr val="003C4F"/>
            </a:solidFill>
            <a:latin typeface="Arial" panose="020B0604020202020204" pitchFamily="34" charset="0"/>
            <a:cs typeface="Arial" panose="020B0604020202020204" pitchFamily="34" charset="0"/>
          </a:endParaRPr>
        </a:p>
        <a:p>
          <a:pPr algn="l"/>
          <a:endParaRPr lang="en-US" sz="1200">
            <a:solidFill>
              <a:srgbClr val="003C4F"/>
            </a:solidFill>
            <a:latin typeface="Arial" panose="020B0604020202020204" pitchFamily="34" charset="0"/>
            <a:cs typeface="Arial" panose="020B0604020202020204" pitchFamily="34" charset="0"/>
          </a:endParaRPr>
        </a:p>
      </xdr:txBody>
    </xdr:sp>
    <xdr:clientData/>
  </xdr:twoCellAnchor>
  <xdr:twoCellAnchor>
    <xdr:from>
      <xdr:col>10</xdr:col>
      <xdr:colOff>1596837</xdr:colOff>
      <xdr:row>116</xdr:row>
      <xdr:rowOff>182096</xdr:rowOff>
    </xdr:from>
    <xdr:to>
      <xdr:col>12</xdr:col>
      <xdr:colOff>1210234</xdr:colOff>
      <xdr:row>126</xdr:row>
      <xdr:rowOff>221879</xdr:rowOff>
    </xdr:to>
    <xdr:graphicFrame macro="">
      <xdr:nvGraphicFramePr>
        <xdr:cNvPr id="102" name="Chart 101">
          <a:extLst>
            <a:ext uri="{FF2B5EF4-FFF2-40B4-BE49-F238E27FC236}">
              <a16:creationId xmlns:a16="http://schemas.microsoft.com/office/drawing/2014/main" id="{149A4238-F2C1-4341-A93E-2BAB8BC16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369627</xdr:colOff>
      <xdr:row>4</xdr:row>
      <xdr:rowOff>42649</xdr:rowOff>
    </xdr:from>
    <xdr:to>
      <xdr:col>5</xdr:col>
      <xdr:colOff>445726</xdr:colOff>
      <xdr:row>114</xdr:row>
      <xdr:rowOff>147181</xdr:rowOff>
    </xdr:to>
    <xdr:grpSp>
      <xdr:nvGrpSpPr>
        <xdr:cNvPr id="58" name="Group 57">
          <a:extLst>
            <a:ext uri="{FF2B5EF4-FFF2-40B4-BE49-F238E27FC236}">
              <a16:creationId xmlns:a16="http://schemas.microsoft.com/office/drawing/2014/main" id="{CC2463C8-7351-4B5E-A1D6-105B559AE22F}"/>
            </a:ext>
          </a:extLst>
        </xdr:cNvPr>
        <xdr:cNvGrpSpPr/>
      </xdr:nvGrpSpPr>
      <xdr:grpSpPr>
        <a:xfrm>
          <a:off x="980933" y="1009365"/>
          <a:ext cx="2521323" cy="2521323"/>
          <a:chOff x="994522" y="1064558"/>
          <a:chExt cx="2521323" cy="2521323"/>
        </a:xfrm>
      </xdr:grpSpPr>
      <xdr:pic>
        <xdr:nvPicPr>
          <xdr:cNvPr id="59" name="Picture 58">
            <a:extLst>
              <a:ext uri="{FF2B5EF4-FFF2-40B4-BE49-F238E27FC236}">
                <a16:creationId xmlns:a16="http://schemas.microsoft.com/office/drawing/2014/main" id="{E8E13C1A-CEAA-818A-67EC-DC72FB9CF129}"/>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994522" y="1064558"/>
            <a:ext cx="2521323" cy="2521323"/>
          </a:xfrm>
          <a:prstGeom prst="rect">
            <a:avLst/>
          </a:prstGeom>
        </xdr:spPr>
      </xdr:pic>
      <xdr:grpSp>
        <xdr:nvGrpSpPr>
          <xdr:cNvPr id="60" name="Group 59">
            <a:extLst>
              <a:ext uri="{FF2B5EF4-FFF2-40B4-BE49-F238E27FC236}">
                <a16:creationId xmlns:a16="http://schemas.microsoft.com/office/drawing/2014/main" id="{6399EEC2-86B3-CE73-0A30-0E0D9C532EF6}"/>
              </a:ext>
            </a:extLst>
          </xdr:cNvPr>
          <xdr:cNvGrpSpPr/>
        </xdr:nvGrpSpPr>
        <xdr:grpSpPr>
          <a:xfrm>
            <a:off x="1417460" y="1669392"/>
            <a:ext cx="1616490" cy="1118280"/>
            <a:chOff x="1417460" y="1669392"/>
            <a:chExt cx="1616490" cy="1118280"/>
          </a:xfrm>
        </xdr:grpSpPr>
        <xdr:sp macro="" textlink="'Pivot Tables'!AY6">
          <xdr:nvSpPr>
            <xdr:cNvPr id="61" name="TextBox 60">
              <a:extLst>
                <a:ext uri="{FF2B5EF4-FFF2-40B4-BE49-F238E27FC236}">
                  <a16:creationId xmlns:a16="http://schemas.microsoft.com/office/drawing/2014/main" id="{7B2971AA-4B91-89A0-28FA-210C43A3285E}"/>
                </a:ext>
              </a:extLst>
            </xdr:cNvPr>
            <xdr:cNvSpPr txBox="1"/>
          </xdr:nvSpPr>
          <xdr:spPr>
            <a:xfrm>
              <a:off x="1417460" y="2088359"/>
              <a:ext cx="1616490" cy="351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D61ED12-9639-4E16-8ACB-0F25E0F71C0B}" type="TxLink">
                <a:rPr lang="en-US" sz="3600" b="0" i="0" u="none" strike="noStrike">
                  <a:solidFill>
                    <a:srgbClr val="92D050"/>
                  </a:solidFill>
                  <a:latin typeface="Abadi" panose="020B0604020104020204" pitchFamily="34" charset="0"/>
                  <a:cs typeface="Calibri"/>
                </a:rPr>
                <a:pPr algn="ctr"/>
                <a:t>350K</a:t>
              </a:fld>
              <a:endParaRPr lang="en-US" sz="3600" b="0">
                <a:solidFill>
                  <a:srgbClr val="92D050"/>
                </a:solidFill>
                <a:latin typeface="Abadi" panose="020B0604020104020204" pitchFamily="34" charset="0"/>
                <a:cs typeface="Arial" panose="020B0604020202020204" pitchFamily="34" charset="0"/>
              </a:endParaRPr>
            </a:p>
          </xdr:txBody>
        </xdr:sp>
        <xdr:sp macro="" textlink="">
          <xdr:nvSpPr>
            <xdr:cNvPr id="62" name="TextBox 61">
              <a:extLst>
                <a:ext uri="{FF2B5EF4-FFF2-40B4-BE49-F238E27FC236}">
                  <a16:creationId xmlns:a16="http://schemas.microsoft.com/office/drawing/2014/main" id="{5CB74AAD-143D-B638-2AC6-FEA747630A94}"/>
                </a:ext>
              </a:extLst>
            </xdr:cNvPr>
            <xdr:cNvSpPr txBox="1"/>
          </xdr:nvSpPr>
          <xdr:spPr>
            <a:xfrm>
              <a:off x="1417460" y="2468438"/>
              <a:ext cx="1616490" cy="319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latin typeface="Arial" panose="020B0604020202020204" pitchFamily="34" charset="0"/>
                  <a:cs typeface="Arial" panose="020B0604020202020204" pitchFamily="34" charset="0"/>
                </a:rPr>
                <a:t>USD</a:t>
              </a:r>
            </a:p>
          </xdr:txBody>
        </xdr:sp>
        <xdr:sp macro="" textlink="">
          <xdr:nvSpPr>
            <xdr:cNvPr id="64" name="TextBox 63">
              <a:extLst>
                <a:ext uri="{FF2B5EF4-FFF2-40B4-BE49-F238E27FC236}">
                  <a16:creationId xmlns:a16="http://schemas.microsoft.com/office/drawing/2014/main" id="{1A3A856B-15C7-3458-7060-36BBE37E94EF}"/>
                </a:ext>
              </a:extLst>
            </xdr:cNvPr>
            <xdr:cNvSpPr txBox="1"/>
          </xdr:nvSpPr>
          <xdr:spPr>
            <a:xfrm>
              <a:off x="1417460" y="1669392"/>
              <a:ext cx="1616490" cy="280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rial" panose="020B0604020202020204" pitchFamily="34" charset="0"/>
                  <a:cs typeface="Arial" panose="020B0604020202020204" pitchFamily="34" charset="0"/>
                </a:rPr>
                <a:t>TOTAL</a:t>
              </a:r>
              <a:r>
                <a:rPr lang="en-US" sz="1100" b="1" baseline="0">
                  <a:solidFill>
                    <a:schemeClr val="bg1"/>
                  </a:solidFill>
                  <a:latin typeface="Arial" panose="020B0604020202020204" pitchFamily="34" charset="0"/>
                  <a:cs typeface="Arial" panose="020B0604020202020204" pitchFamily="34" charset="0"/>
                </a:rPr>
                <a:t> NET WORTH</a:t>
              </a:r>
              <a:endParaRPr lang="en-US" sz="1100" b="1">
                <a:solidFill>
                  <a:schemeClr val="bg1"/>
                </a:solidFill>
                <a:latin typeface="Arial" panose="020B0604020202020204" pitchFamily="34" charset="0"/>
                <a:cs typeface="Arial" panose="020B0604020202020204" pitchFamily="34" charset="0"/>
              </a:endParaRPr>
            </a:p>
          </xdr:txBody>
        </xdr:sp>
      </xdr:grpSp>
    </xdr:grpSp>
    <xdr:clientData/>
  </xdr:twoCellAnchor>
  <xdr:twoCellAnchor>
    <xdr:from>
      <xdr:col>10</xdr:col>
      <xdr:colOff>1797979</xdr:colOff>
      <xdr:row>116</xdr:row>
      <xdr:rowOff>154917</xdr:rowOff>
    </xdr:from>
    <xdr:to>
      <xdr:col>12</xdr:col>
      <xdr:colOff>1373558</xdr:colOff>
      <xdr:row>127</xdr:row>
      <xdr:rowOff>62748</xdr:rowOff>
    </xdr:to>
    <xdr:graphicFrame macro="">
      <xdr:nvGraphicFramePr>
        <xdr:cNvPr id="66" name="Chart 65">
          <a:extLst>
            <a:ext uri="{FF2B5EF4-FFF2-40B4-BE49-F238E27FC236}">
              <a16:creationId xmlns:a16="http://schemas.microsoft.com/office/drawing/2014/main" id="{336F25A4-69F7-4F1B-3D38-C2F0434414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657225</xdr:colOff>
      <xdr:row>617</xdr:row>
      <xdr:rowOff>47625</xdr:rowOff>
    </xdr:from>
    <xdr:to>
      <xdr:col>3</xdr:col>
      <xdr:colOff>1228725</xdr:colOff>
      <xdr:row>630</xdr:row>
      <xdr:rowOff>95250</xdr:rowOff>
    </xdr:to>
    <mc:AlternateContent xmlns:mc="http://schemas.openxmlformats.org/markup-compatibility/2006" xmlns:sle15="http://schemas.microsoft.com/office/drawing/2012/slicer">
      <mc:Choice Requires="sle15">
        <xdr:graphicFrame macro="">
          <xdr:nvGraphicFramePr>
            <xdr:cNvPr id="2" name="Month">
              <a:extLst>
                <a:ext uri="{FF2B5EF4-FFF2-40B4-BE49-F238E27FC236}">
                  <a16:creationId xmlns:a16="http://schemas.microsoft.com/office/drawing/2014/main" id="{660F4B93-D122-968C-A2B8-6BAFC1D3FE2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809875" y="66198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152400</xdr:colOff>
      <xdr:row>7</xdr:row>
      <xdr:rowOff>76200</xdr:rowOff>
    </xdr:from>
    <xdr:to>
      <xdr:col>9</xdr:col>
      <xdr:colOff>762000</xdr:colOff>
      <xdr:row>18</xdr:row>
      <xdr:rowOff>85725</xdr:rowOff>
    </xdr:to>
    <mc:AlternateContent xmlns:mc="http://schemas.openxmlformats.org/markup-compatibility/2006" xmlns:sle15="http://schemas.microsoft.com/office/drawing/2012/slicer">
      <mc:Choice Requires="sle15">
        <xdr:graphicFrame macro="">
          <xdr:nvGraphicFramePr>
            <xdr:cNvPr id="3" name="Month 2">
              <a:extLst>
                <a:ext uri="{FF2B5EF4-FFF2-40B4-BE49-F238E27FC236}">
                  <a16:creationId xmlns:a16="http://schemas.microsoft.com/office/drawing/2014/main" id="{D4479784-2BDE-77D6-1C70-299C76C8D068}"/>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8058150" y="1676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13</xdr:col>
      <xdr:colOff>571501</xdr:colOff>
      <xdr:row>22</xdr:row>
      <xdr:rowOff>85725</xdr:rowOff>
    </xdr:from>
    <xdr:to>
      <xdr:col>16</xdr:col>
      <xdr:colOff>304801</xdr:colOff>
      <xdr:row>30</xdr:row>
      <xdr:rowOff>14287</xdr:rowOff>
    </xdr:to>
    <xdr:graphicFrame macro="">
      <xdr:nvGraphicFramePr>
        <xdr:cNvPr id="2" name="Chart 1">
          <a:extLst>
            <a:ext uri="{FF2B5EF4-FFF2-40B4-BE49-F238E27FC236}">
              <a16:creationId xmlns:a16="http://schemas.microsoft.com/office/drawing/2014/main" id="{C21D5060-0CA8-6B62-0045-534C71ADF2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552450</xdr:colOff>
      <xdr:row>22</xdr:row>
      <xdr:rowOff>161924</xdr:rowOff>
    </xdr:from>
    <xdr:to>
      <xdr:col>21</xdr:col>
      <xdr:colOff>161925</xdr:colOff>
      <xdr:row>30</xdr:row>
      <xdr:rowOff>42861</xdr:rowOff>
    </xdr:to>
    <xdr:graphicFrame macro="">
      <xdr:nvGraphicFramePr>
        <xdr:cNvPr id="5" name="Chart 4">
          <a:extLst>
            <a:ext uri="{FF2B5EF4-FFF2-40B4-BE49-F238E27FC236}">
              <a16:creationId xmlns:a16="http://schemas.microsoft.com/office/drawing/2014/main" id="{A217C0C5-7A23-C10E-12F9-A37314367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209550</xdr:colOff>
      <xdr:row>22</xdr:row>
      <xdr:rowOff>114300</xdr:rowOff>
    </xdr:from>
    <xdr:to>
      <xdr:col>31</xdr:col>
      <xdr:colOff>238125</xdr:colOff>
      <xdr:row>37</xdr:row>
      <xdr:rowOff>0</xdr:rowOff>
    </xdr:to>
    <xdr:graphicFrame macro="">
      <xdr:nvGraphicFramePr>
        <xdr:cNvPr id="3" name="Chart 2">
          <a:extLst>
            <a:ext uri="{FF2B5EF4-FFF2-40B4-BE49-F238E27FC236}">
              <a16:creationId xmlns:a16="http://schemas.microsoft.com/office/drawing/2014/main" id="{D95BCA14-7A04-D857-5058-71C12DC136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35</xdr:col>
      <xdr:colOff>409575</xdr:colOff>
      <xdr:row>15</xdr:row>
      <xdr:rowOff>38101</xdr:rowOff>
    </xdr:from>
    <xdr:to>
      <xdr:col>37</xdr:col>
      <xdr:colOff>390525</xdr:colOff>
      <xdr:row>20</xdr:row>
      <xdr:rowOff>238125</xdr:rowOff>
    </xdr:to>
    <mc:AlternateContent xmlns:mc="http://schemas.openxmlformats.org/markup-compatibility/2006" xmlns:a14="http://schemas.microsoft.com/office/drawing/2010/main">
      <mc:Choice Requires="a14">
        <xdr:graphicFrame macro="">
          <xdr:nvGraphicFramePr>
            <xdr:cNvPr id="6" name="Month 3">
              <a:extLst>
                <a:ext uri="{FF2B5EF4-FFF2-40B4-BE49-F238E27FC236}">
                  <a16:creationId xmlns:a16="http://schemas.microsoft.com/office/drawing/2014/main" id="{9D6BF1B2-077F-E7D3-5E39-1047EDF59AB2}"/>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27222450" y="4105276"/>
              <a:ext cx="1828800" cy="1533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42</xdr:col>
      <xdr:colOff>1314449</xdr:colOff>
      <xdr:row>8</xdr:row>
      <xdr:rowOff>161926</xdr:rowOff>
    </xdr:from>
    <xdr:to>
      <xdr:col>48</xdr:col>
      <xdr:colOff>523875</xdr:colOff>
      <xdr:row>10</xdr:row>
      <xdr:rowOff>114301</xdr:rowOff>
    </xdr:to>
    <xdr:graphicFrame macro="">
      <xdr:nvGraphicFramePr>
        <xdr:cNvPr id="7" name="Chart 6">
          <a:extLst>
            <a:ext uri="{FF2B5EF4-FFF2-40B4-BE49-F238E27FC236}">
              <a16:creationId xmlns:a16="http://schemas.microsoft.com/office/drawing/2014/main" id="{149534EF-478E-AA10-E82A-3E5ECE53A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ut" refreshedDate="44864.858236689812" createdVersion="8" refreshedVersion="8" minRefreshableVersion="3" recordCount="300" xr:uid="{A3AEC5CB-163F-4787-8A30-6C3604673151}">
  <cacheSource type="worksheet">
    <worksheetSource ref="A1:G301" sheet="real data"/>
  </cacheSource>
  <cacheFields count="7">
    <cacheField name="Month" numFmtId="0">
      <sharedItems count="12">
        <s v="Jan"/>
        <s v="Feb"/>
        <s v="Mar"/>
        <s v="Apr"/>
        <s v="May"/>
        <s v="Jun"/>
        <s v="Jul"/>
        <s v="Sep"/>
        <s v="Oct"/>
        <s v="Nov"/>
        <s v="Aug"/>
        <s v="Dec"/>
      </sharedItems>
    </cacheField>
    <cacheField name="Main Type" numFmtId="0">
      <sharedItems count="2">
        <s v="Expenses"/>
        <s v="Income"/>
      </sharedItems>
    </cacheField>
    <cacheField name="Category" numFmtId="0">
      <sharedItems count="5">
        <s v="Housing"/>
        <s v="Personal"/>
        <s v="Transportation"/>
        <s v="Main Income"/>
        <s v="Side Income"/>
      </sharedItems>
    </cacheField>
    <cacheField name="Sub-category" numFmtId="0">
      <sharedItems count="24">
        <s v="Cleaning"/>
        <s v="Electric"/>
        <s v="Insurance"/>
        <s v="Internet"/>
        <s v="Water"/>
        <s v="Parking Fee"/>
        <s v="Rent"/>
        <s v="TV Subscription"/>
        <s v="Other"/>
        <s v="School loans"/>
        <s v="Shopping"/>
        <s v="Outing"/>
        <s v="Gas"/>
        <s v="vehicle insurance"/>
        <s v="Maintenance"/>
        <s v="Parking"/>
        <s v="Installment"/>
        <s v="Registration"/>
        <s v="Toll"/>
        <s v="Salary"/>
        <s v="My Shop"/>
        <s v="E-commerce"/>
        <s v="Google Adsense"/>
        <s v="Google Adsecne" u="1"/>
      </sharedItems>
    </cacheField>
    <cacheField name="Amount" numFmtId="164">
      <sharedItems containsSemiMixedTypes="0" containsString="0" containsNumber="1" containsInteger="1" minValue="30" maxValue="13000"/>
    </cacheField>
    <cacheField name="Bill Due Date" numFmtId="165">
      <sharedItems containsNonDate="0" containsDate="1" containsString="0" containsBlank="1" minDate="2023-01-02T00:00:00" maxDate="2023-12-10T00:00:00"/>
    </cacheField>
    <cacheField name="Status" numFmtId="166">
      <sharedItems containsBlank="1" count="3">
        <s v=" Paid "/>
        <s v=" Late "/>
        <m/>
      </sharedItems>
    </cacheField>
  </cacheFields>
  <extLst>
    <ext xmlns:x14="http://schemas.microsoft.com/office/spreadsheetml/2009/9/main" uri="{725AE2AE-9491-48be-B2B4-4EB974FC3084}">
      <x14:pivotCacheDefinition pivotCacheId="145799882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ut" refreshedDate="44864.858238078705" createdVersion="8" refreshedVersion="8" minRefreshableVersion="3" recordCount="300" xr:uid="{2757E48B-7BF3-4135-95A7-1030DDD632E5}">
  <cacheSource type="worksheet">
    <worksheetSource name="Table28"/>
  </cacheSource>
  <cacheFields count="5">
    <cacheField name="Category" numFmtId="0">
      <sharedItems count="5">
        <s v="Housing"/>
        <s v="Personal"/>
        <s v="Transportation"/>
        <s v="Main Income"/>
        <s v="Side Income"/>
      </sharedItems>
    </cacheField>
    <cacheField name="Column1" numFmtId="0">
      <sharedItems/>
    </cacheField>
    <cacheField name="Amount" numFmtId="164">
      <sharedItems containsSemiMixedTypes="0" containsString="0" containsNumber="1" containsInteger="1" minValue="400" maxValue="440"/>
    </cacheField>
    <cacheField name="Bill Due Date" numFmtId="165">
      <sharedItems containsNonDate="0" containsDate="1" containsString="0" containsBlank="1" minDate="2023-01-02T00:00:00" maxDate="2023-12-10T00:00:00"/>
    </cacheField>
    <cacheField name="Status" numFmtId="166">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n v="400"/>
    <d v="2023-01-07T00:00:00"/>
    <x v="0"/>
  </r>
  <r>
    <x v="0"/>
    <x v="0"/>
    <x v="0"/>
    <x v="1"/>
    <n v="77"/>
    <d v="2023-01-02T00:00:00"/>
    <x v="1"/>
  </r>
  <r>
    <x v="0"/>
    <x v="0"/>
    <x v="0"/>
    <x v="2"/>
    <n v="350"/>
    <d v="2023-01-02T00:00:00"/>
    <x v="0"/>
  </r>
  <r>
    <x v="0"/>
    <x v="0"/>
    <x v="0"/>
    <x v="3"/>
    <n v="100"/>
    <d v="2023-01-03T00:00:00"/>
    <x v="0"/>
  </r>
  <r>
    <x v="0"/>
    <x v="0"/>
    <x v="0"/>
    <x v="4"/>
    <n v="245"/>
    <d v="2023-01-04T00:00:00"/>
    <x v="0"/>
  </r>
  <r>
    <x v="0"/>
    <x v="0"/>
    <x v="0"/>
    <x v="5"/>
    <n v="245"/>
    <d v="2023-01-05T00:00:00"/>
    <x v="0"/>
  </r>
  <r>
    <x v="0"/>
    <x v="0"/>
    <x v="0"/>
    <x v="6"/>
    <n v="1650"/>
    <d v="2023-01-06T00:00:00"/>
    <x v="0"/>
  </r>
  <r>
    <x v="0"/>
    <x v="0"/>
    <x v="0"/>
    <x v="7"/>
    <n v="77"/>
    <d v="2023-01-07T00:00:00"/>
    <x v="1"/>
  </r>
  <r>
    <x v="0"/>
    <x v="0"/>
    <x v="0"/>
    <x v="8"/>
    <n v="473"/>
    <d v="2023-01-08T00:00:00"/>
    <x v="0"/>
  </r>
  <r>
    <x v="0"/>
    <x v="0"/>
    <x v="1"/>
    <x v="9"/>
    <n v="1210"/>
    <d v="2023-01-09T00:00:00"/>
    <x v="0"/>
  </r>
  <r>
    <x v="0"/>
    <x v="0"/>
    <x v="1"/>
    <x v="10"/>
    <n v="3000"/>
    <d v="2023-01-04T00:00:00"/>
    <x v="0"/>
  </r>
  <r>
    <x v="0"/>
    <x v="0"/>
    <x v="1"/>
    <x v="11"/>
    <n v="440"/>
    <d v="2023-01-05T00:00:00"/>
    <x v="0"/>
  </r>
  <r>
    <x v="0"/>
    <x v="0"/>
    <x v="2"/>
    <x v="0"/>
    <n v="88"/>
    <d v="2023-01-06T00:00:00"/>
    <x v="0"/>
  </r>
  <r>
    <x v="0"/>
    <x v="0"/>
    <x v="2"/>
    <x v="12"/>
    <n v="352"/>
    <d v="2023-01-07T00:00:00"/>
    <x v="0"/>
  </r>
  <r>
    <x v="0"/>
    <x v="0"/>
    <x v="2"/>
    <x v="13"/>
    <n v="100"/>
    <d v="2023-01-03T00:00:00"/>
    <x v="0"/>
  </r>
  <r>
    <x v="0"/>
    <x v="0"/>
    <x v="2"/>
    <x v="14"/>
    <n v="200"/>
    <d v="2023-01-04T00:00:00"/>
    <x v="0"/>
  </r>
  <r>
    <x v="0"/>
    <x v="0"/>
    <x v="2"/>
    <x v="15"/>
    <n v="170"/>
    <d v="2023-01-05T00:00:00"/>
    <x v="0"/>
  </r>
  <r>
    <x v="0"/>
    <x v="0"/>
    <x v="2"/>
    <x v="16"/>
    <n v="950"/>
    <d v="2023-01-06T00:00:00"/>
    <x v="0"/>
  </r>
  <r>
    <x v="0"/>
    <x v="0"/>
    <x v="2"/>
    <x v="17"/>
    <n v="100"/>
    <d v="2023-01-07T00:00:00"/>
    <x v="0"/>
  </r>
  <r>
    <x v="0"/>
    <x v="0"/>
    <x v="2"/>
    <x v="18"/>
    <n v="30"/>
    <d v="2023-01-08T00:00:00"/>
    <x v="0"/>
  </r>
  <r>
    <x v="0"/>
    <x v="0"/>
    <x v="2"/>
    <x v="8"/>
    <n v="50"/>
    <d v="2023-01-09T00:00:00"/>
    <x v="0"/>
  </r>
  <r>
    <x v="0"/>
    <x v="1"/>
    <x v="3"/>
    <x v="19"/>
    <n v="5000"/>
    <m/>
    <x v="2"/>
  </r>
  <r>
    <x v="0"/>
    <x v="1"/>
    <x v="3"/>
    <x v="20"/>
    <n v="900"/>
    <m/>
    <x v="2"/>
  </r>
  <r>
    <x v="0"/>
    <x v="1"/>
    <x v="4"/>
    <x v="21"/>
    <n v="350"/>
    <m/>
    <x v="2"/>
  </r>
  <r>
    <x v="0"/>
    <x v="1"/>
    <x v="4"/>
    <x v="22"/>
    <n v="120"/>
    <m/>
    <x v="2"/>
  </r>
  <r>
    <x v="1"/>
    <x v="0"/>
    <x v="0"/>
    <x v="0"/>
    <n v="440"/>
    <d v="2023-02-07T00:00:00"/>
    <x v="0"/>
  </r>
  <r>
    <x v="1"/>
    <x v="0"/>
    <x v="0"/>
    <x v="1"/>
    <n v="308"/>
    <d v="2023-02-02T00:00:00"/>
    <x v="0"/>
  </r>
  <r>
    <x v="1"/>
    <x v="0"/>
    <x v="0"/>
    <x v="2"/>
    <n v="85"/>
    <d v="2023-02-02T00:00:00"/>
    <x v="0"/>
  </r>
  <r>
    <x v="1"/>
    <x v="0"/>
    <x v="0"/>
    <x v="3"/>
    <n v="385"/>
    <d v="2023-02-03T00:00:00"/>
    <x v="0"/>
  </r>
  <r>
    <x v="1"/>
    <x v="0"/>
    <x v="0"/>
    <x v="4"/>
    <n v="110"/>
    <d v="2023-02-04T00:00:00"/>
    <x v="0"/>
  </r>
  <r>
    <x v="1"/>
    <x v="0"/>
    <x v="0"/>
    <x v="5"/>
    <n v="270"/>
    <d v="2023-02-05T00:00:00"/>
    <x v="0"/>
  </r>
  <r>
    <x v="1"/>
    <x v="0"/>
    <x v="0"/>
    <x v="6"/>
    <n v="2400"/>
    <d v="2023-02-06T00:00:00"/>
    <x v="0"/>
  </r>
  <r>
    <x v="1"/>
    <x v="0"/>
    <x v="0"/>
    <x v="7"/>
    <n v="77"/>
    <d v="2023-02-07T00:00:00"/>
    <x v="0"/>
  </r>
  <r>
    <x v="1"/>
    <x v="0"/>
    <x v="0"/>
    <x v="8"/>
    <n v="473"/>
    <d v="2023-02-08T00:00:00"/>
    <x v="0"/>
  </r>
  <r>
    <x v="1"/>
    <x v="0"/>
    <x v="1"/>
    <x v="9"/>
    <n v="1210"/>
    <d v="2023-02-09T00:00:00"/>
    <x v="0"/>
  </r>
  <r>
    <x v="1"/>
    <x v="0"/>
    <x v="1"/>
    <x v="10"/>
    <n v="3000"/>
    <d v="2023-02-04T00:00:00"/>
    <x v="0"/>
  </r>
  <r>
    <x v="1"/>
    <x v="0"/>
    <x v="1"/>
    <x v="11"/>
    <n v="440"/>
    <d v="2023-02-05T00:00:00"/>
    <x v="0"/>
  </r>
  <r>
    <x v="1"/>
    <x v="0"/>
    <x v="2"/>
    <x v="0"/>
    <n v="88"/>
    <d v="2023-02-06T00:00:00"/>
    <x v="0"/>
  </r>
  <r>
    <x v="1"/>
    <x v="0"/>
    <x v="2"/>
    <x v="12"/>
    <n v="352"/>
    <d v="2023-02-07T00:00:00"/>
    <x v="0"/>
  </r>
  <r>
    <x v="1"/>
    <x v="0"/>
    <x v="2"/>
    <x v="13"/>
    <n v="100"/>
    <d v="2023-02-03T00:00:00"/>
    <x v="0"/>
  </r>
  <r>
    <x v="1"/>
    <x v="0"/>
    <x v="2"/>
    <x v="14"/>
    <n v="220"/>
    <d v="2023-02-04T00:00:00"/>
    <x v="0"/>
  </r>
  <r>
    <x v="1"/>
    <x v="0"/>
    <x v="2"/>
    <x v="15"/>
    <n v="187"/>
    <d v="2023-02-05T00:00:00"/>
    <x v="0"/>
  </r>
  <r>
    <x v="1"/>
    <x v="0"/>
    <x v="2"/>
    <x v="16"/>
    <n v="1045"/>
    <d v="2023-02-06T00:00:00"/>
    <x v="0"/>
  </r>
  <r>
    <x v="1"/>
    <x v="0"/>
    <x v="2"/>
    <x v="17"/>
    <n v="110"/>
    <d v="2023-02-07T00:00:00"/>
    <x v="0"/>
  </r>
  <r>
    <x v="1"/>
    <x v="0"/>
    <x v="2"/>
    <x v="18"/>
    <n v="33"/>
    <d v="2023-02-08T00:00:00"/>
    <x v="0"/>
  </r>
  <r>
    <x v="1"/>
    <x v="0"/>
    <x v="2"/>
    <x v="8"/>
    <n v="55"/>
    <d v="2023-02-09T00:00:00"/>
    <x v="0"/>
  </r>
  <r>
    <x v="1"/>
    <x v="1"/>
    <x v="3"/>
    <x v="19"/>
    <n v="13000"/>
    <m/>
    <x v="2"/>
  </r>
  <r>
    <x v="1"/>
    <x v="1"/>
    <x v="3"/>
    <x v="20"/>
    <n v="3000"/>
    <m/>
    <x v="2"/>
  </r>
  <r>
    <x v="1"/>
    <x v="1"/>
    <x v="4"/>
    <x v="21"/>
    <n v="1900"/>
    <m/>
    <x v="2"/>
  </r>
  <r>
    <x v="1"/>
    <x v="1"/>
    <x v="4"/>
    <x v="22"/>
    <n v="170"/>
    <m/>
    <x v="2"/>
  </r>
  <r>
    <x v="2"/>
    <x v="0"/>
    <x v="0"/>
    <x v="0"/>
    <n v="440"/>
    <d v="2023-03-06T00:00:00"/>
    <x v="0"/>
  </r>
  <r>
    <x v="2"/>
    <x v="0"/>
    <x v="0"/>
    <x v="1"/>
    <n v="308"/>
    <d v="2023-03-07T00:00:00"/>
    <x v="0"/>
  </r>
  <r>
    <x v="2"/>
    <x v="0"/>
    <x v="0"/>
    <x v="2"/>
    <n v="85"/>
    <d v="2023-03-08T00:00:00"/>
    <x v="0"/>
  </r>
  <r>
    <x v="2"/>
    <x v="0"/>
    <x v="0"/>
    <x v="3"/>
    <n v="385"/>
    <d v="2023-03-09T00:00:00"/>
    <x v="0"/>
  </r>
  <r>
    <x v="2"/>
    <x v="0"/>
    <x v="0"/>
    <x v="4"/>
    <n v="110"/>
    <d v="2023-03-04T00:00:00"/>
    <x v="0"/>
  </r>
  <r>
    <x v="2"/>
    <x v="0"/>
    <x v="0"/>
    <x v="5"/>
    <n v="270"/>
    <d v="2023-03-05T00:00:00"/>
    <x v="0"/>
  </r>
  <r>
    <x v="2"/>
    <x v="0"/>
    <x v="0"/>
    <x v="6"/>
    <n v="1650"/>
    <d v="2023-03-06T00:00:00"/>
    <x v="1"/>
  </r>
  <r>
    <x v="2"/>
    <x v="0"/>
    <x v="0"/>
    <x v="7"/>
    <n v="77"/>
    <d v="2023-03-07T00:00:00"/>
    <x v="0"/>
  </r>
  <r>
    <x v="2"/>
    <x v="0"/>
    <x v="0"/>
    <x v="8"/>
    <n v="473"/>
    <d v="2023-03-08T00:00:00"/>
    <x v="1"/>
  </r>
  <r>
    <x v="2"/>
    <x v="0"/>
    <x v="1"/>
    <x v="9"/>
    <n v="1210"/>
    <d v="2023-03-09T00:00:00"/>
    <x v="0"/>
  </r>
  <r>
    <x v="2"/>
    <x v="0"/>
    <x v="1"/>
    <x v="10"/>
    <n v="770"/>
    <d v="2023-03-04T00:00:00"/>
    <x v="0"/>
  </r>
  <r>
    <x v="2"/>
    <x v="0"/>
    <x v="1"/>
    <x v="11"/>
    <n v="440"/>
    <d v="2023-03-05T00:00:00"/>
    <x v="0"/>
  </r>
  <r>
    <x v="2"/>
    <x v="0"/>
    <x v="2"/>
    <x v="0"/>
    <n v="88"/>
    <d v="2023-03-06T00:00:00"/>
    <x v="1"/>
  </r>
  <r>
    <x v="2"/>
    <x v="0"/>
    <x v="2"/>
    <x v="12"/>
    <n v="352"/>
    <d v="2023-03-07T00:00:00"/>
    <x v="0"/>
  </r>
  <r>
    <x v="2"/>
    <x v="0"/>
    <x v="2"/>
    <x v="13"/>
    <n v="100"/>
    <d v="2023-03-03T00:00:00"/>
    <x v="0"/>
  </r>
  <r>
    <x v="2"/>
    <x v="0"/>
    <x v="2"/>
    <x v="14"/>
    <n v="220"/>
    <d v="2023-03-04T00:00:00"/>
    <x v="1"/>
  </r>
  <r>
    <x v="2"/>
    <x v="0"/>
    <x v="2"/>
    <x v="15"/>
    <n v="187"/>
    <d v="2023-03-06T00:00:00"/>
    <x v="0"/>
  </r>
  <r>
    <x v="2"/>
    <x v="0"/>
    <x v="2"/>
    <x v="16"/>
    <n v="1045"/>
    <d v="2023-03-07T00:00:00"/>
    <x v="0"/>
  </r>
  <r>
    <x v="2"/>
    <x v="0"/>
    <x v="2"/>
    <x v="17"/>
    <n v="110"/>
    <d v="2023-03-08T00:00:00"/>
    <x v="0"/>
  </r>
  <r>
    <x v="2"/>
    <x v="0"/>
    <x v="2"/>
    <x v="18"/>
    <n v="33"/>
    <d v="2023-03-09T00:00:00"/>
    <x v="0"/>
  </r>
  <r>
    <x v="2"/>
    <x v="0"/>
    <x v="2"/>
    <x v="8"/>
    <n v="55"/>
    <d v="2023-03-04T00:00:00"/>
    <x v="0"/>
  </r>
  <r>
    <x v="2"/>
    <x v="1"/>
    <x v="3"/>
    <x v="19"/>
    <n v="13000"/>
    <m/>
    <x v="2"/>
  </r>
  <r>
    <x v="2"/>
    <x v="1"/>
    <x v="3"/>
    <x v="20"/>
    <n v="3700"/>
    <m/>
    <x v="2"/>
  </r>
  <r>
    <x v="2"/>
    <x v="1"/>
    <x v="4"/>
    <x v="21"/>
    <n v="1900"/>
    <m/>
    <x v="2"/>
  </r>
  <r>
    <x v="2"/>
    <x v="1"/>
    <x v="4"/>
    <x v="22"/>
    <n v="170"/>
    <m/>
    <x v="2"/>
  </r>
  <r>
    <x v="3"/>
    <x v="0"/>
    <x v="0"/>
    <x v="0"/>
    <n v="400"/>
    <d v="2023-04-03T00:00:00"/>
    <x v="0"/>
  </r>
  <r>
    <x v="3"/>
    <x v="0"/>
    <x v="0"/>
    <x v="1"/>
    <n v="320"/>
    <d v="2023-04-05T00:00:00"/>
    <x v="0"/>
  </r>
  <r>
    <x v="3"/>
    <x v="0"/>
    <x v="0"/>
    <x v="2"/>
    <n v="95"/>
    <d v="2023-04-07T00:00:00"/>
    <x v="0"/>
  </r>
  <r>
    <x v="3"/>
    <x v="0"/>
    <x v="0"/>
    <x v="3"/>
    <n v="360"/>
    <d v="2023-04-09T00:00:00"/>
    <x v="0"/>
  </r>
  <r>
    <x v="3"/>
    <x v="0"/>
    <x v="0"/>
    <x v="4"/>
    <n v="120"/>
    <d v="2023-04-04T00:00:00"/>
    <x v="0"/>
  </r>
  <r>
    <x v="3"/>
    <x v="0"/>
    <x v="0"/>
    <x v="5"/>
    <n v="290"/>
    <d v="2023-04-05T00:00:00"/>
    <x v="0"/>
  </r>
  <r>
    <x v="3"/>
    <x v="0"/>
    <x v="0"/>
    <x v="6"/>
    <n v="1650"/>
    <d v="2023-04-06T00:00:00"/>
    <x v="0"/>
  </r>
  <r>
    <x v="3"/>
    <x v="0"/>
    <x v="0"/>
    <x v="7"/>
    <n v="98"/>
    <d v="2023-04-07T00:00:00"/>
    <x v="0"/>
  </r>
  <r>
    <x v="3"/>
    <x v="0"/>
    <x v="0"/>
    <x v="8"/>
    <n v="550"/>
    <d v="2023-04-08T00:00:00"/>
    <x v="0"/>
  </r>
  <r>
    <x v="3"/>
    <x v="0"/>
    <x v="1"/>
    <x v="9"/>
    <n v="1210"/>
    <d v="2023-04-09T00:00:00"/>
    <x v="0"/>
  </r>
  <r>
    <x v="3"/>
    <x v="0"/>
    <x v="1"/>
    <x v="10"/>
    <n v="900"/>
    <d v="2023-04-04T00:00:00"/>
    <x v="0"/>
  </r>
  <r>
    <x v="3"/>
    <x v="0"/>
    <x v="1"/>
    <x v="11"/>
    <n v="440"/>
    <d v="2023-04-05T00:00:00"/>
    <x v="0"/>
  </r>
  <r>
    <x v="3"/>
    <x v="0"/>
    <x v="2"/>
    <x v="0"/>
    <n v="92"/>
    <d v="2023-04-01T00:00:00"/>
    <x v="0"/>
  </r>
  <r>
    <x v="3"/>
    <x v="0"/>
    <x v="2"/>
    <x v="12"/>
    <n v="370"/>
    <d v="2023-04-01T00:00:00"/>
    <x v="0"/>
  </r>
  <r>
    <x v="3"/>
    <x v="0"/>
    <x v="2"/>
    <x v="13"/>
    <n v="100"/>
    <d v="2023-04-01T00:00:00"/>
    <x v="0"/>
  </r>
  <r>
    <x v="3"/>
    <x v="0"/>
    <x v="2"/>
    <x v="14"/>
    <n v="226"/>
    <d v="2023-04-01T00:00:00"/>
    <x v="0"/>
  </r>
  <r>
    <x v="3"/>
    <x v="0"/>
    <x v="2"/>
    <x v="15"/>
    <n v="190"/>
    <d v="2023-04-05T00:00:00"/>
    <x v="0"/>
  </r>
  <r>
    <x v="3"/>
    <x v="0"/>
    <x v="2"/>
    <x v="16"/>
    <n v="1045"/>
    <d v="2023-04-06T00:00:00"/>
    <x v="0"/>
  </r>
  <r>
    <x v="3"/>
    <x v="0"/>
    <x v="2"/>
    <x v="17"/>
    <n v="120"/>
    <d v="2023-04-07T00:00:00"/>
    <x v="0"/>
  </r>
  <r>
    <x v="3"/>
    <x v="0"/>
    <x v="2"/>
    <x v="18"/>
    <n v="36"/>
    <d v="2023-04-08T00:00:00"/>
    <x v="0"/>
  </r>
  <r>
    <x v="3"/>
    <x v="0"/>
    <x v="2"/>
    <x v="8"/>
    <n v="60"/>
    <d v="2023-04-09T00:00:00"/>
    <x v="0"/>
  </r>
  <r>
    <x v="3"/>
    <x v="1"/>
    <x v="3"/>
    <x v="19"/>
    <n v="13000"/>
    <m/>
    <x v="2"/>
  </r>
  <r>
    <x v="3"/>
    <x v="1"/>
    <x v="3"/>
    <x v="20"/>
    <n v="3900"/>
    <m/>
    <x v="2"/>
  </r>
  <r>
    <x v="3"/>
    <x v="1"/>
    <x v="4"/>
    <x v="21"/>
    <n v="1800"/>
    <m/>
    <x v="2"/>
  </r>
  <r>
    <x v="3"/>
    <x v="1"/>
    <x v="4"/>
    <x v="22"/>
    <n v="150"/>
    <m/>
    <x v="2"/>
  </r>
  <r>
    <x v="4"/>
    <x v="0"/>
    <x v="0"/>
    <x v="0"/>
    <n v="450"/>
    <d v="2023-05-01T00:00:00"/>
    <x v="0"/>
  </r>
  <r>
    <x v="4"/>
    <x v="0"/>
    <x v="0"/>
    <x v="1"/>
    <n v="330"/>
    <d v="2023-05-09T00:00:00"/>
    <x v="0"/>
  </r>
  <r>
    <x v="4"/>
    <x v="0"/>
    <x v="0"/>
    <x v="2"/>
    <n v="98"/>
    <d v="2023-05-03T00:00:00"/>
    <x v="0"/>
  </r>
  <r>
    <x v="4"/>
    <x v="0"/>
    <x v="0"/>
    <x v="3"/>
    <n v="370"/>
    <d v="2023-05-04T00:00:00"/>
    <x v="0"/>
  </r>
  <r>
    <x v="4"/>
    <x v="0"/>
    <x v="0"/>
    <x v="4"/>
    <n v="125"/>
    <d v="2023-05-06T00:00:00"/>
    <x v="0"/>
  </r>
  <r>
    <x v="4"/>
    <x v="0"/>
    <x v="0"/>
    <x v="5"/>
    <n v="293"/>
    <d v="2023-05-07T00:00:00"/>
    <x v="0"/>
  </r>
  <r>
    <x v="4"/>
    <x v="0"/>
    <x v="0"/>
    <x v="6"/>
    <n v="1650"/>
    <d v="2023-05-06T00:00:00"/>
    <x v="0"/>
  </r>
  <r>
    <x v="4"/>
    <x v="0"/>
    <x v="0"/>
    <x v="7"/>
    <n v="110"/>
    <d v="2023-05-07T00:00:00"/>
    <x v="0"/>
  </r>
  <r>
    <x v="4"/>
    <x v="0"/>
    <x v="0"/>
    <x v="8"/>
    <n v="680"/>
    <d v="2023-05-08T00:00:00"/>
    <x v="0"/>
  </r>
  <r>
    <x v="4"/>
    <x v="0"/>
    <x v="1"/>
    <x v="9"/>
    <n v="1210"/>
    <d v="2023-05-09T00:00:00"/>
    <x v="0"/>
  </r>
  <r>
    <x v="4"/>
    <x v="0"/>
    <x v="1"/>
    <x v="10"/>
    <n v="950"/>
    <d v="2023-05-04T00:00:00"/>
    <x v="0"/>
  </r>
  <r>
    <x v="4"/>
    <x v="0"/>
    <x v="1"/>
    <x v="11"/>
    <n v="440"/>
    <d v="2023-05-05T00:00:00"/>
    <x v="0"/>
  </r>
  <r>
    <x v="4"/>
    <x v="0"/>
    <x v="2"/>
    <x v="0"/>
    <n v="100"/>
    <d v="2023-05-06T00:00:00"/>
    <x v="0"/>
  </r>
  <r>
    <x v="4"/>
    <x v="0"/>
    <x v="2"/>
    <x v="12"/>
    <n v="378"/>
    <d v="2023-05-07T00:00:00"/>
    <x v="0"/>
  </r>
  <r>
    <x v="4"/>
    <x v="0"/>
    <x v="2"/>
    <x v="13"/>
    <n v="110"/>
    <d v="2023-05-03T00:00:00"/>
    <x v="0"/>
  </r>
  <r>
    <x v="4"/>
    <x v="0"/>
    <x v="2"/>
    <x v="14"/>
    <n v="228"/>
    <d v="2023-05-04T00:00:00"/>
    <x v="0"/>
  </r>
  <r>
    <x v="4"/>
    <x v="0"/>
    <x v="2"/>
    <x v="15"/>
    <n v="195"/>
    <d v="2023-05-06T00:00:00"/>
    <x v="0"/>
  </r>
  <r>
    <x v="4"/>
    <x v="0"/>
    <x v="2"/>
    <x v="16"/>
    <n v="1045"/>
    <d v="2023-05-07T00:00:00"/>
    <x v="0"/>
  </r>
  <r>
    <x v="4"/>
    <x v="0"/>
    <x v="2"/>
    <x v="17"/>
    <n v="130"/>
    <d v="2023-05-08T00:00:00"/>
    <x v="0"/>
  </r>
  <r>
    <x v="4"/>
    <x v="0"/>
    <x v="2"/>
    <x v="18"/>
    <n v="44"/>
    <d v="2023-05-09T00:00:00"/>
    <x v="0"/>
  </r>
  <r>
    <x v="4"/>
    <x v="0"/>
    <x v="2"/>
    <x v="8"/>
    <n v="55"/>
    <d v="2023-05-04T00:00:00"/>
    <x v="0"/>
  </r>
  <r>
    <x v="4"/>
    <x v="1"/>
    <x v="3"/>
    <x v="19"/>
    <n v="13000"/>
    <m/>
    <x v="2"/>
  </r>
  <r>
    <x v="4"/>
    <x v="1"/>
    <x v="3"/>
    <x v="20"/>
    <n v="3900"/>
    <m/>
    <x v="2"/>
  </r>
  <r>
    <x v="4"/>
    <x v="1"/>
    <x v="4"/>
    <x v="21"/>
    <n v="1700"/>
    <m/>
    <x v="2"/>
  </r>
  <r>
    <x v="4"/>
    <x v="1"/>
    <x v="4"/>
    <x v="22"/>
    <n v="170"/>
    <m/>
    <x v="2"/>
  </r>
  <r>
    <x v="5"/>
    <x v="0"/>
    <x v="0"/>
    <x v="0"/>
    <n v="500"/>
    <d v="2023-06-07T00:00:00"/>
    <x v="0"/>
  </r>
  <r>
    <x v="5"/>
    <x v="0"/>
    <x v="0"/>
    <x v="1"/>
    <n v="360"/>
    <d v="2023-06-02T00:00:00"/>
    <x v="0"/>
  </r>
  <r>
    <x v="5"/>
    <x v="0"/>
    <x v="0"/>
    <x v="2"/>
    <n v="100"/>
    <d v="2023-06-02T00:00:00"/>
    <x v="0"/>
  </r>
  <r>
    <x v="5"/>
    <x v="0"/>
    <x v="0"/>
    <x v="3"/>
    <n v="390"/>
    <d v="2023-06-03T00:00:00"/>
    <x v="0"/>
  </r>
  <r>
    <x v="5"/>
    <x v="0"/>
    <x v="0"/>
    <x v="4"/>
    <n v="160"/>
    <d v="2023-06-04T00:00:00"/>
    <x v="0"/>
  </r>
  <r>
    <x v="5"/>
    <x v="0"/>
    <x v="0"/>
    <x v="5"/>
    <n v="300"/>
    <d v="2023-06-05T00:00:00"/>
    <x v="0"/>
  </r>
  <r>
    <x v="5"/>
    <x v="0"/>
    <x v="0"/>
    <x v="6"/>
    <n v="1650"/>
    <d v="2023-06-06T00:00:00"/>
    <x v="0"/>
  </r>
  <r>
    <x v="5"/>
    <x v="0"/>
    <x v="0"/>
    <x v="7"/>
    <n v="120"/>
    <d v="2023-06-07T00:00:00"/>
    <x v="0"/>
  </r>
  <r>
    <x v="5"/>
    <x v="0"/>
    <x v="0"/>
    <x v="8"/>
    <n v="685"/>
    <d v="2023-06-08T00:00:00"/>
    <x v="0"/>
  </r>
  <r>
    <x v="5"/>
    <x v="0"/>
    <x v="1"/>
    <x v="9"/>
    <n v="1210"/>
    <d v="2023-06-09T00:00:00"/>
    <x v="0"/>
  </r>
  <r>
    <x v="5"/>
    <x v="0"/>
    <x v="1"/>
    <x v="10"/>
    <n v="1000"/>
    <d v="2023-06-04T00:00:00"/>
    <x v="0"/>
  </r>
  <r>
    <x v="5"/>
    <x v="0"/>
    <x v="1"/>
    <x v="11"/>
    <n v="470"/>
    <d v="2023-06-05T00:00:00"/>
    <x v="0"/>
  </r>
  <r>
    <x v="5"/>
    <x v="0"/>
    <x v="2"/>
    <x v="0"/>
    <n v="125"/>
    <d v="2023-06-06T00:00:00"/>
    <x v="0"/>
  </r>
  <r>
    <x v="5"/>
    <x v="0"/>
    <x v="2"/>
    <x v="12"/>
    <n v="399"/>
    <d v="2023-06-07T00:00:00"/>
    <x v="0"/>
  </r>
  <r>
    <x v="5"/>
    <x v="0"/>
    <x v="2"/>
    <x v="13"/>
    <n v="111"/>
    <d v="2023-06-03T00:00:00"/>
    <x v="0"/>
  </r>
  <r>
    <x v="5"/>
    <x v="0"/>
    <x v="2"/>
    <x v="14"/>
    <n v="233"/>
    <d v="2023-06-04T00:00:00"/>
    <x v="0"/>
  </r>
  <r>
    <x v="5"/>
    <x v="0"/>
    <x v="2"/>
    <x v="15"/>
    <n v="1045"/>
    <d v="2023-06-05T00:00:00"/>
    <x v="0"/>
  </r>
  <r>
    <x v="5"/>
    <x v="0"/>
    <x v="2"/>
    <x v="16"/>
    <n v="138"/>
    <d v="2023-06-06T00:00:00"/>
    <x v="0"/>
  </r>
  <r>
    <x v="5"/>
    <x v="0"/>
    <x v="2"/>
    <x v="17"/>
    <n v="66"/>
    <d v="2023-06-07T00:00:00"/>
    <x v="0"/>
  </r>
  <r>
    <x v="5"/>
    <x v="0"/>
    <x v="2"/>
    <x v="18"/>
    <n v="55"/>
    <d v="2023-06-08T00:00:00"/>
    <x v="0"/>
  </r>
  <r>
    <x v="5"/>
    <x v="0"/>
    <x v="2"/>
    <x v="8"/>
    <n v="55"/>
    <d v="2023-06-09T00:00:00"/>
    <x v="0"/>
  </r>
  <r>
    <x v="5"/>
    <x v="1"/>
    <x v="3"/>
    <x v="19"/>
    <n v="13000"/>
    <m/>
    <x v="2"/>
  </r>
  <r>
    <x v="5"/>
    <x v="1"/>
    <x v="3"/>
    <x v="20"/>
    <n v="3800"/>
    <m/>
    <x v="2"/>
  </r>
  <r>
    <x v="5"/>
    <x v="1"/>
    <x v="4"/>
    <x v="21"/>
    <n v="1600"/>
    <m/>
    <x v="2"/>
  </r>
  <r>
    <x v="5"/>
    <x v="1"/>
    <x v="4"/>
    <x v="22"/>
    <n v="170"/>
    <m/>
    <x v="2"/>
  </r>
  <r>
    <x v="6"/>
    <x v="0"/>
    <x v="0"/>
    <x v="0"/>
    <n v="653"/>
    <d v="2023-07-07T00:00:00"/>
    <x v="0"/>
  </r>
  <r>
    <x v="6"/>
    <x v="0"/>
    <x v="0"/>
    <x v="1"/>
    <n v="874"/>
    <d v="2023-07-02T00:00:00"/>
    <x v="0"/>
  </r>
  <r>
    <x v="6"/>
    <x v="0"/>
    <x v="0"/>
    <x v="2"/>
    <n v="131"/>
    <d v="2023-07-02T00:00:00"/>
    <x v="0"/>
  </r>
  <r>
    <x v="6"/>
    <x v="0"/>
    <x v="0"/>
    <x v="3"/>
    <n v="592"/>
    <d v="2023-07-03T00:00:00"/>
    <x v="0"/>
  </r>
  <r>
    <x v="6"/>
    <x v="0"/>
    <x v="0"/>
    <x v="4"/>
    <n v="526"/>
    <d v="2023-07-04T00:00:00"/>
    <x v="0"/>
  </r>
  <r>
    <x v="6"/>
    <x v="0"/>
    <x v="0"/>
    <x v="5"/>
    <n v="911"/>
    <d v="2023-07-05T00:00:00"/>
    <x v="0"/>
  </r>
  <r>
    <x v="6"/>
    <x v="0"/>
    <x v="0"/>
    <x v="6"/>
    <n v="110"/>
    <d v="2023-07-06T00:00:00"/>
    <x v="0"/>
  </r>
  <r>
    <x v="6"/>
    <x v="0"/>
    <x v="0"/>
    <x v="7"/>
    <n v="724"/>
    <d v="2023-07-07T00:00:00"/>
    <x v="0"/>
  </r>
  <r>
    <x v="6"/>
    <x v="0"/>
    <x v="0"/>
    <x v="8"/>
    <n v="946"/>
    <d v="2023-07-08T00:00:00"/>
    <x v="0"/>
  </r>
  <r>
    <x v="6"/>
    <x v="0"/>
    <x v="1"/>
    <x v="9"/>
    <n v="277"/>
    <d v="2023-07-09T00:00:00"/>
    <x v="0"/>
  </r>
  <r>
    <x v="6"/>
    <x v="0"/>
    <x v="1"/>
    <x v="10"/>
    <n v="887"/>
    <d v="2023-07-04T00:00:00"/>
    <x v="0"/>
  </r>
  <r>
    <x v="6"/>
    <x v="0"/>
    <x v="1"/>
    <x v="11"/>
    <n v="363"/>
    <d v="2023-07-05T00:00:00"/>
    <x v="0"/>
  </r>
  <r>
    <x v="6"/>
    <x v="0"/>
    <x v="2"/>
    <x v="0"/>
    <n v="165"/>
    <d v="2023-07-06T00:00:00"/>
    <x v="0"/>
  </r>
  <r>
    <x v="6"/>
    <x v="0"/>
    <x v="2"/>
    <x v="12"/>
    <n v="167"/>
    <d v="2023-07-07T00:00:00"/>
    <x v="0"/>
  </r>
  <r>
    <x v="6"/>
    <x v="0"/>
    <x v="2"/>
    <x v="13"/>
    <n v="535"/>
    <d v="2023-07-03T00:00:00"/>
    <x v="0"/>
  </r>
  <r>
    <x v="6"/>
    <x v="0"/>
    <x v="2"/>
    <x v="14"/>
    <n v="147"/>
    <d v="2023-07-04T00:00:00"/>
    <x v="0"/>
  </r>
  <r>
    <x v="6"/>
    <x v="0"/>
    <x v="2"/>
    <x v="15"/>
    <n v="847"/>
    <d v="2023-07-05T00:00:00"/>
    <x v="0"/>
  </r>
  <r>
    <x v="6"/>
    <x v="0"/>
    <x v="2"/>
    <x v="16"/>
    <n v="58"/>
    <d v="2023-07-06T00:00:00"/>
    <x v="0"/>
  </r>
  <r>
    <x v="6"/>
    <x v="0"/>
    <x v="2"/>
    <x v="17"/>
    <n v="337"/>
    <d v="2023-07-07T00:00:00"/>
    <x v="0"/>
  </r>
  <r>
    <x v="6"/>
    <x v="0"/>
    <x v="2"/>
    <x v="18"/>
    <n v="318"/>
    <d v="2023-07-08T00:00:00"/>
    <x v="0"/>
  </r>
  <r>
    <x v="6"/>
    <x v="0"/>
    <x v="2"/>
    <x v="8"/>
    <n v="628"/>
    <d v="2023-07-09T00:00:00"/>
    <x v="0"/>
  </r>
  <r>
    <x v="6"/>
    <x v="1"/>
    <x v="3"/>
    <x v="19"/>
    <n v="13000"/>
    <m/>
    <x v="2"/>
  </r>
  <r>
    <x v="6"/>
    <x v="1"/>
    <x v="3"/>
    <x v="20"/>
    <n v="3800"/>
    <m/>
    <x v="2"/>
  </r>
  <r>
    <x v="6"/>
    <x v="1"/>
    <x v="4"/>
    <x v="21"/>
    <n v="1600"/>
    <m/>
    <x v="2"/>
  </r>
  <r>
    <x v="6"/>
    <x v="1"/>
    <x v="4"/>
    <x v="22"/>
    <n v="190"/>
    <m/>
    <x v="2"/>
  </r>
  <r>
    <x v="7"/>
    <x v="0"/>
    <x v="0"/>
    <x v="0"/>
    <n v="334"/>
    <d v="2023-09-09T00:00:00"/>
    <x v="0"/>
  </r>
  <r>
    <x v="7"/>
    <x v="0"/>
    <x v="0"/>
    <x v="1"/>
    <n v="833"/>
    <d v="2023-09-05T00:00:00"/>
    <x v="0"/>
  </r>
  <r>
    <x v="7"/>
    <x v="0"/>
    <x v="0"/>
    <x v="2"/>
    <n v="593"/>
    <d v="2023-09-08T00:00:00"/>
    <x v="0"/>
  </r>
  <r>
    <x v="7"/>
    <x v="0"/>
    <x v="0"/>
    <x v="3"/>
    <n v="505"/>
    <d v="2023-09-04T00:00:00"/>
    <x v="0"/>
  </r>
  <r>
    <x v="7"/>
    <x v="0"/>
    <x v="0"/>
    <x v="4"/>
    <n v="177"/>
    <d v="2023-09-06T00:00:00"/>
    <x v="0"/>
  </r>
  <r>
    <x v="7"/>
    <x v="0"/>
    <x v="0"/>
    <x v="5"/>
    <n v="99"/>
    <d v="2023-09-07T00:00:00"/>
    <x v="0"/>
  </r>
  <r>
    <x v="7"/>
    <x v="0"/>
    <x v="0"/>
    <x v="6"/>
    <n v="55"/>
    <d v="2023-09-03T00:00:00"/>
    <x v="0"/>
  </r>
  <r>
    <x v="7"/>
    <x v="0"/>
    <x v="0"/>
    <x v="7"/>
    <n v="610"/>
    <d v="2023-09-07T00:00:00"/>
    <x v="0"/>
  </r>
  <r>
    <x v="7"/>
    <x v="0"/>
    <x v="0"/>
    <x v="8"/>
    <n v="85"/>
    <d v="2023-09-08T00:00:00"/>
    <x v="0"/>
  </r>
  <r>
    <x v="7"/>
    <x v="0"/>
    <x v="1"/>
    <x v="9"/>
    <n v="438"/>
    <d v="2023-09-04T00:00:00"/>
    <x v="0"/>
  </r>
  <r>
    <x v="7"/>
    <x v="0"/>
    <x v="1"/>
    <x v="10"/>
    <n v="169"/>
    <d v="2023-09-04T00:00:00"/>
    <x v="0"/>
  </r>
  <r>
    <x v="7"/>
    <x v="0"/>
    <x v="1"/>
    <x v="11"/>
    <n v="494"/>
    <d v="2023-09-01T00:00:00"/>
    <x v="0"/>
  </r>
  <r>
    <x v="7"/>
    <x v="0"/>
    <x v="2"/>
    <x v="0"/>
    <n v="299"/>
    <d v="2023-09-06T00:00:00"/>
    <x v="0"/>
  </r>
  <r>
    <x v="7"/>
    <x v="0"/>
    <x v="2"/>
    <x v="12"/>
    <n v="626"/>
    <d v="2023-09-01T00:00:00"/>
    <x v="0"/>
  </r>
  <r>
    <x v="7"/>
    <x v="0"/>
    <x v="2"/>
    <x v="13"/>
    <n v="89"/>
    <d v="2023-09-03T00:00:00"/>
    <x v="0"/>
  </r>
  <r>
    <x v="7"/>
    <x v="0"/>
    <x v="2"/>
    <x v="14"/>
    <n v="360"/>
    <d v="2023-09-04T00:00:00"/>
    <x v="0"/>
  </r>
  <r>
    <x v="7"/>
    <x v="0"/>
    <x v="2"/>
    <x v="15"/>
    <n v="638"/>
    <d v="2023-09-06T00:00:00"/>
    <x v="0"/>
  </r>
  <r>
    <x v="7"/>
    <x v="0"/>
    <x v="2"/>
    <x v="16"/>
    <n v="515"/>
    <d v="2023-09-07T00:00:00"/>
    <x v="0"/>
  </r>
  <r>
    <x v="7"/>
    <x v="0"/>
    <x v="2"/>
    <x v="17"/>
    <n v="164"/>
    <d v="2023-09-08T00:00:00"/>
    <x v="0"/>
  </r>
  <r>
    <x v="7"/>
    <x v="0"/>
    <x v="2"/>
    <x v="18"/>
    <n v="703"/>
    <d v="2023-09-09T00:00:00"/>
    <x v="0"/>
  </r>
  <r>
    <x v="7"/>
    <x v="0"/>
    <x v="2"/>
    <x v="8"/>
    <n v="650"/>
    <d v="2023-09-04T00:00:00"/>
    <x v="0"/>
  </r>
  <r>
    <x v="7"/>
    <x v="1"/>
    <x v="3"/>
    <x v="19"/>
    <n v="13000"/>
    <m/>
    <x v="2"/>
  </r>
  <r>
    <x v="7"/>
    <x v="1"/>
    <x v="3"/>
    <x v="20"/>
    <n v="3800"/>
    <m/>
    <x v="2"/>
  </r>
  <r>
    <x v="7"/>
    <x v="1"/>
    <x v="4"/>
    <x v="21"/>
    <n v="1700"/>
    <m/>
    <x v="2"/>
  </r>
  <r>
    <x v="7"/>
    <x v="1"/>
    <x v="4"/>
    <x v="22"/>
    <n v="220"/>
    <m/>
    <x v="2"/>
  </r>
  <r>
    <x v="8"/>
    <x v="0"/>
    <x v="0"/>
    <x v="0"/>
    <n v="807"/>
    <d v="2023-10-01T00:00:00"/>
    <x v="0"/>
  </r>
  <r>
    <x v="8"/>
    <x v="0"/>
    <x v="0"/>
    <x v="1"/>
    <n v="585"/>
    <d v="2023-10-03T00:00:00"/>
    <x v="0"/>
  </r>
  <r>
    <x v="8"/>
    <x v="0"/>
    <x v="0"/>
    <x v="2"/>
    <n v="399"/>
    <d v="2023-10-01T00:00:00"/>
    <x v="0"/>
  </r>
  <r>
    <x v="8"/>
    <x v="0"/>
    <x v="0"/>
    <x v="3"/>
    <n v="789"/>
    <d v="2023-10-04T00:00:00"/>
    <x v="0"/>
  </r>
  <r>
    <x v="8"/>
    <x v="0"/>
    <x v="0"/>
    <x v="4"/>
    <n v="781"/>
    <d v="2023-10-06T00:00:00"/>
    <x v="0"/>
  </r>
  <r>
    <x v="8"/>
    <x v="0"/>
    <x v="0"/>
    <x v="5"/>
    <n v="964"/>
    <d v="2023-10-07T00:00:00"/>
    <x v="0"/>
  </r>
  <r>
    <x v="8"/>
    <x v="0"/>
    <x v="0"/>
    <x v="6"/>
    <n v="219"/>
    <d v="2023-10-06T00:00:00"/>
    <x v="0"/>
  </r>
  <r>
    <x v="8"/>
    <x v="0"/>
    <x v="0"/>
    <x v="7"/>
    <n v="137"/>
    <d v="2023-10-07T00:00:00"/>
    <x v="0"/>
  </r>
  <r>
    <x v="8"/>
    <x v="0"/>
    <x v="0"/>
    <x v="8"/>
    <n v="64"/>
    <d v="2023-10-08T00:00:00"/>
    <x v="0"/>
  </r>
  <r>
    <x v="8"/>
    <x v="0"/>
    <x v="1"/>
    <x v="9"/>
    <n v="744"/>
    <d v="2023-10-09T00:00:00"/>
    <x v="0"/>
  </r>
  <r>
    <x v="8"/>
    <x v="0"/>
    <x v="1"/>
    <x v="10"/>
    <n v="196"/>
    <d v="2023-10-04T00:00:00"/>
    <x v="0"/>
  </r>
  <r>
    <x v="8"/>
    <x v="0"/>
    <x v="1"/>
    <x v="11"/>
    <n v="891"/>
    <d v="2023-10-05T00:00:00"/>
    <x v="0"/>
  </r>
  <r>
    <x v="8"/>
    <x v="0"/>
    <x v="2"/>
    <x v="0"/>
    <n v="628"/>
    <d v="2023-10-06T00:00:00"/>
    <x v="0"/>
  </r>
  <r>
    <x v="8"/>
    <x v="0"/>
    <x v="2"/>
    <x v="12"/>
    <n v="574"/>
    <d v="2023-10-07T00:00:00"/>
    <x v="0"/>
  </r>
  <r>
    <x v="8"/>
    <x v="0"/>
    <x v="2"/>
    <x v="13"/>
    <n v="856"/>
    <d v="2023-10-03T00:00:00"/>
    <x v="0"/>
  </r>
  <r>
    <x v="8"/>
    <x v="0"/>
    <x v="2"/>
    <x v="14"/>
    <n v="554"/>
    <d v="2023-10-04T00:00:00"/>
    <x v="0"/>
  </r>
  <r>
    <x v="8"/>
    <x v="0"/>
    <x v="2"/>
    <x v="15"/>
    <n v="136"/>
    <d v="2023-10-06T00:00:00"/>
    <x v="0"/>
  </r>
  <r>
    <x v="8"/>
    <x v="0"/>
    <x v="2"/>
    <x v="16"/>
    <n v="784"/>
    <d v="2023-10-07T00:00:00"/>
    <x v="0"/>
  </r>
  <r>
    <x v="8"/>
    <x v="0"/>
    <x v="2"/>
    <x v="17"/>
    <n v="407"/>
    <d v="2023-10-08T00:00:00"/>
    <x v="0"/>
  </r>
  <r>
    <x v="8"/>
    <x v="0"/>
    <x v="2"/>
    <x v="18"/>
    <n v="506"/>
    <d v="2023-10-09T00:00:00"/>
    <x v="0"/>
  </r>
  <r>
    <x v="8"/>
    <x v="0"/>
    <x v="2"/>
    <x v="8"/>
    <n v="695"/>
    <d v="2023-10-04T00:00:00"/>
    <x v="0"/>
  </r>
  <r>
    <x v="8"/>
    <x v="1"/>
    <x v="3"/>
    <x v="19"/>
    <n v="13000"/>
    <m/>
    <x v="2"/>
  </r>
  <r>
    <x v="8"/>
    <x v="1"/>
    <x v="3"/>
    <x v="20"/>
    <n v="3600"/>
    <m/>
    <x v="2"/>
  </r>
  <r>
    <x v="8"/>
    <x v="1"/>
    <x v="4"/>
    <x v="21"/>
    <n v="1500"/>
    <m/>
    <x v="2"/>
  </r>
  <r>
    <x v="8"/>
    <x v="1"/>
    <x v="4"/>
    <x v="22"/>
    <n v="160"/>
    <m/>
    <x v="2"/>
  </r>
  <r>
    <x v="9"/>
    <x v="0"/>
    <x v="0"/>
    <x v="0"/>
    <n v="689"/>
    <d v="2023-11-08T00:00:00"/>
    <x v="0"/>
  </r>
  <r>
    <x v="9"/>
    <x v="0"/>
    <x v="0"/>
    <x v="1"/>
    <n v="124"/>
    <d v="2023-11-03T00:00:00"/>
    <x v="0"/>
  </r>
  <r>
    <x v="9"/>
    <x v="0"/>
    <x v="0"/>
    <x v="2"/>
    <n v="471"/>
    <d v="2023-11-04T00:00:00"/>
    <x v="0"/>
  </r>
  <r>
    <x v="9"/>
    <x v="0"/>
    <x v="0"/>
    <x v="3"/>
    <n v="987"/>
    <d v="2023-11-04T00:00:00"/>
    <x v="0"/>
  </r>
  <r>
    <x v="9"/>
    <x v="0"/>
    <x v="0"/>
    <x v="4"/>
    <n v="72"/>
    <d v="2023-11-06T00:00:00"/>
    <x v="0"/>
  </r>
  <r>
    <x v="9"/>
    <x v="0"/>
    <x v="0"/>
    <x v="5"/>
    <n v="766"/>
    <d v="2023-11-07T00:00:00"/>
    <x v="0"/>
  </r>
  <r>
    <x v="9"/>
    <x v="0"/>
    <x v="0"/>
    <x v="6"/>
    <n v="308"/>
    <d v="2023-11-06T00:00:00"/>
    <x v="0"/>
  </r>
  <r>
    <x v="9"/>
    <x v="0"/>
    <x v="0"/>
    <x v="7"/>
    <n v="464"/>
    <d v="2023-11-07T00:00:00"/>
    <x v="0"/>
  </r>
  <r>
    <x v="9"/>
    <x v="0"/>
    <x v="0"/>
    <x v="8"/>
    <n v="486"/>
    <d v="2023-11-08T00:00:00"/>
    <x v="0"/>
  </r>
  <r>
    <x v="9"/>
    <x v="0"/>
    <x v="1"/>
    <x v="9"/>
    <n v="609"/>
    <d v="2023-11-09T00:00:00"/>
    <x v="0"/>
  </r>
  <r>
    <x v="9"/>
    <x v="0"/>
    <x v="1"/>
    <x v="10"/>
    <n v="904"/>
    <d v="2023-11-04T00:00:00"/>
    <x v="0"/>
  </r>
  <r>
    <x v="9"/>
    <x v="0"/>
    <x v="1"/>
    <x v="11"/>
    <n v="636"/>
    <d v="2023-11-05T00:00:00"/>
    <x v="0"/>
  </r>
  <r>
    <x v="9"/>
    <x v="0"/>
    <x v="2"/>
    <x v="0"/>
    <n v="112"/>
    <d v="2023-11-06T00:00:00"/>
    <x v="0"/>
  </r>
  <r>
    <x v="9"/>
    <x v="0"/>
    <x v="2"/>
    <x v="12"/>
    <n v="87"/>
    <d v="2023-11-07T00:00:00"/>
    <x v="0"/>
  </r>
  <r>
    <x v="9"/>
    <x v="0"/>
    <x v="2"/>
    <x v="13"/>
    <n v="208"/>
    <d v="2023-11-03T00:00:00"/>
    <x v="0"/>
  </r>
  <r>
    <x v="9"/>
    <x v="0"/>
    <x v="2"/>
    <x v="14"/>
    <n v="202"/>
    <d v="2023-11-04T00:00:00"/>
    <x v="0"/>
  </r>
  <r>
    <x v="9"/>
    <x v="0"/>
    <x v="2"/>
    <x v="15"/>
    <n v="196"/>
    <d v="2023-11-06T00:00:00"/>
    <x v="0"/>
  </r>
  <r>
    <x v="9"/>
    <x v="0"/>
    <x v="2"/>
    <x v="16"/>
    <n v="537"/>
    <d v="2023-11-07T00:00:00"/>
    <x v="0"/>
  </r>
  <r>
    <x v="9"/>
    <x v="0"/>
    <x v="2"/>
    <x v="17"/>
    <n v="400"/>
    <d v="2023-11-08T00:00:00"/>
    <x v="0"/>
  </r>
  <r>
    <x v="9"/>
    <x v="0"/>
    <x v="2"/>
    <x v="18"/>
    <n v="929"/>
    <d v="2023-11-09T00:00:00"/>
    <x v="0"/>
  </r>
  <r>
    <x v="9"/>
    <x v="0"/>
    <x v="2"/>
    <x v="8"/>
    <n v="773"/>
    <d v="2023-11-04T00:00:00"/>
    <x v="0"/>
  </r>
  <r>
    <x v="9"/>
    <x v="1"/>
    <x v="3"/>
    <x v="19"/>
    <n v="13000"/>
    <m/>
    <x v="2"/>
  </r>
  <r>
    <x v="9"/>
    <x v="1"/>
    <x v="3"/>
    <x v="20"/>
    <n v="3600"/>
    <m/>
    <x v="2"/>
  </r>
  <r>
    <x v="9"/>
    <x v="1"/>
    <x v="4"/>
    <x v="21"/>
    <n v="1500"/>
    <m/>
    <x v="2"/>
  </r>
  <r>
    <x v="9"/>
    <x v="1"/>
    <x v="4"/>
    <x v="22"/>
    <n v="160"/>
    <m/>
    <x v="2"/>
  </r>
  <r>
    <x v="10"/>
    <x v="0"/>
    <x v="0"/>
    <x v="0"/>
    <n v="836"/>
    <d v="2023-08-01T00:00:00"/>
    <x v="0"/>
  </r>
  <r>
    <x v="10"/>
    <x v="0"/>
    <x v="0"/>
    <x v="1"/>
    <n v="425"/>
    <d v="2023-08-07T00:00:00"/>
    <x v="0"/>
  </r>
  <r>
    <x v="10"/>
    <x v="0"/>
    <x v="0"/>
    <x v="2"/>
    <n v="187"/>
    <d v="2023-08-02T00:00:00"/>
    <x v="0"/>
  </r>
  <r>
    <x v="10"/>
    <x v="0"/>
    <x v="0"/>
    <x v="3"/>
    <n v="395"/>
    <d v="2023-08-04T00:00:00"/>
    <x v="0"/>
  </r>
  <r>
    <x v="10"/>
    <x v="0"/>
    <x v="0"/>
    <x v="4"/>
    <n v="969"/>
    <d v="2023-08-04T00:00:00"/>
    <x v="0"/>
  </r>
  <r>
    <x v="10"/>
    <x v="0"/>
    <x v="0"/>
    <x v="5"/>
    <n v="486"/>
    <d v="2023-08-05T00:00:00"/>
    <x v="1"/>
  </r>
  <r>
    <x v="10"/>
    <x v="0"/>
    <x v="0"/>
    <x v="6"/>
    <n v="534"/>
    <d v="2023-08-06T00:00:00"/>
    <x v="0"/>
  </r>
  <r>
    <x v="10"/>
    <x v="0"/>
    <x v="0"/>
    <x v="7"/>
    <n v="234"/>
    <d v="2023-08-07T00:00:00"/>
    <x v="0"/>
  </r>
  <r>
    <x v="10"/>
    <x v="0"/>
    <x v="0"/>
    <x v="8"/>
    <n v="839"/>
    <d v="2023-08-08T00:00:00"/>
    <x v="1"/>
  </r>
  <r>
    <x v="10"/>
    <x v="0"/>
    <x v="1"/>
    <x v="9"/>
    <n v="114"/>
    <d v="2023-08-09T00:00:00"/>
    <x v="0"/>
  </r>
  <r>
    <x v="10"/>
    <x v="0"/>
    <x v="1"/>
    <x v="10"/>
    <n v="444"/>
    <d v="2023-08-04T00:00:00"/>
    <x v="0"/>
  </r>
  <r>
    <x v="10"/>
    <x v="0"/>
    <x v="1"/>
    <x v="11"/>
    <n v="875"/>
    <d v="2023-08-05T00:00:00"/>
    <x v="1"/>
  </r>
  <r>
    <x v="10"/>
    <x v="0"/>
    <x v="2"/>
    <x v="0"/>
    <n v="804"/>
    <d v="2023-08-06T00:00:00"/>
    <x v="0"/>
  </r>
  <r>
    <x v="10"/>
    <x v="0"/>
    <x v="2"/>
    <x v="12"/>
    <n v="131"/>
    <d v="2023-08-07T00:00:00"/>
    <x v="0"/>
  </r>
  <r>
    <x v="10"/>
    <x v="0"/>
    <x v="2"/>
    <x v="13"/>
    <n v="132"/>
    <d v="2023-08-03T00:00:00"/>
    <x v="1"/>
  </r>
  <r>
    <x v="10"/>
    <x v="0"/>
    <x v="2"/>
    <x v="14"/>
    <n v="271"/>
    <d v="2023-08-04T00:00:00"/>
    <x v="0"/>
  </r>
  <r>
    <x v="10"/>
    <x v="0"/>
    <x v="2"/>
    <x v="15"/>
    <n v="501"/>
    <d v="2023-08-05T00:00:00"/>
    <x v="0"/>
  </r>
  <r>
    <x v="10"/>
    <x v="0"/>
    <x v="2"/>
    <x v="16"/>
    <n v="572"/>
    <d v="2023-08-06T00:00:00"/>
    <x v="1"/>
  </r>
  <r>
    <x v="10"/>
    <x v="0"/>
    <x v="2"/>
    <x v="17"/>
    <n v="863"/>
    <d v="2023-08-07T00:00:00"/>
    <x v="0"/>
  </r>
  <r>
    <x v="10"/>
    <x v="0"/>
    <x v="2"/>
    <x v="18"/>
    <n v="214"/>
    <d v="2023-08-08T00:00:00"/>
    <x v="0"/>
  </r>
  <r>
    <x v="10"/>
    <x v="0"/>
    <x v="2"/>
    <x v="8"/>
    <n v="103"/>
    <d v="2023-08-09T00:00:00"/>
    <x v="0"/>
  </r>
  <r>
    <x v="10"/>
    <x v="1"/>
    <x v="3"/>
    <x v="19"/>
    <n v="13000"/>
    <m/>
    <x v="2"/>
  </r>
  <r>
    <x v="10"/>
    <x v="1"/>
    <x v="3"/>
    <x v="20"/>
    <n v="3600"/>
    <m/>
    <x v="2"/>
  </r>
  <r>
    <x v="10"/>
    <x v="1"/>
    <x v="4"/>
    <x v="21"/>
    <n v="1500"/>
    <m/>
    <x v="2"/>
  </r>
  <r>
    <x v="10"/>
    <x v="1"/>
    <x v="4"/>
    <x v="22"/>
    <n v="160"/>
    <m/>
    <x v="2"/>
  </r>
  <r>
    <x v="11"/>
    <x v="0"/>
    <x v="0"/>
    <x v="0"/>
    <n v="748"/>
    <d v="2023-12-01T00:00:00"/>
    <x v="0"/>
  </r>
  <r>
    <x v="11"/>
    <x v="0"/>
    <x v="0"/>
    <x v="1"/>
    <n v="852"/>
    <d v="2023-12-07T00:00:00"/>
    <x v="1"/>
  </r>
  <r>
    <x v="11"/>
    <x v="0"/>
    <x v="0"/>
    <x v="2"/>
    <n v="803"/>
    <d v="2023-12-02T00:00:00"/>
    <x v="0"/>
  </r>
  <r>
    <x v="11"/>
    <x v="0"/>
    <x v="0"/>
    <x v="3"/>
    <n v="439"/>
    <d v="2023-12-04T00:00:00"/>
    <x v="0"/>
  </r>
  <r>
    <x v="11"/>
    <x v="0"/>
    <x v="0"/>
    <x v="4"/>
    <n v="332"/>
    <d v="2023-12-04T00:00:00"/>
    <x v="1"/>
  </r>
  <r>
    <x v="11"/>
    <x v="0"/>
    <x v="0"/>
    <x v="5"/>
    <n v="615"/>
    <d v="2023-12-05T00:00:00"/>
    <x v="0"/>
  </r>
  <r>
    <x v="11"/>
    <x v="0"/>
    <x v="0"/>
    <x v="6"/>
    <n v="176"/>
    <d v="2023-12-06T00:00:00"/>
    <x v="0"/>
  </r>
  <r>
    <x v="11"/>
    <x v="0"/>
    <x v="0"/>
    <x v="7"/>
    <n v="347"/>
    <d v="2023-12-07T00:00:00"/>
    <x v="1"/>
  </r>
  <r>
    <x v="11"/>
    <x v="0"/>
    <x v="0"/>
    <x v="8"/>
    <n v="348"/>
    <d v="2023-12-08T00:00:00"/>
    <x v="0"/>
  </r>
  <r>
    <x v="11"/>
    <x v="0"/>
    <x v="1"/>
    <x v="9"/>
    <n v="182"/>
    <d v="2023-12-09T00:00:00"/>
    <x v="0"/>
  </r>
  <r>
    <x v="11"/>
    <x v="0"/>
    <x v="1"/>
    <x v="10"/>
    <n v="992"/>
    <d v="2023-12-04T00:00:00"/>
    <x v="0"/>
  </r>
  <r>
    <x v="11"/>
    <x v="0"/>
    <x v="1"/>
    <x v="11"/>
    <n v="449"/>
    <d v="2023-12-05T00:00:00"/>
    <x v="0"/>
  </r>
  <r>
    <x v="11"/>
    <x v="0"/>
    <x v="2"/>
    <x v="0"/>
    <n v="774"/>
    <d v="2023-12-06T00:00:00"/>
    <x v="0"/>
  </r>
  <r>
    <x v="11"/>
    <x v="0"/>
    <x v="2"/>
    <x v="12"/>
    <n v="280"/>
    <d v="2023-12-07T00:00:00"/>
    <x v="0"/>
  </r>
  <r>
    <x v="11"/>
    <x v="0"/>
    <x v="2"/>
    <x v="13"/>
    <n v="802"/>
    <d v="2023-12-03T00:00:00"/>
    <x v="0"/>
  </r>
  <r>
    <x v="11"/>
    <x v="0"/>
    <x v="2"/>
    <x v="14"/>
    <n v="319"/>
    <d v="2023-12-04T00:00:00"/>
    <x v="0"/>
  </r>
  <r>
    <x v="11"/>
    <x v="0"/>
    <x v="2"/>
    <x v="15"/>
    <n v="631"/>
    <d v="2023-12-05T00:00:00"/>
    <x v="0"/>
  </r>
  <r>
    <x v="11"/>
    <x v="0"/>
    <x v="2"/>
    <x v="16"/>
    <n v="336"/>
    <d v="2023-12-06T00:00:00"/>
    <x v="0"/>
  </r>
  <r>
    <x v="11"/>
    <x v="0"/>
    <x v="2"/>
    <x v="17"/>
    <n v="543"/>
    <d v="2023-12-07T00:00:00"/>
    <x v="0"/>
  </r>
  <r>
    <x v="11"/>
    <x v="0"/>
    <x v="2"/>
    <x v="18"/>
    <n v="193"/>
    <d v="2023-12-08T00:00:00"/>
    <x v="0"/>
  </r>
  <r>
    <x v="11"/>
    <x v="0"/>
    <x v="2"/>
    <x v="8"/>
    <n v="313"/>
    <d v="2023-12-09T00:00:00"/>
    <x v="0"/>
  </r>
  <r>
    <x v="11"/>
    <x v="1"/>
    <x v="3"/>
    <x v="19"/>
    <n v="13000"/>
    <m/>
    <x v="2"/>
  </r>
  <r>
    <x v="11"/>
    <x v="1"/>
    <x v="3"/>
    <x v="20"/>
    <n v="3600"/>
    <m/>
    <x v="2"/>
  </r>
  <r>
    <x v="11"/>
    <x v="1"/>
    <x v="4"/>
    <x v="21"/>
    <n v="1500"/>
    <m/>
    <x v="2"/>
  </r>
  <r>
    <x v="11"/>
    <x v="1"/>
    <x v="4"/>
    <x v="22"/>
    <n v="160"/>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s v="Cleaning"/>
    <n v="400"/>
    <d v="2023-01-07T00:00:00"/>
    <s v=" Paid "/>
  </r>
  <r>
    <x v="0"/>
    <s v="Electric"/>
    <n v="400"/>
    <d v="2023-01-02T00:00:00"/>
    <s v=" Late "/>
  </r>
  <r>
    <x v="0"/>
    <s v="Insurance"/>
    <n v="400"/>
    <d v="2023-01-02T00:00:00"/>
    <s v=" Paid "/>
  </r>
  <r>
    <x v="0"/>
    <s v="Internet"/>
    <n v="400"/>
    <d v="2023-01-03T00:00:00"/>
    <s v="Late"/>
  </r>
  <r>
    <x v="0"/>
    <s v="Water"/>
    <n v="400"/>
    <d v="2023-01-04T00:00:00"/>
    <s v=" Paid "/>
  </r>
  <r>
    <x v="0"/>
    <s v="Parking Fee"/>
    <n v="400"/>
    <d v="2023-01-05T00:00:00"/>
    <s v=" Paid "/>
  </r>
  <r>
    <x v="0"/>
    <s v="Rent"/>
    <n v="400"/>
    <d v="2023-01-06T00:00:00"/>
    <s v=" Paid "/>
  </r>
  <r>
    <x v="0"/>
    <s v="TV Subscription"/>
    <n v="400"/>
    <d v="2023-01-07T00:00:00"/>
    <s v=" Late "/>
  </r>
  <r>
    <x v="0"/>
    <s v="Other"/>
    <n v="400"/>
    <d v="2023-01-08T00:00:00"/>
    <s v=" Paid "/>
  </r>
  <r>
    <x v="1"/>
    <s v="School loans"/>
    <n v="400"/>
    <d v="2023-01-09T00:00:00"/>
    <s v=" Paid "/>
  </r>
  <r>
    <x v="1"/>
    <s v="Shopping"/>
    <n v="400"/>
    <d v="2023-01-04T00:00:00"/>
    <s v=" Paid "/>
  </r>
  <r>
    <x v="1"/>
    <s v="Outing"/>
    <n v="400"/>
    <d v="2023-01-05T00:00:00"/>
    <s v=" Paid "/>
  </r>
  <r>
    <x v="2"/>
    <s v="Cleaning"/>
    <n v="400"/>
    <d v="2023-01-06T00:00:00"/>
    <s v=" Paid "/>
  </r>
  <r>
    <x v="2"/>
    <s v="Gas"/>
    <n v="400"/>
    <d v="2023-01-07T00:00:00"/>
    <s v=" Paid "/>
  </r>
  <r>
    <x v="2"/>
    <s v="vehicle insurance"/>
    <n v="400"/>
    <d v="2023-01-03T00:00:00"/>
    <s v=" Paid "/>
  </r>
  <r>
    <x v="2"/>
    <s v="Maintenance"/>
    <n v="400"/>
    <d v="2023-01-04T00:00:00"/>
    <s v=" Paid "/>
  </r>
  <r>
    <x v="2"/>
    <s v="Parking"/>
    <n v="400"/>
    <d v="2023-01-05T00:00:00"/>
    <s v=" Paid "/>
  </r>
  <r>
    <x v="2"/>
    <s v="Installment"/>
    <n v="400"/>
    <d v="2023-01-06T00:00:00"/>
    <s v=" Paid "/>
  </r>
  <r>
    <x v="2"/>
    <s v="Registration"/>
    <n v="400"/>
    <d v="2023-01-07T00:00:00"/>
    <s v=" Paid "/>
  </r>
  <r>
    <x v="2"/>
    <s v="Toll"/>
    <n v="400"/>
    <d v="2023-01-08T00:00:00"/>
    <s v=" Paid "/>
  </r>
  <r>
    <x v="2"/>
    <s v="Other"/>
    <n v="400"/>
    <d v="2023-01-09T00:00:00"/>
    <s v=" Paid "/>
  </r>
  <r>
    <x v="3"/>
    <s v="Salary"/>
    <n v="400"/>
    <m/>
    <m/>
  </r>
  <r>
    <x v="3"/>
    <s v="My Shop"/>
    <n v="400"/>
    <m/>
    <m/>
  </r>
  <r>
    <x v="4"/>
    <s v="E-commerce"/>
    <n v="400"/>
    <m/>
    <m/>
  </r>
  <r>
    <x v="4"/>
    <s v="Google Adsecne"/>
    <n v="400"/>
    <m/>
    <m/>
  </r>
  <r>
    <x v="0"/>
    <s v="Cleaning"/>
    <n v="400"/>
    <d v="2023-02-07T00:00:00"/>
    <s v=" Paid "/>
  </r>
  <r>
    <x v="0"/>
    <s v="Electric"/>
    <n v="400"/>
    <d v="2023-02-02T00:00:00"/>
    <s v=" Paid "/>
  </r>
  <r>
    <x v="0"/>
    <s v="Insurance"/>
    <n v="400"/>
    <d v="2023-02-02T00:00:00"/>
    <s v=" Paid "/>
  </r>
  <r>
    <x v="0"/>
    <s v="Internet"/>
    <n v="400"/>
    <d v="2023-02-03T00:00:00"/>
    <s v=" Paid "/>
  </r>
  <r>
    <x v="0"/>
    <s v="Water"/>
    <n v="400"/>
    <d v="2023-02-04T00:00:00"/>
    <s v=" Paid "/>
  </r>
  <r>
    <x v="0"/>
    <s v="Parking Fee"/>
    <n v="400"/>
    <d v="2023-02-05T00:00:00"/>
    <s v=" Paid "/>
  </r>
  <r>
    <x v="0"/>
    <s v="Rent"/>
    <n v="400"/>
    <d v="2023-02-06T00:00:00"/>
    <s v=" Paid "/>
  </r>
  <r>
    <x v="0"/>
    <s v="TV Subscription"/>
    <n v="400"/>
    <d v="2023-02-07T00:00:00"/>
    <s v=" Paid "/>
  </r>
  <r>
    <x v="0"/>
    <s v="Other"/>
    <n v="400"/>
    <d v="2023-02-08T00:00:00"/>
    <s v=" Paid "/>
  </r>
  <r>
    <x v="1"/>
    <s v="School loans"/>
    <n v="400"/>
    <d v="2023-02-09T00:00:00"/>
    <s v=" Paid "/>
  </r>
  <r>
    <x v="1"/>
    <s v="Shopping"/>
    <n v="400"/>
    <d v="2023-02-04T00:00:00"/>
    <s v=" Paid "/>
  </r>
  <r>
    <x v="1"/>
    <s v="Outing"/>
    <n v="400"/>
    <d v="2023-02-05T00:00:00"/>
    <s v=" Paid "/>
  </r>
  <r>
    <x v="2"/>
    <s v="Cleaning"/>
    <n v="400"/>
    <d v="2023-02-06T00:00:00"/>
    <s v=" Paid "/>
  </r>
  <r>
    <x v="2"/>
    <s v="Gas"/>
    <n v="400"/>
    <d v="2023-02-07T00:00:00"/>
    <s v=" Paid "/>
  </r>
  <r>
    <x v="2"/>
    <s v="vehicle insurance"/>
    <n v="400"/>
    <d v="2023-02-03T00:00:00"/>
    <s v=" Paid "/>
  </r>
  <r>
    <x v="2"/>
    <s v="Maintenance"/>
    <n v="400"/>
    <d v="2023-02-04T00:00:00"/>
    <s v=" Paid "/>
  </r>
  <r>
    <x v="2"/>
    <s v="Parking"/>
    <n v="400"/>
    <d v="2023-02-05T00:00:00"/>
    <s v=" Paid "/>
  </r>
  <r>
    <x v="2"/>
    <s v="Installment"/>
    <n v="400"/>
    <d v="2023-02-06T00:00:00"/>
    <s v=" Paid "/>
  </r>
  <r>
    <x v="2"/>
    <s v="Registration"/>
    <n v="400"/>
    <d v="2023-02-07T00:00:00"/>
    <s v=" Paid "/>
  </r>
  <r>
    <x v="2"/>
    <s v="Toll"/>
    <n v="400"/>
    <d v="2023-02-08T00:00:00"/>
    <s v=" Paid "/>
  </r>
  <r>
    <x v="2"/>
    <s v="Other"/>
    <n v="400"/>
    <d v="2023-02-09T00:00:00"/>
    <s v=" Paid "/>
  </r>
  <r>
    <x v="3"/>
    <s v="Salary"/>
    <n v="400"/>
    <m/>
    <m/>
  </r>
  <r>
    <x v="3"/>
    <s v="My Shop"/>
    <n v="400"/>
    <m/>
    <m/>
  </r>
  <r>
    <x v="4"/>
    <s v="E-commerce"/>
    <n v="400"/>
    <m/>
    <m/>
  </r>
  <r>
    <x v="4"/>
    <s v="Google Adsecne"/>
    <n v="400"/>
    <m/>
    <m/>
  </r>
  <r>
    <x v="0"/>
    <s v="Cleaning"/>
    <n v="400"/>
    <d v="2023-03-06T00:00:00"/>
    <s v=" Paid "/>
  </r>
  <r>
    <x v="0"/>
    <s v="Electric"/>
    <n v="400"/>
    <d v="2023-03-07T00:00:00"/>
    <s v=" Paid "/>
  </r>
  <r>
    <x v="0"/>
    <s v="Insurance"/>
    <n v="400"/>
    <d v="2023-03-08T00:00:00"/>
    <s v=" Paid "/>
  </r>
  <r>
    <x v="0"/>
    <s v="Internet"/>
    <n v="400"/>
    <d v="2023-03-09T00:00:00"/>
    <s v=" Paid "/>
  </r>
  <r>
    <x v="0"/>
    <s v="Water"/>
    <n v="400"/>
    <d v="2023-03-04T00:00:00"/>
    <s v=" Paid "/>
  </r>
  <r>
    <x v="0"/>
    <s v="Parking Fee"/>
    <n v="400"/>
    <d v="2023-03-05T00:00:00"/>
    <s v=" Paid "/>
  </r>
  <r>
    <x v="0"/>
    <s v="Rent"/>
    <n v="400"/>
    <d v="2023-03-06T00:00:00"/>
    <s v=" Late "/>
  </r>
  <r>
    <x v="0"/>
    <s v="TV Subscription"/>
    <n v="400"/>
    <d v="2023-03-07T00:00:00"/>
    <s v=" Paid "/>
  </r>
  <r>
    <x v="0"/>
    <s v="Other"/>
    <n v="400"/>
    <d v="2023-03-08T00:00:00"/>
    <s v=" Late "/>
  </r>
  <r>
    <x v="1"/>
    <s v="School loans"/>
    <n v="400"/>
    <d v="2023-03-09T00:00:00"/>
    <s v=" Paid "/>
  </r>
  <r>
    <x v="1"/>
    <s v="Shopping"/>
    <n v="400"/>
    <d v="2023-03-04T00:00:00"/>
    <s v=" Paid "/>
  </r>
  <r>
    <x v="1"/>
    <s v="Outing"/>
    <n v="400"/>
    <d v="2023-03-05T00:00:00"/>
    <s v=" Paid "/>
  </r>
  <r>
    <x v="2"/>
    <s v="Cleaning"/>
    <n v="400"/>
    <d v="2023-03-06T00:00:00"/>
    <s v=" Late "/>
  </r>
  <r>
    <x v="2"/>
    <s v="Gas"/>
    <n v="400"/>
    <d v="2023-03-07T00:00:00"/>
    <s v=" Paid "/>
  </r>
  <r>
    <x v="2"/>
    <s v="vehicle insurance"/>
    <n v="400"/>
    <d v="2023-03-03T00:00:00"/>
    <s v=" Paid "/>
  </r>
  <r>
    <x v="2"/>
    <s v="Maintenance"/>
    <n v="400"/>
    <d v="2023-03-04T00:00:00"/>
    <s v=" Late "/>
  </r>
  <r>
    <x v="2"/>
    <s v="Parking"/>
    <n v="400"/>
    <d v="2023-03-06T00:00:00"/>
    <s v=" Paid "/>
  </r>
  <r>
    <x v="2"/>
    <s v="Installment"/>
    <n v="400"/>
    <d v="2023-03-07T00:00:00"/>
    <s v=" Paid "/>
  </r>
  <r>
    <x v="2"/>
    <s v="Registration"/>
    <n v="400"/>
    <d v="2023-03-08T00:00:00"/>
    <s v=" Paid "/>
  </r>
  <r>
    <x v="2"/>
    <s v="Toll"/>
    <n v="400"/>
    <d v="2023-03-09T00:00:00"/>
    <s v=" Paid "/>
  </r>
  <r>
    <x v="2"/>
    <s v="Other"/>
    <n v="400"/>
    <d v="2023-03-04T00:00:00"/>
    <s v=" Paid "/>
  </r>
  <r>
    <x v="3"/>
    <s v="Salary"/>
    <n v="400"/>
    <m/>
    <m/>
  </r>
  <r>
    <x v="3"/>
    <s v="My Shop"/>
    <n v="400"/>
    <m/>
    <m/>
  </r>
  <r>
    <x v="4"/>
    <s v="E-commerce"/>
    <n v="400"/>
    <m/>
    <m/>
  </r>
  <r>
    <x v="4"/>
    <s v="Google Adsecne"/>
    <n v="400"/>
    <m/>
    <m/>
  </r>
  <r>
    <x v="0"/>
    <s v="Cleaning"/>
    <n v="400"/>
    <d v="2023-04-03T00:00:00"/>
    <s v=" Paid "/>
  </r>
  <r>
    <x v="0"/>
    <s v="Electric"/>
    <n v="400"/>
    <d v="2023-04-05T00:00:00"/>
    <s v=" Paid "/>
  </r>
  <r>
    <x v="0"/>
    <s v="Insurance"/>
    <n v="400"/>
    <d v="2023-04-07T00:00:00"/>
    <s v=" Paid "/>
  </r>
  <r>
    <x v="0"/>
    <s v="Internet"/>
    <n v="400"/>
    <d v="2023-04-09T00:00:00"/>
    <s v=" Paid "/>
  </r>
  <r>
    <x v="0"/>
    <s v="Water"/>
    <n v="400"/>
    <d v="2023-04-04T00:00:00"/>
    <s v=" Paid "/>
  </r>
  <r>
    <x v="0"/>
    <s v="Parking Fee"/>
    <n v="400"/>
    <d v="2023-04-05T00:00:00"/>
    <s v=" Paid "/>
  </r>
  <r>
    <x v="0"/>
    <s v="Rent"/>
    <n v="400"/>
    <d v="2023-04-06T00:00:00"/>
    <s v=" Paid "/>
  </r>
  <r>
    <x v="0"/>
    <s v="TV Subscription"/>
    <n v="400"/>
    <d v="2023-04-07T00:00:00"/>
    <s v=" Paid "/>
  </r>
  <r>
    <x v="0"/>
    <s v="Other"/>
    <n v="400"/>
    <d v="2023-04-08T00:00:00"/>
    <s v=" Paid "/>
  </r>
  <r>
    <x v="1"/>
    <s v="School loans"/>
    <n v="400"/>
    <d v="2023-04-09T00:00:00"/>
    <s v=" Paid "/>
  </r>
  <r>
    <x v="1"/>
    <s v="Shopping"/>
    <n v="400"/>
    <d v="2023-04-04T00:00:00"/>
    <s v=" Paid "/>
  </r>
  <r>
    <x v="1"/>
    <s v="Outing"/>
    <n v="400"/>
    <d v="2023-04-05T00:00:00"/>
    <s v=" Paid "/>
  </r>
  <r>
    <x v="2"/>
    <s v="Cleaning"/>
    <n v="400"/>
    <d v="2023-04-01T00:00:00"/>
    <s v=" Paid "/>
  </r>
  <r>
    <x v="2"/>
    <s v="Gas"/>
    <n v="400"/>
    <d v="2023-04-01T00:00:00"/>
    <s v=" Paid "/>
  </r>
  <r>
    <x v="2"/>
    <s v="vehicle insurance"/>
    <n v="400"/>
    <d v="2023-04-01T00:00:00"/>
    <s v=" Paid "/>
  </r>
  <r>
    <x v="2"/>
    <s v="Maintenance"/>
    <n v="400"/>
    <d v="2023-04-01T00:00:00"/>
    <s v=" Paid "/>
  </r>
  <r>
    <x v="2"/>
    <s v="Parking"/>
    <n v="400"/>
    <d v="2023-04-05T00:00:00"/>
    <s v=" Paid "/>
  </r>
  <r>
    <x v="2"/>
    <s v="Installment"/>
    <n v="400"/>
    <d v="2023-04-06T00:00:00"/>
    <s v=" Paid "/>
  </r>
  <r>
    <x v="2"/>
    <s v="Registration"/>
    <n v="400"/>
    <d v="2023-04-07T00:00:00"/>
    <s v=" Paid "/>
  </r>
  <r>
    <x v="2"/>
    <s v="Toll"/>
    <n v="400"/>
    <d v="2023-04-08T00:00:00"/>
    <s v=" Paid "/>
  </r>
  <r>
    <x v="2"/>
    <s v="Other"/>
    <n v="400"/>
    <d v="2023-04-09T00:00:00"/>
    <s v=" Paid "/>
  </r>
  <r>
    <x v="3"/>
    <s v="Salary"/>
    <n v="400"/>
    <m/>
    <m/>
  </r>
  <r>
    <x v="3"/>
    <s v="My Shop"/>
    <n v="400"/>
    <m/>
    <m/>
  </r>
  <r>
    <x v="4"/>
    <s v="E-commerce"/>
    <n v="400"/>
    <m/>
    <m/>
  </r>
  <r>
    <x v="4"/>
    <s v="Google Adsecne"/>
    <n v="400"/>
    <m/>
    <m/>
  </r>
  <r>
    <x v="0"/>
    <s v="Cleaning"/>
    <n v="440"/>
    <d v="2023-05-01T00:00:00"/>
    <s v=" Paid "/>
  </r>
  <r>
    <x v="0"/>
    <s v="Electric"/>
    <n v="400"/>
    <d v="2023-05-09T00:00:00"/>
    <s v=" Paid "/>
  </r>
  <r>
    <x v="0"/>
    <s v="Insurance"/>
    <n v="400"/>
    <d v="2023-05-03T00:00:00"/>
    <s v=" Paid "/>
  </r>
  <r>
    <x v="0"/>
    <s v="Internet"/>
    <n v="400"/>
    <d v="2023-05-04T00:00:00"/>
    <s v=" Paid "/>
  </r>
  <r>
    <x v="0"/>
    <s v="Water"/>
    <n v="400"/>
    <d v="2023-05-06T00:00:00"/>
    <s v=" Paid "/>
  </r>
  <r>
    <x v="0"/>
    <s v="Parking Fee"/>
    <n v="400"/>
    <d v="2023-05-07T00:00:00"/>
    <s v=" Paid "/>
  </r>
  <r>
    <x v="0"/>
    <s v="Rent"/>
    <n v="400"/>
    <d v="2023-05-06T00:00:00"/>
    <s v=" Paid "/>
  </r>
  <r>
    <x v="0"/>
    <s v="TV Subscription"/>
    <n v="400"/>
    <d v="2023-05-07T00:00:00"/>
    <s v=" Paid "/>
  </r>
  <r>
    <x v="0"/>
    <s v="Other"/>
    <n v="400"/>
    <d v="2023-05-08T00:00:00"/>
    <s v=" Paid "/>
  </r>
  <r>
    <x v="1"/>
    <s v="School loans"/>
    <n v="400"/>
    <d v="2023-05-09T00:00:00"/>
    <s v=" Paid "/>
  </r>
  <r>
    <x v="1"/>
    <s v="Shopping"/>
    <n v="400"/>
    <d v="2023-05-04T00:00:00"/>
    <s v=" Paid "/>
  </r>
  <r>
    <x v="1"/>
    <s v="Outing"/>
    <n v="400"/>
    <d v="2023-05-05T00:00:00"/>
    <s v=" Paid "/>
  </r>
  <r>
    <x v="2"/>
    <s v="Cleaning"/>
    <n v="400"/>
    <d v="2023-05-06T00:00:00"/>
    <s v=" Paid "/>
  </r>
  <r>
    <x v="2"/>
    <s v="Gas"/>
    <n v="400"/>
    <d v="2023-05-07T00:00:00"/>
    <s v=" Paid "/>
  </r>
  <r>
    <x v="2"/>
    <s v="vehicle insurance"/>
    <n v="400"/>
    <d v="2023-05-03T00:00:00"/>
    <s v=" Paid "/>
  </r>
  <r>
    <x v="2"/>
    <s v="Maintenance"/>
    <n v="400"/>
    <d v="2023-05-04T00:00:00"/>
    <s v=" Paid "/>
  </r>
  <r>
    <x v="2"/>
    <s v="Parking"/>
    <n v="400"/>
    <d v="2023-05-06T00:00:00"/>
    <s v=" Paid "/>
  </r>
  <r>
    <x v="2"/>
    <s v="Installment"/>
    <n v="400"/>
    <d v="2023-05-07T00:00:00"/>
    <s v=" Paid "/>
  </r>
  <r>
    <x v="2"/>
    <s v="Registration"/>
    <n v="400"/>
    <d v="2023-05-08T00:00:00"/>
    <s v=" Paid "/>
  </r>
  <r>
    <x v="2"/>
    <s v="Toll"/>
    <n v="400"/>
    <d v="2023-05-09T00:00:00"/>
    <s v=" Paid "/>
  </r>
  <r>
    <x v="2"/>
    <s v="Other"/>
    <n v="400"/>
    <d v="2023-05-04T00:00:00"/>
    <s v=" Paid "/>
  </r>
  <r>
    <x v="3"/>
    <s v="Salary"/>
    <n v="400"/>
    <m/>
    <m/>
  </r>
  <r>
    <x v="3"/>
    <s v="My Shop"/>
    <n v="400"/>
    <m/>
    <m/>
  </r>
  <r>
    <x v="4"/>
    <s v="E-commerce"/>
    <n v="400"/>
    <m/>
    <m/>
  </r>
  <r>
    <x v="4"/>
    <s v="Google Adsecne"/>
    <n v="400"/>
    <m/>
    <m/>
  </r>
  <r>
    <x v="0"/>
    <s v="Cleaning"/>
    <n v="400"/>
    <d v="2023-06-07T00:00:00"/>
    <s v=" Paid "/>
  </r>
  <r>
    <x v="0"/>
    <s v="Electric"/>
    <n v="400"/>
    <d v="2023-06-02T00:00:00"/>
    <s v=" Paid "/>
  </r>
  <r>
    <x v="0"/>
    <s v="Insurance"/>
    <n v="400"/>
    <d v="2023-06-02T00:00:00"/>
    <s v=" Paid "/>
  </r>
  <r>
    <x v="0"/>
    <s v="Internet"/>
    <n v="400"/>
    <d v="2023-06-03T00:00:00"/>
    <s v=" Paid "/>
  </r>
  <r>
    <x v="0"/>
    <s v="Water"/>
    <n v="400"/>
    <d v="2023-06-04T00:00:00"/>
    <s v=" Paid "/>
  </r>
  <r>
    <x v="0"/>
    <s v="Parking Fee"/>
    <n v="400"/>
    <d v="2023-06-05T00:00:00"/>
    <s v=" Paid "/>
  </r>
  <r>
    <x v="0"/>
    <s v="Rent"/>
    <n v="400"/>
    <d v="2023-06-06T00:00:00"/>
    <s v=" Paid "/>
  </r>
  <r>
    <x v="0"/>
    <s v="TV Subscription"/>
    <n v="400"/>
    <d v="2023-06-07T00:00:00"/>
    <s v=" Paid "/>
  </r>
  <r>
    <x v="0"/>
    <s v="Other"/>
    <n v="400"/>
    <d v="2023-06-08T00:00:00"/>
    <s v=" Paid "/>
  </r>
  <r>
    <x v="1"/>
    <s v="School loans"/>
    <n v="400"/>
    <d v="2023-06-09T00:00:00"/>
    <s v=" Paid "/>
  </r>
  <r>
    <x v="1"/>
    <s v="Shopping"/>
    <n v="400"/>
    <d v="2023-06-04T00:00:00"/>
    <s v=" Paid "/>
  </r>
  <r>
    <x v="1"/>
    <s v="Outing"/>
    <n v="400"/>
    <d v="2023-06-05T00:00:00"/>
    <s v=" Paid "/>
  </r>
  <r>
    <x v="2"/>
    <s v="Cleaning"/>
    <n v="400"/>
    <d v="2023-06-06T00:00:00"/>
    <s v=" Paid "/>
  </r>
  <r>
    <x v="2"/>
    <s v="Gas"/>
    <n v="400"/>
    <d v="2023-06-07T00:00:00"/>
    <s v=" Paid "/>
  </r>
  <r>
    <x v="2"/>
    <s v="vehicle insurance"/>
    <n v="400"/>
    <d v="2023-06-03T00:00:00"/>
    <s v=" Paid "/>
  </r>
  <r>
    <x v="2"/>
    <s v="Maintenance"/>
    <n v="400"/>
    <d v="2023-06-04T00:00:00"/>
    <s v=" Paid "/>
  </r>
  <r>
    <x v="2"/>
    <s v="Parking"/>
    <n v="400"/>
    <d v="2023-06-05T00:00:00"/>
    <s v=" Paid "/>
  </r>
  <r>
    <x v="2"/>
    <s v="Installment"/>
    <n v="400"/>
    <d v="2023-06-06T00:00:00"/>
    <s v=" Paid "/>
  </r>
  <r>
    <x v="2"/>
    <s v="Registration"/>
    <n v="400"/>
    <d v="2023-06-07T00:00:00"/>
    <s v=" Paid "/>
  </r>
  <r>
    <x v="2"/>
    <s v="Toll"/>
    <n v="400"/>
    <d v="2023-06-08T00:00:00"/>
    <s v=" Paid "/>
  </r>
  <r>
    <x v="2"/>
    <s v="Other"/>
    <n v="400"/>
    <d v="2023-06-09T00:00:00"/>
    <s v=" Paid "/>
  </r>
  <r>
    <x v="3"/>
    <s v="Salary"/>
    <n v="400"/>
    <m/>
    <m/>
  </r>
  <r>
    <x v="3"/>
    <s v="My Shop"/>
    <n v="400"/>
    <m/>
    <m/>
  </r>
  <r>
    <x v="4"/>
    <s v="E-commerce"/>
    <n v="400"/>
    <m/>
    <m/>
  </r>
  <r>
    <x v="4"/>
    <s v="Google Adsecne"/>
    <n v="400"/>
    <m/>
    <m/>
  </r>
  <r>
    <x v="0"/>
    <s v="Cleaning"/>
    <n v="400"/>
    <d v="2023-07-07T00:00:00"/>
    <s v=" Paid "/>
  </r>
  <r>
    <x v="0"/>
    <s v="Electric"/>
    <n v="400"/>
    <d v="2023-07-02T00:00:00"/>
    <s v=" Paid "/>
  </r>
  <r>
    <x v="0"/>
    <s v="Insurance"/>
    <n v="400"/>
    <d v="2023-07-02T00:00:00"/>
    <s v=" Paid "/>
  </r>
  <r>
    <x v="0"/>
    <s v="Internet"/>
    <n v="400"/>
    <d v="2023-07-03T00:00:00"/>
    <s v=" Paid "/>
  </r>
  <r>
    <x v="0"/>
    <s v="Water"/>
    <n v="400"/>
    <d v="2023-07-04T00:00:00"/>
    <s v=" Paid "/>
  </r>
  <r>
    <x v="0"/>
    <s v="Parking Fee"/>
    <n v="400"/>
    <d v="2023-07-05T00:00:00"/>
    <s v=" Paid "/>
  </r>
  <r>
    <x v="0"/>
    <s v="Rent"/>
    <n v="400"/>
    <d v="2023-07-06T00:00:00"/>
    <s v=" Paid "/>
  </r>
  <r>
    <x v="0"/>
    <s v="TV Subscription"/>
    <n v="400"/>
    <d v="2023-07-07T00:00:00"/>
    <s v=" Paid "/>
  </r>
  <r>
    <x v="0"/>
    <s v="Other"/>
    <n v="400"/>
    <d v="2023-07-08T00:00:00"/>
    <s v=" Paid "/>
  </r>
  <r>
    <x v="1"/>
    <s v="School loans"/>
    <n v="400"/>
    <d v="2023-07-09T00:00:00"/>
    <s v=" Paid "/>
  </r>
  <r>
    <x v="1"/>
    <s v="Shopping"/>
    <n v="400"/>
    <d v="2023-07-04T00:00:00"/>
    <s v=" Paid "/>
  </r>
  <r>
    <x v="1"/>
    <s v="Outing"/>
    <n v="400"/>
    <d v="2023-07-05T00:00:00"/>
    <s v=" Paid "/>
  </r>
  <r>
    <x v="2"/>
    <s v="Cleaning"/>
    <n v="400"/>
    <d v="2023-07-06T00:00:00"/>
    <s v=" Paid "/>
  </r>
  <r>
    <x v="2"/>
    <s v="Gas"/>
    <n v="400"/>
    <d v="2023-07-07T00:00:00"/>
    <s v=" Paid "/>
  </r>
  <r>
    <x v="2"/>
    <s v="vehicle insurance"/>
    <n v="400"/>
    <d v="2023-07-03T00:00:00"/>
    <s v=" Paid "/>
  </r>
  <r>
    <x v="2"/>
    <s v="Maintenance"/>
    <n v="400"/>
    <d v="2023-07-04T00:00:00"/>
    <s v=" Paid "/>
  </r>
  <r>
    <x v="2"/>
    <s v="Parking"/>
    <n v="400"/>
    <d v="2023-07-05T00:00:00"/>
    <s v=" Paid "/>
  </r>
  <r>
    <x v="2"/>
    <s v="Installment"/>
    <n v="400"/>
    <d v="2023-07-06T00:00:00"/>
    <s v=" Paid "/>
  </r>
  <r>
    <x v="2"/>
    <s v="Registration"/>
    <n v="400"/>
    <d v="2023-07-07T00:00:00"/>
    <s v=" Paid "/>
  </r>
  <r>
    <x v="2"/>
    <s v="Toll"/>
    <n v="400"/>
    <d v="2023-07-08T00:00:00"/>
    <s v=" Paid "/>
  </r>
  <r>
    <x v="2"/>
    <s v="Other"/>
    <n v="400"/>
    <d v="2023-07-09T00:00:00"/>
    <s v=" Paid "/>
  </r>
  <r>
    <x v="3"/>
    <s v="Salary"/>
    <n v="400"/>
    <m/>
    <m/>
  </r>
  <r>
    <x v="3"/>
    <s v="My Shop"/>
    <n v="400"/>
    <m/>
    <m/>
  </r>
  <r>
    <x v="4"/>
    <s v="E-commerce"/>
    <n v="400"/>
    <m/>
    <m/>
  </r>
  <r>
    <x v="4"/>
    <s v="Google Adsecne"/>
    <n v="400"/>
    <m/>
    <m/>
  </r>
  <r>
    <x v="0"/>
    <s v="Cleaning"/>
    <n v="400"/>
    <d v="2023-09-09T00:00:00"/>
    <s v=" Paid "/>
  </r>
  <r>
    <x v="0"/>
    <s v="Electric"/>
    <n v="400"/>
    <d v="2023-09-05T00:00:00"/>
    <s v=" Paid "/>
  </r>
  <r>
    <x v="0"/>
    <s v="Insurance"/>
    <n v="400"/>
    <d v="2023-09-08T00:00:00"/>
    <s v=" Paid "/>
  </r>
  <r>
    <x v="0"/>
    <s v="Internet"/>
    <n v="400"/>
    <d v="2023-09-04T00:00:00"/>
    <s v=" Paid "/>
  </r>
  <r>
    <x v="0"/>
    <s v="Water"/>
    <n v="400"/>
    <d v="2023-09-06T00:00:00"/>
    <s v=" Paid "/>
  </r>
  <r>
    <x v="0"/>
    <s v="Parking Fee"/>
    <n v="400"/>
    <d v="2023-09-07T00:00:00"/>
    <s v=" Paid "/>
  </r>
  <r>
    <x v="0"/>
    <s v="Rent"/>
    <n v="400"/>
    <d v="2023-09-03T00:00:00"/>
    <s v=" Paid "/>
  </r>
  <r>
    <x v="0"/>
    <s v="TV Subscription"/>
    <n v="400"/>
    <d v="2023-09-07T00:00:00"/>
    <s v=" Paid "/>
  </r>
  <r>
    <x v="0"/>
    <s v="Other"/>
    <n v="400"/>
    <d v="2023-09-08T00:00:00"/>
    <s v=" Paid "/>
  </r>
  <r>
    <x v="1"/>
    <s v="School loans"/>
    <n v="400"/>
    <d v="2023-09-04T00:00:00"/>
    <s v=" Paid "/>
  </r>
  <r>
    <x v="1"/>
    <s v="Shopping"/>
    <n v="400"/>
    <d v="2023-09-04T00:00:00"/>
    <s v=" Paid "/>
  </r>
  <r>
    <x v="1"/>
    <s v="Outing"/>
    <n v="400"/>
    <d v="2023-09-01T00:00:00"/>
    <s v=" Paid "/>
  </r>
  <r>
    <x v="2"/>
    <s v="Cleaning"/>
    <n v="400"/>
    <d v="2023-09-06T00:00:00"/>
    <s v=" Paid "/>
  </r>
  <r>
    <x v="2"/>
    <s v="Gas"/>
    <n v="400"/>
    <d v="2023-09-01T00:00:00"/>
    <s v=" Paid "/>
  </r>
  <r>
    <x v="2"/>
    <s v="vehicle insurance"/>
    <n v="400"/>
    <d v="2023-09-03T00:00:00"/>
    <s v=" Paid "/>
  </r>
  <r>
    <x v="2"/>
    <s v="Maintenance"/>
    <n v="400"/>
    <d v="2023-09-04T00:00:00"/>
    <s v=" Paid "/>
  </r>
  <r>
    <x v="2"/>
    <s v="Parking"/>
    <n v="400"/>
    <d v="2023-09-06T00:00:00"/>
    <s v=" Paid "/>
  </r>
  <r>
    <x v="2"/>
    <s v="Installment"/>
    <n v="400"/>
    <d v="2023-09-07T00:00:00"/>
    <s v=" Paid "/>
  </r>
  <r>
    <x v="2"/>
    <s v="Registration"/>
    <n v="400"/>
    <d v="2023-09-08T00:00:00"/>
    <s v=" Paid "/>
  </r>
  <r>
    <x v="2"/>
    <s v="Toll"/>
    <n v="400"/>
    <d v="2023-09-09T00:00:00"/>
    <s v=" Paid "/>
  </r>
  <r>
    <x v="2"/>
    <s v="Other"/>
    <n v="400"/>
    <d v="2023-09-04T00:00:00"/>
    <s v=" Paid "/>
  </r>
  <r>
    <x v="3"/>
    <s v="Salary"/>
    <n v="400"/>
    <m/>
    <m/>
  </r>
  <r>
    <x v="3"/>
    <s v="My Shop"/>
    <n v="400"/>
    <m/>
    <m/>
  </r>
  <r>
    <x v="4"/>
    <s v="E-commerce"/>
    <n v="400"/>
    <m/>
    <m/>
  </r>
  <r>
    <x v="4"/>
    <s v="Google Adsecne"/>
    <n v="400"/>
    <m/>
    <m/>
  </r>
  <r>
    <x v="0"/>
    <s v="Cleaning"/>
    <n v="400"/>
    <d v="2023-10-01T00:00:00"/>
    <s v=" Paid "/>
  </r>
  <r>
    <x v="0"/>
    <s v="Electric"/>
    <n v="400"/>
    <d v="2023-10-03T00:00:00"/>
    <s v=" Paid "/>
  </r>
  <r>
    <x v="0"/>
    <s v="Insurance"/>
    <n v="400"/>
    <d v="2023-10-01T00:00:00"/>
    <s v=" Paid "/>
  </r>
  <r>
    <x v="0"/>
    <s v="Internet"/>
    <n v="400"/>
    <d v="2023-10-04T00:00:00"/>
    <s v=" Paid "/>
  </r>
  <r>
    <x v="0"/>
    <s v="Water"/>
    <n v="400"/>
    <d v="2023-10-06T00:00:00"/>
    <s v=" Paid "/>
  </r>
  <r>
    <x v="0"/>
    <s v="Parking Fee"/>
    <n v="400"/>
    <d v="2023-10-07T00:00:00"/>
    <s v=" Paid "/>
  </r>
  <r>
    <x v="0"/>
    <s v="Rent"/>
    <n v="400"/>
    <d v="2023-10-06T00:00:00"/>
    <s v=" Paid "/>
  </r>
  <r>
    <x v="0"/>
    <s v="TV Subscription"/>
    <n v="400"/>
    <d v="2023-10-07T00:00:00"/>
    <s v=" Paid "/>
  </r>
  <r>
    <x v="0"/>
    <s v="Other"/>
    <n v="400"/>
    <d v="2023-10-08T00:00:00"/>
    <s v=" Paid "/>
  </r>
  <r>
    <x v="1"/>
    <s v="School loans"/>
    <n v="400"/>
    <d v="2023-10-09T00:00:00"/>
    <s v=" Paid "/>
  </r>
  <r>
    <x v="1"/>
    <s v="Shopping"/>
    <n v="400"/>
    <d v="2023-10-04T00:00:00"/>
    <s v=" Paid "/>
  </r>
  <r>
    <x v="1"/>
    <s v="Outing"/>
    <n v="400"/>
    <d v="2023-10-05T00:00:00"/>
    <s v=" Paid "/>
  </r>
  <r>
    <x v="2"/>
    <s v="Cleaning"/>
    <n v="400"/>
    <d v="2023-10-06T00:00:00"/>
    <s v=" Paid "/>
  </r>
  <r>
    <x v="2"/>
    <s v="Gas"/>
    <n v="400"/>
    <d v="2023-10-07T00:00:00"/>
    <s v=" Paid "/>
  </r>
  <r>
    <x v="2"/>
    <s v="vehicle insurance"/>
    <n v="400"/>
    <d v="2023-10-03T00:00:00"/>
    <s v=" Paid "/>
  </r>
  <r>
    <x v="2"/>
    <s v="Maintenance"/>
    <n v="400"/>
    <d v="2023-10-04T00:00:00"/>
    <s v=" Paid "/>
  </r>
  <r>
    <x v="2"/>
    <s v="Parking"/>
    <n v="400"/>
    <d v="2023-10-06T00:00:00"/>
    <s v=" Paid "/>
  </r>
  <r>
    <x v="2"/>
    <s v="Installment"/>
    <n v="400"/>
    <d v="2023-10-07T00:00:00"/>
    <s v=" Paid "/>
  </r>
  <r>
    <x v="2"/>
    <s v="Registration"/>
    <n v="400"/>
    <d v="2023-10-08T00:00:00"/>
    <s v=" Paid "/>
  </r>
  <r>
    <x v="2"/>
    <s v="Toll"/>
    <n v="400"/>
    <d v="2023-10-09T00:00:00"/>
    <s v=" Paid "/>
  </r>
  <r>
    <x v="2"/>
    <s v="Other"/>
    <n v="400"/>
    <d v="2023-10-04T00:00:00"/>
    <s v=" Paid "/>
  </r>
  <r>
    <x v="3"/>
    <s v="Salary"/>
    <n v="400"/>
    <m/>
    <m/>
  </r>
  <r>
    <x v="3"/>
    <s v="My Shop"/>
    <n v="400"/>
    <m/>
    <m/>
  </r>
  <r>
    <x v="4"/>
    <s v="E-commerce"/>
    <n v="400"/>
    <m/>
    <m/>
  </r>
  <r>
    <x v="4"/>
    <s v="Google Adsecne"/>
    <n v="400"/>
    <m/>
    <m/>
  </r>
  <r>
    <x v="0"/>
    <s v="Cleaning"/>
    <n v="400"/>
    <d v="2023-11-08T00:00:00"/>
    <s v=" Paid "/>
  </r>
  <r>
    <x v="0"/>
    <s v="Electric"/>
    <n v="400"/>
    <d v="2023-11-03T00:00:00"/>
    <s v=" Paid "/>
  </r>
  <r>
    <x v="0"/>
    <s v="Insurance"/>
    <n v="400"/>
    <d v="2023-11-04T00:00:00"/>
    <s v=" Paid "/>
  </r>
  <r>
    <x v="0"/>
    <s v="Internet"/>
    <n v="400"/>
    <d v="2023-11-04T00:00:00"/>
    <s v=" Paid "/>
  </r>
  <r>
    <x v="0"/>
    <s v="Water"/>
    <n v="400"/>
    <d v="2023-11-06T00:00:00"/>
    <s v=" Paid "/>
  </r>
  <r>
    <x v="0"/>
    <s v="Parking Fee"/>
    <n v="400"/>
    <d v="2023-11-07T00:00:00"/>
    <s v=" Paid "/>
  </r>
  <r>
    <x v="0"/>
    <s v="Rent"/>
    <n v="400"/>
    <d v="2023-11-06T00:00:00"/>
    <s v=" Paid "/>
  </r>
  <r>
    <x v="0"/>
    <s v="TV Subscription"/>
    <n v="400"/>
    <d v="2023-11-07T00:00:00"/>
    <s v=" Paid "/>
  </r>
  <r>
    <x v="0"/>
    <s v="Other"/>
    <n v="400"/>
    <d v="2023-11-08T00:00:00"/>
    <s v=" Paid "/>
  </r>
  <r>
    <x v="1"/>
    <s v="School loans"/>
    <n v="400"/>
    <d v="2023-11-09T00:00:00"/>
    <s v=" Paid "/>
  </r>
  <r>
    <x v="1"/>
    <s v="Shopping"/>
    <n v="400"/>
    <d v="2023-11-04T00:00:00"/>
    <s v=" Paid "/>
  </r>
  <r>
    <x v="1"/>
    <s v="Outing"/>
    <n v="400"/>
    <d v="2023-11-05T00:00:00"/>
    <s v=" Paid "/>
  </r>
  <r>
    <x v="2"/>
    <s v="Cleaning"/>
    <n v="400"/>
    <d v="2023-11-06T00:00:00"/>
    <s v=" Paid "/>
  </r>
  <r>
    <x v="2"/>
    <s v="Gas"/>
    <n v="400"/>
    <d v="2023-11-07T00:00:00"/>
    <s v=" Paid "/>
  </r>
  <r>
    <x v="2"/>
    <s v="vehicle insurance"/>
    <n v="400"/>
    <d v="2023-11-03T00:00:00"/>
    <s v=" Paid "/>
  </r>
  <r>
    <x v="2"/>
    <s v="Maintenance"/>
    <n v="400"/>
    <d v="2023-11-04T00:00:00"/>
    <s v=" Paid "/>
  </r>
  <r>
    <x v="2"/>
    <s v="Parking"/>
    <n v="400"/>
    <d v="2023-11-06T00:00:00"/>
    <s v=" Paid "/>
  </r>
  <r>
    <x v="2"/>
    <s v="Installment"/>
    <n v="400"/>
    <d v="2023-11-07T00:00:00"/>
    <s v=" Paid "/>
  </r>
  <r>
    <x v="2"/>
    <s v="Registration"/>
    <n v="400"/>
    <d v="2023-11-08T00:00:00"/>
    <s v=" Paid "/>
  </r>
  <r>
    <x v="2"/>
    <s v="Toll"/>
    <n v="400"/>
    <d v="2023-11-09T00:00:00"/>
    <s v=" Paid "/>
  </r>
  <r>
    <x v="2"/>
    <s v="Other"/>
    <n v="400"/>
    <d v="2023-11-04T00:00:00"/>
    <s v=" Paid "/>
  </r>
  <r>
    <x v="3"/>
    <s v="Salary"/>
    <n v="400"/>
    <m/>
    <m/>
  </r>
  <r>
    <x v="3"/>
    <s v="My Shop"/>
    <n v="400"/>
    <m/>
    <m/>
  </r>
  <r>
    <x v="4"/>
    <s v="E-commerce"/>
    <n v="400"/>
    <m/>
    <m/>
  </r>
  <r>
    <x v="4"/>
    <s v="Google Adsecne"/>
    <n v="400"/>
    <m/>
    <m/>
  </r>
  <r>
    <x v="0"/>
    <s v="Cleaning"/>
    <n v="400"/>
    <d v="2023-08-01T00:00:00"/>
    <s v=" Paid "/>
  </r>
  <r>
    <x v="0"/>
    <s v="Electric"/>
    <n v="400"/>
    <d v="2023-08-07T00:00:00"/>
    <s v=" Paid "/>
  </r>
  <r>
    <x v="0"/>
    <s v="Insurance"/>
    <n v="400"/>
    <d v="2023-08-02T00:00:00"/>
    <s v=" Paid "/>
  </r>
  <r>
    <x v="0"/>
    <s v="Internet"/>
    <n v="400"/>
    <d v="2023-08-04T00:00:00"/>
    <s v=" Paid "/>
  </r>
  <r>
    <x v="0"/>
    <s v="Water"/>
    <n v="400"/>
    <d v="2023-08-04T00:00:00"/>
    <s v=" Paid "/>
  </r>
  <r>
    <x v="0"/>
    <s v="Parking Fee"/>
    <n v="400"/>
    <d v="2023-08-05T00:00:00"/>
    <s v=" Late "/>
  </r>
  <r>
    <x v="0"/>
    <s v="Rent"/>
    <n v="400"/>
    <d v="2023-08-06T00:00:00"/>
    <s v=" Paid "/>
  </r>
  <r>
    <x v="0"/>
    <s v="TV Subscription"/>
    <n v="400"/>
    <d v="2023-08-07T00:00:00"/>
    <s v=" Paid "/>
  </r>
  <r>
    <x v="0"/>
    <s v="Other"/>
    <n v="400"/>
    <d v="2023-08-08T00:00:00"/>
    <s v=" Late "/>
  </r>
  <r>
    <x v="1"/>
    <s v="School loans"/>
    <n v="400"/>
    <d v="2023-08-09T00:00:00"/>
    <s v=" Paid "/>
  </r>
  <r>
    <x v="1"/>
    <s v="Shopping"/>
    <n v="400"/>
    <d v="2023-08-04T00:00:00"/>
    <s v=" Paid "/>
  </r>
  <r>
    <x v="1"/>
    <s v="Outing"/>
    <n v="400"/>
    <d v="2023-08-05T00:00:00"/>
    <s v=" Late "/>
  </r>
  <r>
    <x v="2"/>
    <s v="Cleaning"/>
    <n v="400"/>
    <d v="2023-08-06T00:00:00"/>
    <s v=" Paid "/>
  </r>
  <r>
    <x v="2"/>
    <s v="Gas"/>
    <n v="400"/>
    <d v="2023-08-07T00:00:00"/>
    <s v=" Paid "/>
  </r>
  <r>
    <x v="2"/>
    <s v="vehicle insurance"/>
    <n v="400"/>
    <d v="2023-08-03T00:00:00"/>
    <s v=" Late "/>
  </r>
  <r>
    <x v="2"/>
    <s v="Maintenance"/>
    <n v="400"/>
    <d v="2023-08-04T00:00:00"/>
    <s v=" Paid "/>
  </r>
  <r>
    <x v="2"/>
    <s v="Parking"/>
    <n v="400"/>
    <d v="2023-08-05T00:00:00"/>
    <s v=" Paid "/>
  </r>
  <r>
    <x v="2"/>
    <s v="Installment"/>
    <n v="400"/>
    <d v="2023-08-06T00:00:00"/>
    <s v=" Late "/>
  </r>
  <r>
    <x v="2"/>
    <s v="Registration"/>
    <n v="400"/>
    <d v="2023-08-07T00:00:00"/>
    <s v=" Paid "/>
  </r>
  <r>
    <x v="2"/>
    <s v="Toll"/>
    <n v="400"/>
    <d v="2023-08-08T00:00:00"/>
    <s v=" Paid "/>
  </r>
  <r>
    <x v="2"/>
    <s v="Other"/>
    <n v="400"/>
    <d v="2023-08-09T00:00:00"/>
    <s v=" Paid "/>
  </r>
  <r>
    <x v="3"/>
    <s v="Salary"/>
    <n v="400"/>
    <m/>
    <m/>
  </r>
  <r>
    <x v="3"/>
    <s v="My Shop"/>
    <n v="400"/>
    <m/>
    <m/>
  </r>
  <r>
    <x v="4"/>
    <s v="E-commerce"/>
    <n v="400"/>
    <m/>
    <m/>
  </r>
  <r>
    <x v="4"/>
    <s v="Google Adsecne"/>
    <n v="400"/>
    <m/>
    <m/>
  </r>
  <r>
    <x v="0"/>
    <s v="Cleaning"/>
    <n v="400"/>
    <d v="2023-12-01T00:00:00"/>
    <s v=" Paid "/>
  </r>
  <r>
    <x v="0"/>
    <s v="Electric"/>
    <n v="400"/>
    <d v="2023-12-07T00:00:00"/>
    <s v=" Late "/>
  </r>
  <r>
    <x v="0"/>
    <s v="Insurance"/>
    <n v="400"/>
    <d v="2023-12-02T00:00:00"/>
    <s v=" Paid "/>
  </r>
  <r>
    <x v="0"/>
    <s v="Internet"/>
    <n v="400"/>
    <d v="2023-12-04T00:00:00"/>
    <s v=" Paid "/>
  </r>
  <r>
    <x v="0"/>
    <s v="Water"/>
    <n v="400"/>
    <d v="2023-12-04T00:00:00"/>
    <s v=" Late "/>
  </r>
  <r>
    <x v="0"/>
    <s v="Parking Fee"/>
    <n v="400"/>
    <d v="2023-12-05T00:00:00"/>
    <s v=" Paid "/>
  </r>
  <r>
    <x v="0"/>
    <s v="Rent"/>
    <n v="400"/>
    <d v="2023-12-06T00:00:00"/>
    <s v=" Paid "/>
  </r>
  <r>
    <x v="0"/>
    <s v="TV Subscription"/>
    <n v="400"/>
    <d v="2023-12-07T00:00:00"/>
    <s v=" Late "/>
  </r>
  <r>
    <x v="0"/>
    <s v="Other"/>
    <n v="400"/>
    <d v="2023-12-08T00:00:00"/>
    <s v=" Paid "/>
  </r>
  <r>
    <x v="1"/>
    <s v="School loans"/>
    <n v="400"/>
    <d v="2023-12-09T00:00:00"/>
    <s v=" Paid "/>
  </r>
  <r>
    <x v="1"/>
    <s v="Shopping"/>
    <n v="400"/>
    <d v="2023-12-04T00:00:00"/>
    <s v=" Paid "/>
  </r>
  <r>
    <x v="1"/>
    <s v="Outing"/>
    <n v="400"/>
    <d v="2023-12-05T00:00:00"/>
    <s v=" Paid "/>
  </r>
  <r>
    <x v="2"/>
    <s v="Cleaning"/>
    <n v="400"/>
    <d v="2023-12-06T00:00:00"/>
    <s v=" Paid "/>
  </r>
  <r>
    <x v="2"/>
    <s v="Gas"/>
    <n v="400"/>
    <d v="2023-12-07T00:00:00"/>
    <s v=" Paid "/>
  </r>
  <r>
    <x v="2"/>
    <s v="vehicle insurance"/>
    <n v="400"/>
    <d v="2023-12-03T00:00:00"/>
    <s v=" Paid "/>
  </r>
  <r>
    <x v="2"/>
    <s v="Maintenance"/>
    <n v="400"/>
    <d v="2023-12-04T00:00:00"/>
    <s v=" Paid "/>
  </r>
  <r>
    <x v="2"/>
    <s v="Parking"/>
    <n v="400"/>
    <d v="2023-12-05T00:00:00"/>
    <s v=" Paid "/>
  </r>
  <r>
    <x v="2"/>
    <s v="Installment"/>
    <n v="400"/>
    <d v="2023-12-06T00:00:00"/>
    <s v=" Paid "/>
  </r>
  <r>
    <x v="2"/>
    <s v="Registration"/>
    <n v="400"/>
    <d v="2023-12-07T00:00:00"/>
    <s v=" Paid "/>
  </r>
  <r>
    <x v="2"/>
    <s v="Toll"/>
    <n v="400"/>
    <d v="2023-12-08T00:00:00"/>
    <s v=" Paid "/>
  </r>
  <r>
    <x v="2"/>
    <s v="Other"/>
    <n v="400"/>
    <d v="2023-12-09T00:00:00"/>
    <s v=" Paid "/>
  </r>
  <r>
    <x v="3"/>
    <s v="Salary"/>
    <n v="400"/>
    <m/>
    <m/>
  </r>
  <r>
    <x v="3"/>
    <s v="My Shop"/>
    <n v="400"/>
    <m/>
    <m/>
  </r>
  <r>
    <x v="4"/>
    <s v="E-commerce"/>
    <n v="400"/>
    <m/>
    <m/>
  </r>
  <r>
    <x v="4"/>
    <s v="Google Adsecne"/>
    <n v="40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BE6F78-6E85-47BE-8BEA-F2F9F7F4D7F0}" name="No_slicer_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T8:U21" firstHeaderRow="1" firstDataRow="1" firstDataCol="1" rowPageCount="1" colPageCount="1"/>
  <pivotFields count="7">
    <pivotField axis="axisRow" showAll="0">
      <items count="13">
        <item x="0"/>
        <item x="1"/>
        <item x="2"/>
        <item x="3"/>
        <item x="4"/>
        <item x="5"/>
        <item x="6"/>
        <item x="10"/>
        <item x="7"/>
        <item x="8"/>
        <item x="9"/>
        <item x="11"/>
        <item t="default"/>
      </items>
    </pivotField>
    <pivotField axis="axisPage" showAll="0">
      <items count="3">
        <item x="0"/>
        <item x="1"/>
        <item t="default"/>
      </items>
    </pivotField>
    <pivotField showAll="0"/>
    <pivotField showAll="0"/>
    <pivotField dataField="1" numFmtId="164" showAll="0"/>
    <pivotField showAll="0"/>
    <pivotField showAll="0"/>
  </pivotFields>
  <rowFields count="1">
    <field x="0"/>
  </rowFields>
  <rowItems count="13">
    <i>
      <x/>
    </i>
    <i>
      <x v="1"/>
    </i>
    <i>
      <x v="2"/>
    </i>
    <i>
      <x v="3"/>
    </i>
    <i>
      <x v="4"/>
    </i>
    <i>
      <x v="5"/>
    </i>
    <i>
      <x v="6"/>
    </i>
    <i>
      <x v="7"/>
    </i>
    <i>
      <x v="8"/>
    </i>
    <i>
      <x v="9"/>
    </i>
    <i>
      <x v="10"/>
    </i>
    <i>
      <x v="11"/>
    </i>
    <i t="grand">
      <x/>
    </i>
  </rowItems>
  <colItems count="1">
    <i/>
  </colItems>
  <pageFields count="1">
    <pageField fld="1" item="1" hier="-1"/>
  </pageFields>
  <dataFields count="1">
    <dataField name="Sum of Amount" fld="4"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89E6B5-061E-4932-AF2B-1AD16BD4926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O7:AO9" firstHeaderRow="1" firstDataRow="1" firstDataCol="1"/>
  <pivotFields count="7">
    <pivotField axis="axisRow" showAll="0">
      <items count="13">
        <item h="1" x="0"/>
        <item h="1" x="1"/>
        <item h="1" x="2"/>
        <item h="1" x="3"/>
        <item h="1" x="4"/>
        <item x="5"/>
        <item h="1" x="6"/>
        <item h="1" x="10"/>
        <item h="1" x="7"/>
        <item h="1" x="8"/>
        <item h="1" x="9"/>
        <item h="1" x="11"/>
        <item t="default"/>
      </items>
    </pivotField>
    <pivotField showAll="0"/>
    <pivotField showAll="0"/>
    <pivotField showAll="0"/>
    <pivotField numFmtId="164" showAll="0"/>
    <pivotField showAll="0"/>
    <pivotField showAll="0"/>
  </pivotFields>
  <rowFields count="1">
    <field x="0"/>
  </rowFields>
  <rowItems count="2">
    <i>
      <x v="5"/>
    </i>
    <i t="grand">
      <x/>
    </i>
  </rowItems>
  <colItems count="1">
    <i/>
  </colItem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2EFB94-32AA-46A9-A23D-BDA4A705F7F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J8:AK9" firstHeaderRow="1" firstDataRow="1" firstDataCol="1"/>
  <pivotFields count="7">
    <pivotField showAll="0">
      <items count="13">
        <item h="1" x="0"/>
        <item h="1" x="1"/>
        <item h="1" x="2"/>
        <item h="1" x="3"/>
        <item h="1" x="4"/>
        <item x="5"/>
        <item h="1" x="6"/>
        <item h="1" x="10"/>
        <item h="1" x="7"/>
        <item h="1" x="8"/>
        <item h="1" x="9"/>
        <item h="1" x="11"/>
        <item t="default"/>
      </items>
    </pivotField>
    <pivotField showAll="0"/>
    <pivotField showAll="0"/>
    <pivotField showAll="0"/>
    <pivotField numFmtId="164" showAll="0"/>
    <pivotField showAll="0"/>
    <pivotField axis="axisRow" dataField="1" showAll="0">
      <items count="4">
        <item x="1"/>
        <item h="1" x="0"/>
        <item h="1" x="2"/>
        <item t="default"/>
      </items>
    </pivotField>
  </pivotFields>
  <rowFields count="1">
    <field x="6"/>
  </rowFields>
  <rowItems count="1">
    <i t="grand">
      <x/>
    </i>
  </rowItems>
  <colItems count="1">
    <i/>
  </colItems>
  <dataFields count="1">
    <dataField name="Count of Status" fld="6" subtotal="count" baseField="0" baseItem="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9E1D02-1A67-4015-9131-2CB03B56963E}" name="No_slicer_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O8:P21" firstHeaderRow="1" firstDataRow="1" firstDataCol="1" rowPageCount="1" colPageCount="1"/>
  <pivotFields count="7">
    <pivotField axis="axisRow" showAll="0">
      <items count="13">
        <item x="0"/>
        <item x="1"/>
        <item x="2"/>
        <item x="3"/>
        <item x="4"/>
        <item x="5"/>
        <item x="6"/>
        <item x="10"/>
        <item x="7"/>
        <item x="8"/>
        <item x="9"/>
        <item x="11"/>
        <item t="default"/>
      </items>
    </pivotField>
    <pivotField axis="axisPage" showAll="0">
      <items count="3">
        <item x="0"/>
        <item x="1"/>
        <item t="default"/>
      </items>
    </pivotField>
    <pivotField showAll="0"/>
    <pivotField showAll="0"/>
    <pivotField dataField="1" numFmtId="164" showAll="0"/>
    <pivotField showAll="0"/>
    <pivotField showAll="0"/>
  </pivotFields>
  <rowFields count="1">
    <field x="0"/>
  </rowFields>
  <rowItems count="13">
    <i>
      <x/>
    </i>
    <i>
      <x v="1"/>
    </i>
    <i>
      <x v="2"/>
    </i>
    <i>
      <x v="3"/>
    </i>
    <i>
      <x v="4"/>
    </i>
    <i>
      <x v="5"/>
    </i>
    <i>
      <x v="6"/>
    </i>
    <i>
      <x v="7"/>
    </i>
    <i>
      <x v="8"/>
    </i>
    <i>
      <x v="9"/>
    </i>
    <i>
      <x v="10"/>
    </i>
    <i>
      <x v="11"/>
    </i>
    <i t="grand">
      <x/>
    </i>
  </rowItems>
  <colItems count="1">
    <i/>
  </colItems>
  <pageFields count="1">
    <pageField fld="1" item="0" hier="-1"/>
  </pageFields>
  <dataFields count="1">
    <dataField name="Sum of Amount" fld="4" baseField="0" baseItem="0"/>
  </dataFields>
  <chartFormats count="3">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58D472-3756-4E98-9720-217579348481}" name="No_slicer_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Z8:AC22" firstHeaderRow="1" firstDataRow="2" firstDataCol="1"/>
  <pivotFields count="7">
    <pivotField axis="axisRow" showAll="0">
      <items count="13">
        <item x="0"/>
        <item x="1"/>
        <item x="2"/>
        <item x="3"/>
        <item x="4"/>
        <item x="5"/>
        <item x="6"/>
        <item x="10"/>
        <item x="7"/>
        <item x="8"/>
        <item x="9"/>
        <item x="11"/>
        <item t="default"/>
      </items>
    </pivotField>
    <pivotField axis="axisCol" showAll="0">
      <items count="3">
        <item x="0"/>
        <item x="1"/>
        <item t="default"/>
      </items>
    </pivotField>
    <pivotField showAll="0"/>
    <pivotField showAll="0"/>
    <pivotField dataField="1" numFmtId="164" showAll="0"/>
    <pivotField showAll="0"/>
    <pivotField showAll="0"/>
  </pivotFields>
  <rowFields count="1">
    <field x="0"/>
  </rowFields>
  <rowItems count="13">
    <i>
      <x/>
    </i>
    <i>
      <x v="1"/>
    </i>
    <i>
      <x v="2"/>
    </i>
    <i>
      <x v="3"/>
    </i>
    <i>
      <x v="4"/>
    </i>
    <i>
      <x v="5"/>
    </i>
    <i>
      <x v="6"/>
    </i>
    <i>
      <x v="7"/>
    </i>
    <i>
      <x v="8"/>
    </i>
    <i>
      <x v="9"/>
    </i>
    <i>
      <x v="10"/>
    </i>
    <i>
      <x v="11"/>
    </i>
    <i t="grand">
      <x/>
    </i>
  </rowItems>
  <colFields count="1">
    <field x="1"/>
  </colFields>
  <colItems count="3">
    <i>
      <x/>
    </i>
    <i>
      <x v="1"/>
    </i>
    <i t="grand">
      <x/>
    </i>
  </colItems>
  <dataFields count="1">
    <dataField name="Sum of Amount" fld="4" baseField="0" baseItem="0"/>
  </dataFields>
  <chartFormats count="6">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34DE58-0388-4916-BEED-8EE5D84AAB9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B8" firstHeaderRow="1" firstDataRow="1" firstDataCol="1"/>
  <pivotFields count="5">
    <pivotField axis="axisRow" showAll="0">
      <items count="6">
        <item x="0"/>
        <item x="3"/>
        <item x="1"/>
        <item x="4"/>
        <item x="2"/>
        <item t="default"/>
      </items>
    </pivotField>
    <pivotField name="Main Type" showAll="0"/>
    <pivotField numFmtId="164" showAll="0"/>
    <pivotField showAll="0"/>
    <pivotField showAll="0"/>
  </pivotFields>
  <rowFields count="1">
    <field x="0"/>
  </rowFields>
  <rowItems count="6">
    <i>
      <x/>
    </i>
    <i>
      <x v="1"/>
    </i>
    <i>
      <x v="2"/>
    </i>
    <i>
      <x v="3"/>
    </i>
    <i>
      <x v="4"/>
    </i>
    <i t="grand">
      <x/>
    </i>
  </rowItems>
  <colItems count="1">
    <i/>
  </colItems>
  <formats count="1">
    <format dxfId="0">
      <pivotArea dataOnly="0" labelOnly="1" fieldPosition="0">
        <references count="1">
          <reference field="0"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723F22-5B30-4292-8818-5A87E53F83D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1:I26" firstHeaderRow="1" firstDataRow="1" firstDataCol="1" rowPageCount="1" colPageCount="1"/>
  <pivotFields count="7">
    <pivotField showAll="0">
      <items count="13">
        <item h="1" x="0"/>
        <item h="1" x="1"/>
        <item h="1" x="2"/>
        <item h="1" x="3"/>
        <item h="1" x="4"/>
        <item x="5"/>
        <item h="1" x="6"/>
        <item h="1" x="10"/>
        <item h="1" x="7"/>
        <item h="1" x="8"/>
        <item h="1" x="9"/>
        <item h="1" x="11"/>
        <item t="default"/>
      </items>
    </pivotField>
    <pivotField axis="axisPage" showAll="0">
      <items count="3">
        <item x="0"/>
        <item x="1"/>
        <item t="default"/>
      </items>
    </pivotField>
    <pivotField showAll="0"/>
    <pivotField axis="axisRow" showAll="0">
      <items count="25">
        <item x="0"/>
        <item x="21"/>
        <item x="1"/>
        <item x="12"/>
        <item m="1" x="23"/>
        <item x="16"/>
        <item x="2"/>
        <item x="3"/>
        <item x="14"/>
        <item x="20"/>
        <item x="8"/>
        <item x="11"/>
        <item x="15"/>
        <item x="5"/>
        <item x="17"/>
        <item x="6"/>
        <item x="19"/>
        <item x="9"/>
        <item x="10"/>
        <item x="18"/>
        <item x="7"/>
        <item x="13"/>
        <item x="4"/>
        <item x="22"/>
        <item t="default"/>
      </items>
    </pivotField>
    <pivotField dataField="1" numFmtId="164" showAll="0"/>
    <pivotField showAll="0"/>
    <pivotField showAll="0"/>
  </pivotFields>
  <rowFields count="1">
    <field x="3"/>
  </rowFields>
  <rowItems count="5">
    <i>
      <x v="1"/>
    </i>
    <i>
      <x v="9"/>
    </i>
    <i>
      <x v="16"/>
    </i>
    <i>
      <x v="23"/>
    </i>
    <i t="grand">
      <x/>
    </i>
  </rowItems>
  <colItems count="1">
    <i/>
  </colItems>
  <pageFields count="1">
    <pageField fld="1" item="1" hier="-1"/>
  </pageFields>
  <dataFields count="1">
    <dataField name="Sum of Amount" fld="4" baseField="0" baseItem="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5E479E-3672-43AC-B4A1-20CBAB2B2BF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1:E25" firstHeaderRow="1" firstDataRow="1" firstDataCol="1" rowPageCount="1" colPageCount="1"/>
  <pivotFields count="7">
    <pivotField showAll="0">
      <items count="13">
        <item h="1" x="0"/>
        <item h="1" x="1"/>
        <item h="1" x="2"/>
        <item h="1" x="3"/>
        <item h="1" x="4"/>
        <item x="5"/>
        <item h="1" x="6"/>
        <item h="1" x="10"/>
        <item h="1" x="7"/>
        <item h="1" x="8"/>
        <item h="1" x="9"/>
        <item h="1" x="11"/>
        <item t="default"/>
      </items>
    </pivotField>
    <pivotField axis="axisPage" showAll="0">
      <items count="3">
        <item x="0"/>
        <item x="1"/>
        <item t="default"/>
      </items>
    </pivotField>
    <pivotField axis="axisRow" showAll="0">
      <items count="6">
        <item x="0"/>
        <item x="3"/>
        <item x="1"/>
        <item x="4"/>
        <item x="2"/>
        <item t="default"/>
      </items>
    </pivotField>
    <pivotField showAll="0"/>
    <pivotField dataField="1" numFmtId="164" showAll="0"/>
    <pivotField showAll="0"/>
    <pivotField showAll="0"/>
  </pivotFields>
  <rowFields count="1">
    <field x="2"/>
  </rowFields>
  <rowItems count="4">
    <i>
      <x/>
    </i>
    <i>
      <x v="2"/>
    </i>
    <i>
      <x v="4"/>
    </i>
    <i t="grand">
      <x/>
    </i>
  </rowItems>
  <colItems count="1">
    <i/>
  </colItems>
  <pageFields count="1">
    <pageField fld="1" item="0" hier="-1"/>
  </pageFields>
  <dataFields count="1">
    <dataField name="Sum of Amount" fld="4" baseField="0" baseItem="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82A0FC1C-45BD-4D09-A5DD-264AEB67D3CD}" sourceName="Month">
  <pivotTables>
    <pivotTable tabId="6" name="PivotTable6"/>
    <pivotTable tabId="6" name="PivotTable9"/>
    <pivotTable tabId="6" name="PivotTable7"/>
    <pivotTable tabId="6" name="PivotTable8"/>
  </pivotTables>
  <data>
    <tabular pivotCacheId="1457998820">
      <items count="12">
        <i x="0"/>
        <i x="1"/>
        <i x="2"/>
        <i x="3"/>
        <i x="4"/>
        <i x="5" s="1"/>
        <i x="6"/>
        <i x="10"/>
        <i x="7"/>
        <i x="8"/>
        <i x="9"/>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89465AF-7E02-47FA-9A00-8DA4B3841D2E}" sourceName="Month">
  <extLst>
    <x:ext xmlns:x15="http://schemas.microsoft.com/office/spreadsheetml/2010/11/main" uri="{2F2917AC-EB37-4324-AD4E-5DD8C200BD13}">
      <x15:tableSlicerCache tableId="6"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4" xr10:uid="{78B9CF0F-747D-4084-A0FD-F44C7FEAF389}" cache="Slicer_Month1" caption="Month" columnCount="3" style="Slicer Style 1" lockedPosition="1"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FF0EFAE1-7344-44FC-8763-0664BCCD3195}" cache="Slicer_Month" caption="Month" columnCount="3" style="Slicer Style 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FDB821AE-7EF7-421D-8093-6698EABCBF78}" cache="Slicer_Month" caption="Month" rowHeight="241300"/>
  <slicer name="Month 2" xr10:uid="{F2EF4C57-8341-450E-87C6-132CFBEF0005}" cache="Slicer_Month" caption="Month"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3" xr10:uid="{163AC36B-8932-4493-88EC-DC042724CDCC}" cache="Slicer_Month1" caption="Month" columnCount="3"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7DB9D11-7321-48C6-873B-663B1DA32D0E}" name="Table691118" displayName="Table691118" ref="H11:H311" totalsRowShown="0" headerRowDxfId="40" dataDxfId="39" headerRowCellStyle="Normal 2" dataCellStyle="Normal 2">
  <autoFilter ref="H11:H311" xr:uid="{8D33198F-4FCF-47C7-99D5-5DE27700F017}">
    <filterColumn colId="0" hiddenButton="1">
      <filters>
        <filter val="May"/>
      </filters>
    </filterColumn>
  </autoFilter>
  <tableColumns count="1">
    <tableColumn id="1" xr3:uid="{AFEC17C5-4F2F-4F1C-A6CB-C51021AB4F53}" name="^" dataDxfId="38" dataCellStyle="Normal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F2E6D17-B641-4B78-ABD7-7D67B92ABC55}" name="Table14" displayName="Table14" ref="N15:O21" totalsRowCount="1" headerRowDxfId="7">
  <autoFilter ref="N15:O20" xr:uid="{7F2E6D17-B641-4B78-ABD7-7D67B92ABC55}"/>
  <tableColumns count="2">
    <tableColumn id="1" xr3:uid="{DFC7ED39-7A59-4584-AEC4-E2DAC662A1F5}" name="Column1" totalsRowLabel="Total" dataDxfId="6" totalsRowDxfId="5"/>
    <tableColumn id="2" xr3:uid="{15C533A0-5BBF-4827-9154-BBE6CE06A2B9}" name="Column2" totalsRowFunction="count" dataDxfId="4" totalsRowDxfId="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E10F99-2C07-4C37-88C1-85D12F3BC7EE}" name="Table1" displayName="Table1" ref="Q254:R266" totalsRowShown="0">
  <autoFilter ref="Q254:R266" xr:uid="{31E10F99-2C07-4C37-88C1-85D12F3BC7EE}"/>
  <tableColumns count="2">
    <tableColumn id="1" xr3:uid="{887DA817-F068-416B-90BD-3DA54EB071FA}" name="Column1" dataDxfId="2" dataCellStyle="Normal 2"/>
    <tableColumn id="2" xr3:uid="{0B5679A8-351C-4423-AA8B-F10C15727A78}" name="Column2" dataDxfId="1" dataCellStyle="Norma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D33198F-4FCF-47C7-99D5-5DE27700F017}" name="Table69" displayName="Table69" ref="H11:I311" totalsRowShown="0" headerRowDxfId="37" dataDxfId="36" headerRowCellStyle="Normal 2" dataCellStyle="Normal 2">
  <autoFilter ref="H11:I311" xr:uid="{8D33198F-4FCF-47C7-99D5-5DE27700F017}">
    <filterColumn colId="0" hiddenButton="1">
      <filters>
        <filter val="May"/>
      </filters>
    </filterColumn>
    <filterColumn colId="1" hiddenButton="1"/>
  </autoFilter>
  <tableColumns count="2">
    <tableColumn id="1" xr3:uid="{653F64DE-0FDD-4AFB-B5F1-34DF728002CE}" name="^" dataDxfId="35" dataCellStyle="Normal 2"/>
    <tableColumn id="2" xr3:uid="{385CD072-48C9-4BFA-9CB8-3DD101318804}" name="Main Type" dataDxfId="34" dataCellStyle="Normal 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69906F8-6C66-435B-A65D-A5631B89061E}" name="Table28" displayName="Table28" ref="J11:J311" totalsRowShown="0" headerRowDxfId="33" headerRowCellStyle="Normal 2">
  <autoFilter ref="J11:J311" xr:uid="{469906F8-6C66-435B-A65D-A5631B89061E}">
    <filterColumn colId="0" hiddenButton="1"/>
  </autoFilter>
  <tableColumns count="1">
    <tableColumn id="1" xr3:uid="{4B13488F-AEC8-42AB-B542-5F3992BA245F}" name="Category" dataDxfId="32" dataCellStyle="Normal 2"/>
  </tableColumns>
  <tableStyleInfo name="TableStyleDark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181A58F-F81A-40DA-B4E7-DD9B5E0DFFAF}" name="Table2810" displayName="Table2810" ref="J11:J311" totalsRowShown="0" headerRowDxfId="31" headerRowCellStyle="Normal 2">
  <autoFilter ref="J11:J311" xr:uid="{469906F8-6C66-435B-A65D-A5631B89061E}">
    <filterColumn colId="0" hiddenButton="1"/>
  </autoFilter>
  <tableColumns count="1">
    <tableColumn id="1" xr3:uid="{B779ECEC-9B33-41C8-A51D-14271A9AC4B1}" name="Category" dataDxfId="30" dataCellStyle="Normal 2"/>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79FAEB8-DBED-4ADF-A86B-6E91406DD4BF}" name="Table6911" displayName="Table6911" ref="H11:I311" totalsRowShown="0" headerRowDxfId="29" dataDxfId="28" headerRowCellStyle="Normal 2" dataCellStyle="Normal 2">
  <autoFilter ref="H11:I311" xr:uid="{8D33198F-4FCF-47C7-99D5-5DE27700F017}">
    <filterColumn colId="0" hiddenButton="1">
      <filters>
        <filter val="May"/>
      </filters>
    </filterColumn>
    <filterColumn colId="1" hiddenButton="1"/>
  </autoFilter>
  <tableColumns count="2">
    <tableColumn id="1" xr3:uid="{870DE85C-4FC6-4C2D-8882-FD604AA65A8F}" name="^" dataDxfId="27" dataCellStyle="Normal 2"/>
    <tableColumn id="2" xr3:uid="{E8DE5F7F-B535-4F3A-9D54-B92948011DAB}" name="Main Type" dataDxfId="26" dataCellStyle="Normal 2"/>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7AE3E2-F508-4881-BE1D-D761EB2B2063}" name="Table2" displayName="Table2" ref="C1:G301" totalsRowShown="0" headerRowDxfId="25" headerRowCellStyle="Normal 2">
  <autoFilter ref="C1:G301" xr:uid="{727AE3E2-F508-4881-BE1D-D761EB2B2063}"/>
  <tableColumns count="5">
    <tableColumn id="1" xr3:uid="{03705853-32AE-4564-AB54-DAE8DBB72877}" name="Category" dataDxfId="24" dataCellStyle="Normal 2"/>
    <tableColumn id="2" xr3:uid="{48A358A8-E96A-486D-99C6-E63CD788A927}" name="Sub-category" dataDxfId="23" dataCellStyle="Normal 2"/>
    <tableColumn id="3" xr3:uid="{6C8F02C0-9B06-4E50-BC58-9896B9BC5993}" name="Amount" dataDxfId="22" dataCellStyle="Normal 2"/>
    <tableColumn id="4" xr3:uid="{EAC55BFB-0FCA-4966-9E50-5D35E8A06028}" name="Bill Due Date" dataDxfId="21" dataCellStyle="Normal 2"/>
    <tableColumn id="5" xr3:uid="{3971CCCB-AFB7-4E3D-9ACC-7382FCC36439}" name="Status" dataDxfId="20" dataCellStyle="Normal 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73DA9E7-1D69-46EF-8AC4-3ABE42215CFA}" name="Table4" displayName="Table4" ref="J1:K13" totalsRowShown="0" headerRowDxfId="19" tableBorderDxfId="18" headerRowCellStyle="Normal 2">
  <autoFilter ref="J1:K13" xr:uid="{773DA9E7-1D69-46EF-8AC4-3ABE42215CFA}"/>
  <tableColumns count="2">
    <tableColumn id="1" xr3:uid="{025E9665-11B5-4F82-94E1-D281B1EA4F32}" name="Month" dataDxfId="17" dataCellStyle="Normal 2"/>
    <tableColumn id="2" xr3:uid="{1AE039DC-381E-4754-98DB-9AF0E5CB6363}" name="Income Goal" dataDxfId="16" dataCellStyle="Normal 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4649261-D870-499D-A6D4-EDB4392EAB4E}" name="Table5" displayName="Table5" ref="N1:O6" totalsRowShown="0" headerRowDxfId="15" tableBorderDxfId="14" headerRowCellStyle="Normal 2">
  <autoFilter ref="N1:O6" xr:uid="{64649261-D870-499D-A6D4-EDB4392EAB4E}"/>
  <tableColumns count="2">
    <tableColumn id="1" xr3:uid="{2F4BBF42-D3EA-475F-A417-4A8631A497D9}" name="Assets" dataDxfId="13" dataCellStyle="Normal 2"/>
    <tableColumn id="2" xr3:uid="{A2382F09-9FBC-4D85-8924-E15B99F94E04}" name="Amount" dataDxfId="12" dataCellStyle="Normal 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FACD506-C135-4A3D-81A5-8561D0912433}" name="Table6" displayName="Table6" ref="A1:B301" totalsRowShown="0" headerRowDxfId="11" dataDxfId="10" headerRowCellStyle="Normal 2" dataCellStyle="Normal 2">
  <autoFilter ref="A1:B301" xr:uid="{2FACD506-C135-4A3D-81A5-8561D0912433}">
    <filterColumn colId="0">
      <filters>
        <filter val="Jan"/>
      </filters>
    </filterColumn>
  </autoFilter>
  <tableColumns count="2">
    <tableColumn id="1" xr3:uid="{A2584390-24F6-45D7-9CC1-244A0C240EF4}" name="Month" dataDxfId="9" dataCellStyle="Normal 2"/>
    <tableColumn id="2" xr3:uid="{F0E3AD41-FC63-47BE-A86A-8DC258C3D1AB}" name="Main Type" dataDxfId="8"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07/relationships/slicer" Target="../slicers/slicer2.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8" Type="http://schemas.microsoft.com/office/2007/relationships/slicer" Target="../slicers/slicer3.xml"/><Relationship Id="rId3" Type="http://schemas.openxmlformats.org/officeDocument/2006/relationships/table" Target="../tables/table7.xml"/><Relationship Id="rId7" Type="http://schemas.openxmlformats.org/officeDocument/2006/relationships/table" Target="../tables/table11.xml"/><Relationship Id="rId2" Type="http://schemas.openxmlformats.org/officeDocument/2006/relationships/table" Target="../tables/table6.xml"/><Relationship Id="rId1" Type="http://schemas.openxmlformats.org/officeDocument/2006/relationships/drawing" Target="../drawings/drawing4.xml"/><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4.xml"/><Relationship Id="rId5" Type="http://schemas.openxmlformats.org/officeDocument/2006/relationships/pivotTable" Target="../pivotTables/pivotTable5.xml"/><Relationship Id="rId10" Type="http://schemas.openxmlformats.org/officeDocument/2006/relationships/drawing" Target="../drawings/drawing5.xml"/><Relationship Id="rId4" Type="http://schemas.openxmlformats.org/officeDocument/2006/relationships/pivotTable" Target="../pivotTables/pivotTable4.xm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512C1-5A22-4099-A238-090AF7DF5281}">
  <dimension ref="E9:N311"/>
  <sheetViews>
    <sheetView showGridLines="0" tabSelected="1" zoomScale="67" zoomScaleNormal="67" workbookViewId="0"/>
  </sheetViews>
  <sheetFormatPr defaultRowHeight="20.100000000000001" customHeight="1" x14ac:dyDescent="0.25"/>
  <cols>
    <col min="1" max="1" width="9.140625" style="22" customWidth="1"/>
    <col min="2" max="6" width="9.140625" style="22"/>
    <col min="7" max="7" width="15.42578125" style="27" customWidth="1"/>
    <col min="8" max="8" width="12.85546875" style="27" customWidth="1"/>
    <col min="9" max="9" width="15.7109375" style="27" bestFit="1" customWidth="1"/>
    <col min="10" max="10" width="20.140625" style="27" bestFit="1" customWidth="1"/>
    <col min="11" max="11" width="30.140625" style="34" customWidth="1"/>
    <col min="12" max="12" width="33.42578125" style="22" customWidth="1"/>
    <col min="13" max="13" width="21.28515625" style="23" customWidth="1"/>
    <col min="14" max="14" width="17.5703125" style="23" customWidth="1"/>
    <col min="15" max="15" width="15.140625" style="22" customWidth="1"/>
    <col min="16" max="16384" width="9.140625" style="22"/>
  </cols>
  <sheetData>
    <row r="9" spans="5:14" ht="20.100000000000001" customHeight="1" x14ac:dyDescent="0.25">
      <c r="E9" s="23"/>
    </row>
    <row r="11" spans="5:14" s="24" customFormat="1" ht="20.100000000000001" customHeight="1" x14ac:dyDescent="0.25">
      <c r="H11" s="25" t="s">
        <v>58</v>
      </c>
    </row>
    <row r="12" spans="5:14" ht="20.100000000000001" hidden="1" customHeight="1" x14ac:dyDescent="0.25">
      <c r="H12" s="28" t="s">
        <v>9</v>
      </c>
      <c r="I12" s="22"/>
      <c r="J12" s="22"/>
      <c r="K12" s="22"/>
      <c r="M12" s="22"/>
      <c r="N12" s="22"/>
    </row>
    <row r="13" spans="5:14" ht="20.100000000000001" hidden="1" customHeight="1" x14ac:dyDescent="0.25">
      <c r="H13" s="28" t="s">
        <v>9</v>
      </c>
      <c r="I13" s="22"/>
      <c r="J13" s="22"/>
      <c r="K13" s="22"/>
      <c r="M13" s="22"/>
      <c r="N13" s="22"/>
    </row>
    <row r="14" spans="5:14" ht="20.100000000000001" hidden="1" customHeight="1" x14ac:dyDescent="0.25">
      <c r="H14" s="28" t="s">
        <v>9</v>
      </c>
      <c r="I14" s="22"/>
      <c r="J14" s="22"/>
      <c r="K14" s="22"/>
      <c r="M14" s="22"/>
      <c r="N14" s="22"/>
    </row>
    <row r="15" spans="5:14" ht="20.100000000000001" hidden="1" customHeight="1" x14ac:dyDescent="0.25">
      <c r="H15" s="28" t="s">
        <v>9</v>
      </c>
      <c r="I15" s="22"/>
      <c r="J15" s="22"/>
      <c r="K15" s="22"/>
      <c r="M15" s="22"/>
      <c r="N15" s="22"/>
    </row>
    <row r="16" spans="5:14" ht="20.100000000000001" hidden="1" customHeight="1" x14ac:dyDescent="0.25">
      <c r="H16" s="28" t="s">
        <v>9</v>
      </c>
      <c r="I16" s="22"/>
      <c r="J16" s="22"/>
      <c r="K16" s="22"/>
      <c r="M16" s="22"/>
      <c r="N16" s="22"/>
    </row>
    <row r="17" spans="8:14" ht="20.100000000000001" hidden="1" customHeight="1" x14ac:dyDescent="0.25">
      <c r="H17" s="28" t="s">
        <v>9</v>
      </c>
      <c r="I17" s="22"/>
      <c r="J17" s="22"/>
      <c r="K17" s="22"/>
      <c r="M17" s="22"/>
      <c r="N17" s="22"/>
    </row>
    <row r="18" spans="8:14" ht="20.100000000000001" hidden="1" customHeight="1" x14ac:dyDescent="0.25">
      <c r="H18" s="28" t="s">
        <v>9</v>
      </c>
      <c r="I18" s="22"/>
      <c r="J18" s="22"/>
      <c r="K18" s="22"/>
      <c r="M18" s="22"/>
      <c r="N18" s="22"/>
    </row>
    <row r="19" spans="8:14" ht="20.100000000000001" hidden="1" customHeight="1" x14ac:dyDescent="0.25">
      <c r="H19" s="28" t="s">
        <v>9</v>
      </c>
      <c r="I19" s="22"/>
      <c r="J19" s="22"/>
      <c r="K19" s="22"/>
      <c r="M19" s="22"/>
      <c r="N19" s="22"/>
    </row>
    <row r="20" spans="8:14" ht="20.100000000000001" hidden="1" customHeight="1" x14ac:dyDescent="0.25">
      <c r="H20" s="28" t="s">
        <v>9</v>
      </c>
      <c r="I20" s="22"/>
      <c r="J20" s="22"/>
      <c r="K20" s="22"/>
      <c r="M20" s="22"/>
      <c r="N20" s="22"/>
    </row>
    <row r="21" spans="8:14" ht="20.100000000000001" hidden="1" customHeight="1" x14ac:dyDescent="0.25">
      <c r="H21" s="28" t="s">
        <v>9</v>
      </c>
      <c r="I21" s="22"/>
      <c r="J21" s="22"/>
      <c r="K21" s="22"/>
      <c r="M21" s="22"/>
      <c r="N21" s="22"/>
    </row>
    <row r="22" spans="8:14" ht="20.100000000000001" hidden="1" customHeight="1" x14ac:dyDescent="0.25">
      <c r="H22" s="28" t="s">
        <v>9</v>
      </c>
      <c r="I22" s="22"/>
      <c r="J22" s="22"/>
      <c r="K22" s="22"/>
      <c r="M22" s="22"/>
      <c r="N22" s="22"/>
    </row>
    <row r="23" spans="8:14" ht="20.100000000000001" hidden="1" customHeight="1" x14ac:dyDescent="0.25">
      <c r="H23" s="28" t="s">
        <v>9</v>
      </c>
      <c r="I23" s="22"/>
      <c r="J23" s="22"/>
      <c r="K23" s="22"/>
      <c r="M23" s="22"/>
      <c r="N23" s="22"/>
    </row>
    <row r="24" spans="8:14" ht="20.100000000000001" hidden="1" customHeight="1" x14ac:dyDescent="0.25">
      <c r="H24" s="28" t="s">
        <v>9</v>
      </c>
      <c r="I24" s="22"/>
      <c r="J24" s="22"/>
      <c r="K24" s="22"/>
      <c r="M24" s="22"/>
      <c r="N24" s="22"/>
    </row>
    <row r="25" spans="8:14" ht="20.100000000000001" hidden="1" customHeight="1" x14ac:dyDescent="0.25">
      <c r="H25" s="28" t="s">
        <v>9</v>
      </c>
      <c r="I25" s="22"/>
      <c r="J25" s="22"/>
      <c r="K25" s="22"/>
      <c r="M25" s="22"/>
      <c r="N25" s="22"/>
    </row>
    <row r="26" spans="8:14" ht="20.100000000000001" hidden="1" customHeight="1" x14ac:dyDescent="0.25">
      <c r="H26" s="28" t="s">
        <v>9</v>
      </c>
      <c r="I26" s="22"/>
      <c r="J26" s="22"/>
      <c r="K26" s="22"/>
      <c r="M26" s="22"/>
      <c r="N26" s="22"/>
    </row>
    <row r="27" spans="8:14" ht="20.100000000000001" hidden="1" customHeight="1" x14ac:dyDescent="0.25">
      <c r="H27" s="28" t="s">
        <v>9</v>
      </c>
      <c r="I27" s="22"/>
      <c r="J27" s="22"/>
      <c r="K27" s="22"/>
      <c r="M27" s="22"/>
      <c r="N27" s="22"/>
    </row>
    <row r="28" spans="8:14" ht="20.100000000000001" hidden="1" customHeight="1" x14ac:dyDescent="0.25">
      <c r="H28" s="28" t="s">
        <v>9</v>
      </c>
      <c r="I28" s="22"/>
      <c r="J28" s="22"/>
      <c r="K28" s="22"/>
      <c r="M28" s="22"/>
      <c r="N28" s="22"/>
    </row>
    <row r="29" spans="8:14" ht="20.100000000000001" hidden="1" customHeight="1" x14ac:dyDescent="0.25">
      <c r="H29" s="28" t="s">
        <v>9</v>
      </c>
      <c r="I29" s="22"/>
      <c r="J29" s="22"/>
      <c r="K29" s="22"/>
      <c r="M29" s="22"/>
      <c r="N29" s="22"/>
    </row>
    <row r="30" spans="8:14" ht="20.100000000000001" hidden="1" customHeight="1" x14ac:dyDescent="0.25">
      <c r="H30" s="28" t="s">
        <v>9</v>
      </c>
      <c r="I30" s="22"/>
      <c r="J30" s="22"/>
      <c r="K30" s="22"/>
      <c r="M30" s="22"/>
      <c r="N30" s="22"/>
    </row>
    <row r="31" spans="8:14" ht="20.100000000000001" hidden="1" customHeight="1" x14ac:dyDescent="0.25">
      <c r="H31" s="28" t="s">
        <v>9</v>
      </c>
      <c r="I31" s="22"/>
      <c r="J31" s="22"/>
      <c r="K31" s="22"/>
      <c r="M31" s="22"/>
      <c r="N31" s="22"/>
    </row>
    <row r="32" spans="8:14" ht="20.100000000000001" hidden="1" customHeight="1" x14ac:dyDescent="0.25">
      <c r="H32" s="28" t="s">
        <v>9</v>
      </c>
      <c r="I32" s="22"/>
      <c r="J32" s="22"/>
      <c r="K32" s="22"/>
      <c r="M32" s="22"/>
      <c r="N32" s="22"/>
    </row>
    <row r="33" spans="8:14" ht="20.100000000000001" hidden="1" customHeight="1" x14ac:dyDescent="0.25">
      <c r="H33" s="28" t="s">
        <v>9</v>
      </c>
      <c r="I33" s="22"/>
      <c r="J33" s="22"/>
      <c r="K33" s="22"/>
      <c r="M33" s="22"/>
      <c r="N33" s="22"/>
    </row>
    <row r="34" spans="8:14" ht="20.100000000000001" hidden="1" customHeight="1" x14ac:dyDescent="0.25">
      <c r="H34" s="28" t="s">
        <v>9</v>
      </c>
      <c r="I34" s="22"/>
      <c r="J34" s="22"/>
      <c r="K34" s="22"/>
      <c r="M34" s="22"/>
      <c r="N34" s="22"/>
    </row>
    <row r="35" spans="8:14" ht="20.100000000000001" hidden="1" customHeight="1" x14ac:dyDescent="0.25">
      <c r="H35" s="28" t="s">
        <v>9</v>
      </c>
      <c r="I35" s="22"/>
      <c r="J35" s="22"/>
      <c r="K35" s="22"/>
      <c r="M35" s="22"/>
      <c r="N35" s="22"/>
    </row>
    <row r="36" spans="8:14" ht="20.100000000000001" hidden="1" customHeight="1" x14ac:dyDescent="0.25">
      <c r="H36" s="28" t="s">
        <v>9</v>
      </c>
      <c r="I36" s="22"/>
      <c r="J36" s="22"/>
      <c r="K36" s="22"/>
      <c r="M36" s="22"/>
      <c r="N36" s="22"/>
    </row>
    <row r="37" spans="8:14" ht="20.100000000000001" hidden="1" customHeight="1" x14ac:dyDescent="0.25">
      <c r="H37" s="29" t="s">
        <v>17</v>
      </c>
      <c r="I37" s="22"/>
      <c r="J37" s="22"/>
      <c r="K37" s="22"/>
      <c r="M37" s="22"/>
      <c r="N37" s="22"/>
    </row>
    <row r="38" spans="8:14" ht="20.100000000000001" hidden="1" customHeight="1" x14ac:dyDescent="0.25">
      <c r="H38" s="30" t="s">
        <v>17</v>
      </c>
      <c r="I38" s="22"/>
      <c r="J38" s="22"/>
      <c r="K38" s="22"/>
      <c r="M38" s="22"/>
      <c r="N38" s="22"/>
    </row>
    <row r="39" spans="8:14" ht="20.100000000000001" hidden="1" customHeight="1" x14ac:dyDescent="0.25">
      <c r="H39" s="30" t="s">
        <v>17</v>
      </c>
      <c r="I39" s="22"/>
      <c r="J39" s="22"/>
      <c r="K39" s="22"/>
      <c r="M39" s="22"/>
      <c r="N39" s="22"/>
    </row>
    <row r="40" spans="8:14" ht="20.100000000000001" hidden="1" customHeight="1" x14ac:dyDescent="0.25">
      <c r="H40" s="30" t="s">
        <v>17</v>
      </c>
      <c r="I40" s="22"/>
      <c r="J40" s="22"/>
      <c r="K40" s="22"/>
      <c r="M40" s="22"/>
      <c r="N40" s="22"/>
    </row>
    <row r="41" spans="8:14" ht="20.100000000000001" hidden="1" customHeight="1" x14ac:dyDescent="0.25">
      <c r="H41" s="30" t="s">
        <v>17</v>
      </c>
      <c r="I41" s="22"/>
      <c r="J41" s="22"/>
      <c r="K41" s="22"/>
      <c r="M41" s="22"/>
      <c r="N41" s="22"/>
    </row>
    <row r="42" spans="8:14" ht="20.100000000000001" hidden="1" customHeight="1" x14ac:dyDescent="0.25">
      <c r="H42" s="30" t="s">
        <v>17</v>
      </c>
      <c r="I42" s="22"/>
      <c r="J42" s="22"/>
      <c r="K42" s="22"/>
      <c r="M42" s="22"/>
      <c r="N42" s="22"/>
    </row>
    <row r="43" spans="8:14" ht="20.100000000000001" hidden="1" customHeight="1" x14ac:dyDescent="0.25">
      <c r="H43" s="30" t="s">
        <v>17</v>
      </c>
      <c r="I43" s="22"/>
      <c r="J43" s="22"/>
      <c r="K43" s="22"/>
      <c r="M43" s="22"/>
      <c r="N43" s="22"/>
    </row>
    <row r="44" spans="8:14" ht="20.100000000000001" hidden="1" customHeight="1" x14ac:dyDescent="0.25">
      <c r="H44" s="30" t="s">
        <v>17</v>
      </c>
      <c r="I44" s="22"/>
      <c r="J44" s="22"/>
      <c r="K44" s="22"/>
      <c r="M44" s="22"/>
      <c r="N44" s="22"/>
    </row>
    <row r="45" spans="8:14" ht="20.100000000000001" hidden="1" customHeight="1" x14ac:dyDescent="0.25">
      <c r="H45" s="30" t="s">
        <v>17</v>
      </c>
      <c r="I45" s="22"/>
      <c r="J45" s="22"/>
      <c r="K45" s="22"/>
      <c r="M45" s="22"/>
      <c r="N45" s="22"/>
    </row>
    <row r="46" spans="8:14" ht="20.100000000000001" hidden="1" customHeight="1" x14ac:dyDescent="0.25">
      <c r="H46" s="30" t="s">
        <v>17</v>
      </c>
      <c r="I46" s="22"/>
      <c r="J46" s="22"/>
      <c r="K46" s="22"/>
      <c r="M46" s="22"/>
      <c r="N46" s="22"/>
    </row>
    <row r="47" spans="8:14" ht="20.100000000000001" hidden="1" customHeight="1" x14ac:dyDescent="0.25">
      <c r="H47" s="30" t="s">
        <v>17</v>
      </c>
      <c r="I47" s="22"/>
      <c r="J47" s="22"/>
      <c r="K47" s="22"/>
      <c r="M47" s="22"/>
      <c r="N47" s="22"/>
    </row>
    <row r="48" spans="8:14" ht="20.100000000000001" hidden="1" customHeight="1" x14ac:dyDescent="0.25">
      <c r="H48" s="30" t="s">
        <v>17</v>
      </c>
      <c r="I48" s="22"/>
      <c r="J48" s="22"/>
      <c r="K48" s="22"/>
      <c r="M48" s="22"/>
      <c r="N48" s="22"/>
    </row>
    <row r="49" spans="8:14" ht="20.100000000000001" hidden="1" customHeight="1" x14ac:dyDescent="0.25">
      <c r="H49" s="30" t="s">
        <v>17</v>
      </c>
      <c r="I49" s="22"/>
      <c r="J49" s="22"/>
      <c r="K49" s="22"/>
      <c r="M49" s="22"/>
      <c r="N49" s="22"/>
    </row>
    <row r="50" spans="8:14" ht="20.100000000000001" hidden="1" customHeight="1" x14ac:dyDescent="0.25">
      <c r="H50" s="30" t="s">
        <v>17</v>
      </c>
      <c r="I50" s="22"/>
      <c r="J50" s="22"/>
      <c r="K50" s="22"/>
      <c r="M50" s="22"/>
      <c r="N50" s="22"/>
    </row>
    <row r="51" spans="8:14" ht="20.100000000000001" hidden="1" customHeight="1" x14ac:dyDescent="0.25">
      <c r="H51" s="30" t="s">
        <v>17</v>
      </c>
      <c r="I51" s="22"/>
      <c r="J51" s="22"/>
      <c r="K51" s="22"/>
      <c r="M51" s="22"/>
      <c r="N51" s="22"/>
    </row>
    <row r="52" spans="8:14" ht="20.100000000000001" hidden="1" customHeight="1" x14ac:dyDescent="0.25">
      <c r="H52" s="30" t="s">
        <v>17</v>
      </c>
      <c r="I52" s="22"/>
      <c r="J52" s="22"/>
      <c r="K52" s="22"/>
      <c r="M52" s="22"/>
      <c r="N52" s="22"/>
    </row>
    <row r="53" spans="8:14" ht="20.100000000000001" hidden="1" customHeight="1" x14ac:dyDescent="0.25">
      <c r="H53" s="30" t="s">
        <v>17</v>
      </c>
      <c r="I53" s="22"/>
      <c r="J53" s="22"/>
      <c r="K53" s="22"/>
      <c r="M53" s="22"/>
      <c r="N53" s="22"/>
    </row>
    <row r="54" spans="8:14" ht="20.100000000000001" hidden="1" customHeight="1" x14ac:dyDescent="0.25">
      <c r="H54" s="30" t="s">
        <v>17</v>
      </c>
      <c r="I54" s="22"/>
      <c r="J54" s="22"/>
      <c r="K54" s="22"/>
      <c r="M54" s="22"/>
      <c r="N54" s="22"/>
    </row>
    <row r="55" spans="8:14" ht="20.100000000000001" hidden="1" customHeight="1" x14ac:dyDescent="0.25">
      <c r="H55" s="30" t="s">
        <v>17</v>
      </c>
      <c r="I55" s="22"/>
      <c r="J55" s="22"/>
      <c r="K55" s="22"/>
      <c r="M55" s="22"/>
      <c r="N55" s="22"/>
    </row>
    <row r="56" spans="8:14" ht="20.100000000000001" hidden="1" customHeight="1" x14ac:dyDescent="0.25">
      <c r="H56" s="30" t="s">
        <v>17</v>
      </c>
      <c r="I56" s="22"/>
      <c r="J56" s="22"/>
      <c r="K56" s="22"/>
      <c r="M56" s="22"/>
      <c r="N56" s="22"/>
    </row>
    <row r="57" spans="8:14" ht="20.100000000000001" hidden="1" customHeight="1" x14ac:dyDescent="0.25">
      <c r="H57" s="30" t="s">
        <v>17</v>
      </c>
      <c r="I57" s="22"/>
      <c r="J57" s="22"/>
      <c r="K57" s="22"/>
      <c r="M57" s="22"/>
      <c r="N57" s="22"/>
    </row>
    <row r="58" spans="8:14" ht="20.100000000000001" hidden="1" customHeight="1" x14ac:dyDescent="0.25">
      <c r="H58" s="30" t="s">
        <v>17</v>
      </c>
      <c r="I58" s="22"/>
      <c r="J58" s="22"/>
      <c r="K58" s="22"/>
      <c r="M58" s="22"/>
      <c r="N58" s="22"/>
    </row>
    <row r="59" spans="8:14" ht="20.100000000000001" hidden="1" customHeight="1" x14ac:dyDescent="0.25">
      <c r="H59" s="30" t="s">
        <v>17</v>
      </c>
      <c r="I59" s="22"/>
      <c r="J59" s="22"/>
      <c r="K59" s="22"/>
      <c r="M59" s="22"/>
      <c r="N59" s="22"/>
    </row>
    <row r="60" spans="8:14" ht="20.100000000000001" hidden="1" customHeight="1" x14ac:dyDescent="0.25">
      <c r="H60" s="30" t="s">
        <v>17</v>
      </c>
      <c r="I60" s="22"/>
      <c r="J60" s="22"/>
      <c r="K60" s="22"/>
      <c r="M60" s="22"/>
      <c r="N60" s="22"/>
    </row>
    <row r="61" spans="8:14" ht="20.100000000000001" hidden="1" customHeight="1" thickBot="1" x14ac:dyDescent="0.3">
      <c r="H61" s="31" t="s">
        <v>17</v>
      </c>
      <c r="I61" s="22"/>
      <c r="J61" s="22"/>
      <c r="K61" s="22"/>
      <c r="M61" s="22"/>
      <c r="N61" s="22"/>
    </row>
    <row r="62" spans="8:14" ht="20.100000000000001" hidden="1" customHeight="1" x14ac:dyDescent="0.25">
      <c r="H62" s="29" t="s">
        <v>20</v>
      </c>
      <c r="I62" s="22"/>
      <c r="J62" s="22"/>
      <c r="K62" s="22"/>
      <c r="M62" s="22"/>
      <c r="N62" s="22"/>
    </row>
    <row r="63" spans="8:14" ht="20.100000000000001" hidden="1" customHeight="1" x14ac:dyDescent="0.25">
      <c r="H63" s="30" t="s">
        <v>20</v>
      </c>
      <c r="I63" s="22"/>
      <c r="J63" s="22"/>
      <c r="K63" s="22"/>
      <c r="M63" s="22"/>
      <c r="N63" s="22"/>
    </row>
    <row r="64" spans="8:14" ht="20.100000000000001" hidden="1" customHeight="1" x14ac:dyDescent="0.25">
      <c r="H64" s="30" t="s">
        <v>20</v>
      </c>
      <c r="I64" s="22"/>
      <c r="J64" s="22"/>
      <c r="K64" s="22"/>
      <c r="M64" s="22"/>
      <c r="N64" s="22"/>
    </row>
    <row r="65" spans="8:14" ht="20.100000000000001" hidden="1" customHeight="1" x14ac:dyDescent="0.25">
      <c r="H65" s="30" t="s">
        <v>20</v>
      </c>
      <c r="I65" s="22"/>
      <c r="J65" s="22"/>
      <c r="K65" s="22"/>
      <c r="M65" s="22"/>
      <c r="N65" s="22"/>
    </row>
    <row r="66" spans="8:14" ht="20.100000000000001" hidden="1" customHeight="1" x14ac:dyDescent="0.25">
      <c r="H66" s="30" t="s">
        <v>20</v>
      </c>
      <c r="I66" s="22"/>
      <c r="J66" s="22"/>
      <c r="K66" s="22"/>
      <c r="M66" s="22"/>
      <c r="N66" s="22"/>
    </row>
    <row r="67" spans="8:14" ht="20.100000000000001" hidden="1" customHeight="1" x14ac:dyDescent="0.25">
      <c r="H67" s="30" t="s">
        <v>20</v>
      </c>
      <c r="I67" s="22"/>
      <c r="J67" s="22"/>
      <c r="K67" s="22"/>
      <c r="M67" s="22"/>
      <c r="N67" s="22"/>
    </row>
    <row r="68" spans="8:14" ht="20.100000000000001" hidden="1" customHeight="1" x14ac:dyDescent="0.25">
      <c r="H68" s="30" t="s">
        <v>20</v>
      </c>
      <c r="I68" s="22"/>
      <c r="J68" s="22"/>
      <c r="K68" s="22"/>
      <c r="M68" s="22"/>
      <c r="N68" s="22"/>
    </row>
    <row r="69" spans="8:14" ht="20.100000000000001" hidden="1" customHeight="1" x14ac:dyDescent="0.25">
      <c r="H69" s="30" t="s">
        <v>20</v>
      </c>
      <c r="I69" s="22"/>
      <c r="J69" s="22"/>
      <c r="K69" s="22"/>
      <c r="M69" s="22"/>
      <c r="N69" s="22"/>
    </row>
    <row r="70" spans="8:14" ht="20.100000000000001" hidden="1" customHeight="1" x14ac:dyDescent="0.25">
      <c r="H70" s="30" t="s">
        <v>20</v>
      </c>
      <c r="I70" s="22"/>
      <c r="J70" s="22"/>
      <c r="K70" s="22"/>
      <c r="M70" s="22"/>
      <c r="N70" s="22"/>
    </row>
    <row r="71" spans="8:14" ht="20.100000000000001" hidden="1" customHeight="1" x14ac:dyDescent="0.25">
      <c r="H71" s="30" t="s">
        <v>20</v>
      </c>
      <c r="I71" s="22"/>
      <c r="J71" s="22"/>
      <c r="K71" s="22"/>
      <c r="M71" s="22"/>
      <c r="N71" s="22"/>
    </row>
    <row r="72" spans="8:14" ht="20.100000000000001" hidden="1" customHeight="1" x14ac:dyDescent="0.25">
      <c r="H72" s="30" t="s">
        <v>20</v>
      </c>
      <c r="I72" s="22"/>
      <c r="J72" s="22"/>
      <c r="K72" s="22"/>
      <c r="M72" s="22"/>
      <c r="N72" s="22"/>
    </row>
    <row r="73" spans="8:14" ht="20.100000000000001" hidden="1" customHeight="1" x14ac:dyDescent="0.25">
      <c r="H73" s="30" t="s">
        <v>20</v>
      </c>
      <c r="I73" s="22"/>
      <c r="J73" s="22"/>
      <c r="K73" s="22"/>
      <c r="M73" s="22"/>
      <c r="N73" s="22"/>
    </row>
    <row r="74" spans="8:14" ht="20.100000000000001" hidden="1" customHeight="1" x14ac:dyDescent="0.25">
      <c r="H74" s="30" t="s">
        <v>20</v>
      </c>
      <c r="I74" s="22"/>
      <c r="J74" s="22"/>
      <c r="K74" s="22"/>
      <c r="M74" s="22"/>
      <c r="N74" s="22"/>
    </row>
    <row r="75" spans="8:14" ht="20.100000000000001" hidden="1" customHeight="1" x14ac:dyDescent="0.25">
      <c r="H75" s="30" t="s">
        <v>20</v>
      </c>
      <c r="I75" s="22"/>
      <c r="J75" s="22"/>
      <c r="K75" s="22"/>
      <c r="M75" s="22"/>
      <c r="N75" s="22"/>
    </row>
    <row r="76" spans="8:14" ht="20.100000000000001" hidden="1" customHeight="1" x14ac:dyDescent="0.25">
      <c r="H76" s="30" t="s">
        <v>20</v>
      </c>
      <c r="I76" s="22"/>
      <c r="J76" s="22"/>
      <c r="K76" s="22"/>
      <c r="M76" s="22"/>
      <c r="N76" s="22"/>
    </row>
    <row r="77" spans="8:14" ht="20.100000000000001" hidden="1" customHeight="1" x14ac:dyDescent="0.25">
      <c r="H77" s="30" t="s">
        <v>20</v>
      </c>
      <c r="I77" s="22"/>
      <c r="J77" s="22"/>
      <c r="K77" s="22"/>
      <c r="M77" s="22"/>
      <c r="N77" s="22"/>
    </row>
    <row r="78" spans="8:14" ht="20.100000000000001" hidden="1" customHeight="1" x14ac:dyDescent="0.25">
      <c r="H78" s="30" t="s">
        <v>20</v>
      </c>
      <c r="I78" s="22"/>
      <c r="J78" s="22"/>
      <c r="K78" s="22"/>
      <c r="M78" s="22"/>
      <c r="N78" s="22"/>
    </row>
    <row r="79" spans="8:14" ht="20.100000000000001" hidden="1" customHeight="1" x14ac:dyDescent="0.25">
      <c r="H79" s="30" t="s">
        <v>20</v>
      </c>
      <c r="I79" s="22"/>
      <c r="J79" s="22"/>
      <c r="K79" s="22"/>
      <c r="M79" s="22"/>
      <c r="N79" s="22"/>
    </row>
    <row r="80" spans="8:14" ht="20.100000000000001" hidden="1" customHeight="1" x14ac:dyDescent="0.25">
      <c r="H80" s="30" t="s">
        <v>20</v>
      </c>
      <c r="I80" s="22"/>
      <c r="J80" s="22"/>
      <c r="K80" s="22"/>
      <c r="M80" s="22"/>
      <c r="N80" s="22"/>
    </row>
    <row r="81" spans="8:14" ht="20.100000000000001" hidden="1" customHeight="1" x14ac:dyDescent="0.25">
      <c r="H81" s="30" t="s">
        <v>20</v>
      </c>
      <c r="I81" s="22"/>
      <c r="J81" s="22"/>
      <c r="K81" s="22"/>
      <c r="M81" s="22"/>
      <c r="N81" s="22"/>
    </row>
    <row r="82" spans="8:14" ht="20.100000000000001" hidden="1" customHeight="1" x14ac:dyDescent="0.25">
      <c r="H82" s="30" t="s">
        <v>20</v>
      </c>
      <c r="I82" s="22"/>
      <c r="J82" s="22"/>
      <c r="K82" s="22"/>
      <c r="M82" s="22"/>
      <c r="N82" s="22"/>
    </row>
    <row r="83" spans="8:14" ht="20.100000000000001" hidden="1" customHeight="1" x14ac:dyDescent="0.25">
      <c r="H83" s="30" t="s">
        <v>20</v>
      </c>
      <c r="I83" s="22"/>
      <c r="J83" s="22"/>
      <c r="K83" s="22"/>
      <c r="M83" s="22"/>
      <c r="N83" s="22"/>
    </row>
    <row r="84" spans="8:14" ht="20.100000000000001" hidden="1" customHeight="1" x14ac:dyDescent="0.25">
      <c r="H84" s="30" t="s">
        <v>20</v>
      </c>
      <c r="I84" s="22"/>
      <c r="J84" s="22"/>
      <c r="K84" s="22"/>
      <c r="M84" s="22"/>
      <c r="N84" s="22"/>
    </row>
    <row r="85" spans="8:14" ht="20.100000000000001" hidden="1" customHeight="1" x14ac:dyDescent="0.25">
      <c r="H85" s="30" t="s">
        <v>20</v>
      </c>
      <c r="I85" s="22"/>
      <c r="J85" s="22"/>
      <c r="K85" s="22"/>
      <c r="M85" s="22"/>
      <c r="N85" s="22"/>
    </row>
    <row r="86" spans="8:14" ht="20.100000000000001" hidden="1" customHeight="1" thickBot="1" x14ac:dyDescent="0.3">
      <c r="H86" s="31" t="s">
        <v>20</v>
      </c>
      <c r="I86" s="22"/>
      <c r="J86" s="22"/>
      <c r="K86" s="22"/>
      <c r="M86" s="22"/>
      <c r="N86" s="22"/>
    </row>
    <row r="87" spans="8:14" ht="20.100000000000001" hidden="1" customHeight="1" x14ac:dyDescent="0.25">
      <c r="H87" s="29" t="s">
        <v>23</v>
      </c>
      <c r="I87" s="22"/>
      <c r="J87" s="22"/>
      <c r="K87" s="22"/>
      <c r="M87" s="22"/>
      <c r="N87" s="22"/>
    </row>
    <row r="88" spans="8:14" ht="20.100000000000001" hidden="1" customHeight="1" x14ac:dyDescent="0.25">
      <c r="H88" s="30" t="s">
        <v>23</v>
      </c>
      <c r="I88" s="22"/>
      <c r="J88" s="22"/>
      <c r="K88" s="22"/>
      <c r="M88" s="22"/>
      <c r="N88" s="22"/>
    </row>
    <row r="89" spans="8:14" ht="20.100000000000001" hidden="1" customHeight="1" x14ac:dyDescent="0.25">
      <c r="H89" s="30" t="s">
        <v>23</v>
      </c>
      <c r="I89" s="22"/>
      <c r="J89" s="22"/>
      <c r="K89" s="22"/>
      <c r="M89" s="22"/>
      <c r="N89" s="22"/>
    </row>
    <row r="90" spans="8:14" ht="20.100000000000001" hidden="1" customHeight="1" x14ac:dyDescent="0.25">
      <c r="H90" s="30" t="s">
        <v>23</v>
      </c>
      <c r="I90" s="22"/>
      <c r="J90" s="22"/>
      <c r="K90" s="22"/>
      <c r="M90" s="22"/>
      <c r="N90" s="22"/>
    </row>
    <row r="91" spans="8:14" ht="20.100000000000001" hidden="1" customHeight="1" x14ac:dyDescent="0.25">
      <c r="H91" s="30" t="s">
        <v>23</v>
      </c>
      <c r="I91" s="22"/>
      <c r="J91" s="22"/>
      <c r="K91" s="22"/>
      <c r="M91" s="22"/>
      <c r="N91" s="22"/>
    </row>
    <row r="92" spans="8:14" ht="20.100000000000001" hidden="1" customHeight="1" x14ac:dyDescent="0.25">
      <c r="H92" s="30" t="s">
        <v>23</v>
      </c>
      <c r="I92" s="22"/>
      <c r="J92" s="22"/>
      <c r="K92" s="22"/>
      <c r="M92" s="22"/>
      <c r="N92" s="22"/>
    </row>
    <row r="93" spans="8:14" ht="20.100000000000001" hidden="1" customHeight="1" x14ac:dyDescent="0.25">
      <c r="H93" s="30" t="s">
        <v>23</v>
      </c>
      <c r="I93" s="22"/>
      <c r="J93" s="22"/>
      <c r="K93" s="22"/>
      <c r="M93" s="22"/>
      <c r="N93" s="22"/>
    </row>
    <row r="94" spans="8:14" ht="20.100000000000001" hidden="1" customHeight="1" x14ac:dyDescent="0.25">
      <c r="H94" s="30" t="s">
        <v>23</v>
      </c>
      <c r="I94" s="22"/>
      <c r="J94" s="22"/>
      <c r="K94" s="22"/>
      <c r="M94" s="22"/>
      <c r="N94" s="22"/>
    </row>
    <row r="95" spans="8:14" ht="20.100000000000001" hidden="1" customHeight="1" x14ac:dyDescent="0.25">
      <c r="H95" s="30" t="s">
        <v>23</v>
      </c>
      <c r="I95" s="22"/>
      <c r="J95" s="22"/>
      <c r="K95" s="22"/>
      <c r="M95" s="22"/>
      <c r="N95" s="22"/>
    </row>
    <row r="96" spans="8:14" ht="20.100000000000001" hidden="1" customHeight="1" x14ac:dyDescent="0.25">
      <c r="H96" s="30" t="s">
        <v>23</v>
      </c>
      <c r="I96" s="22"/>
      <c r="J96" s="22"/>
      <c r="K96" s="22"/>
      <c r="M96" s="22"/>
      <c r="N96" s="22"/>
    </row>
    <row r="97" spans="8:14" ht="20.100000000000001" hidden="1" customHeight="1" x14ac:dyDescent="0.25">
      <c r="H97" s="30" t="s">
        <v>23</v>
      </c>
      <c r="I97" s="22"/>
      <c r="J97" s="22"/>
      <c r="K97" s="22"/>
      <c r="M97" s="22"/>
      <c r="N97" s="22"/>
    </row>
    <row r="98" spans="8:14" ht="20.100000000000001" hidden="1" customHeight="1" x14ac:dyDescent="0.25">
      <c r="H98" s="30" t="s">
        <v>23</v>
      </c>
      <c r="I98" s="22"/>
      <c r="J98" s="22"/>
      <c r="K98" s="22"/>
      <c r="M98" s="22"/>
      <c r="N98" s="22"/>
    </row>
    <row r="99" spans="8:14" ht="20.100000000000001" hidden="1" customHeight="1" x14ac:dyDescent="0.25">
      <c r="H99" s="30" t="s">
        <v>23</v>
      </c>
      <c r="I99" s="22"/>
      <c r="J99" s="22"/>
      <c r="K99" s="22"/>
      <c r="M99" s="22"/>
      <c r="N99" s="22"/>
    </row>
    <row r="100" spans="8:14" ht="20.100000000000001" hidden="1" customHeight="1" x14ac:dyDescent="0.25">
      <c r="H100" s="30" t="s">
        <v>23</v>
      </c>
      <c r="I100" s="22"/>
      <c r="J100" s="22"/>
      <c r="K100" s="22"/>
      <c r="M100" s="22"/>
      <c r="N100" s="22"/>
    </row>
    <row r="101" spans="8:14" ht="20.100000000000001" hidden="1" customHeight="1" x14ac:dyDescent="0.25">
      <c r="H101" s="30" t="s">
        <v>23</v>
      </c>
      <c r="I101" s="22"/>
      <c r="J101" s="22"/>
      <c r="K101" s="22"/>
      <c r="M101" s="22"/>
      <c r="N101" s="22"/>
    </row>
    <row r="102" spans="8:14" ht="20.100000000000001" hidden="1" customHeight="1" x14ac:dyDescent="0.25">
      <c r="H102" s="30" t="s">
        <v>23</v>
      </c>
      <c r="I102" s="22"/>
      <c r="J102" s="22"/>
      <c r="K102" s="22"/>
      <c r="M102" s="22"/>
      <c r="N102" s="22"/>
    </row>
    <row r="103" spans="8:14" ht="20.100000000000001" hidden="1" customHeight="1" x14ac:dyDescent="0.25">
      <c r="H103" s="30" t="s">
        <v>23</v>
      </c>
      <c r="I103" s="22"/>
      <c r="J103" s="22"/>
      <c r="K103" s="22"/>
      <c r="M103" s="22"/>
      <c r="N103" s="22"/>
    </row>
    <row r="104" spans="8:14" ht="20.100000000000001" hidden="1" customHeight="1" x14ac:dyDescent="0.25">
      <c r="H104" s="30" t="s">
        <v>23</v>
      </c>
      <c r="I104" s="22"/>
      <c r="J104" s="22"/>
      <c r="K104" s="22"/>
      <c r="M104" s="22"/>
      <c r="N104" s="22"/>
    </row>
    <row r="105" spans="8:14" ht="20.100000000000001" hidden="1" customHeight="1" x14ac:dyDescent="0.25">
      <c r="H105" s="30" t="s">
        <v>23</v>
      </c>
      <c r="I105" s="22"/>
      <c r="J105" s="22"/>
      <c r="K105" s="22"/>
      <c r="M105" s="22"/>
      <c r="N105" s="22"/>
    </row>
    <row r="106" spans="8:14" ht="20.100000000000001" hidden="1" customHeight="1" x14ac:dyDescent="0.25">
      <c r="H106" s="30" t="s">
        <v>23</v>
      </c>
      <c r="I106" s="22"/>
      <c r="J106" s="22"/>
      <c r="K106" s="22"/>
      <c r="M106" s="22"/>
      <c r="N106" s="22"/>
    </row>
    <row r="107" spans="8:14" ht="20.100000000000001" hidden="1" customHeight="1" x14ac:dyDescent="0.25">
      <c r="H107" s="30" t="s">
        <v>23</v>
      </c>
      <c r="I107" s="22"/>
      <c r="J107" s="22"/>
      <c r="K107" s="22"/>
      <c r="M107" s="22"/>
      <c r="N107" s="22"/>
    </row>
    <row r="108" spans="8:14" ht="20.100000000000001" hidden="1" customHeight="1" x14ac:dyDescent="0.25">
      <c r="H108" s="30" t="s">
        <v>23</v>
      </c>
      <c r="I108" s="22"/>
      <c r="J108" s="22"/>
      <c r="K108" s="22"/>
      <c r="M108" s="22"/>
      <c r="N108" s="22"/>
    </row>
    <row r="109" spans="8:14" ht="20.100000000000001" hidden="1" customHeight="1" x14ac:dyDescent="0.25">
      <c r="H109" s="30" t="s">
        <v>23</v>
      </c>
      <c r="I109" s="22"/>
      <c r="J109" s="22"/>
      <c r="K109" s="22"/>
      <c r="M109" s="22"/>
      <c r="N109" s="22"/>
    </row>
    <row r="110" spans="8:14" ht="20.100000000000001" hidden="1" customHeight="1" x14ac:dyDescent="0.25">
      <c r="H110" s="30" t="s">
        <v>23</v>
      </c>
      <c r="I110" s="22"/>
      <c r="J110" s="22"/>
      <c r="K110" s="22"/>
      <c r="M110" s="22"/>
      <c r="N110" s="22"/>
    </row>
    <row r="111" spans="8:14" ht="20.100000000000001" hidden="1" customHeight="1" x14ac:dyDescent="0.25">
      <c r="H111" s="32" t="s">
        <v>23</v>
      </c>
      <c r="I111" s="22"/>
      <c r="J111" s="22"/>
      <c r="K111" s="22"/>
      <c r="M111" s="22"/>
      <c r="N111" s="22"/>
    </row>
    <row r="112" spans="8:14" ht="20.100000000000001" customHeight="1" x14ac:dyDescent="0.25">
      <c r="H112" s="33" t="s">
        <v>26</v>
      </c>
      <c r="I112" s="35"/>
      <c r="J112" s="35"/>
      <c r="K112" s="23"/>
      <c r="L112" s="23"/>
      <c r="M112" s="22"/>
      <c r="N112" s="22"/>
    </row>
    <row r="113" spans="8:14" ht="20.100000000000001" customHeight="1" x14ac:dyDescent="0.25">
      <c r="H113" s="33" t="s">
        <v>26</v>
      </c>
      <c r="I113" s="35"/>
      <c r="J113" s="35"/>
      <c r="K113" s="23"/>
      <c r="L113" s="23"/>
      <c r="M113" s="22"/>
      <c r="N113" s="22"/>
    </row>
    <row r="114" spans="8:14" ht="20.100000000000001" customHeight="1" x14ac:dyDescent="0.25">
      <c r="H114" s="33" t="s">
        <v>26</v>
      </c>
      <c r="I114" s="35"/>
      <c r="J114" s="35"/>
      <c r="K114" s="23"/>
      <c r="L114" s="23"/>
      <c r="M114" s="22"/>
      <c r="N114" s="22"/>
    </row>
    <row r="115" spans="8:14" ht="20.100000000000001" customHeight="1" x14ac:dyDescent="0.25">
      <c r="H115" s="33" t="s">
        <v>26</v>
      </c>
      <c r="I115" s="35"/>
      <c r="J115" s="35"/>
      <c r="K115" s="23"/>
      <c r="L115" s="23"/>
      <c r="M115" s="22"/>
      <c r="N115" s="22"/>
    </row>
    <row r="116" spans="8:14" ht="20.100000000000001" customHeight="1" x14ac:dyDescent="0.25">
      <c r="H116" s="33" t="s">
        <v>26</v>
      </c>
      <c r="I116" s="35"/>
      <c r="J116" s="35"/>
      <c r="K116" s="23"/>
      <c r="L116" s="23"/>
      <c r="M116" s="22"/>
      <c r="N116" s="22"/>
    </row>
    <row r="117" spans="8:14" ht="20.100000000000001" customHeight="1" x14ac:dyDescent="0.25">
      <c r="H117" s="33" t="s">
        <v>26</v>
      </c>
      <c r="I117" s="35"/>
      <c r="J117" s="35"/>
      <c r="K117" s="23"/>
      <c r="L117" s="23"/>
      <c r="M117" s="22"/>
      <c r="N117" s="22"/>
    </row>
    <row r="118" spans="8:14" ht="20.100000000000001" customHeight="1" x14ac:dyDescent="0.25">
      <c r="H118" s="33" t="s">
        <v>26</v>
      </c>
      <c r="I118" s="35"/>
      <c r="J118" s="35"/>
      <c r="K118" s="38"/>
      <c r="L118" s="38"/>
      <c r="M118" s="22"/>
      <c r="N118" s="22"/>
    </row>
    <row r="119" spans="8:14" ht="20.100000000000001" customHeight="1" x14ac:dyDescent="0.25">
      <c r="H119" s="33" t="s">
        <v>26</v>
      </c>
      <c r="I119" s="35"/>
      <c r="J119" s="35"/>
      <c r="K119" s="35"/>
      <c r="L119" s="35"/>
      <c r="M119" s="22"/>
      <c r="N119" s="22"/>
    </row>
    <row r="120" spans="8:14" ht="20.100000000000001" customHeight="1" x14ac:dyDescent="0.25">
      <c r="H120" s="33" t="s">
        <v>26</v>
      </c>
      <c r="I120" s="35"/>
      <c r="J120" s="35"/>
      <c r="K120" s="23"/>
      <c r="M120" s="22"/>
      <c r="N120" s="22"/>
    </row>
    <row r="121" spans="8:14" ht="20.100000000000001" customHeight="1" x14ac:dyDescent="0.25">
      <c r="H121" s="33" t="s">
        <v>26</v>
      </c>
      <c r="I121" s="35"/>
      <c r="J121" s="35"/>
      <c r="K121" s="23"/>
      <c r="M121" s="22"/>
      <c r="N121" s="22"/>
    </row>
    <row r="122" spans="8:14" ht="20.100000000000001" customHeight="1" x14ac:dyDescent="0.25">
      <c r="H122" s="33" t="s">
        <v>26</v>
      </c>
      <c r="I122" s="35"/>
      <c r="J122" s="35"/>
      <c r="K122" s="23"/>
      <c r="M122" s="22"/>
      <c r="N122" s="22"/>
    </row>
    <row r="123" spans="8:14" ht="20.100000000000001" customHeight="1" x14ac:dyDescent="0.25">
      <c r="H123" s="33" t="s">
        <v>26</v>
      </c>
      <c r="I123" s="35"/>
      <c r="J123" s="35"/>
      <c r="K123" s="23"/>
      <c r="M123" s="22"/>
      <c r="N123" s="22"/>
    </row>
    <row r="124" spans="8:14" ht="20.100000000000001" customHeight="1" x14ac:dyDescent="0.25">
      <c r="H124" s="33" t="s">
        <v>26</v>
      </c>
      <c r="I124" s="35"/>
      <c r="J124" s="35"/>
      <c r="K124" s="23"/>
      <c r="M124" s="22"/>
      <c r="N124" s="22"/>
    </row>
    <row r="125" spans="8:14" ht="20.100000000000001" customHeight="1" x14ac:dyDescent="0.25">
      <c r="H125" s="33" t="s">
        <v>26</v>
      </c>
      <c r="I125" s="22"/>
      <c r="J125" s="22"/>
      <c r="K125" s="22"/>
      <c r="M125" s="22"/>
      <c r="N125" s="22"/>
    </row>
    <row r="126" spans="8:14" ht="20.100000000000001" customHeight="1" x14ac:dyDescent="0.25">
      <c r="H126" s="33" t="s">
        <v>26</v>
      </c>
      <c r="I126" s="22"/>
      <c r="J126" s="22"/>
      <c r="K126" s="22"/>
      <c r="M126" s="22"/>
      <c r="N126" s="22"/>
    </row>
    <row r="127" spans="8:14" ht="20.100000000000001" customHeight="1" x14ac:dyDescent="0.25">
      <c r="H127" s="33" t="s">
        <v>26</v>
      </c>
      <c r="I127" s="22"/>
      <c r="J127" s="22"/>
      <c r="K127" s="22"/>
      <c r="M127" s="22"/>
      <c r="N127" s="22"/>
    </row>
    <row r="128" spans="8:14" ht="20.100000000000001" customHeight="1" x14ac:dyDescent="0.25">
      <c r="H128" s="33" t="s">
        <v>26</v>
      </c>
      <c r="I128" s="22"/>
      <c r="J128" s="22"/>
      <c r="K128" s="22"/>
      <c r="M128" s="22"/>
      <c r="N128" s="22"/>
    </row>
    <row r="129" spans="8:14" ht="20.100000000000001" customHeight="1" x14ac:dyDescent="0.25">
      <c r="H129" s="33" t="s">
        <v>26</v>
      </c>
      <c r="I129" s="22"/>
      <c r="J129" s="22"/>
      <c r="K129" s="22"/>
      <c r="M129" s="22"/>
      <c r="N129" s="22"/>
    </row>
    <row r="130" spans="8:14" ht="20.100000000000001" customHeight="1" x14ac:dyDescent="0.25">
      <c r="H130" s="33" t="s">
        <v>26</v>
      </c>
      <c r="I130" s="22"/>
      <c r="J130" s="22"/>
      <c r="K130" s="22"/>
      <c r="M130" s="22"/>
      <c r="N130" s="22"/>
    </row>
    <row r="131" spans="8:14" ht="20.100000000000001" customHeight="1" x14ac:dyDescent="0.25">
      <c r="H131" s="33" t="s">
        <v>26</v>
      </c>
      <c r="I131" s="22"/>
      <c r="J131" s="22"/>
      <c r="K131" s="22"/>
      <c r="M131" s="22"/>
      <c r="N131" s="22"/>
    </row>
    <row r="132" spans="8:14" ht="20.100000000000001" customHeight="1" x14ac:dyDescent="0.25">
      <c r="H132" s="33" t="s">
        <v>26</v>
      </c>
      <c r="I132" s="22"/>
      <c r="J132" s="22"/>
      <c r="K132" s="22"/>
      <c r="M132" s="22"/>
      <c r="N132" s="22"/>
    </row>
    <row r="133" spans="8:14" ht="20.100000000000001" customHeight="1" x14ac:dyDescent="0.25">
      <c r="H133" s="33" t="s">
        <v>26</v>
      </c>
      <c r="I133" s="22"/>
      <c r="J133" s="22"/>
      <c r="K133" s="22"/>
      <c r="M133" s="22"/>
      <c r="N133" s="22"/>
    </row>
    <row r="134" spans="8:14" ht="20.100000000000001" customHeight="1" x14ac:dyDescent="0.25">
      <c r="H134" s="33" t="s">
        <v>26</v>
      </c>
      <c r="I134" s="22"/>
      <c r="J134" s="22"/>
      <c r="K134" s="22"/>
      <c r="M134" s="22"/>
      <c r="N134" s="22"/>
    </row>
    <row r="135" spans="8:14" ht="20.100000000000001" customHeight="1" x14ac:dyDescent="0.25">
      <c r="H135" s="33" t="s">
        <v>26</v>
      </c>
      <c r="I135" s="22"/>
      <c r="J135" s="22"/>
      <c r="K135" s="22"/>
      <c r="M135" s="22"/>
      <c r="N135" s="22"/>
    </row>
    <row r="136" spans="8:14" ht="20.100000000000001" customHeight="1" x14ac:dyDescent="0.25">
      <c r="H136" s="33" t="s">
        <v>26</v>
      </c>
      <c r="I136" s="22"/>
      <c r="J136" s="22"/>
      <c r="K136" s="22"/>
      <c r="M136" s="22"/>
      <c r="N136" s="22"/>
    </row>
    <row r="137" spans="8:14" ht="20.100000000000001" hidden="1" customHeight="1" x14ac:dyDescent="0.25">
      <c r="H137" s="29" t="s">
        <v>29</v>
      </c>
      <c r="I137" s="22"/>
      <c r="J137" s="22"/>
      <c r="K137" s="22"/>
      <c r="M137" s="22"/>
      <c r="N137" s="22"/>
    </row>
    <row r="138" spans="8:14" ht="20.100000000000001" hidden="1" customHeight="1" x14ac:dyDescent="0.25">
      <c r="H138" s="30" t="s">
        <v>29</v>
      </c>
      <c r="I138" s="22"/>
      <c r="J138" s="22"/>
      <c r="K138" s="22"/>
      <c r="M138" s="22"/>
      <c r="N138" s="22"/>
    </row>
    <row r="139" spans="8:14" ht="20.100000000000001" hidden="1" customHeight="1" x14ac:dyDescent="0.25">
      <c r="H139" s="30" t="s">
        <v>29</v>
      </c>
      <c r="I139" s="22"/>
      <c r="J139" s="22"/>
      <c r="K139" s="22"/>
      <c r="M139" s="22"/>
      <c r="N139" s="22"/>
    </row>
    <row r="140" spans="8:14" ht="20.100000000000001" hidden="1" customHeight="1" x14ac:dyDescent="0.25">
      <c r="H140" s="30" t="s">
        <v>29</v>
      </c>
      <c r="I140" s="22"/>
      <c r="J140" s="22"/>
      <c r="K140" s="22"/>
      <c r="M140" s="22"/>
      <c r="N140" s="22"/>
    </row>
    <row r="141" spans="8:14" ht="20.100000000000001" hidden="1" customHeight="1" x14ac:dyDescent="0.25">
      <c r="H141" s="30" t="s">
        <v>29</v>
      </c>
      <c r="I141" s="22"/>
      <c r="J141" s="22"/>
      <c r="K141" s="22"/>
      <c r="M141" s="22"/>
      <c r="N141" s="22"/>
    </row>
    <row r="142" spans="8:14" ht="20.100000000000001" hidden="1" customHeight="1" x14ac:dyDescent="0.25">
      <c r="H142" s="30" t="s">
        <v>29</v>
      </c>
      <c r="I142" s="22"/>
      <c r="J142" s="22"/>
      <c r="K142" s="22"/>
      <c r="M142" s="22"/>
      <c r="N142" s="22"/>
    </row>
    <row r="143" spans="8:14" ht="20.100000000000001" hidden="1" customHeight="1" x14ac:dyDescent="0.25">
      <c r="H143" s="30" t="s">
        <v>29</v>
      </c>
      <c r="I143" s="22"/>
      <c r="J143" s="22"/>
      <c r="K143" s="22"/>
      <c r="M143" s="22"/>
      <c r="N143" s="22"/>
    </row>
    <row r="144" spans="8:14" ht="20.100000000000001" hidden="1" customHeight="1" x14ac:dyDescent="0.25">
      <c r="H144" s="30" t="s">
        <v>29</v>
      </c>
      <c r="I144" s="22"/>
      <c r="J144" s="22"/>
      <c r="K144" s="22"/>
      <c r="M144" s="22"/>
      <c r="N144" s="22"/>
    </row>
    <row r="145" spans="8:14" ht="20.100000000000001" hidden="1" customHeight="1" x14ac:dyDescent="0.25">
      <c r="H145" s="30" t="s">
        <v>29</v>
      </c>
      <c r="I145" s="22"/>
      <c r="J145" s="22"/>
      <c r="K145" s="22"/>
      <c r="M145" s="22"/>
      <c r="N145" s="22"/>
    </row>
    <row r="146" spans="8:14" ht="20.100000000000001" hidden="1" customHeight="1" x14ac:dyDescent="0.25">
      <c r="H146" s="30" t="s">
        <v>29</v>
      </c>
      <c r="I146" s="22"/>
      <c r="J146" s="22"/>
      <c r="K146" s="22"/>
      <c r="M146" s="22"/>
      <c r="N146" s="22"/>
    </row>
    <row r="147" spans="8:14" ht="20.100000000000001" hidden="1" customHeight="1" x14ac:dyDescent="0.25">
      <c r="H147" s="30" t="s">
        <v>29</v>
      </c>
      <c r="I147" s="22"/>
      <c r="J147" s="22"/>
      <c r="K147" s="22"/>
      <c r="M147" s="22"/>
      <c r="N147" s="22"/>
    </row>
    <row r="148" spans="8:14" ht="20.100000000000001" hidden="1" customHeight="1" x14ac:dyDescent="0.25">
      <c r="H148" s="30" t="s">
        <v>29</v>
      </c>
      <c r="I148" s="22"/>
      <c r="J148" s="22"/>
      <c r="K148" s="22"/>
      <c r="M148" s="22"/>
      <c r="N148" s="22"/>
    </row>
    <row r="149" spans="8:14" ht="20.100000000000001" hidden="1" customHeight="1" x14ac:dyDescent="0.25">
      <c r="H149" s="30" t="s">
        <v>29</v>
      </c>
      <c r="I149" s="22"/>
      <c r="J149" s="22"/>
      <c r="K149" s="22"/>
      <c r="M149" s="22"/>
      <c r="N149" s="22"/>
    </row>
    <row r="150" spans="8:14" ht="20.100000000000001" hidden="1" customHeight="1" x14ac:dyDescent="0.25">
      <c r="H150" s="30" t="s">
        <v>29</v>
      </c>
      <c r="I150" s="22"/>
      <c r="J150" s="22"/>
      <c r="K150" s="22"/>
      <c r="M150" s="22"/>
      <c r="N150" s="22"/>
    </row>
    <row r="151" spans="8:14" ht="20.100000000000001" hidden="1" customHeight="1" x14ac:dyDescent="0.25">
      <c r="H151" s="30" t="s">
        <v>29</v>
      </c>
      <c r="I151" s="22"/>
      <c r="J151" s="22"/>
      <c r="K151" s="22"/>
      <c r="M151" s="22"/>
      <c r="N151" s="22"/>
    </row>
    <row r="152" spans="8:14" ht="20.100000000000001" hidden="1" customHeight="1" x14ac:dyDescent="0.25">
      <c r="H152" s="30" t="s">
        <v>29</v>
      </c>
      <c r="I152" s="22"/>
      <c r="J152" s="22"/>
      <c r="K152" s="22"/>
      <c r="M152" s="22"/>
      <c r="N152" s="22"/>
    </row>
    <row r="153" spans="8:14" ht="20.100000000000001" hidden="1" customHeight="1" x14ac:dyDescent="0.25">
      <c r="H153" s="30" t="s">
        <v>29</v>
      </c>
      <c r="I153" s="22"/>
      <c r="J153" s="22"/>
      <c r="K153" s="22"/>
      <c r="M153" s="22"/>
      <c r="N153" s="22"/>
    </row>
    <row r="154" spans="8:14" ht="20.100000000000001" hidden="1" customHeight="1" x14ac:dyDescent="0.25">
      <c r="H154" s="30" t="s">
        <v>29</v>
      </c>
      <c r="I154" s="22"/>
      <c r="J154" s="22"/>
      <c r="K154" s="22"/>
      <c r="M154" s="22"/>
      <c r="N154" s="22"/>
    </row>
    <row r="155" spans="8:14" ht="20.100000000000001" hidden="1" customHeight="1" x14ac:dyDescent="0.25">
      <c r="H155" s="30" t="s">
        <v>29</v>
      </c>
      <c r="I155" s="22"/>
      <c r="J155" s="22"/>
      <c r="K155" s="22"/>
      <c r="M155" s="22"/>
      <c r="N155" s="22"/>
    </row>
    <row r="156" spans="8:14" ht="20.100000000000001" hidden="1" customHeight="1" x14ac:dyDescent="0.25">
      <c r="H156" s="30" t="s">
        <v>29</v>
      </c>
      <c r="I156" s="22"/>
      <c r="J156" s="22"/>
      <c r="K156" s="22"/>
      <c r="M156" s="22"/>
      <c r="N156" s="22"/>
    </row>
    <row r="157" spans="8:14" ht="20.100000000000001" hidden="1" customHeight="1" x14ac:dyDescent="0.25">
      <c r="H157" s="30" t="s">
        <v>29</v>
      </c>
      <c r="I157" s="22"/>
      <c r="J157" s="22"/>
      <c r="K157" s="22"/>
      <c r="M157" s="22"/>
      <c r="N157" s="22"/>
    </row>
    <row r="158" spans="8:14" ht="20.100000000000001" hidden="1" customHeight="1" x14ac:dyDescent="0.25">
      <c r="H158" s="30" t="s">
        <v>29</v>
      </c>
      <c r="I158" s="22"/>
      <c r="J158" s="22"/>
      <c r="K158" s="22"/>
      <c r="M158" s="22"/>
      <c r="N158" s="22"/>
    </row>
    <row r="159" spans="8:14" ht="20.100000000000001" hidden="1" customHeight="1" x14ac:dyDescent="0.25">
      <c r="H159" s="30" t="s">
        <v>29</v>
      </c>
      <c r="I159" s="22"/>
      <c r="J159" s="22"/>
      <c r="K159" s="22"/>
      <c r="M159" s="22"/>
      <c r="N159" s="22"/>
    </row>
    <row r="160" spans="8:14" ht="20.100000000000001" hidden="1" customHeight="1" x14ac:dyDescent="0.25">
      <c r="H160" s="30" t="s">
        <v>29</v>
      </c>
      <c r="I160" s="22"/>
      <c r="J160" s="22"/>
      <c r="K160" s="22"/>
      <c r="M160" s="22"/>
      <c r="N160" s="22"/>
    </row>
    <row r="161" spans="8:14" ht="20.100000000000001" hidden="1" customHeight="1" thickBot="1" x14ac:dyDescent="0.3">
      <c r="H161" s="31" t="s">
        <v>29</v>
      </c>
      <c r="I161" s="22"/>
      <c r="J161" s="22"/>
      <c r="K161" s="22"/>
      <c r="M161" s="22"/>
      <c r="N161" s="22"/>
    </row>
    <row r="162" spans="8:14" ht="20.100000000000001" hidden="1" customHeight="1" x14ac:dyDescent="0.25">
      <c r="H162" s="29" t="s">
        <v>31</v>
      </c>
      <c r="I162" s="22"/>
      <c r="J162" s="22"/>
      <c r="K162" s="22"/>
      <c r="M162" s="22"/>
      <c r="N162" s="22"/>
    </row>
    <row r="163" spans="8:14" ht="20.100000000000001" hidden="1" customHeight="1" x14ac:dyDescent="0.25">
      <c r="H163" s="30" t="s">
        <v>31</v>
      </c>
      <c r="I163" s="22"/>
      <c r="J163" s="22"/>
      <c r="K163" s="22"/>
      <c r="M163" s="22"/>
      <c r="N163" s="22"/>
    </row>
    <row r="164" spans="8:14" ht="20.100000000000001" hidden="1" customHeight="1" x14ac:dyDescent="0.25">
      <c r="H164" s="30" t="s">
        <v>31</v>
      </c>
      <c r="I164" s="22"/>
      <c r="J164" s="22"/>
      <c r="K164" s="22"/>
      <c r="M164" s="22"/>
      <c r="N164" s="22"/>
    </row>
    <row r="165" spans="8:14" ht="20.100000000000001" hidden="1" customHeight="1" x14ac:dyDescent="0.25">
      <c r="H165" s="30" t="s">
        <v>31</v>
      </c>
      <c r="I165" s="22"/>
      <c r="J165" s="22"/>
      <c r="K165" s="22"/>
      <c r="M165" s="22"/>
      <c r="N165" s="22"/>
    </row>
    <row r="166" spans="8:14" ht="20.100000000000001" hidden="1" customHeight="1" x14ac:dyDescent="0.25">
      <c r="H166" s="30" t="s">
        <v>31</v>
      </c>
      <c r="I166" s="22"/>
      <c r="J166" s="22"/>
      <c r="K166" s="22"/>
      <c r="M166" s="22"/>
      <c r="N166" s="22"/>
    </row>
    <row r="167" spans="8:14" ht="20.100000000000001" hidden="1" customHeight="1" x14ac:dyDescent="0.25">
      <c r="H167" s="30" t="s">
        <v>31</v>
      </c>
      <c r="I167" s="22"/>
      <c r="J167" s="22"/>
      <c r="K167" s="22"/>
      <c r="M167" s="22"/>
      <c r="N167" s="22"/>
    </row>
    <row r="168" spans="8:14" ht="20.100000000000001" hidden="1" customHeight="1" x14ac:dyDescent="0.25">
      <c r="H168" s="30" t="s">
        <v>31</v>
      </c>
      <c r="I168" s="22"/>
      <c r="J168" s="22"/>
      <c r="K168" s="22"/>
      <c r="M168" s="22"/>
      <c r="N168" s="22"/>
    </row>
    <row r="169" spans="8:14" ht="20.100000000000001" hidden="1" customHeight="1" x14ac:dyDescent="0.25">
      <c r="H169" s="30" t="s">
        <v>31</v>
      </c>
      <c r="I169" s="22"/>
      <c r="J169" s="22"/>
      <c r="K169" s="22"/>
      <c r="M169" s="22"/>
      <c r="N169" s="22"/>
    </row>
    <row r="170" spans="8:14" ht="20.100000000000001" hidden="1" customHeight="1" x14ac:dyDescent="0.25">
      <c r="H170" s="30" t="s">
        <v>31</v>
      </c>
      <c r="I170" s="22"/>
      <c r="J170" s="22"/>
      <c r="K170" s="22"/>
      <c r="M170" s="22"/>
      <c r="N170" s="22"/>
    </row>
    <row r="171" spans="8:14" ht="20.100000000000001" hidden="1" customHeight="1" x14ac:dyDescent="0.25">
      <c r="H171" s="30" t="s">
        <v>31</v>
      </c>
      <c r="I171" s="22"/>
      <c r="J171" s="22"/>
      <c r="K171" s="22"/>
      <c r="M171" s="22"/>
      <c r="N171" s="22"/>
    </row>
    <row r="172" spans="8:14" ht="20.100000000000001" hidden="1" customHeight="1" x14ac:dyDescent="0.25">
      <c r="H172" s="30" t="s">
        <v>31</v>
      </c>
      <c r="I172" s="22"/>
      <c r="J172" s="22"/>
      <c r="K172" s="22"/>
      <c r="M172" s="22"/>
      <c r="N172" s="22"/>
    </row>
    <row r="173" spans="8:14" ht="20.100000000000001" hidden="1" customHeight="1" x14ac:dyDescent="0.25">
      <c r="H173" s="30" t="s">
        <v>31</v>
      </c>
      <c r="I173" s="22"/>
      <c r="J173" s="22"/>
      <c r="K173" s="22"/>
      <c r="M173" s="22"/>
      <c r="N173" s="22"/>
    </row>
    <row r="174" spans="8:14" ht="20.100000000000001" hidden="1" customHeight="1" x14ac:dyDescent="0.25">
      <c r="H174" s="30" t="s">
        <v>31</v>
      </c>
      <c r="I174" s="22"/>
      <c r="J174" s="22"/>
      <c r="K174" s="22"/>
      <c r="M174" s="22"/>
      <c r="N174" s="22"/>
    </row>
    <row r="175" spans="8:14" ht="20.100000000000001" hidden="1" customHeight="1" x14ac:dyDescent="0.25">
      <c r="H175" s="30" t="s">
        <v>31</v>
      </c>
      <c r="I175" s="22"/>
      <c r="J175" s="22"/>
      <c r="K175" s="22"/>
      <c r="M175" s="22"/>
      <c r="N175" s="22"/>
    </row>
    <row r="176" spans="8:14" ht="20.100000000000001" hidden="1" customHeight="1" x14ac:dyDescent="0.25">
      <c r="H176" s="30" t="s">
        <v>31</v>
      </c>
      <c r="I176" s="22"/>
      <c r="J176" s="22"/>
      <c r="K176" s="22"/>
      <c r="M176" s="22"/>
      <c r="N176" s="22"/>
    </row>
    <row r="177" spans="8:14" ht="20.100000000000001" hidden="1" customHeight="1" x14ac:dyDescent="0.25">
      <c r="H177" s="30" t="s">
        <v>31</v>
      </c>
      <c r="I177" s="22"/>
      <c r="J177" s="22"/>
      <c r="K177" s="22"/>
      <c r="M177" s="22"/>
      <c r="N177" s="22"/>
    </row>
    <row r="178" spans="8:14" ht="20.100000000000001" hidden="1" customHeight="1" x14ac:dyDescent="0.25">
      <c r="H178" s="30" t="s">
        <v>31</v>
      </c>
      <c r="I178" s="22"/>
      <c r="J178" s="22"/>
      <c r="K178" s="22"/>
      <c r="M178" s="22"/>
      <c r="N178" s="22"/>
    </row>
    <row r="179" spans="8:14" ht="20.100000000000001" hidden="1" customHeight="1" x14ac:dyDescent="0.25">
      <c r="H179" s="30" t="s">
        <v>31</v>
      </c>
      <c r="I179" s="22"/>
      <c r="J179" s="22"/>
      <c r="K179" s="22"/>
      <c r="M179" s="22"/>
      <c r="N179" s="22"/>
    </row>
    <row r="180" spans="8:14" ht="20.100000000000001" hidden="1" customHeight="1" x14ac:dyDescent="0.25">
      <c r="H180" s="30" t="s">
        <v>31</v>
      </c>
      <c r="I180" s="22"/>
      <c r="J180" s="22"/>
      <c r="K180" s="22"/>
      <c r="M180" s="22"/>
      <c r="N180" s="22"/>
    </row>
    <row r="181" spans="8:14" ht="20.100000000000001" hidden="1" customHeight="1" x14ac:dyDescent="0.25">
      <c r="H181" s="30" t="s">
        <v>31</v>
      </c>
      <c r="I181" s="22"/>
      <c r="J181" s="22"/>
      <c r="K181" s="22"/>
      <c r="M181" s="22"/>
      <c r="N181" s="22"/>
    </row>
    <row r="182" spans="8:14" ht="20.100000000000001" hidden="1" customHeight="1" x14ac:dyDescent="0.25">
      <c r="H182" s="30" t="s">
        <v>31</v>
      </c>
      <c r="I182" s="22"/>
      <c r="J182" s="22"/>
      <c r="K182" s="22"/>
      <c r="M182" s="22"/>
      <c r="N182" s="22"/>
    </row>
    <row r="183" spans="8:14" ht="20.100000000000001" hidden="1" customHeight="1" x14ac:dyDescent="0.25">
      <c r="H183" s="30" t="s">
        <v>31</v>
      </c>
      <c r="I183" s="22"/>
      <c r="J183" s="22"/>
      <c r="K183" s="22"/>
      <c r="M183" s="22"/>
      <c r="N183" s="22"/>
    </row>
    <row r="184" spans="8:14" ht="20.100000000000001" hidden="1" customHeight="1" x14ac:dyDescent="0.25">
      <c r="H184" s="30" t="s">
        <v>31</v>
      </c>
      <c r="I184" s="22"/>
      <c r="J184" s="22"/>
      <c r="K184" s="22"/>
      <c r="M184" s="22"/>
      <c r="N184" s="22"/>
    </row>
    <row r="185" spans="8:14" ht="20.100000000000001" hidden="1" customHeight="1" x14ac:dyDescent="0.25">
      <c r="H185" s="30" t="s">
        <v>31</v>
      </c>
      <c r="I185" s="22"/>
      <c r="J185" s="22"/>
      <c r="K185" s="22"/>
      <c r="M185" s="22"/>
      <c r="N185" s="22"/>
    </row>
    <row r="186" spans="8:14" ht="20.100000000000001" hidden="1" customHeight="1" thickBot="1" x14ac:dyDescent="0.3">
      <c r="H186" s="31" t="s">
        <v>31</v>
      </c>
      <c r="I186" s="22"/>
      <c r="J186" s="22"/>
      <c r="K186" s="22"/>
      <c r="M186" s="22"/>
      <c r="N186" s="22"/>
    </row>
    <row r="187" spans="8:14" ht="20.100000000000001" hidden="1" customHeight="1" x14ac:dyDescent="0.25">
      <c r="H187" s="29" t="s">
        <v>33</v>
      </c>
      <c r="I187" s="22"/>
      <c r="J187" s="22"/>
      <c r="K187" s="22"/>
      <c r="M187" s="22"/>
      <c r="N187" s="22"/>
    </row>
    <row r="188" spans="8:14" ht="20.100000000000001" hidden="1" customHeight="1" x14ac:dyDescent="0.25">
      <c r="H188" s="30" t="s">
        <v>33</v>
      </c>
      <c r="I188" s="22"/>
      <c r="J188" s="22"/>
      <c r="K188" s="22"/>
      <c r="M188" s="22"/>
      <c r="N188" s="22"/>
    </row>
    <row r="189" spans="8:14" ht="20.100000000000001" hidden="1" customHeight="1" x14ac:dyDescent="0.25">
      <c r="H189" s="30" t="s">
        <v>33</v>
      </c>
      <c r="I189" s="22"/>
      <c r="J189" s="22"/>
      <c r="K189" s="22"/>
      <c r="M189" s="22"/>
      <c r="N189" s="22"/>
    </row>
    <row r="190" spans="8:14" ht="20.100000000000001" hidden="1" customHeight="1" x14ac:dyDescent="0.25">
      <c r="H190" s="30" t="s">
        <v>33</v>
      </c>
      <c r="I190" s="22"/>
      <c r="J190" s="22"/>
      <c r="K190" s="22"/>
      <c r="M190" s="22"/>
      <c r="N190" s="22"/>
    </row>
    <row r="191" spans="8:14" ht="20.100000000000001" hidden="1" customHeight="1" x14ac:dyDescent="0.25">
      <c r="H191" s="30" t="s">
        <v>33</v>
      </c>
      <c r="I191" s="22"/>
      <c r="J191" s="22"/>
      <c r="K191" s="22"/>
      <c r="M191" s="22"/>
      <c r="N191" s="22"/>
    </row>
    <row r="192" spans="8:14" ht="20.100000000000001" hidden="1" customHeight="1" x14ac:dyDescent="0.25">
      <c r="H192" s="30" t="s">
        <v>33</v>
      </c>
      <c r="I192" s="22"/>
      <c r="J192" s="22"/>
      <c r="K192" s="22"/>
      <c r="M192" s="22"/>
      <c r="N192" s="22"/>
    </row>
    <row r="193" spans="8:14" ht="20.100000000000001" hidden="1" customHeight="1" x14ac:dyDescent="0.25">
      <c r="H193" s="30" t="s">
        <v>33</v>
      </c>
      <c r="I193" s="22"/>
      <c r="J193" s="22"/>
      <c r="K193" s="22"/>
      <c r="M193" s="22"/>
      <c r="N193" s="22"/>
    </row>
    <row r="194" spans="8:14" ht="20.100000000000001" hidden="1" customHeight="1" x14ac:dyDescent="0.25">
      <c r="H194" s="30" t="s">
        <v>33</v>
      </c>
      <c r="I194" s="22"/>
      <c r="J194" s="22"/>
      <c r="K194" s="22"/>
      <c r="M194" s="22"/>
      <c r="N194" s="22"/>
    </row>
    <row r="195" spans="8:14" ht="20.100000000000001" hidden="1" customHeight="1" x14ac:dyDescent="0.25">
      <c r="H195" s="30" t="s">
        <v>33</v>
      </c>
      <c r="I195" s="22"/>
      <c r="J195" s="22"/>
      <c r="K195" s="22"/>
      <c r="M195" s="22"/>
      <c r="N195" s="22"/>
    </row>
    <row r="196" spans="8:14" ht="20.100000000000001" hidden="1" customHeight="1" x14ac:dyDescent="0.25">
      <c r="H196" s="30" t="s">
        <v>33</v>
      </c>
      <c r="I196" s="22"/>
      <c r="J196" s="22"/>
      <c r="K196" s="22"/>
      <c r="M196" s="22"/>
      <c r="N196" s="22"/>
    </row>
    <row r="197" spans="8:14" ht="20.100000000000001" hidden="1" customHeight="1" x14ac:dyDescent="0.25">
      <c r="H197" s="30" t="s">
        <v>33</v>
      </c>
      <c r="I197" s="22"/>
      <c r="J197" s="22"/>
      <c r="K197" s="22"/>
      <c r="M197" s="22"/>
      <c r="N197" s="22"/>
    </row>
    <row r="198" spans="8:14" ht="20.100000000000001" hidden="1" customHeight="1" x14ac:dyDescent="0.25">
      <c r="H198" s="30" t="s">
        <v>33</v>
      </c>
      <c r="I198" s="22"/>
      <c r="J198" s="22"/>
      <c r="K198" s="22"/>
      <c r="M198" s="22"/>
      <c r="N198" s="22"/>
    </row>
    <row r="199" spans="8:14" ht="20.100000000000001" hidden="1" customHeight="1" x14ac:dyDescent="0.25">
      <c r="H199" s="30" t="s">
        <v>33</v>
      </c>
      <c r="I199" s="22"/>
      <c r="J199" s="22"/>
      <c r="K199" s="22"/>
      <c r="M199" s="22"/>
      <c r="N199" s="22"/>
    </row>
    <row r="200" spans="8:14" ht="20.100000000000001" hidden="1" customHeight="1" x14ac:dyDescent="0.25">
      <c r="H200" s="30" t="s">
        <v>33</v>
      </c>
      <c r="I200" s="22"/>
      <c r="J200" s="22"/>
      <c r="K200" s="22"/>
      <c r="M200" s="22"/>
      <c r="N200" s="22"/>
    </row>
    <row r="201" spans="8:14" ht="20.100000000000001" hidden="1" customHeight="1" x14ac:dyDescent="0.25">
      <c r="H201" s="30" t="s">
        <v>33</v>
      </c>
      <c r="I201" s="22"/>
      <c r="J201" s="22"/>
      <c r="K201" s="22"/>
      <c r="M201" s="22"/>
      <c r="N201" s="22"/>
    </row>
    <row r="202" spans="8:14" ht="20.100000000000001" hidden="1" customHeight="1" x14ac:dyDescent="0.25">
      <c r="H202" s="30" t="s">
        <v>33</v>
      </c>
      <c r="I202" s="22"/>
      <c r="J202" s="22"/>
      <c r="K202" s="22"/>
      <c r="M202" s="22"/>
      <c r="N202" s="22"/>
    </row>
    <row r="203" spans="8:14" ht="20.100000000000001" hidden="1" customHeight="1" x14ac:dyDescent="0.25">
      <c r="H203" s="30" t="s">
        <v>33</v>
      </c>
      <c r="I203" s="22"/>
      <c r="J203" s="22"/>
      <c r="K203" s="22"/>
      <c r="M203" s="22"/>
      <c r="N203" s="22"/>
    </row>
    <row r="204" spans="8:14" ht="20.100000000000001" hidden="1" customHeight="1" x14ac:dyDescent="0.25">
      <c r="H204" s="30" t="s">
        <v>33</v>
      </c>
      <c r="I204" s="22"/>
      <c r="J204" s="22"/>
      <c r="K204" s="22"/>
      <c r="M204" s="22"/>
      <c r="N204" s="22"/>
    </row>
    <row r="205" spans="8:14" ht="20.100000000000001" hidden="1" customHeight="1" x14ac:dyDescent="0.25">
      <c r="H205" s="30" t="s">
        <v>33</v>
      </c>
      <c r="I205" s="22"/>
      <c r="J205" s="22"/>
      <c r="K205" s="22"/>
      <c r="M205" s="22"/>
      <c r="N205" s="22"/>
    </row>
    <row r="206" spans="8:14" ht="20.100000000000001" hidden="1" customHeight="1" x14ac:dyDescent="0.25">
      <c r="H206" s="30" t="s">
        <v>33</v>
      </c>
      <c r="I206" s="22"/>
      <c r="J206" s="22"/>
      <c r="K206" s="22"/>
      <c r="M206" s="22"/>
      <c r="N206" s="22"/>
    </row>
    <row r="207" spans="8:14" ht="20.100000000000001" hidden="1" customHeight="1" x14ac:dyDescent="0.25">
      <c r="H207" s="30" t="s">
        <v>33</v>
      </c>
      <c r="I207" s="22"/>
      <c r="J207" s="22"/>
      <c r="K207" s="22"/>
      <c r="M207" s="22"/>
      <c r="N207" s="22"/>
    </row>
    <row r="208" spans="8:14" ht="20.100000000000001" hidden="1" customHeight="1" x14ac:dyDescent="0.25">
      <c r="H208" s="30" t="s">
        <v>33</v>
      </c>
      <c r="I208" s="22"/>
      <c r="J208" s="22"/>
      <c r="K208" s="22"/>
      <c r="M208" s="22"/>
      <c r="N208" s="22"/>
    </row>
    <row r="209" spans="8:14" ht="20.100000000000001" hidden="1" customHeight="1" x14ac:dyDescent="0.25">
      <c r="H209" s="30" t="s">
        <v>33</v>
      </c>
      <c r="I209" s="22"/>
      <c r="J209" s="22"/>
      <c r="K209" s="22"/>
      <c r="M209" s="22"/>
      <c r="N209" s="22"/>
    </row>
    <row r="210" spans="8:14" ht="20.100000000000001" hidden="1" customHeight="1" x14ac:dyDescent="0.25">
      <c r="H210" s="30" t="s">
        <v>33</v>
      </c>
      <c r="I210" s="22"/>
      <c r="J210" s="22"/>
      <c r="K210" s="22"/>
      <c r="M210" s="22"/>
      <c r="N210" s="22"/>
    </row>
    <row r="211" spans="8:14" ht="20.100000000000001" hidden="1" customHeight="1" thickBot="1" x14ac:dyDescent="0.3">
      <c r="H211" s="31" t="s">
        <v>33</v>
      </c>
      <c r="I211" s="22"/>
      <c r="J211" s="22"/>
      <c r="K211" s="22"/>
      <c r="M211" s="22"/>
      <c r="N211" s="22"/>
    </row>
    <row r="212" spans="8:14" ht="20.100000000000001" hidden="1" customHeight="1" x14ac:dyDescent="0.25">
      <c r="H212" s="29" t="s">
        <v>35</v>
      </c>
      <c r="I212" s="22"/>
      <c r="J212" s="22"/>
      <c r="K212" s="22"/>
      <c r="M212" s="22"/>
      <c r="N212" s="22"/>
    </row>
    <row r="213" spans="8:14" ht="20.100000000000001" hidden="1" customHeight="1" x14ac:dyDescent="0.25">
      <c r="H213" s="30" t="s">
        <v>35</v>
      </c>
      <c r="I213" s="22"/>
      <c r="J213" s="22"/>
      <c r="K213" s="22"/>
      <c r="M213" s="22"/>
      <c r="N213" s="22"/>
    </row>
    <row r="214" spans="8:14" ht="20.100000000000001" hidden="1" customHeight="1" x14ac:dyDescent="0.25">
      <c r="H214" s="30" t="s">
        <v>35</v>
      </c>
      <c r="I214" s="22"/>
      <c r="J214" s="22"/>
      <c r="K214" s="22"/>
      <c r="M214" s="22"/>
      <c r="N214" s="22"/>
    </row>
    <row r="215" spans="8:14" ht="20.100000000000001" hidden="1" customHeight="1" x14ac:dyDescent="0.25">
      <c r="H215" s="30" t="s">
        <v>35</v>
      </c>
      <c r="I215" s="22"/>
      <c r="J215" s="22"/>
      <c r="K215" s="22"/>
      <c r="M215" s="22"/>
      <c r="N215" s="22"/>
    </row>
    <row r="216" spans="8:14" ht="20.100000000000001" hidden="1" customHeight="1" x14ac:dyDescent="0.25">
      <c r="H216" s="30" t="s">
        <v>35</v>
      </c>
      <c r="I216" s="22"/>
      <c r="J216" s="22"/>
      <c r="K216" s="22"/>
      <c r="M216" s="22"/>
      <c r="N216" s="22"/>
    </row>
    <row r="217" spans="8:14" ht="20.100000000000001" hidden="1" customHeight="1" x14ac:dyDescent="0.25">
      <c r="H217" s="30" t="s">
        <v>35</v>
      </c>
      <c r="I217" s="22"/>
      <c r="J217" s="22"/>
      <c r="K217" s="22"/>
      <c r="M217" s="22"/>
      <c r="N217" s="22"/>
    </row>
    <row r="218" spans="8:14" ht="20.100000000000001" hidden="1" customHeight="1" x14ac:dyDescent="0.25">
      <c r="H218" s="30" t="s">
        <v>35</v>
      </c>
      <c r="I218" s="22"/>
      <c r="J218" s="22"/>
      <c r="K218" s="22"/>
      <c r="M218" s="22"/>
      <c r="N218" s="22"/>
    </row>
    <row r="219" spans="8:14" ht="20.100000000000001" hidden="1" customHeight="1" x14ac:dyDescent="0.25">
      <c r="H219" s="30" t="s">
        <v>35</v>
      </c>
      <c r="I219" s="22"/>
      <c r="J219" s="22"/>
      <c r="K219" s="22"/>
      <c r="M219" s="22"/>
      <c r="N219" s="22"/>
    </row>
    <row r="220" spans="8:14" ht="20.100000000000001" hidden="1" customHeight="1" x14ac:dyDescent="0.25">
      <c r="H220" s="30" t="s">
        <v>35</v>
      </c>
      <c r="I220" s="22"/>
      <c r="J220" s="22"/>
      <c r="K220" s="22"/>
      <c r="M220" s="22"/>
      <c r="N220" s="22"/>
    </row>
    <row r="221" spans="8:14" ht="20.100000000000001" hidden="1" customHeight="1" x14ac:dyDescent="0.25">
      <c r="H221" s="30" t="s">
        <v>35</v>
      </c>
      <c r="I221" s="22"/>
      <c r="J221" s="22"/>
      <c r="K221" s="22"/>
      <c r="M221" s="22"/>
      <c r="N221" s="22"/>
    </row>
    <row r="222" spans="8:14" ht="20.100000000000001" hidden="1" customHeight="1" x14ac:dyDescent="0.25">
      <c r="H222" s="30" t="s">
        <v>35</v>
      </c>
      <c r="I222" s="22"/>
      <c r="J222" s="22"/>
      <c r="K222" s="22"/>
      <c r="M222" s="22"/>
      <c r="N222" s="22"/>
    </row>
    <row r="223" spans="8:14" ht="20.100000000000001" hidden="1" customHeight="1" x14ac:dyDescent="0.25">
      <c r="H223" s="30" t="s">
        <v>35</v>
      </c>
      <c r="I223" s="22"/>
      <c r="J223" s="22"/>
      <c r="K223" s="22"/>
      <c r="M223" s="22"/>
      <c r="N223" s="22"/>
    </row>
    <row r="224" spans="8:14" ht="20.100000000000001" hidden="1" customHeight="1" x14ac:dyDescent="0.25">
      <c r="H224" s="30" t="s">
        <v>35</v>
      </c>
      <c r="I224" s="22"/>
      <c r="J224" s="22"/>
      <c r="K224" s="22"/>
      <c r="M224" s="22"/>
      <c r="N224" s="22"/>
    </row>
    <row r="225" spans="8:14" ht="20.100000000000001" hidden="1" customHeight="1" x14ac:dyDescent="0.25">
      <c r="H225" s="30" t="s">
        <v>35</v>
      </c>
      <c r="I225" s="22"/>
      <c r="J225" s="22"/>
      <c r="K225" s="22"/>
      <c r="M225" s="22"/>
      <c r="N225" s="22"/>
    </row>
    <row r="226" spans="8:14" ht="20.100000000000001" hidden="1" customHeight="1" x14ac:dyDescent="0.25">
      <c r="H226" s="30" t="s">
        <v>35</v>
      </c>
      <c r="I226" s="22"/>
      <c r="J226" s="22"/>
      <c r="K226" s="22"/>
      <c r="M226" s="22"/>
      <c r="N226" s="22"/>
    </row>
    <row r="227" spans="8:14" ht="20.100000000000001" hidden="1" customHeight="1" x14ac:dyDescent="0.25">
      <c r="H227" s="30" t="s">
        <v>35</v>
      </c>
      <c r="I227" s="22"/>
      <c r="J227" s="22"/>
      <c r="K227" s="22"/>
      <c r="M227" s="22"/>
      <c r="N227" s="22"/>
    </row>
    <row r="228" spans="8:14" ht="20.100000000000001" hidden="1" customHeight="1" x14ac:dyDescent="0.25">
      <c r="H228" s="30" t="s">
        <v>35</v>
      </c>
      <c r="I228" s="22"/>
      <c r="J228" s="22"/>
      <c r="K228" s="22"/>
      <c r="M228" s="22"/>
      <c r="N228" s="22"/>
    </row>
    <row r="229" spans="8:14" ht="20.100000000000001" hidden="1" customHeight="1" x14ac:dyDescent="0.25">
      <c r="H229" s="30" t="s">
        <v>35</v>
      </c>
      <c r="I229" s="22"/>
      <c r="J229" s="22"/>
      <c r="K229" s="22"/>
      <c r="M229" s="22"/>
      <c r="N229" s="22"/>
    </row>
    <row r="230" spans="8:14" ht="20.100000000000001" hidden="1" customHeight="1" x14ac:dyDescent="0.25">
      <c r="H230" s="30" t="s">
        <v>35</v>
      </c>
      <c r="I230" s="22"/>
      <c r="J230" s="22"/>
      <c r="K230" s="22"/>
      <c r="M230" s="22"/>
      <c r="N230" s="22"/>
    </row>
    <row r="231" spans="8:14" ht="20.100000000000001" hidden="1" customHeight="1" x14ac:dyDescent="0.25">
      <c r="H231" s="30" t="s">
        <v>35</v>
      </c>
      <c r="I231" s="22"/>
      <c r="J231" s="22"/>
      <c r="K231" s="22"/>
      <c r="M231" s="22"/>
      <c r="N231" s="22"/>
    </row>
    <row r="232" spans="8:14" ht="20.100000000000001" hidden="1" customHeight="1" x14ac:dyDescent="0.25">
      <c r="H232" s="30" t="s">
        <v>35</v>
      </c>
      <c r="I232" s="22"/>
      <c r="J232" s="22"/>
      <c r="K232" s="22"/>
      <c r="M232" s="22"/>
      <c r="N232" s="22"/>
    </row>
    <row r="233" spans="8:14" ht="20.100000000000001" hidden="1" customHeight="1" x14ac:dyDescent="0.25">
      <c r="H233" s="30" t="s">
        <v>35</v>
      </c>
      <c r="I233" s="22"/>
      <c r="J233" s="22"/>
      <c r="K233" s="22"/>
      <c r="M233" s="22"/>
      <c r="N233" s="22"/>
    </row>
    <row r="234" spans="8:14" ht="20.100000000000001" hidden="1" customHeight="1" x14ac:dyDescent="0.25">
      <c r="H234" s="30" t="s">
        <v>35</v>
      </c>
      <c r="I234" s="22"/>
      <c r="J234" s="22"/>
      <c r="K234" s="22"/>
      <c r="M234" s="22"/>
      <c r="N234" s="22"/>
    </row>
    <row r="235" spans="8:14" ht="20.100000000000001" hidden="1" customHeight="1" x14ac:dyDescent="0.25">
      <c r="H235" s="30" t="s">
        <v>35</v>
      </c>
      <c r="I235" s="22"/>
      <c r="J235" s="22"/>
      <c r="K235" s="22"/>
      <c r="M235" s="22"/>
      <c r="N235" s="22"/>
    </row>
    <row r="236" spans="8:14" ht="20.100000000000001" hidden="1" customHeight="1" thickBot="1" x14ac:dyDescent="0.3">
      <c r="H236" s="31" t="s">
        <v>35</v>
      </c>
      <c r="I236" s="22"/>
      <c r="J236" s="22"/>
      <c r="K236" s="22"/>
      <c r="M236" s="22"/>
      <c r="N236" s="22"/>
    </row>
    <row r="237" spans="8:14" ht="20.100000000000001" hidden="1" customHeight="1" x14ac:dyDescent="0.25">
      <c r="H237" s="29" t="s">
        <v>38</v>
      </c>
      <c r="I237" s="22"/>
      <c r="J237" s="22"/>
      <c r="K237" s="22"/>
      <c r="M237" s="22"/>
      <c r="N237" s="22"/>
    </row>
    <row r="238" spans="8:14" ht="20.100000000000001" hidden="1" customHeight="1" x14ac:dyDescent="0.25">
      <c r="H238" s="30" t="s">
        <v>38</v>
      </c>
      <c r="I238" s="22"/>
      <c r="J238" s="22"/>
      <c r="K238" s="22"/>
      <c r="M238" s="22"/>
      <c r="N238" s="22"/>
    </row>
    <row r="239" spans="8:14" ht="20.100000000000001" hidden="1" customHeight="1" x14ac:dyDescent="0.25">
      <c r="H239" s="30" t="s">
        <v>38</v>
      </c>
      <c r="I239" s="22"/>
      <c r="J239" s="22"/>
      <c r="K239" s="22"/>
      <c r="M239" s="22"/>
      <c r="N239" s="22"/>
    </row>
    <row r="240" spans="8:14" ht="20.100000000000001" hidden="1" customHeight="1" x14ac:dyDescent="0.25">
      <c r="H240" s="30" t="s">
        <v>38</v>
      </c>
      <c r="I240" s="22"/>
      <c r="J240" s="22"/>
      <c r="K240" s="22"/>
      <c r="M240" s="22"/>
      <c r="N240" s="22"/>
    </row>
    <row r="241" spans="8:14" ht="20.100000000000001" hidden="1" customHeight="1" x14ac:dyDescent="0.25">
      <c r="H241" s="30" t="s">
        <v>38</v>
      </c>
      <c r="I241" s="22"/>
      <c r="J241" s="22"/>
      <c r="K241" s="22"/>
      <c r="M241" s="22"/>
      <c r="N241" s="22"/>
    </row>
    <row r="242" spans="8:14" ht="20.100000000000001" hidden="1" customHeight="1" x14ac:dyDescent="0.25">
      <c r="H242" s="30" t="s">
        <v>38</v>
      </c>
      <c r="I242" s="22"/>
      <c r="J242" s="22"/>
      <c r="K242" s="22"/>
      <c r="M242" s="22"/>
      <c r="N242" s="22"/>
    </row>
    <row r="243" spans="8:14" ht="20.100000000000001" hidden="1" customHeight="1" x14ac:dyDescent="0.25">
      <c r="H243" s="30" t="s">
        <v>38</v>
      </c>
      <c r="I243" s="22"/>
      <c r="J243" s="22"/>
      <c r="K243" s="22"/>
      <c r="M243" s="22"/>
      <c r="N243" s="22"/>
    </row>
    <row r="244" spans="8:14" ht="20.100000000000001" hidden="1" customHeight="1" x14ac:dyDescent="0.25">
      <c r="H244" s="30" t="s">
        <v>38</v>
      </c>
      <c r="I244" s="22"/>
      <c r="J244" s="22"/>
      <c r="K244" s="22"/>
      <c r="M244" s="22"/>
      <c r="N244" s="22"/>
    </row>
    <row r="245" spans="8:14" ht="20.100000000000001" hidden="1" customHeight="1" x14ac:dyDescent="0.25">
      <c r="H245" s="30" t="s">
        <v>38</v>
      </c>
      <c r="I245" s="22"/>
      <c r="J245" s="22"/>
      <c r="K245" s="22"/>
      <c r="M245" s="22"/>
      <c r="N245" s="22"/>
    </row>
    <row r="246" spans="8:14" ht="20.100000000000001" hidden="1" customHeight="1" x14ac:dyDescent="0.25">
      <c r="H246" s="30" t="s">
        <v>38</v>
      </c>
      <c r="I246" s="22"/>
      <c r="J246" s="22"/>
      <c r="K246" s="22"/>
      <c r="M246" s="22"/>
      <c r="N246" s="22"/>
    </row>
    <row r="247" spans="8:14" ht="20.100000000000001" hidden="1" customHeight="1" x14ac:dyDescent="0.25">
      <c r="H247" s="30" t="s">
        <v>38</v>
      </c>
      <c r="I247" s="22"/>
      <c r="J247" s="22"/>
      <c r="K247" s="22"/>
      <c r="M247" s="22"/>
      <c r="N247" s="22"/>
    </row>
    <row r="248" spans="8:14" ht="20.100000000000001" hidden="1" customHeight="1" x14ac:dyDescent="0.25">
      <c r="H248" s="30" t="s">
        <v>38</v>
      </c>
      <c r="I248" s="22"/>
      <c r="J248" s="22"/>
      <c r="K248" s="22"/>
      <c r="M248" s="22"/>
      <c r="N248" s="22"/>
    </row>
    <row r="249" spans="8:14" ht="20.100000000000001" hidden="1" customHeight="1" x14ac:dyDescent="0.25">
      <c r="H249" s="30" t="s">
        <v>38</v>
      </c>
      <c r="I249" s="22"/>
      <c r="J249" s="22"/>
      <c r="K249" s="22"/>
      <c r="M249" s="22"/>
      <c r="N249" s="22"/>
    </row>
    <row r="250" spans="8:14" ht="20.100000000000001" hidden="1" customHeight="1" x14ac:dyDescent="0.25">
      <c r="H250" s="30" t="s">
        <v>38</v>
      </c>
      <c r="I250" s="22"/>
      <c r="J250" s="22"/>
      <c r="K250" s="22"/>
      <c r="M250" s="22"/>
      <c r="N250" s="22"/>
    </row>
    <row r="251" spans="8:14" ht="20.100000000000001" hidden="1" customHeight="1" x14ac:dyDescent="0.25">
      <c r="H251" s="30" t="s">
        <v>38</v>
      </c>
      <c r="I251" s="22"/>
      <c r="J251" s="22"/>
      <c r="K251" s="22"/>
      <c r="M251" s="22"/>
      <c r="N251" s="22"/>
    </row>
    <row r="252" spans="8:14" ht="20.100000000000001" hidden="1" customHeight="1" x14ac:dyDescent="0.25">
      <c r="H252" s="30" t="s">
        <v>38</v>
      </c>
      <c r="I252" s="22"/>
      <c r="J252" s="22"/>
      <c r="K252" s="22"/>
      <c r="M252" s="22"/>
      <c r="N252" s="22"/>
    </row>
    <row r="253" spans="8:14" ht="20.100000000000001" hidden="1" customHeight="1" x14ac:dyDescent="0.25">
      <c r="H253" s="30" t="s">
        <v>38</v>
      </c>
      <c r="I253" s="22"/>
      <c r="J253" s="22"/>
      <c r="K253" s="22"/>
      <c r="M253" s="22"/>
      <c r="N253" s="22"/>
    </row>
    <row r="254" spans="8:14" ht="20.100000000000001" hidden="1" customHeight="1" x14ac:dyDescent="0.25">
      <c r="H254" s="30" t="s">
        <v>38</v>
      </c>
      <c r="I254" s="22"/>
      <c r="J254" s="22"/>
      <c r="K254" s="22"/>
      <c r="M254" s="22"/>
      <c r="N254" s="22"/>
    </row>
    <row r="255" spans="8:14" ht="20.100000000000001" hidden="1" customHeight="1" x14ac:dyDescent="0.25">
      <c r="H255" s="30" t="s">
        <v>38</v>
      </c>
      <c r="I255" s="22"/>
      <c r="J255" s="22"/>
      <c r="K255" s="22"/>
      <c r="M255" s="22"/>
      <c r="N255" s="22"/>
    </row>
    <row r="256" spans="8:14" ht="20.100000000000001" hidden="1" customHeight="1" x14ac:dyDescent="0.25">
      <c r="H256" s="30" t="s">
        <v>38</v>
      </c>
      <c r="I256" s="22"/>
      <c r="J256" s="22"/>
      <c r="K256" s="22"/>
      <c r="M256" s="22"/>
      <c r="N256" s="22"/>
    </row>
    <row r="257" spans="8:14" ht="20.100000000000001" hidden="1" customHeight="1" x14ac:dyDescent="0.25">
      <c r="H257" s="30" t="s">
        <v>38</v>
      </c>
      <c r="I257" s="22"/>
      <c r="J257" s="22"/>
      <c r="K257" s="22"/>
      <c r="M257" s="22"/>
      <c r="N257" s="22"/>
    </row>
    <row r="258" spans="8:14" ht="20.100000000000001" hidden="1" customHeight="1" x14ac:dyDescent="0.25">
      <c r="H258" s="30" t="s">
        <v>38</v>
      </c>
      <c r="I258" s="22"/>
      <c r="J258" s="22"/>
      <c r="K258" s="22"/>
      <c r="M258" s="22"/>
      <c r="N258" s="22"/>
    </row>
    <row r="259" spans="8:14" ht="20.100000000000001" hidden="1" customHeight="1" x14ac:dyDescent="0.25">
      <c r="H259" s="30" t="s">
        <v>38</v>
      </c>
      <c r="I259" s="22"/>
      <c r="J259" s="22"/>
      <c r="K259" s="22"/>
      <c r="M259" s="22"/>
      <c r="N259" s="22"/>
    </row>
    <row r="260" spans="8:14" ht="20.100000000000001" hidden="1" customHeight="1" x14ac:dyDescent="0.25">
      <c r="H260" s="30" t="s">
        <v>38</v>
      </c>
      <c r="I260" s="22"/>
      <c r="J260" s="22"/>
      <c r="K260" s="22"/>
      <c r="M260" s="22"/>
      <c r="N260" s="22"/>
    </row>
    <row r="261" spans="8:14" ht="20.100000000000001" hidden="1" customHeight="1" thickBot="1" x14ac:dyDescent="0.3">
      <c r="H261" s="31" t="s">
        <v>38</v>
      </c>
      <c r="I261" s="22"/>
      <c r="J261" s="22"/>
      <c r="K261" s="22"/>
      <c r="M261" s="22"/>
      <c r="N261" s="22"/>
    </row>
    <row r="262" spans="8:14" ht="20.100000000000001" hidden="1" customHeight="1" x14ac:dyDescent="0.25">
      <c r="H262" s="29" t="s">
        <v>40</v>
      </c>
      <c r="I262" s="22"/>
      <c r="J262" s="22"/>
      <c r="K262" s="22"/>
      <c r="M262" s="22"/>
      <c r="N262" s="22"/>
    </row>
    <row r="263" spans="8:14" ht="20.100000000000001" hidden="1" customHeight="1" x14ac:dyDescent="0.25">
      <c r="H263" s="30" t="s">
        <v>40</v>
      </c>
      <c r="I263" s="22"/>
      <c r="J263" s="22"/>
      <c r="K263" s="22"/>
      <c r="M263" s="22"/>
      <c r="N263" s="22"/>
    </row>
    <row r="264" spans="8:14" ht="20.100000000000001" hidden="1" customHeight="1" x14ac:dyDescent="0.25">
      <c r="H264" s="30" t="s">
        <v>40</v>
      </c>
      <c r="I264" s="22"/>
      <c r="J264" s="22"/>
      <c r="K264" s="22"/>
      <c r="M264" s="22"/>
      <c r="N264" s="22"/>
    </row>
    <row r="265" spans="8:14" ht="20.100000000000001" hidden="1" customHeight="1" x14ac:dyDescent="0.25">
      <c r="H265" s="30" t="s">
        <v>40</v>
      </c>
      <c r="I265" s="22"/>
      <c r="J265" s="22"/>
      <c r="K265" s="22"/>
      <c r="M265" s="22"/>
      <c r="N265" s="22"/>
    </row>
    <row r="266" spans="8:14" ht="20.100000000000001" hidden="1" customHeight="1" x14ac:dyDescent="0.25">
      <c r="H266" s="30" t="s">
        <v>40</v>
      </c>
      <c r="I266" s="22"/>
      <c r="J266" s="22"/>
      <c r="K266" s="22"/>
      <c r="M266" s="22"/>
      <c r="N266" s="22"/>
    </row>
    <row r="267" spans="8:14" ht="20.100000000000001" hidden="1" customHeight="1" x14ac:dyDescent="0.25">
      <c r="H267" s="30" t="s">
        <v>40</v>
      </c>
      <c r="I267" s="22"/>
      <c r="J267" s="22"/>
      <c r="K267" s="22"/>
      <c r="M267" s="22"/>
      <c r="N267" s="22"/>
    </row>
    <row r="268" spans="8:14" ht="20.100000000000001" hidden="1" customHeight="1" x14ac:dyDescent="0.25">
      <c r="H268" s="30" t="s">
        <v>40</v>
      </c>
      <c r="I268" s="22"/>
      <c r="J268" s="22"/>
      <c r="K268" s="22"/>
      <c r="M268" s="22"/>
      <c r="N268" s="22"/>
    </row>
    <row r="269" spans="8:14" ht="20.100000000000001" hidden="1" customHeight="1" x14ac:dyDescent="0.25">
      <c r="H269" s="30" t="s">
        <v>40</v>
      </c>
      <c r="I269" s="22"/>
      <c r="J269" s="22"/>
      <c r="K269" s="22"/>
      <c r="M269" s="22"/>
      <c r="N269" s="22"/>
    </row>
    <row r="270" spans="8:14" ht="20.100000000000001" hidden="1" customHeight="1" x14ac:dyDescent="0.25">
      <c r="H270" s="30" t="s">
        <v>40</v>
      </c>
      <c r="I270" s="22"/>
      <c r="J270" s="22"/>
      <c r="K270" s="22"/>
      <c r="M270" s="22"/>
      <c r="N270" s="22"/>
    </row>
    <row r="271" spans="8:14" ht="20.100000000000001" hidden="1" customHeight="1" x14ac:dyDescent="0.25">
      <c r="H271" s="30" t="s">
        <v>40</v>
      </c>
      <c r="I271" s="22"/>
      <c r="J271" s="22"/>
      <c r="K271" s="22"/>
      <c r="M271" s="22"/>
      <c r="N271" s="22"/>
    </row>
    <row r="272" spans="8:14" ht="20.100000000000001" hidden="1" customHeight="1" x14ac:dyDescent="0.25">
      <c r="H272" s="30" t="s">
        <v>40</v>
      </c>
      <c r="I272" s="22"/>
      <c r="J272" s="22"/>
      <c r="K272" s="22"/>
      <c r="M272" s="22"/>
      <c r="N272" s="22"/>
    </row>
    <row r="273" spans="8:14" ht="20.100000000000001" hidden="1" customHeight="1" x14ac:dyDescent="0.25">
      <c r="H273" s="30" t="s">
        <v>40</v>
      </c>
      <c r="I273" s="22"/>
      <c r="J273" s="22"/>
      <c r="K273" s="22"/>
      <c r="M273" s="22"/>
      <c r="N273" s="22"/>
    </row>
    <row r="274" spans="8:14" ht="20.100000000000001" hidden="1" customHeight="1" x14ac:dyDescent="0.25">
      <c r="H274" s="30" t="s">
        <v>40</v>
      </c>
      <c r="I274" s="22"/>
      <c r="J274" s="22"/>
      <c r="K274" s="22"/>
      <c r="M274" s="22"/>
      <c r="N274" s="22"/>
    </row>
    <row r="275" spans="8:14" ht="20.100000000000001" hidden="1" customHeight="1" x14ac:dyDescent="0.25">
      <c r="H275" s="30" t="s">
        <v>40</v>
      </c>
      <c r="I275" s="22"/>
      <c r="J275" s="22"/>
      <c r="K275" s="22"/>
      <c r="M275" s="22"/>
      <c r="N275" s="22"/>
    </row>
    <row r="276" spans="8:14" ht="20.100000000000001" hidden="1" customHeight="1" x14ac:dyDescent="0.25">
      <c r="H276" s="30" t="s">
        <v>40</v>
      </c>
      <c r="I276" s="22"/>
      <c r="J276" s="22"/>
      <c r="K276" s="22"/>
      <c r="M276" s="22"/>
      <c r="N276" s="22"/>
    </row>
    <row r="277" spans="8:14" ht="20.100000000000001" hidden="1" customHeight="1" x14ac:dyDescent="0.25">
      <c r="H277" s="30" t="s">
        <v>40</v>
      </c>
      <c r="I277" s="22"/>
      <c r="J277" s="22"/>
      <c r="K277" s="22"/>
      <c r="M277" s="22"/>
      <c r="N277" s="22"/>
    </row>
    <row r="278" spans="8:14" ht="20.100000000000001" hidden="1" customHeight="1" x14ac:dyDescent="0.25">
      <c r="H278" s="30" t="s">
        <v>40</v>
      </c>
      <c r="I278" s="22"/>
      <c r="J278" s="22"/>
      <c r="K278" s="22"/>
      <c r="M278" s="22"/>
      <c r="N278" s="22"/>
    </row>
    <row r="279" spans="8:14" ht="20.100000000000001" hidden="1" customHeight="1" x14ac:dyDescent="0.25">
      <c r="H279" s="30" t="s">
        <v>40</v>
      </c>
      <c r="I279" s="22"/>
      <c r="J279" s="22"/>
      <c r="K279" s="22"/>
      <c r="M279" s="22"/>
      <c r="N279" s="22"/>
    </row>
    <row r="280" spans="8:14" ht="20.100000000000001" hidden="1" customHeight="1" x14ac:dyDescent="0.25">
      <c r="H280" s="30" t="s">
        <v>40</v>
      </c>
      <c r="I280" s="22"/>
      <c r="J280" s="22"/>
      <c r="K280" s="22"/>
      <c r="M280" s="22"/>
      <c r="N280" s="22"/>
    </row>
    <row r="281" spans="8:14" ht="20.100000000000001" hidden="1" customHeight="1" x14ac:dyDescent="0.25">
      <c r="H281" s="30" t="s">
        <v>40</v>
      </c>
      <c r="I281" s="22"/>
      <c r="J281" s="22"/>
      <c r="K281" s="22"/>
      <c r="M281" s="22"/>
      <c r="N281" s="22"/>
    </row>
    <row r="282" spans="8:14" ht="20.100000000000001" hidden="1" customHeight="1" x14ac:dyDescent="0.25">
      <c r="H282" s="30" t="s">
        <v>40</v>
      </c>
      <c r="I282" s="22"/>
      <c r="J282" s="22"/>
      <c r="K282" s="22"/>
      <c r="M282" s="22"/>
      <c r="N282" s="22"/>
    </row>
    <row r="283" spans="8:14" ht="20.100000000000001" hidden="1" customHeight="1" x14ac:dyDescent="0.25">
      <c r="H283" s="30" t="s">
        <v>40</v>
      </c>
      <c r="I283" s="22"/>
      <c r="J283" s="22"/>
      <c r="K283" s="22"/>
      <c r="M283" s="22"/>
      <c r="N283" s="22"/>
    </row>
    <row r="284" spans="8:14" ht="20.100000000000001" hidden="1" customHeight="1" x14ac:dyDescent="0.25">
      <c r="H284" s="30" t="s">
        <v>40</v>
      </c>
      <c r="I284" s="22"/>
      <c r="J284" s="22"/>
      <c r="K284" s="22"/>
      <c r="M284" s="22"/>
      <c r="N284" s="22"/>
    </row>
    <row r="285" spans="8:14" ht="20.100000000000001" hidden="1" customHeight="1" x14ac:dyDescent="0.25">
      <c r="H285" s="30" t="s">
        <v>40</v>
      </c>
      <c r="I285" s="22"/>
      <c r="J285" s="22"/>
      <c r="K285" s="22"/>
      <c r="M285" s="22"/>
      <c r="N285" s="22"/>
    </row>
    <row r="286" spans="8:14" ht="20.100000000000001" hidden="1" customHeight="1" thickBot="1" x14ac:dyDescent="0.3">
      <c r="H286" s="31" t="s">
        <v>40</v>
      </c>
      <c r="I286" s="22"/>
      <c r="J286" s="22"/>
      <c r="K286" s="22"/>
      <c r="M286" s="22"/>
      <c r="N286" s="22"/>
    </row>
    <row r="287" spans="8:14" ht="20.100000000000001" hidden="1" customHeight="1" x14ac:dyDescent="0.25">
      <c r="H287" s="29" t="s">
        <v>42</v>
      </c>
      <c r="I287" s="22"/>
      <c r="J287" s="22"/>
      <c r="K287" s="22"/>
      <c r="M287" s="22"/>
      <c r="N287" s="22"/>
    </row>
    <row r="288" spans="8:14" ht="20.100000000000001" hidden="1" customHeight="1" x14ac:dyDescent="0.25">
      <c r="H288" s="30" t="s">
        <v>42</v>
      </c>
      <c r="I288" s="22"/>
      <c r="J288" s="22"/>
      <c r="K288" s="22"/>
      <c r="M288" s="22"/>
      <c r="N288" s="22"/>
    </row>
    <row r="289" spans="8:14" ht="20.100000000000001" hidden="1" customHeight="1" x14ac:dyDescent="0.25">
      <c r="H289" s="30" t="s">
        <v>42</v>
      </c>
      <c r="I289" s="22"/>
      <c r="J289" s="22"/>
      <c r="K289" s="22"/>
      <c r="M289" s="22"/>
      <c r="N289" s="22"/>
    </row>
    <row r="290" spans="8:14" ht="20.100000000000001" hidden="1" customHeight="1" x14ac:dyDescent="0.25">
      <c r="H290" s="30" t="s">
        <v>42</v>
      </c>
      <c r="I290" s="22"/>
      <c r="J290" s="22"/>
      <c r="K290" s="22"/>
      <c r="M290" s="22"/>
      <c r="N290" s="22"/>
    </row>
    <row r="291" spans="8:14" ht="20.100000000000001" hidden="1" customHeight="1" x14ac:dyDescent="0.25">
      <c r="H291" s="30" t="s">
        <v>42</v>
      </c>
      <c r="I291" s="22"/>
      <c r="J291" s="22"/>
      <c r="K291" s="22"/>
      <c r="M291" s="22"/>
      <c r="N291" s="22"/>
    </row>
    <row r="292" spans="8:14" ht="20.100000000000001" hidden="1" customHeight="1" x14ac:dyDescent="0.25">
      <c r="H292" s="30" t="s">
        <v>42</v>
      </c>
      <c r="I292" s="22"/>
      <c r="J292" s="22"/>
      <c r="K292" s="22"/>
      <c r="M292" s="22"/>
      <c r="N292" s="22"/>
    </row>
    <row r="293" spans="8:14" ht="20.100000000000001" hidden="1" customHeight="1" x14ac:dyDescent="0.25">
      <c r="H293" s="30" t="s">
        <v>42</v>
      </c>
      <c r="I293" s="22"/>
      <c r="J293" s="22"/>
      <c r="K293" s="22"/>
      <c r="M293" s="22"/>
      <c r="N293" s="22"/>
    </row>
    <row r="294" spans="8:14" ht="20.100000000000001" hidden="1" customHeight="1" x14ac:dyDescent="0.25">
      <c r="H294" s="30" t="s">
        <v>42</v>
      </c>
      <c r="I294" s="22"/>
      <c r="J294" s="22"/>
      <c r="K294" s="22"/>
      <c r="M294" s="22"/>
      <c r="N294" s="22"/>
    </row>
    <row r="295" spans="8:14" ht="20.100000000000001" hidden="1" customHeight="1" x14ac:dyDescent="0.25">
      <c r="H295" s="30" t="s">
        <v>42</v>
      </c>
      <c r="I295" s="22"/>
      <c r="J295" s="22"/>
      <c r="K295" s="22"/>
      <c r="M295" s="22"/>
      <c r="N295" s="22"/>
    </row>
    <row r="296" spans="8:14" ht="20.100000000000001" hidden="1" customHeight="1" x14ac:dyDescent="0.25">
      <c r="H296" s="30" t="s">
        <v>42</v>
      </c>
      <c r="I296" s="22"/>
      <c r="J296" s="22"/>
      <c r="K296" s="22"/>
      <c r="M296" s="22"/>
      <c r="N296" s="22"/>
    </row>
    <row r="297" spans="8:14" ht="20.100000000000001" hidden="1" customHeight="1" x14ac:dyDescent="0.25">
      <c r="H297" s="30" t="s">
        <v>42</v>
      </c>
      <c r="I297" s="22"/>
      <c r="J297" s="22"/>
      <c r="K297" s="22"/>
      <c r="M297" s="22"/>
      <c r="N297" s="22"/>
    </row>
    <row r="298" spans="8:14" ht="20.100000000000001" hidden="1" customHeight="1" x14ac:dyDescent="0.25">
      <c r="H298" s="30" t="s">
        <v>42</v>
      </c>
      <c r="I298" s="22"/>
      <c r="J298" s="22"/>
      <c r="K298" s="22"/>
      <c r="M298" s="22"/>
      <c r="N298" s="22"/>
    </row>
    <row r="299" spans="8:14" ht="20.100000000000001" hidden="1" customHeight="1" x14ac:dyDescent="0.25">
      <c r="H299" s="30" t="s">
        <v>42</v>
      </c>
      <c r="I299" s="22"/>
      <c r="J299" s="22"/>
      <c r="K299" s="22"/>
      <c r="M299" s="22"/>
      <c r="N299" s="22"/>
    </row>
    <row r="300" spans="8:14" ht="20.100000000000001" hidden="1" customHeight="1" x14ac:dyDescent="0.25">
      <c r="H300" s="30" t="s">
        <v>42</v>
      </c>
      <c r="I300" s="22"/>
      <c r="J300" s="22"/>
      <c r="K300" s="22"/>
      <c r="M300" s="22"/>
      <c r="N300" s="22"/>
    </row>
    <row r="301" spans="8:14" ht="20.100000000000001" hidden="1" customHeight="1" x14ac:dyDescent="0.25">
      <c r="H301" s="30" t="s">
        <v>42</v>
      </c>
      <c r="I301" s="22"/>
      <c r="J301" s="22"/>
      <c r="K301" s="22"/>
      <c r="M301" s="22"/>
      <c r="N301" s="22"/>
    </row>
    <row r="302" spans="8:14" ht="20.100000000000001" hidden="1" customHeight="1" x14ac:dyDescent="0.25">
      <c r="H302" s="30" t="s">
        <v>42</v>
      </c>
      <c r="I302" s="22"/>
      <c r="J302" s="22"/>
      <c r="K302" s="22"/>
      <c r="M302" s="22"/>
      <c r="N302" s="22"/>
    </row>
    <row r="303" spans="8:14" ht="20.100000000000001" hidden="1" customHeight="1" x14ac:dyDescent="0.25">
      <c r="H303" s="30" t="s">
        <v>42</v>
      </c>
      <c r="I303" s="22"/>
      <c r="J303" s="22"/>
      <c r="K303" s="22"/>
      <c r="M303" s="22"/>
      <c r="N303" s="22"/>
    </row>
    <row r="304" spans="8:14" ht="20.100000000000001" hidden="1" customHeight="1" x14ac:dyDescent="0.25">
      <c r="H304" s="30" t="s">
        <v>42</v>
      </c>
      <c r="I304" s="22"/>
      <c r="J304" s="22"/>
      <c r="K304" s="22"/>
      <c r="M304" s="22"/>
      <c r="N304" s="22"/>
    </row>
    <row r="305" spans="8:14" ht="20.100000000000001" hidden="1" customHeight="1" x14ac:dyDescent="0.25">
      <c r="H305" s="30" t="s">
        <v>42</v>
      </c>
      <c r="I305" s="22"/>
      <c r="J305" s="22"/>
      <c r="K305" s="22"/>
      <c r="M305" s="22"/>
      <c r="N305" s="22"/>
    </row>
    <row r="306" spans="8:14" ht="20.100000000000001" hidden="1" customHeight="1" x14ac:dyDescent="0.25">
      <c r="H306" s="30" t="s">
        <v>42</v>
      </c>
      <c r="I306" s="22"/>
      <c r="J306" s="22"/>
      <c r="K306" s="22"/>
      <c r="M306" s="22"/>
      <c r="N306" s="22"/>
    </row>
    <row r="307" spans="8:14" ht="20.100000000000001" hidden="1" customHeight="1" x14ac:dyDescent="0.25">
      <c r="H307" s="30" t="s">
        <v>42</v>
      </c>
      <c r="I307" s="22"/>
      <c r="J307" s="22"/>
      <c r="K307" s="22"/>
      <c r="M307" s="22"/>
      <c r="N307" s="22"/>
    </row>
    <row r="308" spans="8:14" ht="20.100000000000001" hidden="1" customHeight="1" x14ac:dyDescent="0.25">
      <c r="H308" s="30" t="s">
        <v>42</v>
      </c>
      <c r="I308" s="22"/>
      <c r="J308" s="22"/>
      <c r="K308" s="22"/>
      <c r="M308" s="22"/>
      <c r="N308" s="22"/>
    </row>
    <row r="309" spans="8:14" ht="20.100000000000001" hidden="1" customHeight="1" x14ac:dyDescent="0.25">
      <c r="H309" s="30" t="s">
        <v>42</v>
      </c>
      <c r="I309" s="22"/>
      <c r="J309" s="22"/>
      <c r="K309" s="22"/>
      <c r="M309" s="22"/>
      <c r="N309" s="22"/>
    </row>
    <row r="310" spans="8:14" ht="20.100000000000001" hidden="1" customHeight="1" x14ac:dyDescent="0.25">
      <c r="H310" s="30" t="s">
        <v>42</v>
      </c>
      <c r="I310" s="22"/>
      <c r="J310" s="22"/>
      <c r="K310" s="22"/>
      <c r="M310" s="22"/>
      <c r="N310" s="22"/>
    </row>
    <row r="311" spans="8:14" ht="20.100000000000001" hidden="1" customHeight="1" x14ac:dyDescent="0.25">
      <c r="H311" s="32" t="s">
        <v>42</v>
      </c>
      <c r="I311" s="22"/>
      <c r="J311" s="22"/>
      <c r="K311" s="22"/>
      <c r="M311" s="22"/>
      <c r="N311" s="22"/>
    </row>
  </sheetData>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9C3EA-AFB7-43EA-99D0-893E39E7DE9E}">
  <dimension ref="E9:N387"/>
  <sheetViews>
    <sheetView showGridLines="0" zoomScale="67" zoomScaleNormal="67" workbookViewId="0">
      <selection activeCell="K36" sqref="K36"/>
    </sheetView>
  </sheetViews>
  <sheetFormatPr defaultRowHeight="20.100000000000001" customHeight="1" x14ac:dyDescent="0.25"/>
  <cols>
    <col min="1" max="1" width="9.140625" style="22" customWidth="1"/>
    <col min="2" max="6" width="9.140625" style="22"/>
    <col min="7" max="7" width="15.42578125" style="27" customWidth="1"/>
    <col min="8" max="8" width="12.85546875" style="27" customWidth="1"/>
    <col min="9" max="9" width="12" style="27" customWidth="1"/>
    <col min="10" max="10" width="20.140625" style="27" bestFit="1" customWidth="1"/>
    <col min="11" max="11" width="30.140625" style="34" customWidth="1"/>
    <col min="12" max="12" width="33.42578125" style="22" customWidth="1"/>
    <col min="13" max="13" width="29.85546875" style="66" customWidth="1"/>
    <col min="14" max="14" width="16.28515625" style="23" bestFit="1" customWidth="1"/>
    <col min="15" max="16384" width="9.140625" style="22"/>
  </cols>
  <sheetData>
    <row r="9" spans="5:14" ht="20.100000000000001" customHeight="1" x14ac:dyDescent="0.25">
      <c r="E9" s="23"/>
    </row>
    <row r="11" spans="5:14" s="24" customFormat="1" ht="20.100000000000001" customHeight="1" x14ac:dyDescent="0.25">
      <c r="G11" s="27"/>
      <c r="H11" s="26" t="s">
        <v>58</v>
      </c>
      <c r="I11" s="26" t="s">
        <v>1</v>
      </c>
      <c r="J11" s="26" t="s">
        <v>2</v>
      </c>
      <c r="K11" s="93" t="s">
        <v>3</v>
      </c>
      <c r="L11" s="93" t="s">
        <v>4</v>
      </c>
      <c r="M11" s="93" t="s">
        <v>5</v>
      </c>
      <c r="N11" s="94" t="s">
        <v>6</v>
      </c>
    </row>
    <row r="12" spans="5:14" ht="20.100000000000001" hidden="1" customHeight="1" x14ac:dyDescent="0.25">
      <c r="H12" s="28" t="s">
        <v>9</v>
      </c>
      <c r="I12" s="28" t="s">
        <v>10</v>
      </c>
      <c r="J12" s="28" t="s">
        <v>11</v>
      </c>
      <c r="K12" s="84" t="s">
        <v>12</v>
      </c>
      <c r="L12" s="85">
        <v>400</v>
      </c>
      <c r="M12" s="86">
        <v>44933</v>
      </c>
      <c r="N12" s="87" t="s">
        <v>13</v>
      </c>
    </row>
    <row r="13" spans="5:14" ht="20.100000000000001" hidden="1" customHeight="1" x14ac:dyDescent="0.25">
      <c r="H13" s="28" t="s">
        <v>9</v>
      </c>
      <c r="I13" s="28" t="s">
        <v>10</v>
      </c>
      <c r="J13" s="28" t="s">
        <v>11</v>
      </c>
      <c r="K13" s="6" t="s">
        <v>15</v>
      </c>
      <c r="L13" s="7">
        <v>77</v>
      </c>
      <c r="M13" s="5">
        <v>44928</v>
      </c>
      <c r="N13" s="8" t="s">
        <v>16</v>
      </c>
    </row>
    <row r="14" spans="5:14" ht="20.100000000000001" hidden="1" customHeight="1" x14ac:dyDescent="0.25">
      <c r="H14" s="28" t="s">
        <v>9</v>
      </c>
      <c r="I14" s="28" t="s">
        <v>10</v>
      </c>
      <c r="J14" s="28" t="s">
        <v>11</v>
      </c>
      <c r="K14" s="6" t="s">
        <v>19</v>
      </c>
      <c r="L14" s="7">
        <v>350</v>
      </c>
      <c r="M14" s="5">
        <v>44928</v>
      </c>
      <c r="N14" s="8" t="s">
        <v>13</v>
      </c>
    </row>
    <row r="15" spans="5:14" ht="20.100000000000001" hidden="1" customHeight="1" x14ac:dyDescent="0.25">
      <c r="H15" s="28" t="s">
        <v>9</v>
      </c>
      <c r="I15" s="28" t="s">
        <v>10</v>
      </c>
      <c r="J15" s="28" t="s">
        <v>11</v>
      </c>
      <c r="K15" s="6" t="s">
        <v>22</v>
      </c>
      <c r="L15" s="7">
        <v>100</v>
      </c>
      <c r="M15" s="5">
        <v>44929</v>
      </c>
      <c r="N15" s="8" t="s">
        <v>13</v>
      </c>
    </row>
    <row r="16" spans="5:14" ht="20.100000000000001" hidden="1" customHeight="1" x14ac:dyDescent="0.25">
      <c r="H16" s="28" t="s">
        <v>9</v>
      </c>
      <c r="I16" s="28" t="s">
        <v>10</v>
      </c>
      <c r="J16" s="28" t="s">
        <v>11</v>
      </c>
      <c r="K16" s="6" t="s">
        <v>25</v>
      </c>
      <c r="L16" s="7">
        <v>245</v>
      </c>
      <c r="M16" s="5">
        <v>44930</v>
      </c>
      <c r="N16" s="8" t="s">
        <v>13</v>
      </c>
    </row>
    <row r="17" spans="8:14" ht="20.100000000000001" hidden="1" customHeight="1" x14ac:dyDescent="0.25">
      <c r="H17" s="28" t="s">
        <v>9</v>
      </c>
      <c r="I17" s="28" t="s">
        <v>10</v>
      </c>
      <c r="J17" s="28" t="s">
        <v>11</v>
      </c>
      <c r="K17" s="6" t="s">
        <v>28</v>
      </c>
      <c r="L17" s="7">
        <v>245</v>
      </c>
      <c r="M17" s="5">
        <v>44931</v>
      </c>
      <c r="N17" s="8" t="s">
        <v>13</v>
      </c>
    </row>
    <row r="18" spans="8:14" ht="20.100000000000001" hidden="1" customHeight="1" x14ac:dyDescent="0.25">
      <c r="H18" s="28" t="s">
        <v>9</v>
      </c>
      <c r="I18" s="28" t="s">
        <v>10</v>
      </c>
      <c r="J18" s="28" t="s">
        <v>11</v>
      </c>
      <c r="K18" s="6" t="s">
        <v>30</v>
      </c>
      <c r="L18" s="7">
        <v>1650</v>
      </c>
      <c r="M18" s="5">
        <v>44932</v>
      </c>
      <c r="N18" s="8" t="s">
        <v>13</v>
      </c>
    </row>
    <row r="19" spans="8:14" ht="20.100000000000001" hidden="1" customHeight="1" x14ac:dyDescent="0.25">
      <c r="H19" s="28" t="s">
        <v>9</v>
      </c>
      <c r="I19" s="28" t="s">
        <v>10</v>
      </c>
      <c r="J19" s="28" t="s">
        <v>11</v>
      </c>
      <c r="K19" s="6" t="s">
        <v>32</v>
      </c>
      <c r="L19" s="7">
        <v>77</v>
      </c>
      <c r="M19" s="5">
        <v>44933</v>
      </c>
      <c r="N19" s="8" t="s">
        <v>16</v>
      </c>
    </row>
    <row r="20" spans="8:14" ht="20.100000000000001" hidden="1" customHeight="1" x14ac:dyDescent="0.25">
      <c r="H20" s="28" t="s">
        <v>9</v>
      </c>
      <c r="I20" s="28" t="s">
        <v>10</v>
      </c>
      <c r="J20" s="28" t="s">
        <v>11</v>
      </c>
      <c r="K20" s="6" t="s">
        <v>34</v>
      </c>
      <c r="L20" s="7">
        <v>473</v>
      </c>
      <c r="M20" s="5">
        <v>44934</v>
      </c>
      <c r="N20" s="8" t="s">
        <v>13</v>
      </c>
    </row>
    <row r="21" spans="8:14" ht="20.100000000000001" hidden="1" customHeight="1" x14ac:dyDescent="0.25">
      <c r="H21" s="28" t="s">
        <v>9</v>
      </c>
      <c r="I21" s="28" t="s">
        <v>10</v>
      </c>
      <c r="J21" s="28" t="s">
        <v>36</v>
      </c>
      <c r="K21" s="6" t="s">
        <v>37</v>
      </c>
      <c r="L21" s="7">
        <v>1210</v>
      </c>
      <c r="M21" s="5">
        <v>44935</v>
      </c>
      <c r="N21" s="8" t="s">
        <v>13</v>
      </c>
    </row>
    <row r="22" spans="8:14" ht="20.100000000000001" hidden="1" customHeight="1" x14ac:dyDescent="0.25">
      <c r="H22" s="28" t="s">
        <v>9</v>
      </c>
      <c r="I22" s="28" t="s">
        <v>10</v>
      </c>
      <c r="J22" s="28" t="s">
        <v>36</v>
      </c>
      <c r="K22" s="6" t="s">
        <v>39</v>
      </c>
      <c r="L22" s="7">
        <v>3000</v>
      </c>
      <c r="M22" s="5">
        <v>44930</v>
      </c>
      <c r="N22" s="8" t="s">
        <v>13</v>
      </c>
    </row>
    <row r="23" spans="8:14" ht="20.100000000000001" hidden="1" customHeight="1" x14ac:dyDescent="0.25">
      <c r="H23" s="28" t="s">
        <v>9</v>
      </c>
      <c r="I23" s="28" t="s">
        <v>10</v>
      </c>
      <c r="J23" s="28" t="s">
        <v>36</v>
      </c>
      <c r="K23" s="6" t="s">
        <v>41</v>
      </c>
      <c r="L23" s="7">
        <v>440</v>
      </c>
      <c r="M23" s="5">
        <v>44931</v>
      </c>
      <c r="N23" s="8" t="s">
        <v>13</v>
      </c>
    </row>
    <row r="24" spans="8:14" ht="20.100000000000001" hidden="1" customHeight="1" x14ac:dyDescent="0.25">
      <c r="H24" s="28" t="s">
        <v>9</v>
      </c>
      <c r="I24" s="28" t="s">
        <v>10</v>
      </c>
      <c r="J24" s="28" t="s">
        <v>43</v>
      </c>
      <c r="K24" s="6" t="s">
        <v>12</v>
      </c>
      <c r="L24" s="7">
        <v>88</v>
      </c>
      <c r="M24" s="5">
        <v>44932</v>
      </c>
      <c r="N24" s="8" t="s">
        <v>13</v>
      </c>
    </row>
    <row r="25" spans="8:14" ht="20.100000000000001" hidden="1" customHeight="1" x14ac:dyDescent="0.25">
      <c r="H25" s="28" t="s">
        <v>9</v>
      </c>
      <c r="I25" s="28" t="s">
        <v>10</v>
      </c>
      <c r="J25" s="28" t="s">
        <v>43</v>
      </c>
      <c r="K25" s="6" t="s">
        <v>44</v>
      </c>
      <c r="L25" s="7">
        <v>352</v>
      </c>
      <c r="M25" s="5">
        <v>44933</v>
      </c>
      <c r="N25" s="8" t="s">
        <v>13</v>
      </c>
    </row>
    <row r="26" spans="8:14" ht="20.100000000000001" hidden="1" customHeight="1" x14ac:dyDescent="0.25">
      <c r="H26" s="28" t="s">
        <v>9</v>
      </c>
      <c r="I26" s="28" t="s">
        <v>10</v>
      </c>
      <c r="J26" s="28" t="s">
        <v>43</v>
      </c>
      <c r="K26" s="6" t="s">
        <v>45</v>
      </c>
      <c r="L26" s="7">
        <v>100</v>
      </c>
      <c r="M26" s="5">
        <v>44929</v>
      </c>
      <c r="N26" s="8" t="s">
        <v>13</v>
      </c>
    </row>
    <row r="27" spans="8:14" ht="20.100000000000001" hidden="1" customHeight="1" x14ac:dyDescent="0.25">
      <c r="H27" s="28" t="s">
        <v>9</v>
      </c>
      <c r="I27" s="28" t="s">
        <v>10</v>
      </c>
      <c r="J27" s="28" t="s">
        <v>43</v>
      </c>
      <c r="K27" s="6" t="s">
        <v>46</v>
      </c>
      <c r="L27" s="7">
        <v>200</v>
      </c>
      <c r="M27" s="5">
        <v>44930</v>
      </c>
      <c r="N27" s="8" t="s">
        <v>13</v>
      </c>
    </row>
    <row r="28" spans="8:14" ht="20.100000000000001" hidden="1" customHeight="1" x14ac:dyDescent="0.25">
      <c r="H28" s="28" t="s">
        <v>9</v>
      </c>
      <c r="I28" s="28" t="s">
        <v>10</v>
      </c>
      <c r="J28" s="28" t="s">
        <v>43</v>
      </c>
      <c r="K28" s="6" t="s">
        <v>47</v>
      </c>
      <c r="L28" s="7">
        <v>170</v>
      </c>
      <c r="M28" s="5">
        <v>44931</v>
      </c>
      <c r="N28" s="8" t="s">
        <v>13</v>
      </c>
    </row>
    <row r="29" spans="8:14" ht="20.100000000000001" hidden="1" customHeight="1" x14ac:dyDescent="0.25">
      <c r="H29" s="28" t="s">
        <v>9</v>
      </c>
      <c r="I29" s="28" t="s">
        <v>10</v>
      </c>
      <c r="J29" s="28" t="s">
        <v>43</v>
      </c>
      <c r="K29" s="6" t="s">
        <v>48</v>
      </c>
      <c r="L29" s="7">
        <v>950</v>
      </c>
      <c r="M29" s="5">
        <v>44932</v>
      </c>
      <c r="N29" s="8" t="s">
        <v>13</v>
      </c>
    </row>
    <row r="30" spans="8:14" ht="20.100000000000001" hidden="1" customHeight="1" x14ac:dyDescent="0.25">
      <c r="H30" s="28" t="s">
        <v>9</v>
      </c>
      <c r="I30" s="28" t="s">
        <v>10</v>
      </c>
      <c r="J30" s="28" t="s">
        <v>43</v>
      </c>
      <c r="K30" s="6" t="s">
        <v>49</v>
      </c>
      <c r="L30" s="7">
        <v>100</v>
      </c>
      <c r="M30" s="5">
        <v>44933</v>
      </c>
      <c r="N30" s="8" t="s">
        <v>13</v>
      </c>
    </row>
    <row r="31" spans="8:14" ht="20.100000000000001" hidden="1" customHeight="1" x14ac:dyDescent="0.25">
      <c r="H31" s="28" t="s">
        <v>9</v>
      </c>
      <c r="I31" s="28" t="s">
        <v>10</v>
      </c>
      <c r="J31" s="28" t="s">
        <v>43</v>
      </c>
      <c r="K31" s="6" t="s">
        <v>50</v>
      </c>
      <c r="L31" s="7">
        <v>30</v>
      </c>
      <c r="M31" s="5">
        <v>44934</v>
      </c>
      <c r="N31" s="8" t="s">
        <v>13</v>
      </c>
    </row>
    <row r="32" spans="8:14" ht="20.100000000000001" hidden="1" customHeight="1" x14ac:dyDescent="0.25">
      <c r="H32" s="28" t="s">
        <v>9</v>
      </c>
      <c r="I32" s="28" t="s">
        <v>10</v>
      </c>
      <c r="J32" s="28" t="s">
        <v>43</v>
      </c>
      <c r="K32" s="6" t="s">
        <v>34</v>
      </c>
      <c r="L32" s="7">
        <v>50</v>
      </c>
      <c r="M32" s="5">
        <v>44935</v>
      </c>
      <c r="N32" s="8" t="s">
        <v>13</v>
      </c>
    </row>
    <row r="33" spans="8:14" ht="20.100000000000001" hidden="1" customHeight="1" x14ac:dyDescent="0.25">
      <c r="H33" s="28" t="s">
        <v>9</v>
      </c>
      <c r="I33" s="28" t="s">
        <v>51</v>
      </c>
      <c r="J33" s="28" t="s">
        <v>52</v>
      </c>
      <c r="K33" s="6" t="s">
        <v>53</v>
      </c>
      <c r="L33" s="9">
        <v>5000</v>
      </c>
      <c r="M33" s="5"/>
      <c r="N33" s="8"/>
    </row>
    <row r="34" spans="8:14" ht="20.100000000000001" hidden="1" customHeight="1" x14ac:dyDescent="0.25">
      <c r="H34" s="28" t="s">
        <v>9</v>
      </c>
      <c r="I34" s="28" t="s">
        <v>51</v>
      </c>
      <c r="J34" s="28" t="s">
        <v>52</v>
      </c>
      <c r="K34" s="6" t="s">
        <v>54</v>
      </c>
      <c r="L34" s="9">
        <v>900</v>
      </c>
      <c r="M34" s="5"/>
      <c r="N34" s="8"/>
    </row>
    <row r="35" spans="8:14" ht="20.100000000000001" hidden="1" customHeight="1" x14ac:dyDescent="0.25">
      <c r="H35" s="28" t="s">
        <v>9</v>
      </c>
      <c r="I35" s="28" t="s">
        <v>51</v>
      </c>
      <c r="J35" s="28" t="s">
        <v>55</v>
      </c>
      <c r="K35" s="6" t="s">
        <v>56</v>
      </c>
      <c r="L35" s="9">
        <v>350</v>
      </c>
      <c r="M35" s="5"/>
      <c r="N35" s="8"/>
    </row>
    <row r="36" spans="8:14" ht="20.100000000000001" hidden="1" customHeight="1" thickBot="1" x14ac:dyDescent="0.3">
      <c r="H36" s="28" t="s">
        <v>9</v>
      </c>
      <c r="I36" s="28" t="s">
        <v>51</v>
      </c>
      <c r="J36" s="28" t="s">
        <v>55</v>
      </c>
      <c r="K36" s="10" t="s">
        <v>80</v>
      </c>
      <c r="L36" s="11">
        <v>120</v>
      </c>
      <c r="M36" s="12"/>
      <c r="N36" s="13"/>
    </row>
    <row r="37" spans="8:14" ht="20.100000000000001" hidden="1" customHeight="1" x14ac:dyDescent="0.25">
      <c r="H37" s="29" t="s">
        <v>17</v>
      </c>
      <c r="I37" s="33" t="s">
        <v>10</v>
      </c>
      <c r="J37" s="33" t="s">
        <v>11</v>
      </c>
      <c r="K37" s="84" t="s">
        <v>12</v>
      </c>
      <c r="L37" s="85">
        <v>440</v>
      </c>
      <c r="M37" s="86">
        <v>44964</v>
      </c>
      <c r="N37" s="87" t="s">
        <v>13</v>
      </c>
    </row>
    <row r="38" spans="8:14" ht="20.100000000000001" hidden="1" customHeight="1" x14ac:dyDescent="0.25">
      <c r="H38" s="30" t="s">
        <v>17</v>
      </c>
      <c r="I38" s="33" t="s">
        <v>10</v>
      </c>
      <c r="J38" s="33" t="s">
        <v>11</v>
      </c>
      <c r="K38" s="6" t="s">
        <v>15</v>
      </c>
      <c r="L38" s="7">
        <v>308</v>
      </c>
      <c r="M38" s="5">
        <v>44959</v>
      </c>
      <c r="N38" s="8" t="s">
        <v>13</v>
      </c>
    </row>
    <row r="39" spans="8:14" ht="20.100000000000001" hidden="1" customHeight="1" x14ac:dyDescent="0.25">
      <c r="H39" s="30" t="s">
        <v>17</v>
      </c>
      <c r="I39" s="33" t="s">
        <v>10</v>
      </c>
      <c r="J39" s="33" t="s">
        <v>11</v>
      </c>
      <c r="K39" s="6" t="s">
        <v>19</v>
      </c>
      <c r="L39" s="7">
        <v>85</v>
      </c>
      <c r="M39" s="5">
        <v>44959</v>
      </c>
      <c r="N39" s="8" t="s">
        <v>13</v>
      </c>
    </row>
    <row r="40" spans="8:14" ht="20.100000000000001" hidden="1" customHeight="1" x14ac:dyDescent="0.25">
      <c r="H40" s="30" t="s">
        <v>17</v>
      </c>
      <c r="I40" s="33" t="s">
        <v>10</v>
      </c>
      <c r="J40" s="33" t="s">
        <v>11</v>
      </c>
      <c r="K40" s="6" t="s">
        <v>22</v>
      </c>
      <c r="L40" s="7">
        <v>385</v>
      </c>
      <c r="M40" s="5">
        <v>44960</v>
      </c>
      <c r="N40" s="8" t="s">
        <v>13</v>
      </c>
    </row>
    <row r="41" spans="8:14" ht="20.100000000000001" hidden="1" customHeight="1" x14ac:dyDescent="0.25">
      <c r="H41" s="30" t="s">
        <v>17</v>
      </c>
      <c r="I41" s="33" t="s">
        <v>10</v>
      </c>
      <c r="J41" s="33" t="s">
        <v>11</v>
      </c>
      <c r="K41" s="6" t="s">
        <v>25</v>
      </c>
      <c r="L41" s="7">
        <v>110</v>
      </c>
      <c r="M41" s="5">
        <v>44961</v>
      </c>
      <c r="N41" s="8" t="s">
        <v>13</v>
      </c>
    </row>
    <row r="42" spans="8:14" ht="20.100000000000001" hidden="1" customHeight="1" x14ac:dyDescent="0.25">
      <c r="H42" s="30" t="s">
        <v>17</v>
      </c>
      <c r="I42" s="33" t="s">
        <v>10</v>
      </c>
      <c r="J42" s="33" t="s">
        <v>11</v>
      </c>
      <c r="K42" s="6" t="s">
        <v>28</v>
      </c>
      <c r="L42" s="7">
        <v>270</v>
      </c>
      <c r="M42" s="5">
        <v>44962</v>
      </c>
      <c r="N42" s="8" t="s">
        <v>13</v>
      </c>
    </row>
    <row r="43" spans="8:14" ht="20.100000000000001" hidden="1" customHeight="1" x14ac:dyDescent="0.25">
      <c r="H43" s="30" t="s">
        <v>17</v>
      </c>
      <c r="I43" s="33" t="s">
        <v>10</v>
      </c>
      <c r="J43" s="33" t="s">
        <v>11</v>
      </c>
      <c r="K43" s="6" t="s">
        <v>30</v>
      </c>
      <c r="L43" s="7">
        <v>2400</v>
      </c>
      <c r="M43" s="5">
        <v>44963</v>
      </c>
      <c r="N43" s="8" t="s">
        <v>13</v>
      </c>
    </row>
    <row r="44" spans="8:14" ht="20.100000000000001" hidden="1" customHeight="1" x14ac:dyDescent="0.25">
      <c r="H44" s="30" t="s">
        <v>17</v>
      </c>
      <c r="I44" s="33" t="s">
        <v>10</v>
      </c>
      <c r="J44" s="33" t="s">
        <v>11</v>
      </c>
      <c r="K44" s="6" t="s">
        <v>32</v>
      </c>
      <c r="L44" s="7">
        <v>77</v>
      </c>
      <c r="M44" s="5">
        <v>44964</v>
      </c>
      <c r="N44" s="8" t="s">
        <v>13</v>
      </c>
    </row>
    <row r="45" spans="8:14" ht="20.100000000000001" hidden="1" customHeight="1" x14ac:dyDescent="0.25">
      <c r="H45" s="30" t="s">
        <v>17</v>
      </c>
      <c r="I45" s="33" t="s">
        <v>10</v>
      </c>
      <c r="J45" s="33" t="s">
        <v>11</v>
      </c>
      <c r="K45" s="6" t="s">
        <v>34</v>
      </c>
      <c r="L45" s="7">
        <v>473</v>
      </c>
      <c r="M45" s="5">
        <v>44965</v>
      </c>
      <c r="N45" s="8" t="s">
        <v>13</v>
      </c>
    </row>
    <row r="46" spans="8:14" ht="20.100000000000001" hidden="1" customHeight="1" x14ac:dyDescent="0.25">
      <c r="H46" s="30" t="s">
        <v>17</v>
      </c>
      <c r="I46" s="33" t="s">
        <v>10</v>
      </c>
      <c r="J46" s="33" t="s">
        <v>36</v>
      </c>
      <c r="K46" s="6" t="s">
        <v>37</v>
      </c>
      <c r="L46" s="7">
        <v>1210</v>
      </c>
      <c r="M46" s="5">
        <v>44966</v>
      </c>
      <c r="N46" s="8" t="s">
        <v>13</v>
      </c>
    </row>
    <row r="47" spans="8:14" ht="20.100000000000001" hidden="1" customHeight="1" x14ac:dyDescent="0.25">
      <c r="H47" s="30" t="s">
        <v>17</v>
      </c>
      <c r="I47" s="33" t="s">
        <v>10</v>
      </c>
      <c r="J47" s="33" t="s">
        <v>36</v>
      </c>
      <c r="K47" s="6" t="s">
        <v>39</v>
      </c>
      <c r="L47" s="7">
        <v>3000</v>
      </c>
      <c r="M47" s="5">
        <v>44961</v>
      </c>
      <c r="N47" s="8" t="s">
        <v>13</v>
      </c>
    </row>
    <row r="48" spans="8:14" ht="20.100000000000001" hidden="1" customHeight="1" x14ac:dyDescent="0.25">
      <c r="H48" s="30" t="s">
        <v>17</v>
      </c>
      <c r="I48" s="33" t="s">
        <v>10</v>
      </c>
      <c r="J48" s="33" t="s">
        <v>36</v>
      </c>
      <c r="K48" s="6" t="s">
        <v>41</v>
      </c>
      <c r="L48" s="7">
        <v>440</v>
      </c>
      <c r="M48" s="5">
        <v>44962</v>
      </c>
      <c r="N48" s="8" t="s">
        <v>13</v>
      </c>
    </row>
    <row r="49" spans="8:14" ht="20.100000000000001" hidden="1" customHeight="1" x14ac:dyDescent="0.25">
      <c r="H49" s="30" t="s">
        <v>17</v>
      </c>
      <c r="I49" s="33" t="s">
        <v>10</v>
      </c>
      <c r="J49" s="33" t="s">
        <v>43</v>
      </c>
      <c r="K49" s="6" t="s">
        <v>12</v>
      </c>
      <c r="L49" s="7">
        <v>88</v>
      </c>
      <c r="M49" s="5">
        <v>44963</v>
      </c>
      <c r="N49" s="8" t="s">
        <v>13</v>
      </c>
    </row>
    <row r="50" spans="8:14" ht="20.100000000000001" hidden="1" customHeight="1" x14ac:dyDescent="0.25">
      <c r="H50" s="30" t="s">
        <v>17</v>
      </c>
      <c r="I50" s="33" t="s">
        <v>10</v>
      </c>
      <c r="J50" s="33" t="s">
        <v>43</v>
      </c>
      <c r="K50" s="6" t="s">
        <v>44</v>
      </c>
      <c r="L50" s="7">
        <v>352</v>
      </c>
      <c r="M50" s="5">
        <v>44964</v>
      </c>
      <c r="N50" s="8" t="s">
        <v>13</v>
      </c>
    </row>
    <row r="51" spans="8:14" ht="20.100000000000001" hidden="1" customHeight="1" x14ac:dyDescent="0.25">
      <c r="H51" s="30" t="s">
        <v>17</v>
      </c>
      <c r="I51" s="33" t="s">
        <v>10</v>
      </c>
      <c r="J51" s="33" t="s">
        <v>43</v>
      </c>
      <c r="K51" s="6" t="s">
        <v>45</v>
      </c>
      <c r="L51" s="7">
        <v>100</v>
      </c>
      <c r="M51" s="5">
        <v>44960</v>
      </c>
      <c r="N51" s="8" t="s">
        <v>13</v>
      </c>
    </row>
    <row r="52" spans="8:14" ht="20.100000000000001" hidden="1" customHeight="1" x14ac:dyDescent="0.25">
      <c r="H52" s="30" t="s">
        <v>17</v>
      </c>
      <c r="I52" s="33" t="s">
        <v>10</v>
      </c>
      <c r="J52" s="33" t="s">
        <v>43</v>
      </c>
      <c r="K52" s="6" t="s">
        <v>46</v>
      </c>
      <c r="L52" s="7">
        <v>220</v>
      </c>
      <c r="M52" s="5">
        <v>44961</v>
      </c>
      <c r="N52" s="8" t="s">
        <v>13</v>
      </c>
    </row>
    <row r="53" spans="8:14" ht="20.100000000000001" hidden="1" customHeight="1" x14ac:dyDescent="0.25">
      <c r="H53" s="30" t="s">
        <v>17</v>
      </c>
      <c r="I53" s="33" t="s">
        <v>10</v>
      </c>
      <c r="J53" s="33" t="s">
        <v>43</v>
      </c>
      <c r="K53" s="6" t="s">
        <v>47</v>
      </c>
      <c r="L53" s="7">
        <v>187</v>
      </c>
      <c r="M53" s="5">
        <v>44962</v>
      </c>
      <c r="N53" s="8" t="s">
        <v>13</v>
      </c>
    </row>
    <row r="54" spans="8:14" ht="20.100000000000001" hidden="1" customHeight="1" x14ac:dyDescent="0.25">
      <c r="H54" s="30" t="s">
        <v>17</v>
      </c>
      <c r="I54" s="33" t="s">
        <v>10</v>
      </c>
      <c r="J54" s="33" t="s">
        <v>43</v>
      </c>
      <c r="K54" s="6" t="s">
        <v>48</v>
      </c>
      <c r="L54" s="7">
        <v>1045</v>
      </c>
      <c r="M54" s="5">
        <v>44963</v>
      </c>
      <c r="N54" s="8" t="s">
        <v>13</v>
      </c>
    </row>
    <row r="55" spans="8:14" ht="20.100000000000001" hidden="1" customHeight="1" x14ac:dyDescent="0.25">
      <c r="H55" s="30" t="s">
        <v>17</v>
      </c>
      <c r="I55" s="33" t="s">
        <v>10</v>
      </c>
      <c r="J55" s="33" t="s">
        <v>43</v>
      </c>
      <c r="K55" s="6" t="s">
        <v>49</v>
      </c>
      <c r="L55" s="7">
        <v>110</v>
      </c>
      <c r="M55" s="5">
        <v>44964</v>
      </c>
      <c r="N55" s="8" t="s">
        <v>13</v>
      </c>
    </row>
    <row r="56" spans="8:14" ht="20.100000000000001" hidden="1" customHeight="1" x14ac:dyDescent="0.25">
      <c r="H56" s="30" t="s">
        <v>17</v>
      </c>
      <c r="I56" s="33" t="s">
        <v>10</v>
      </c>
      <c r="J56" s="33" t="s">
        <v>43</v>
      </c>
      <c r="K56" s="6" t="s">
        <v>50</v>
      </c>
      <c r="L56" s="7">
        <v>33</v>
      </c>
      <c r="M56" s="5">
        <v>44965</v>
      </c>
      <c r="N56" s="8" t="s">
        <v>13</v>
      </c>
    </row>
    <row r="57" spans="8:14" ht="20.100000000000001" hidden="1" customHeight="1" x14ac:dyDescent="0.25">
      <c r="H57" s="30" t="s">
        <v>17</v>
      </c>
      <c r="I57" s="33" t="s">
        <v>10</v>
      </c>
      <c r="J57" s="33" t="s">
        <v>43</v>
      </c>
      <c r="K57" s="6" t="s">
        <v>34</v>
      </c>
      <c r="L57" s="7">
        <v>55</v>
      </c>
      <c r="M57" s="5">
        <v>44966</v>
      </c>
      <c r="N57" s="8" t="s">
        <v>13</v>
      </c>
    </row>
    <row r="58" spans="8:14" ht="20.100000000000001" hidden="1" customHeight="1" x14ac:dyDescent="0.25">
      <c r="H58" s="30" t="s">
        <v>17</v>
      </c>
      <c r="I58" s="33" t="s">
        <v>51</v>
      </c>
      <c r="J58" s="33" t="s">
        <v>52</v>
      </c>
      <c r="K58" s="6" t="s">
        <v>53</v>
      </c>
      <c r="L58" s="9">
        <v>13000</v>
      </c>
      <c r="M58" s="5"/>
      <c r="N58" s="8"/>
    </row>
    <row r="59" spans="8:14" ht="20.100000000000001" hidden="1" customHeight="1" x14ac:dyDescent="0.25">
      <c r="H59" s="30" t="s">
        <v>17</v>
      </c>
      <c r="I59" s="33" t="s">
        <v>51</v>
      </c>
      <c r="J59" s="33" t="s">
        <v>52</v>
      </c>
      <c r="K59" s="6" t="s">
        <v>54</v>
      </c>
      <c r="L59" s="9">
        <v>3000</v>
      </c>
      <c r="M59" s="5"/>
      <c r="N59" s="8"/>
    </row>
    <row r="60" spans="8:14" ht="20.100000000000001" hidden="1" customHeight="1" x14ac:dyDescent="0.25">
      <c r="H60" s="30" t="s">
        <v>17</v>
      </c>
      <c r="I60" s="33" t="s">
        <v>51</v>
      </c>
      <c r="J60" s="33" t="s">
        <v>55</v>
      </c>
      <c r="K60" s="6" t="s">
        <v>56</v>
      </c>
      <c r="L60" s="9">
        <v>1900</v>
      </c>
      <c r="M60" s="5"/>
      <c r="N60" s="8"/>
    </row>
    <row r="61" spans="8:14" ht="20.100000000000001" hidden="1" customHeight="1" thickBot="1" x14ac:dyDescent="0.3">
      <c r="H61" s="31" t="s">
        <v>17</v>
      </c>
      <c r="I61" s="33" t="s">
        <v>51</v>
      </c>
      <c r="J61" s="33" t="s">
        <v>55</v>
      </c>
      <c r="K61" s="10" t="s">
        <v>80</v>
      </c>
      <c r="L61" s="11">
        <v>170</v>
      </c>
      <c r="M61" s="12"/>
      <c r="N61" s="13"/>
    </row>
    <row r="62" spans="8:14" ht="20.100000000000001" hidden="1" customHeight="1" x14ac:dyDescent="0.25">
      <c r="H62" s="29" t="s">
        <v>20</v>
      </c>
      <c r="I62" s="33" t="s">
        <v>10</v>
      </c>
      <c r="J62" s="33" t="s">
        <v>11</v>
      </c>
      <c r="K62" s="84" t="s">
        <v>12</v>
      </c>
      <c r="L62" s="85">
        <v>440</v>
      </c>
      <c r="M62" s="86">
        <v>44991</v>
      </c>
      <c r="N62" s="87" t="s">
        <v>13</v>
      </c>
    </row>
    <row r="63" spans="8:14" ht="20.100000000000001" hidden="1" customHeight="1" x14ac:dyDescent="0.25">
      <c r="H63" s="30" t="s">
        <v>20</v>
      </c>
      <c r="I63" s="33" t="s">
        <v>10</v>
      </c>
      <c r="J63" s="33" t="s">
        <v>11</v>
      </c>
      <c r="K63" s="6" t="s">
        <v>15</v>
      </c>
      <c r="L63" s="7">
        <v>308</v>
      </c>
      <c r="M63" s="5">
        <v>44992</v>
      </c>
      <c r="N63" s="8" t="s">
        <v>13</v>
      </c>
    </row>
    <row r="64" spans="8:14" ht="20.100000000000001" hidden="1" customHeight="1" x14ac:dyDescent="0.25">
      <c r="H64" s="30" t="s">
        <v>20</v>
      </c>
      <c r="I64" s="33" t="s">
        <v>10</v>
      </c>
      <c r="J64" s="33" t="s">
        <v>11</v>
      </c>
      <c r="K64" s="6" t="s">
        <v>19</v>
      </c>
      <c r="L64" s="7">
        <v>85</v>
      </c>
      <c r="M64" s="5">
        <v>44993</v>
      </c>
      <c r="N64" s="8" t="s">
        <v>13</v>
      </c>
    </row>
    <row r="65" spans="8:14" ht="20.100000000000001" hidden="1" customHeight="1" x14ac:dyDescent="0.25">
      <c r="H65" s="30" t="s">
        <v>20</v>
      </c>
      <c r="I65" s="33" t="s">
        <v>10</v>
      </c>
      <c r="J65" s="33" t="s">
        <v>11</v>
      </c>
      <c r="K65" s="6" t="s">
        <v>22</v>
      </c>
      <c r="L65" s="7">
        <v>385</v>
      </c>
      <c r="M65" s="5">
        <v>44994</v>
      </c>
      <c r="N65" s="8" t="s">
        <v>13</v>
      </c>
    </row>
    <row r="66" spans="8:14" ht="20.100000000000001" hidden="1" customHeight="1" x14ac:dyDescent="0.25">
      <c r="H66" s="30" t="s">
        <v>20</v>
      </c>
      <c r="I66" s="33" t="s">
        <v>10</v>
      </c>
      <c r="J66" s="33" t="s">
        <v>11</v>
      </c>
      <c r="K66" s="6" t="s">
        <v>25</v>
      </c>
      <c r="L66" s="7">
        <v>110</v>
      </c>
      <c r="M66" s="5">
        <v>44989</v>
      </c>
      <c r="N66" s="8" t="s">
        <v>13</v>
      </c>
    </row>
    <row r="67" spans="8:14" ht="20.100000000000001" hidden="1" customHeight="1" x14ac:dyDescent="0.25">
      <c r="H67" s="30" t="s">
        <v>20</v>
      </c>
      <c r="I67" s="33" t="s">
        <v>10</v>
      </c>
      <c r="J67" s="33" t="s">
        <v>11</v>
      </c>
      <c r="K67" s="6" t="s">
        <v>28</v>
      </c>
      <c r="L67" s="7">
        <v>270</v>
      </c>
      <c r="M67" s="5">
        <v>44990</v>
      </c>
      <c r="N67" s="8" t="s">
        <v>13</v>
      </c>
    </row>
    <row r="68" spans="8:14" ht="20.100000000000001" hidden="1" customHeight="1" x14ac:dyDescent="0.25">
      <c r="H68" s="30" t="s">
        <v>20</v>
      </c>
      <c r="I68" s="33" t="s">
        <v>10</v>
      </c>
      <c r="J68" s="33" t="s">
        <v>11</v>
      </c>
      <c r="K68" s="6" t="s">
        <v>30</v>
      </c>
      <c r="L68" s="7">
        <v>1650</v>
      </c>
      <c r="M68" s="5">
        <v>44991</v>
      </c>
      <c r="N68" s="8" t="s">
        <v>16</v>
      </c>
    </row>
    <row r="69" spans="8:14" ht="20.100000000000001" hidden="1" customHeight="1" x14ac:dyDescent="0.25">
      <c r="H69" s="30" t="s">
        <v>20</v>
      </c>
      <c r="I69" s="33" t="s">
        <v>10</v>
      </c>
      <c r="J69" s="33" t="s">
        <v>11</v>
      </c>
      <c r="K69" s="6" t="s">
        <v>32</v>
      </c>
      <c r="L69" s="7">
        <v>77</v>
      </c>
      <c r="M69" s="5">
        <v>44992</v>
      </c>
      <c r="N69" s="8" t="s">
        <v>13</v>
      </c>
    </row>
    <row r="70" spans="8:14" ht="20.100000000000001" hidden="1" customHeight="1" x14ac:dyDescent="0.25">
      <c r="H70" s="30" t="s">
        <v>20</v>
      </c>
      <c r="I70" s="33" t="s">
        <v>10</v>
      </c>
      <c r="J70" s="33" t="s">
        <v>11</v>
      </c>
      <c r="K70" s="6" t="s">
        <v>34</v>
      </c>
      <c r="L70" s="7">
        <v>473</v>
      </c>
      <c r="M70" s="5">
        <v>44993</v>
      </c>
      <c r="N70" s="8" t="s">
        <v>16</v>
      </c>
    </row>
    <row r="71" spans="8:14" ht="20.100000000000001" hidden="1" customHeight="1" x14ac:dyDescent="0.25">
      <c r="H71" s="30" t="s">
        <v>20</v>
      </c>
      <c r="I71" s="33" t="s">
        <v>10</v>
      </c>
      <c r="J71" s="33" t="s">
        <v>36</v>
      </c>
      <c r="K71" s="6" t="s">
        <v>37</v>
      </c>
      <c r="L71" s="7">
        <v>1210</v>
      </c>
      <c r="M71" s="5">
        <v>44994</v>
      </c>
      <c r="N71" s="8" t="s">
        <v>13</v>
      </c>
    </row>
    <row r="72" spans="8:14" ht="20.100000000000001" hidden="1" customHeight="1" x14ac:dyDescent="0.25">
      <c r="H72" s="30" t="s">
        <v>20</v>
      </c>
      <c r="I72" s="33" t="s">
        <v>10</v>
      </c>
      <c r="J72" s="33" t="s">
        <v>36</v>
      </c>
      <c r="K72" s="6" t="s">
        <v>39</v>
      </c>
      <c r="L72" s="7">
        <v>770</v>
      </c>
      <c r="M72" s="5">
        <v>44989</v>
      </c>
      <c r="N72" s="8" t="s">
        <v>13</v>
      </c>
    </row>
    <row r="73" spans="8:14" ht="20.100000000000001" hidden="1" customHeight="1" x14ac:dyDescent="0.25">
      <c r="H73" s="30" t="s">
        <v>20</v>
      </c>
      <c r="I73" s="33" t="s">
        <v>10</v>
      </c>
      <c r="J73" s="33" t="s">
        <v>36</v>
      </c>
      <c r="K73" s="6" t="s">
        <v>41</v>
      </c>
      <c r="L73" s="7">
        <v>440</v>
      </c>
      <c r="M73" s="5">
        <v>44990</v>
      </c>
      <c r="N73" s="8" t="s">
        <v>13</v>
      </c>
    </row>
    <row r="74" spans="8:14" ht="20.100000000000001" hidden="1" customHeight="1" x14ac:dyDescent="0.25">
      <c r="H74" s="30" t="s">
        <v>20</v>
      </c>
      <c r="I74" s="33" t="s">
        <v>10</v>
      </c>
      <c r="J74" s="33" t="s">
        <v>43</v>
      </c>
      <c r="K74" s="6" t="s">
        <v>12</v>
      </c>
      <c r="L74" s="7">
        <v>88</v>
      </c>
      <c r="M74" s="5">
        <v>44991</v>
      </c>
      <c r="N74" s="8" t="s">
        <v>16</v>
      </c>
    </row>
    <row r="75" spans="8:14" ht="20.100000000000001" hidden="1" customHeight="1" x14ac:dyDescent="0.25">
      <c r="H75" s="30" t="s">
        <v>20</v>
      </c>
      <c r="I75" s="33" t="s">
        <v>10</v>
      </c>
      <c r="J75" s="33" t="s">
        <v>43</v>
      </c>
      <c r="K75" s="6" t="s">
        <v>44</v>
      </c>
      <c r="L75" s="7">
        <v>352</v>
      </c>
      <c r="M75" s="5">
        <v>44992</v>
      </c>
      <c r="N75" s="8" t="s">
        <v>13</v>
      </c>
    </row>
    <row r="76" spans="8:14" ht="20.100000000000001" hidden="1" customHeight="1" x14ac:dyDescent="0.25">
      <c r="H76" s="30" t="s">
        <v>20</v>
      </c>
      <c r="I76" s="33" t="s">
        <v>10</v>
      </c>
      <c r="J76" s="33" t="s">
        <v>43</v>
      </c>
      <c r="K76" s="6" t="s">
        <v>45</v>
      </c>
      <c r="L76" s="7">
        <v>100</v>
      </c>
      <c r="M76" s="5">
        <v>44988</v>
      </c>
      <c r="N76" s="8" t="s">
        <v>13</v>
      </c>
    </row>
    <row r="77" spans="8:14" ht="20.100000000000001" hidden="1" customHeight="1" x14ac:dyDescent="0.25">
      <c r="H77" s="30" t="s">
        <v>20</v>
      </c>
      <c r="I77" s="33" t="s">
        <v>10</v>
      </c>
      <c r="J77" s="33" t="s">
        <v>43</v>
      </c>
      <c r="K77" s="6" t="s">
        <v>46</v>
      </c>
      <c r="L77" s="7">
        <v>220</v>
      </c>
      <c r="M77" s="5">
        <v>44989</v>
      </c>
      <c r="N77" s="8" t="s">
        <v>16</v>
      </c>
    </row>
    <row r="78" spans="8:14" ht="20.100000000000001" hidden="1" customHeight="1" x14ac:dyDescent="0.25">
      <c r="H78" s="30" t="s">
        <v>20</v>
      </c>
      <c r="I78" s="33" t="s">
        <v>10</v>
      </c>
      <c r="J78" s="33" t="s">
        <v>43</v>
      </c>
      <c r="K78" s="6" t="s">
        <v>47</v>
      </c>
      <c r="L78" s="7">
        <v>187</v>
      </c>
      <c r="M78" s="5">
        <v>44991</v>
      </c>
      <c r="N78" s="8" t="s">
        <v>13</v>
      </c>
    </row>
    <row r="79" spans="8:14" ht="20.100000000000001" hidden="1" customHeight="1" x14ac:dyDescent="0.25">
      <c r="H79" s="30" t="s">
        <v>20</v>
      </c>
      <c r="I79" s="33" t="s">
        <v>10</v>
      </c>
      <c r="J79" s="33" t="s">
        <v>43</v>
      </c>
      <c r="K79" s="6" t="s">
        <v>48</v>
      </c>
      <c r="L79" s="7">
        <v>1045</v>
      </c>
      <c r="M79" s="5">
        <v>44992</v>
      </c>
      <c r="N79" s="8" t="s">
        <v>13</v>
      </c>
    </row>
    <row r="80" spans="8:14" ht="20.100000000000001" hidden="1" customHeight="1" x14ac:dyDescent="0.25">
      <c r="H80" s="30" t="s">
        <v>20</v>
      </c>
      <c r="I80" s="33" t="s">
        <v>10</v>
      </c>
      <c r="J80" s="33" t="s">
        <v>43</v>
      </c>
      <c r="K80" s="6" t="s">
        <v>49</v>
      </c>
      <c r="L80" s="7">
        <v>110</v>
      </c>
      <c r="M80" s="5">
        <v>44993</v>
      </c>
      <c r="N80" s="8" t="s">
        <v>13</v>
      </c>
    </row>
    <row r="81" spans="8:14" ht="20.100000000000001" hidden="1" customHeight="1" x14ac:dyDescent="0.25">
      <c r="H81" s="30" t="s">
        <v>20</v>
      </c>
      <c r="I81" s="33" t="s">
        <v>10</v>
      </c>
      <c r="J81" s="33" t="s">
        <v>43</v>
      </c>
      <c r="K81" s="6" t="s">
        <v>50</v>
      </c>
      <c r="L81" s="7">
        <v>33</v>
      </c>
      <c r="M81" s="5">
        <v>44994</v>
      </c>
      <c r="N81" s="8" t="s">
        <v>13</v>
      </c>
    </row>
    <row r="82" spans="8:14" ht="20.100000000000001" hidden="1" customHeight="1" x14ac:dyDescent="0.25">
      <c r="H82" s="30" t="s">
        <v>20</v>
      </c>
      <c r="I82" s="33" t="s">
        <v>10</v>
      </c>
      <c r="J82" s="33" t="s">
        <v>43</v>
      </c>
      <c r="K82" s="6" t="s">
        <v>34</v>
      </c>
      <c r="L82" s="7">
        <v>55</v>
      </c>
      <c r="M82" s="5">
        <v>44989</v>
      </c>
      <c r="N82" s="8" t="s">
        <v>13</v>
      </c>
    </row>
    <row r="83" spans="8:14" ht="20.100000000000001" hidden="1" customHeight="1" x14ac:dyDescent="0.25">
      <c r="H83" s="30" t="s">
        <v>20</v>
      </c>
      <c r="I83" s="33" t="s">
        <v>51</v>
      </c>
      <c r="J83" s="33" t="s">
        <v>52</v>
      </c>
      <c r="K83" s="6" t="s">
        <v>53</v>
      </c>
      <c r="L83" s="9">
        <v>13000</v>
      </c>
      <c r="M83" s="5"/>
      <c r="N83" s="8"/>
    </row>
    <row r="84" spans="8:14" ht="20.100000000000001" hidden="1" customHeight="1" x14ac:dyDescent="0.25">
      <c r="H84" s="30" t="s">
        <v>20</v>
      </c>
      <c r="I84" s="33" t="s">
        <v>51</v>
      </c>
      <c r="J84" s="33" t="s">
        <v>52</v>
      </c>
      <c r="K84" s="6" t="s">
        <v>54</v>
      </c>
      <c r="L84" s="9">
        <v>3700</v>
      </c>
      <c r="M84" s="5"/>
      <c r="N84" s="8"/>
    </row>
    <row r="85" spans="8:14" ht="20.100000000000001" hidden="1" customHeight="1" x14ac:dyDescent="0.25">
      <c r="H85" s="30" t="s">
        <v>20</v>
      </c>
      <c r="I85" s="33" t="s">
        <v>51</v>
      </c>
      <c r="J85" s="33" t="s">
        <v>55</v>
      </c>
      <c r="K85" s="6" t="s">
        <v>56</v>
      </c>
      <c r="L85" s="9">
        <v>1900</v>
      </c>
      <c r="M85" s="5"/>
      <c r="N85" s="8"/>
    </row>
    <row r="86" spans="8:14" ht="20.100000000000001" hidden="1" customHeight="1" thickBot="1" x14ac:dyDescent="0.3">
      <c r="H86" s="31" t="s">
        <v>20</v>
      </c>
      <c r="I86" s="33" t="s">
        <v>51</v>
      </c>
      <c r="J86" s="33" t="s">
        <v>55</v>
      </c>
      <c r="K86" s="10" t="s">
        <v>80</v>
      </c>
      <c r="L86" s="11">
        <v>170</v>
      </c>
      <c r="M86" s="12"/>
      <c r="N86" s="13"/>
    </row>
    <row r="87" spans="8:14" ht="20.100000000000001" hidden="1" customHeight="1" x14ac:dyDescent="0.25">
      <c r="H87" s="29" t="s">
        <v>23</v>
      </c>
      <c r="I87" s="33" t="s">
        <v>10</v>
      </c>
      <c r="J87" s="33" t="s">
        <v>11</v>
      </c>
      <c r="K87" s="84" t="s">
        <v>12</v>
      </c>
      <c r="L87" s="85">
        <v>400</v>
      </c>
      <c r="M87" s="86">
        <v>45019</v>
      </c>
      <c r="N87" s="87" t="s">
        <v>13</v>
      </c>
    </row>
    <row r="88" spans="8:14" ht="20.100000000000001" hidden="1" customHeight="1" x14ac:dyDescent="0.25">
      <c r="H88" s="30" t="s">
        <v>23</v>
      </c>
      <c r="I88" s="33" t="s">
        <v>10</v>
      </c>
      <c r="J88" s="33" t="s">
        <v>11</v>
      </c>
      <c r="K88" s="6" t="s">
        <v>15</v>
      </c>
      <c r="L88" s="7">
        <v>320</v>
      </c>
      <c r="M88" s="5">
        <v>45021</v>
      </c>
      <c r="N88" s="8" t="s">
        <v>13</v>
      </c>
    </row>
    <row r="89" spans="8:14" ht="20.100000000000001" hidden="1" customHeight="1" x14ac:dyDescent="0.25">
      <c r="H89" s="30" t="s">
        <v>23</v>
      </c>
      <c r="I89" s="33" t="s">
        <v>10</v>
      </c>
      <c r="J89" s="33" t="s">
        <v>11</v>
      </c>
      <c r="K89" s="6" t="s">
        <v>19</v>
      </c>
      <c r="L89" s="7">
        <v>95</v>
      </c>
      <c r="M89" s="5">
        <v>45023</v>
      </c>
      <c r="N89" s="8" t="s">
        <v>13</v>
      </c>
    </row>
    <row r="90" spans="8:14" ht="20.100000000000001" hidden="1" customHeight="1" x14ac:dyDescent="0.25">
      <c r="H90" s="30" t="s">
        <v>23</v>
      </c>
      <c r="I90" s="33" t="s">
        <v>10</v>
      </c>
      <c r="J90" s="33" t="s">
        <v>11</v>
      </c>
      <c r="K90" s="6" t="s">
        <v>22</v>
      </c>
      <c r="L90" s="7">
        <v>360</v>
      </c>
      <c r="M90" s="5">
        <v>45025</v>
      </c>
      <c r="N90" s="8" t="s">
        <v>13</v>
      </c>
    </row>
    <row r="91" spans="8:14" ht="20.100000000000001" hidden="1" customHeight="1" x14ac:dyDescent="0.25">
      <c r="H91" s="30" t="s">
        <v>23</v>
      </c>
      <c r="I91" s="33" t="s">
        <v>10</v>
      </c>
      <c r="J91" s="33" t="s">
        <v>11</v>
      </c>
      <c r="K91" s="6" t="s">
        <v>25</v>
      </c>
      <c r="L91" s="7">
        <v>120</v>
      </c>
      <c r="M91" s="5">
        <v>45020</v>
      </c>
      <c r="N91" s="8" t="s">
        <v>13</v>
      </c>
    </row>
    <row r="92" spans="8:14" ht="20.100000000000001" hidden="1" customHeight="1" x14ac:dyDescent="0.25">
      <c r="H92" s="30" t="s">
        <v>23</v>
      </c>
      <c r="I92" s="33" t="s">
        <v>10</v>
      </c>
      <c r="J92" s="33" t="s">
        <v>11</v>
      </c>
      <c r="K92" s="6" t="s">
        <v>28</v>
      </c>
      <c r="L92" s="7">
        <v>290</v>
      </c>
      <c r="M92" s="5">
        <v>45021</v>
      </c>
      <c r="N92" s="8" t="s">
        <v>13</v>
      </c>
    </row>
    <row r="93" spans="8:14" ht="20.100000000000001" hidden="1" customHeight="1" x14ac:dyDescent="0.25">
      <c r="H93" s="30" t="s">
        <v>23</v>
      </c>
      <c r="I93" s="33" t="s">
        <v>10</v>
      </c>
      <c r="J93" s="33" t="s">
        <v>11</v>
      </c>
      <c r="K93" s="6" t="s">
        <v>30</v>
      </c>
      <c r="L93" s="7">
        <v>1650</v>
      </c>
      <c r="M93" s="5">
        <v>45022</v>
      </c>
      <c r="N93" s="8" t="s">
        <v>13</v>
      </c>
    </row>
    <row r="94" spans="8:14" ht="20.100000000000001" hidden="1" customHeight="1" x14ac:dyDescent="0.25">
      <c r="H94" s="30" t="s">
        <v>23</v>
      </c>
      <c r="I94" s="33" t="s">
        <v>10</v>
      </c>
      <c r="J94" s="33" t="s">
        <v>11</v>
      </c>
      <c r="K94" s="6" t="s">
        <v>32</v>
      </c>
      <c r="L94" s="7">
        <v>98</v>
      </c>
      <c r="M94" s="5">
        <v>45023</v>
      </c>
      <c r="N94" s="8" t="s">
        <v>13</v>
      </c>
    </row>
    <row r="95" spans="8:14" ht="20.100000000000001" hidden="1" customHeight="1" x14ac:dyDescent="0.25">
      <c r="H95" s="30" t="s">
        <v>23</v>
      </c>
      <c r="I95" s="33" t="s">
        <v>10</v>
      </c>
      <c r="J95" s="33" t="s">
        <v>11</v>
      </c>
      <c r="K95" s="6" t="s">
        <v>34</v>
      </c>
      <c r="L95" s="7">
        <v>550</v>
      </c>
      <c r="M95" s="5">
        <v>45024</v>
      </c>
      <c r="N95" s="8" t="s">
        <v>13</v>
      </c>
    </row>
    <row r="96" spans="8:14" ht="20.100000000000001" hidden="1" customHeight="1" x14ac:dyDescent="0.25">
      <c r="H96" s="30" t="s">
        <v>23</v>
      </c>
      <c r="I96" s="33" t="s">
        <v>10</v>
      </c>
      <c r="J96" s="33" t="s">
        <v>36</v>
      </c>
      <c r="K96" s="6" t="s">
        <v>37</v>
      </c>
      <c r="L96" s="7">
        <v>1210</v>
      </c>
      <c r="M96" s="5">
        <v>45025</v>
      </c>
      <c r="N96" s="8" t="s">
        <v>13</v>
      </c>
    </row>
    <row r="97" spans="8:14" ht="20.100000000000001" hidden="1" customHeight="1" x14ac:dyDescent="0.25">
      <c r="H97" s="30" t="s">
        <v>23</v>
      </c>
      <c r="I97" s="33" t="s">
        <v>10</v>
      </c>
      <c r="J97" s="33" t="s">
        <v>36</v>
      </c>
      <c r="K97" s="6" t="s">
        <v>39</v>
      </c>
      <c r="L97" s="7">
        <v>900</v>
      </c>
      <c r="M97" s="5">
        <v>45020</v>
      </c>
      <c r="N97" s="8" t="s">
        <v>13</v>
      </c>
    </row>
    <row r="98" spans="8:14" ht="20.100000000000001" hidden="1" customHeight="1" x14ac:dyDescent="0.25">
      <c r="H98" s="30" t="s">
        <v>23</v>
      </c>
      <c r="I98" s="33" t="s">
        <v>10</v>
      </c>
      <c r="J98" s="33" t="s">
        <v>36</v>
      </c>
      <c r="K98" s="6" t="s">
        <v>41</v>
      </c>
      <c r="L98" s="7">
        <v>440</v>
      </c>
      <c r="M98" s="5">
        <v>45021</v>
      </c>
      <c r="N98" s="8" t="s">
        <v>13</v>
      </c>
    </row>
    <row r="99" spans="8:14" ht="20.100000000000001" hidden="1" customHeight="1" x14ac:dyDescent="0.25">
      <c r="H99" s="30" t="s">
        <v>23</v>
      </c>
      <c r="I99" s="33" t="s">
        <v>10</v>
      </c>
      <c r="J99" s="33" t="s">
        <v>43</v>
      </c>
      <c r="K99" s="6" t="s">
        <v>12</v>
      </c>
      <c r="L99" s="7">
        <v>92</v>
      </c>
      <c r="M99" s="5">
        <v>45017</v>
      </c>
      <c r="N99" s="8" t="s">
        <v>13</v>
      </c>
    </row>
    <row r="100" spans="8:14" ht="20.100000000000001" hidden="1" customHeight="1" x14ac:dyDescent="0.25">
      <c r="H100" s="30" t="s">
        <v>23</v>
      </c>
      <c r="I100" s="33" t="s">
        <v>10</v>
      </c>
      <c r="J100" s="33" t="s">
        <v>43</v>
      </c>
      <c r="K100" s="6" t="s">
        <v>44</v>
      </c>
      <c r="L100" s="7">
        <v>370</v>
      </c>
      <c r="M100" s="5">
        <v>45017</v>
      </c>
      <c r="N100" s="8" t="s">
        <v>13</v>
      </c>
    </row>
    <row r="101" spans="8:14" ht="20.100000000000001" hidden="1" customHeight="1" x14ac:dyDescent="0.25">
      <c r="H101" s="30" t="s">
        <v>23</v>
      </c>
      <c r="I101" s="33" t="s">
        <v>10</v>
      </c>
      <c r="J101" s="33" t="s">
        <v>43</v>
      </c>
      <c r="K101" s="6" t="s">
        <v>45</v>
      </c>
      <c r="L101" s="7">
        <v>100</v>
      </c>
      <c r="M101" s="5">
        <v>45017</v>
      </c>
      <c r="N101" s="8" t="s">
        <v>13</v>
      </c>
    </row>
    <row r="102" spans="8:14" ht="20.100000000000001" hidden="1" customHeight="1" x14ac:dyDescent="0.25">
      <c r="H102" s="30" t="s">
        <v>23</v>
      </c>
      <c r="I102" s="33" t="s">
        <v>10</v>
      </c>
      <c r="J102" s="33" t="s">
        <v>43</v>
      </c>
      <c r="K102" s="6" t="s">
        <v>46</v>
      </c>
      <c r="L102" s="7">
        <v>226</v>
      </c>
      <c r="M102" s="5">
        <v>45017</v>
      </c>
      <c r="N102" s="8" t="s">
        <v>13</v>
      </c>
    </row>
    <row r="103" spans="8:14" ht="20.100000000000001" hidden="1" customHeight="1" x14ac:dyDescent="0.25">
      <c r="H103" s="30" t="s">
        <v>23</v>
      </c>
      <c r="I103" s="33" t="s">
        <v>10</v>
      </c>
      <c r="J103" s="33" t="s">
        <v>43</v>
      </c>
      <c r="K103" s="6" t="s">
        <v>47</v>
      </c>
      <c r="L103" s="7">
        <v>190</v>
      </c>
      <c r="M103" s="5">
        <v>45021</v>
      </c>
      <c r="N103" s="8" t="s">
        <v>13</v>
      </c>
    </row>
    <row r="104" spans="8:14" ht="20.100000000000001" hidden="1" customHeight="1" x14ac:dyDescent="0.25">
      <c r="H104" s="30" t="s">
        <v>23</v>
      </c>
      <c r="I104" s="33" t="s">
        <v>10</v>
      </c>
      <c r="J104" s="33" t="s">
        <v>43</v>
      </c>
      <c r="K104" s="6" t="s">
        <v>48</v>
      </c>
      <c r="L104" s="7">
        <v>1045</v>
      </c>
      <c r="M104" s="5">
        <v>45022</v>
      </c>
      <c r="N104" s="8" t="s">
        <v>13</v>
      </c>
    </row>
    <row r="105" spans="8:14" ht="20.100000000000001" hidden="1" customHeight="1" x14ac:dyDescent="0.25">
      <c r="H105" s="30" t="s">
        <v>23</v>
      </c>
      <c r="I105" s="33" t="s">
        <v>10</v>
      </c>
      <c r="J105" s="33" t="s">
        <v>43</v>
      </c>
      <c r="K105" s="6" t="s">
        <v>49</v>
      </c>
      <c r="L105" s="7">
        <v>120</v>
      </c>
      <c r="M105" s="5">
        <v>45023</v>
      </c>
      <c r="N105" s="8" t="s">
        <v>13</v>
      </c>
    </row>
    <row r="106" spans="8:14" ht="20.100000000000001" hidden="1" customHeight="1" x14ac:dyDescent="0.25">
      <c r="H106" s="30" t="s">
        <v>23</v>
      </c>
      <c r="I106" s="33" t="s">
        <v>10</v>
      </c>
      <c r="J106" s="33" t="s">
        <v>43</v>
      </c>
      <c r="K106" s="6" t="s">
        <v>50</v>
      </c>
      <c r="L106" s="7">
        <v>36</v>
      </c>
      <c r="M106" s="5">
        <v>45024</v>
      </c>
      <c r="N106" s="8" t="s">
        <v>13</v>
      </c>
    </row>
    <row r="107" spans="8:14" ht="20.100000000000001" hidden="1" customHeight="1" x14ac:dyDescent="0.25">
      <c r="H107" s="30" t="s">
        <v>23</v>
      </c>
      <c r="I107" s="33" t="s">
        <v>10</v>
      </c>
      <c r="J107" s="33" t="s">
        <v>43</v>
      </c>
      <c r="K107" s="6" t="s">
        <v>34</v>
      </c>
      <c r="L107" s="7">
        <v>60</v>
      </c>
      <c r="M107" s="5">
        <v>45025</v>
      </c>
      <c r="N107" s="8" t="s">
        <v>13</v>
      </c>
    </row>
    <row r="108" spans="8:14" ht="20.100000000000001" hidden="1" customHeight="1" x14ac:dyDescent="0.25">
      <c r="H108" s="30" t="s">
        <v>23</v>
      </c>
      <c r="I108" s="33" t="s">
        <v>51</v>
      </c>
      <c r="J108" s="33" t="s">
        <v>52</v>
      </c>
      <c r="K108" s="6" t="s">
        <v>53</v>
      </c>
      <c r="L108" s="9">
        <v>13000</v>
      </c>
      <c r="M108" s="5"/>
      <c r="N108" s="8"/>
    </row>
    <row r="109" spans="8:14" ht="20.100000000000001" hidden="1" customHeight="1" x14ac:dyDescent="0.25">
      <c r="H109" s="30" t="s">
        <v>23</v>
      </c>
      <c r="I109" s="33" t="s">
        <v>51</v>
      </c>
      <c r="J109" s="33" t="s">
        <v>52</v>
      </c>
      <c r="K109" s="6" t="s">
        <v>54</v>
      </c>
      <c r="L109" s="9">
        <v>3900</v>
      </c>
      <c r="M109" s="5"/>
      <c r="N109" s="8"/>
    </row>
    <row r="110" spans="8:14" ht="20.100000000000001" hidden="1" customHeight="1" x14ac:dyDescent="0.25">
      <c r="H110" s="30" t="s">
        <v>23</v>
      </c>
      <c r="I110" s="33" t="s">
        <v>51</v>
      </c>
      <c r="J110" s="33" t="s">
        <v>55</v>
      </c>
      <c r="K110" s="6" t="s">
        <v>56</v>
      </c>
      <c r="L110" s="9">
        <v>1800</v>
      </c>
      <c r="M110" s="5"/>
      <c r="N110" s="8"/>
    </row>
    <row r="111" spans="8:14" ht="20.100000000000001" hidden="1" customHeight="1" thickBot="1" x14ac:dyDescent="0.3">
      <c r="H111" s="31" t="s">
        <v>23</v>
      </c>
      <c r="I111" s="33" t="s">
        <v>51</v>
      </c>
      <c r="J111" s="33" t="s">
        <v>55</v>
      </c>
      <c r="K111" s="14" t="s">
        <v>80</v>
      </c>
      <c r="L111" s="67">
        <v>150</v>
      </c>
      <c r="M111" s="15"/>
      <c r="N111" s="16"/>
    </row>
    <row r="112" spans="8:14" ht="20.100000000000001" customHeight="1" x14ac:dyDescent="0.25">
      <c r="H112" s="29" t="s">
        <v>26</v>
      </c>
      <c r="I112" s="33" t="s">
        <v>10</v>
      </c>
      <c r="J112" s="33" t="s">
        <v>11</v>
      </c>
      <c r="K112" s="88" t="s">
        <v>12</v>
      </c>
      <c r="L112" s="89">
        <v>450</v>
      </c>
      <c r="M112" s="90">
        <v>45047</v>
      </c>
      <c r="N112" s="91" t="s">
        <v>13</v>
      </c>
    </row>
    <row r="113" spans="8:14" ht="20.100000000000001" customHeight="1" x14ac:dyDescent="0.25">
      <c r="H113" s="30" t="s">
        <v>26</v>
      </c>
      <c r="I113" s="33" t="s">
        <v>10</v>
      </c>
      <c r="J113" s="33" t="s">
        <v>11</v>
      </c>
      <c r="K113" s="88" t="s">
        <v>15</v>
      </c>
      <c r="L113" s="89">
        <v>330</v>
      </c>
      <c r="M113" s="90">
        <v>45055</v>
      </c>
      <c r="N113" s="91" t="s">
        <v>13</v>
      </c>
    </row>
    <row r="114" spans="8:14" ht="20.100000000000001" customHeight="1" x14ac:dyDescent="0.25">
      <c r="H114" s="30" t="s">
        <v>26</v>
      </c>
      <c r="I114" s="33" t="s">
        <v>10</v>
      </c>
      <c r="J114" s="33" t="s">
        <v>11</v>
      </c>
      <c r="K114" s="88" t="s">
        <v>19</v>
      </c>
      <c r="L114" s="89">
        <v>98</v>
      </c>
      <c r="M114" s="90">
        <v>45049</v>
      </c>
      <c r="N114" s="91" t="s">
        <v>13</v>
      </c>
    </row>
    <row r="115" spans="8:14" ht="20.100000000000001" customHeight="1" x14ac:dyDescent="0.25">
      <c r="H115" s="30" t="s">
        <v>26</v>
      </c>
      <c r="I115" s="33" t="s">
        <v>10</v>
      </c>
      <c r="J115" s="33" t="s">
        <v>11</v>
      </c>
      <c r="K115" s="88" t="s">
        <v>22</v>
      </c>
      <c r="L115" s="89">
        <v>370</v>
      </c>
      <c r="M115" s="90">
        <v>45050</v>
      </c>
      <c r="N115" s="91" t="s">
        <v>13</v>
      </c>
    </row>
    <row r="116" spans="8:14" ht="20.100000000000001" customHeight="1" x14ac:dyDescent="0.25">
      <c r="H116" s="30" t="s">
        <v>26</v>
      </c>
      <c r="I116" s="33" t="s">
        <v>10</v>
      </c>
      <c r="J116" s="33" t="s">
        <v>11</v>
      </c>
      <c r="K116" s="88" t="s">
        <v>25</v>
      </c>
      <c r="L116" s="89">
        <v>125</v>
      </c>
      <c r="M116" s="90">
        <v>45052</v>
      </c>
      <c r="N116" s="91" t="s">
        <v>13</v>
      </c>
    </row>
    <row r="117" spans="8:14" ht="20.100000000000001" customHeight="1" x14ac:dyDescent="0.25">
      <c r="H117" s="30" t="s">
        <v>26</v>
      </c>
      <c r="I117" s="33" t="s">
        <v>10</v>
      </c>
      <c r="J117" s="33" t="s">
        <v>11</v>
      </c>
      <c r="K117" s="88" t="s">
        <v>28</v>
      </c>
      <c r="L117" s="89">
        <v>293</v>
      </c>
      <c r="M117" s="90">
        <v>45053</v>
      </c>
      <c r="N117" s="91" t="s">
        <v>13</v>
      </c>
    </row>
    <row r="118" spans="8:14" ht="20.100000000000001" customHeight="1" x14ac:dyDescent="0.25">
      <c r="H118" s="30" t="s">
        <v>26</v>
      </c>
      <c r="I118" s="33" t="s">
        <v>10</v>
      </c>
      <c r="J118" s="33" t="s">
        <v>11</v>
      </c>
      <c r="K118" s="88" t="s">
        <v>30</v>
      </c>
      <c r="L118" s="89">
        <v>1650</v>
      </c>
      <c r="M118" s="90">
        <v>45052</v>
      </c>
      <c r="N118" s="91" t="s">
        <v>13</v>
      </c>
    </row>
    <row r="119" spans="8:14" ht="20.100000000000001" customHeight="1" x14ac:dyDescent="0.25">
      <c r="H119" s="30" t="s">
        <v>26</v>
      </c>
      <c r="I119" s="33" t="s">
        <v>10</v>
      </c>
      <c r="J119" s="33" t="s">
        <v>11</v>
      </c>
      <c r="K119" s="88" t="s">
        <v>32</v>
      </c>
      <c r="L119" s="89">
        <v>110</v>
      </c>
      <c r="M119" s="90">
        <v>45053</v>
      </c>
      <c r="N119" s="91" t="s">
        <v>13</v>
      </c>
    </row>
    <row r="120" spans="8:14" ht="20.100000000000001" customHeight="1" x14ac:dyDescent="0.25">
      <c r="H120" s="30" t="s">
        <v>26</v>
      </c>
      <c r="I120" s="33" t="s">
        <v>10</v>
      </c>
      <c r="J120" s="33" t="s">
        <v>11</v>
      </c>
      <c r="K120" s="88" t="s">
        <v>34</v>
      </c>
      <c r="L120" s="89">
        <v>680</v>
      </c>
      <c r="M120" s="90">
        <v>45054</v>
      </c>
      <c r="N120" s="91" t="s">
        <v>13</v>
      </c>
    </row>
    <row r="121" spans="8:14" ht="20.100000000000001" customHeight="1" x14ac:dyDescent="0.25">
      <c r="H121" s="30" t="s">
        <v>26</v>
      </c>
      <c r="I121" s="33" t="s">
        <v>10</v>
      </c>
      <c r="J121" s="33" t="s">
        <v>36</v>
      </c>
      <c r="K121" s="88" t="s">
        <v>37</v>
      </c>
      <c r="L121" s="89">
        <v>1210</v>
      </c>
      <c r="M121" s="90">
        <v>45055</v>
      </c>
      <c r="N121" s="91" t="s">
        <v>13</v>
      </c>
    </row>
    <row r="122" spans="8:14" ht="20.100000000000001" customHeight="1" x14ac:dyDescent="0.25">
      <c r="H122" s="30" t="s">
        <v>26</v>
      </c>
      <c r="I122" s="33" t="s">
        <v>10</v>
      </c>
      <c r="J122" s="33" t="s">
        <v>36</v>
      </c>
      <c r="K122" s="88" t="s">
        <v>39</v>
      </c>
      <c r="L122" s="89">
        <v>950</v>
      </c>
      <c r="M122" s="90">
        <v>45050</v>
      </c>
      <c r="N122" s="91" t="s">
        <v>13</v>
      </c>
    </row>
    <row r="123" spans="8:14" ht="20.100000000000001" customHeight="1" x14ac:dyDescent="0.25">
      <c r="H123" s="30" t="s">
        <v>26</v>
      </c>
      <c r="I123" s="33" t="s">
        <v>10</v>
      </c>
      <c r="J123" s="33" t="s">
        <v>36</v>
      </c>
      <c r="K123" s="88" t="s">
        <v>41</v>
      </c>
      <c r="L123" s="89">
        <v>440</v>
      </c>
      <c r="M123" s="90">
        <v>45051</v>
      </c>
      <c r="N123" s="91" t="s">
        <v>13</v>
      </c>
    </row>
    <row r="124" spans="8:14" ht="20.100000000000001" customHeight="1" x14ac:dyDescent="0.25">
      <c r="H124" s="30" t="s">
        <v>26</v>
      </c>
      <c r="I124" s="33" t="s">
        <v>10</v>
      </c>
      <c r="J124" s="33" t="s">
        <v>43</v>
      </c>
      <c r="K124" s="88" t="s">
        <v>12</v>
      </c>
      <c r="L124" s="89">
        <v>100</v>
      </c>
      <c r="M124" s="90">
        <v>45052</v>
      </c>
      <c r="N124" s="91" t="s">
        <v>13</v>
      </c>
    </row>
    <row r="125" spans="8:14" ht="20.100000000000001" customHeight="1" x14ac:dyDescent="0.25">
      <c r="H125" s="30" t="s">
        <v>26</v>
      </c>
      <c r="I125" s="33" t="s">
        <v>10</v>
      </c>
      <c r="J125" s="33" t="s">
        <v>43</v>
      </c>
      <c r="K125" s="88" t="s">
        <v>44</v>
      </c>
      <c r="L125" s="89">
        <v>378</v>
      </c>
      <c r="M125" s="90">
        <v>45053</v>
      </c>
      <c r="N125" s="91" t="s">
        <v>13</v>
      </c>
    </row>
    <row r="126" spans="8:14" ht="20.100000000000001" customHeight="1" x14ac:dyDescent="0.25">
      <c r="H126" s="30" t="s">
        <v>26</v>
      </c>
      <c r="I126" s="33" t="s">
        <v>10</v>
      </c>
      <c r="J126" s="33" t="s">
        <v>43</v>
      </c>
      <c r="K126" s="88" t="s">
        <v>45</v>
      </c>
      <c r="L126" s="89">
        <v>110</v>
      </c>
      <c r="M126" s="90">
        <v>45049</v>
      </c>
      <c r="N126" s="91" t="s">
        <v>13</v>
      </c>
    </row>
    <row r="127" spans="8:14" ht="20.100000000000001" customHeight="1" x14ac:dyDescent="0.25">
      <c r="H127" s="30" t="s">
        <v>26</v>
      </c>
      <c r="I127" s="33" t="s">
        <v>10</v>
      </c>
      <c r="J127" s="33" t="s">
        <v>43</v>
      </c>
      <c r="K127" s="88" t="s">
        <v>46</v>
      </c>
      <c r="L127" s="89">
        <v>228</v>
      </c>
      <c r="M127" s="90">
        <v>45050</v>
      </c>
      <c r="N127" s="91" t="s">
        <v>13</v>
      </c>
    </row>
    <row r="128" spans="8:14" ht="20.100000000000001" customHeight="1" x14ac:dyDescent="0.25">
      <c r="H128" s="30" t="s">
        <v>26</v>
      </c>
      <c r="I128" s="33" t="s">
        <v>10</v>
      </c>
      <c r="J128" s="33" t="s">
        <v>43</v>
      </c>
      <c r="K128" s="88" t="s">
        <v>47</v>
      </c>
      <c r="L128" s="89">
        <v>195</v>
      </c>
      <c r="M128" s="90">
        <v>45052</v>
      </c>
      <c r="N128" s="91" t="s">
        <v>13</v>
      </c>
    </row>
    <row r="129" spans="8:14" ht="20.100000000000001" customHeight="1" x14ac:dyDescent="0.25">
      <c r="H129" s="30" t="s">
        <v>26</v>
      </c>
      <c r="I129" s="33" t="s">
        <v>10</v>
      </c>
      <c r="J129" s="33" t="s">
        <v>43</v>
      </c>
      <c r="K129" s="88" t="s">
        <v>48</v>
      </c>
      <c r="L129" s="89">
        <v>1045</v>
      </c>
      <c r="M129" s="90">
        <v>45053</v>
      </c>
      <c r="N129" s="91" t="s">
        <v>13</v>
      </c>
    </row>
    <row r="130" spans="8:14" ht="20.100000000000001" customHeight="1" x14ac:dyDescent="0.25">
      <c r="H130" s="30" t="s">
        <v>26</v>
      </c>
      <c r="I130" s="33" t="s">
        <v>10</v>
      </c>
      <c r="J130" s="33" t="s">
        <v>43</v>
      </c>
      <c r="K130" s="88" t="s">
        <v>49</v>
      </c>
      <c r="L130" s="89">
        <v>130</v>
      </c>
      <c r="M130" s="90">
        <v>45054</v>
      </c>
      <c r="N130" s="91" t="s">
        <v>13</v>
      </c>
    </row>
    <row r="131" spans="8:14" ht="20.100000000000001" customHeight="1" x14ac:dyDescent="0.25">
      <c r="H131" s="30" t="s">
        <v>26</v>
      </c>
      <c r="I131" s="33" t="s">
        <v>10</v>
      </c>
      <c r="J131" s="33" t="s">
        <v>43</v>
      </c>
      <c r="K131" s="88" t="s">
        <v>50</v>
      </c>
      <c r="L131" s="89">
        <v>44</v>
      </c>
      <c r="M131" s="90">
        <v>45055</v>
      </c>
      <c r="N131" s="91" t="s">
        <v>13</v>
      </c>
    </row>
    <row r="132" spans="8:14" ht="20.100000000000001" customHeight="1" x14ac:dyDescent="0.25">
      <c r="H132" s="30" t="s">
        <v>26</v>
      </c>
      <c r="I132" s="33" t="s">
        <v>10</v>
      </c>
      <c r="J132" s="33" t="s">
        <v>43</v>
      </c>
      <c r="K132" s="88" t="s">
        <v>34</v>
      </c>
      <c r="L132" s="89">
        <v>55</v>
      </c>
      <c r="M132" s="90">
        <v>45050</v>
      </c>
      <c r="N132" s="91" t="s">
        <v>13</v>
      </c>
    </row>
    <row r="133" spans="8:14" ht="20.100000000000001" customHeight="1" x14ac:dyDescent="0.25">
      <c r="H133" s="30" t="s">
        <v>26</v>
      </c>
      <c r="I133" s="33" t="s">
        <v>51</v>
      </c>
      <c r="J133" s="33" t="s">
        <v>52</v>
      </c>
      <c r="K133" s="88" t="s">
        <v>53</v>
      </c>
      <c r="L133" s="92">
        <v>13000</v>
      </c>
      <c r="M133" s="90"/>
      <c r="N133" s="91"/>
    </row>
    <row r="134" spans="8:14" ht="20.100000000000001" customHeight="1" x14ac:dyDescent="0.25">
      <c r="H134" s="30" t="s">
        <v>26</v>
      </c>
      <c r="I134" s="33" t="s">
        <v>51</v>
      </c>
      <c r="J134" s="33" t="s">
        <v>52</v>
      </c>
      <c r="K134" s="88" t="s">
        <v>54</v>
      </c>
      <c r="L134" s="92">
        <v>3900</v>
      </c>
      <c r="M134" s="90"/>
      <c r="N134" s="91"/>
    </row>
    <row r="135" spans="8:14" ht="20.100000000000001" customHeight="1" x14ac:dyDescent="0.25">
      <c r="H135" s="30" t="s">
        <v>26</v>
      </c>
      <c r="I135" s="33" t="s">
        <v>51</v>
      </c>
      <c r="J135" s="33" t="s">
        <v>55</v>
      </c>
      <c r="K135" s="88" t="s">
        <v>56</v>
      </c>
      <c r="L135" s="92">
        <v>1700</v>
      </c>
      <c r="M135" s="90"/>
      <c r="N135" s="91"/>
    </row>
    <row r="136" spans="8:14" ht="20.100000000000001" customHeight="1" thickBot="1" x14ac:dyDescent="0.3">
      <c r="H136" s="31" t="s">
        <v>26</v>
      </c>
      <c r="I136" s="33" t="s">
        <v>51</v>
      </c>
      <c r="J136" s="33" t="s">
        <v>55</v>
      </c>
      <c r="K136" s="88" t="s">
        <v>80</v>
      </c>
      <c r="L136" s="92">
        <v>170</v>
      </c>
      <c r="M136" s="90"/>
      <c r="N136" s="91"/>
    </row>
    <row r="137" spans="8:14" ht="20.100000000000001" hidden="1" customHeight="1" x14ac:dyDescent="0.25">
      <c r="H137" s="29" t="s">
        <v>29</v>
      </c>
      <c r="I137" s="33" t="s">
        <v>10</v>
      </c>
      <c r="J137" s="33" t="s">
        <v>11</v>
      </c>
      <c r="K137" s="1" t="s">
        <v>12</v>
      </c>
      <c r="L137" s="2">
        <v>500</v>
      </c>
      <c r="M137" s="3">
        <v>45084</v>
      </c>
      <c r="N137" s="4" t="s">
        <v>13</v>
      </c>
    </row>
    <row r="138" spans="8:14" ht="20.100000000000001" hidden="1" customHeight="1" x14ac:dyDescent="0.25">
      <c r="H138" s="30" t="s">
        <v>29</v>
      </c>
      <c r="I138" s="33" t="s">
        <v>10</v>
      </c>
      <c r="J138" s="33" t="s">
        <v>11</v>
      </c>
      <c r="K138" s="6" t="s">
        <v>15</v>
      </c>
      <c r="L138" s="7">
        <v>360</v>
      </c>
      <c r="M138" s="5">
        <v>45079</v>
      </c>
      <c r="N138" s="8" t="s">
        <v>13</v>
      </c>
    </row>
    <row r="139" spans="8:14" ht="20.100000000000001" hidden="1" customHeight="1" x14ac:dyDescent="0.25">
      <c r="H139" s="30" t="s">
        <v>29</v>
      </c>
      <c r="I139" s="33" t="s">
        <v>10</v>
      </c>
      <c r="J139" s="33" t="s">
        <v>11</v>
      </c>
      <c r="K139" s="6" t="s">
        <v>19</v>
      </c>
      <c r="L139" s="7">
        <v>100</v>
      </c>
      <c r="M139" s="5">
        <v>45079</v>
      </c>
      <c r="N139" s="8" t="s">
        <v>13</v>
      </c>
    </row>
    <row r="140" spans="8:14" ht="20.100000000000001" hidden="1" customHeight="1" x14ac:dyDescent="0.25">
      <c r="H140" s="30" t="s">
        <v>29</v>
      </c>
      <c r="I140" s="33" t="s">
        <v>10</v>
      </c>
      <c r="J140" s="33" t="s">
        <v>11</v>
      </c>
      <c r="K140" s="6" t="s">
        <v>22</v>
      </c>
      <c r="L140" s="7">
        <v>390</v>
      </c>
      <c r="M140" s="5">
        <v>45080</v>
      </c>
      <c r="N140" s="8" t="s">
        <v>13</v>
      </c>
    </row>
    <row r="141" spans="8:14" ht="20.100000000000001" hidden="1" customHeight="1" x14ac:dyDescent="0.25">
      <c r="H141" s="30" t="s">
        <v>29</v>
      </c>
      <c r="I141" s="33" t="s">
        <v>10</v>
      </c>
      <c r="J141" s="33" t="s">
        <v>11</v>
      </c>
      <c r="K141" s="6" t="s">
        <v>25</v>
      </c>
      <c r="L141" s="7">
        <v>160</v>
      </c>
      <c r="M141" s="5">
        <v>45081</v>
      </c>
      <c r="N141" s="8" t="s">
        <v>13</v>
      </c>
    </row>
    <row r="142" spans="8:14" ht="20.100000000000001" hidden="1" customHeight="1" x14ac:dyDescent="0.25">
      <c r="H142" s="30" t="s">
        <v>29</v>
      </c>
      <c r="I142" s="33" t="s">
        <v>10</v>
      </c>
      <c r="J142" s="33" t="s">
        <v>11</v>
      </c>
      <c r="K142" s="6" t="s">
        <v>28</v>
      </c>
      <c r="L142" s="7">
        <v>300</v>
      </c>
      <c r="M142" s="5">
        <v>45082</v>
      </c>
      <c r="N142" s="8" t="s">
        <v>13</v>
      </c>
    </row>
    <row r="143" spans="8:14" ht="20.100000000000001" hidden="1" customHeight="1" x14ac:dyDescent="0.25">
      <c r="H143" s="30" t="s">
        <v>29</v>
      </c>
      <c r="I143" s="33" t="s">
        <v>10</v>
      </c>
      <c r="J143" s="33" t="s">
        <v>11</v>
      </c>
      <c r="K143" s="6" t="s">
        <v>30</v>
      </c>
      <c r="L143" s="7">
        <v>1650</v>
      </c>
      <c r="M143" s="5">
        <v>45083</v>
      </c>
      <c r="N143" s="8" t="s">
        <v>13</v>
      </c>
    </row>
    <row r="144" spans="8:14" ht="20.100000000000001" hidden="1" customHeight="1" x14ac:dyDescent="0.25">
      <c r="H144" s="30" t="s">
        <v>29</v>
      </c>
      <c r="I144" s="33" t="s">
        <v>10</v>
      </c>
      <c r="J144" s="33" t="s">
        <v>11</v>
      </c>
      <c r="K144" s="6" t="s">
        <v>32</v>
      </c>
      <c r="L144" s="7">
        <v>120</v>
      </c>
      <c r="M144" s="5">
        <v>45084</v>
      </c>
      <c r="N144" s="8" t="s">
        <v>13</v>
      </c>
    </row>
    <row r="145" spans="8:14" ht="20.100000000000001" hidden="1" customHeight="1" x14ac:dyDescent="0.25">
      <c r="H145" s="30" t="s">
        <v>29</v>
      </c>
      <c r="I145" s="33" t="s">
        <v>10</v>
      </c>
      <c r="J145" s="33" t="s">
        <v>11</v>
      </c>
      <c r="K145" s="6" t="s">
        <v>34</v>
      </c>
      <c r="L145" s="7">
        <v>685</v>
      </c>
      <c r="M145" s="5">
        <v>45085</v>
      </c>
      <c r="N145" s="8" t="s">
        <v>13</v>
      </c>
    </row>
    <row r="146" spans="8:14" ht="20.100000000000001" hidden="1" customHeight="1" x14ac:dyDescent="0.25">
      <c r="H146" s="30" t="s">
        <v>29</v>
      </c>
      <c r="I146" s="33" t="s">
        <v>10</v>
      </c>
      <c r="J146" s="33" t="s">
        <v>36</v>
      </c>
      <c r="K146" s="6" t="s">
        <v>37</v>
      </c>
      <c r="L146" s="7">
        <v>1210</v>
      </c>
      <c r="M146" s="5">
        <v>45086</v>
      </c>
      <c r="N146" s="8" t="s">
        <v>13</v>
      </c>
    </row>
    <row r="147" spans="8:14" ht="20.100000000000001" hidden="1" customHeight="1" x14ac:dyDescent="0.25">
      <c r="H147" s="30" t="s">
        <v>29</v>
      </c>
      <c r="I147" s="33" t="s">
        <v>10</v>
      </c>
      <c r="J147" s="33" t="s">
        <v>36</v>
      </c>
      <c r="K147" s="6" t="s">
        <v>39</v>
      </c>
      <c r="L147" s="7">
        <v>1000</v>
      </c>
      <c r="M147" s="5">
        <v>45081</v>
      </c>
      <c r="N147" s="8" t="s">
        <v>13</v>
      </c>
    </row>
    <row r="148" spans="8:14" ht="20.100000000000001" hidden="1" customHeight="1" x14ac:dyDescent="0.25">
      <c r="H148" s="30" t="s">
        <v>29</v>
      </c>
      <c r="I148" s="33" t="s">
        <v>10</v>
      </c>
      <c r="J148" s="33" t="s">
        <v>36</v>
      </c>
      <c r="K148" s="6" t="s">
        <v>41</v>
      </c>
      <c r="L148" s="7">
        <v>470</v>
      </c>
      <c r="M148" s="5">
        <v>45082</v>
      </c>
      <c r="N148" s="8" t="s">
        <v>13</v>
      </c>
    </row>
    <row r="149" spans="8:14" ht="20.100000000000001" hidden="1" customHeight="1" x14ac:dyDescent="0.25">
      <c r="H149" s="30" t="s">
        <v>29</v>
      </c>
      <c r="I149" s="33" t="s">
        <v>10</v>
      </c>
      <c r="J149" s="33" t="s">
        <v>43</v>
      </c>
      <c r="K149" s="6" t="s">
        <v>12</v>
      </c>
      <c r="L149" s="7">
        <v>125</v>
      </c>
      <c r="M149" s="5">
        <v>45083</v>
      </c>
      <c r="N149" s="8" t="s">
        <v>13</v>
      </c>
    </row>
    <row r="150" spans="8:14" ht="20.100000000000001" hidden="1" customHeight="1" x14ac:dyDescent="0.25">
      <c r="H150" s="30" t="s">
        <v>29</v>
      </c>
      <c r="I150" s="33" t="s">
        <v>10</v>
      </c>
      <c r="J150" s="33" t="s">
        <v>43</v>
      </c>
      <c r="K150" s="6" t="s">
        <v>44</v>
      </c>
      <c r="L150" s="7">
        <v>399</v>
      </c>
      <c r="M150" s="5">
        <v>45084</v>
      </c>
      <c r="N150" s="8" t="s">
        <v>13</v>
      </c>
    </row>
    <row r="151" spans="8:14" ht="20.100000000000001" hidden="1" customHeight="1" x14ac:dyDescent="0.25">
      <c r="H151" s="30" t="s">
        <v>29</v>
      </c>
      <c r="I151" s="33" t="s">
        <v>10</v>
      </c>
      <c r="J151" s="33" t="s">
        <v>43</v>
      </c>
      <c r="K151" s="6" t="s">
        <v>45</v>
      </c>
      <c r="L151" s="7">
        <v>111</v>
      </c>
      <c r="M151" s="5">
        <v>45080</v>
      </c>
      <c r="N151" s="8" t="s">
        <v>13</v>
      </c>
    </row>
    <row r="152" spans="8:14" ht="20.100000000000001" hidden="1" customHeight="1" x14ac:dyDescent="0.25">
      <c r="H152" s="30" t="s">
        <v>29</v>
      </c>
      <c r="I152" s="33" t="s">
        <v>10</v>
      </c>
      <c r="J152" s="33" t="s">
        <v>43</v>
      </c>
      <c r="K152" s="6" t="s">
        <v>46</v>
      </c>
      <c r="L152" s="7">
        <v>233</v>
      </c>
      <c r="M152" s="5">
        <v>45081</v>
      </c>
      <c r="N152" s="8" t="s">
        <v>13</v>
      </c>
    </row>
    <row r="153" spans="8:14" ht="20.100000000000001" hidden="1" customHeight="1" x14ac:dyDescent="0.25">
      <c r="H153" s="30" t="s">
        <v>29</v>
      </c>
      <c r="I153" s="33" t="s">
        <v>10</v>
      </c>
      <c r="J153" s="33" t="s">
        <v>43</v>
      </c>
      <c r="K153" s="6" t="s">
        <v>47</v>
      </c>
      <c r="L153" s="7">
        <v>1045</v>
      </c>
      <c r="M153" s="5">
        <v>45082</v>
      </c>
      <c r="N153" s="8" t="s">
        <v>13</v>
      </c>
    </row>
    <row r="154" spans="8:14" ht="20.100000000000001" hidden="1" customHeight="1" x14ac:dyDescent="0.25">
      <c r="H154" s="30" t="s">
        <v>29</v>
      </c>
      <c r="I154" s="33" t="s">
        <v>10</v>
      </c>
      <c r="J154" s="33" t="s">
        <v>43</v>
      </c>
      <c r="K154" s="6" t="s">
        <v>48</v>
      </c>
      <c r="L154" s="7">
        <v>138</v>
      </c>
      <c r="M154" s="5">
        <v>45083</v>
      </c>
      <c r="N154" s="8" t="s">
        <v>13</v>
      </c>
    </row>
    <row r="155" spans="8:14" ht="20.100000000000001" hidden="1" customHeight="1" x14ac:dyDescent="0.25">
      <c r="H155" s="30" t="s">
        <v>29</v>
      </c>
      <c r="I155" s="33" t="s">
        <v>10</v>
      </c>
      <c r="J155" s="33" t="s">
        <v>43</v>
      </c>
      <c r="K155" s="6" t="s">
        <v>49</v>
      </c>
      <c r="L155" s="7">
        <v>66</v>
      </c>
      <c r="M155" s="5">
        <v>45084</v>
      </c>
      <c r="N155" s="8" t="s">
        <v>13</v>
      </c>
    </row>
    <row r="156" spans="8:14" ht="20.100000000000001" hidden="1" customHeight="1" x14ac:dyDescent="0.25">
      <c r="H156" s="30" t="s">
        <v>29</v>
      </c>
      <c r="I156" s="33" t="s">
        <v>10</v>
      </c>
      <c r="J156" s="33" t="s">
        <v>43</v>
      </c>
      <c r="K156" s="6" t="s">
        <v>50</v>
      </c>
      <c r="L156" s="7">
        <v>55</v>
      </c>
      <c r="M156" s="5">
        <v>45085</v>
      </c>
      <c r="N156" s="8" t="s">
        <v>13</v>
      </c>
    </row>
    <row r="157" spans="8:14" ht="20.100000000000001" hidden="1" customHeight="1" x14ac:dyDescent="0.25">
      <c r="H157" s="30" t="s">
        <v>29</v>
      </c>
      <c r="I157" s="33" t="s">
        <v>10</v>
      </c>
      <c r="J157" s="33" t="s">
        <v>43</v>
      </c>
      <c r="K157" s="6" t="s">
        <v>34</v>
      </c>
      <c r="L157" s="7">
        <v>55</v>
      </c>
      <c r="M157" s="5">
        <v>45086</v>
      </c>
      <c r="N157" s="8" t="s">
        <v>13</v>
      </c>
    </row>
    <row r="158" spans="8:14" ht="20.100000000000001" hidden="1" customHeight="1" x14ac:dyDescent="0.25">
      <c r="H158" s="30" t="s">
        <v>29</v>
      </c>
      <c r="I158" s="33" t="s">
        <v>51</v>
      </c>
      <c r="J158" s="33" t="s">
        <v>52</v>
      </c>
      <c r="K158" s="6" t="s">
        <v>53</v>
      </c>
      <c r="L158" s="9">
        <v>13000</v>
      </c>
      <c r="M158" s="5"/>
      <c r="N158" s="8"/>
    </row>
    <row r="159" spans="8:14" ht="20.100000000000001" hidden="1" customHeight="1" x14ac:dyDescent="0.25">
      <c r="H159" s="30" t="s">
        <v>29</v>
      </c>
      <c r="I159" s="33" t="s">
        <v>51</v>
      </c>
      <c r="J159" s="33" t="s">
        <v>52</v>
      </c>
      <c r="K159" s="6" t="s">
        <v>54</v>
      </c>
      <c r="L159" s="9">
        <v>3800</v>
      </c>
      <c r="M159" s="5"/>
      <c r="N159" s="8"/>
    </row>
    <row r="160" spans="8:14" ht="20.100000000000001" hidden="1" customHeight="1" x14ac:dyDescent="0.25">
      <c r="H160" s="30" t="s">
        <v>29</v>
      </c>
      <c r="I160" s="33" t="s">
        <v>51</v>
      </c>
      <c r="J160" s="33" t="s">
        <v>55</v>
      </c>
      <c r="K160" s="6" t="s">
        <v>56</v>
      </c>
      <c r="L160" s="9">
        <v>1600</v>
      </c>
      <c r="M160" s="5"/>
      <c r="N160" s="8"/>
    </row>
    <row r="161" spans="8:14" ht="20.100000000000001" hidden="1" customHeight="1" thickBot="1" x14ac:dyDescent="0.3">
      <c r="H161" s="31" t="s">
        <v>29</v>
      </c>
      <c r="I161" s="33" t="s">
        <v>51</v>
      </c>
      <c r="J161" s="33" t="s">
        <v>55</v>
      </c>
      <c r="K161" s="10" t="s">
        <v>80</v>
      </c>
      <c r="L161" s="11">
        <v>170</v>
      </c>
      <c r="M161" s="12"/>
      <c r="N161" s="13"/>
    </row>
    <row r="162" spans="8:14" ht="20.100000000000001" hidden="1" customHeight="1" x14ac:dyDescent="0.25">
      <c r="H162" s="29" t="s">
        <v>31</v>
      </c>
      <c r="I162" s="33" t="s">
        <v>10</v>
      </c>
      <c r="J162" s="33" t="s">
        <v>11</v>
      </c>
      <c r="K162" s="84" t="s">
        <v>12</v>
      </c>
      <c r="L162" s="85">
        <f ca="1">RANDBETWEEN(45,1000)</f>
        <v>973</v>
      </c>
      <c r="M162" s="86">
        <v>45114</v>
      </c>
      <c r="N162" s="87" t="s">
        <v>13</v>
      </c>
    </row>
    <row r="163" spans="8:14" ht="20.100000000000001" hidden="1" customHeight="1" x14ac:dyDescent="0.25">
      <c r="H163" s="30" t="s">
        <v>31</v>
      </c>
      <c r="I163" s="33" t="s">
        <v>10</v>
      </c>
      <c r="J163" s="33" t="s">
        <v>11</v>
      </c>
      <c r="K163" s="6" t="s">
        <v>15</v>
      </c>
      <c r="L163" s="85">
        <f t="shared" ref="L163:L181" ca="1" si="0">RANDBETWEEN(45,1000)</f>
        <v>769</v>
      </c>
      <c r="M163" s="5">
        <v>45109</v>
      </c>
      <c r="N163" s="8" t="s">
        <v>13</v>
      </c>
    </row>
    <row r="164" spans="8:14" ht="20.100000000000001" hidden="1" customHeight="1" x14ac:dyDescent="0.25">
      <c r="H164" s="30" t="s">
        <v>31</v>
      </c>
      <c r="I164" s="33" t="s">
        <v>10</v>
      </c>
      <c r="J164" s="33" t="s">
        <v>11</v>
      </c>
      <c r="K164" s="6" t="s">
        <v>19</v>
      </c>
      <c r="L164" s="85">
        <f t="shared" ca="1" si="0"/>
        <v>480</v>
      </c>
      <c r="M164" s="5">
        <v>45109</v>
      </c>
      <c r="N164" s="8" t="s">
        <v>13</v>
      </c>
    </row>
    <row r="165" spans="8:14" ht="20.100000000000001" hidden="1" customHeight="1" x14ac:dyDescent="0.25">
      <c r="H165" s="30" t="s">
        <v>31</v>
      </c>
      <c r="I165" s="33" t="s">
        <v>10</v>
      </c>
      <c r="J165" s="33" t="s">
        <v>11</v>
      </c>
      <c r="K165" s="6" t="s">
        <v>22</v>
      </c>
      <c r="L165" s="85">
        <f t="shared" ca="1" si="0"/>
        <v>660</v>
      </c>
      <c r="M165" s="5">
        <v>45110</v>
      </c>
      <c r="N165" s="8" t="s">
        <v>13</v>
      </c>
    </row>
    <row r="166" spans="8:14" ht="20.100000000000001" hidden="1" customHeight="1" x14ac:dyDescent="0.25">
      <c r="H166" s="30" t="s">
        <v>31</v>
      </c>
      <c r="I166" s="33" t="s">
        <v>10</v>
      </c>
      <c r="J166" s="33" t="s">
        <v>11</v>
      </c>
      <c r="K166" s="6" t="s">
        <v>25</v>
      </c>
      <c r="L166" s="85">
        <f t="shared" ca="1" si="0"/>
        <v>710</v>
      </c>
      <c r="M166" s="5">
        <v>45111</v>
      </c>
      <c r="N166" s="8" t="s">
        <v>13</v>
      </c>
    </row>
    <row r="167" spans="8:14" ht="20.100000000000001" hidden="1" customHeight="1" x14ac:dyDescent="0.25">
      <c r="H167" s="30" t="s">
        <v>31</v>
      </c>
      <c r="I167" s="33" t="s">
        <v>10</v>
      </c>
      <c r="J167" s="33" t="s">
        <v>11</v>
      </c>
      <c r="K167" s="6" t="s">
        <v>28</v>
      </c>
      <c r="L167" s="85">
        <f t="shared" ca="1" si="0"/>
        <v>252</v>
      </c>
      <c r="M167" s="5">
        <v>45112</v>
      </c>
      <c r="N167" s="8" t="s">
        <v>13</v>
      </c>
    </row>
    <row r="168" spans="8:14" ht="20.100000000000001" hidden="1" customHeight="1" x14ac:dyDescent="0.25">
      <c r="H168" s="30" t="s">
        <v>31</v>
      </c>
      <c r="I168" s="33" t="s">
        <v>10</v>
      </c>
      <c r="J168" s="33" t="s">
        <v>11</v>
      </c>
      <c r="K168" s="6" t="s">
        <v>30</v>
      </c>
      <c r="L168" s="85">
        <f t="shared" ca="1" si="0"/>
        <v>566</v>
      </c>
      <c r="M168" s="5">
        <v>45113</v>
      </c>
      <c r="N168" s="8" t="s">
        <v>13</v>
      </c>
    </row>
    <row r="169" spans="8:14" ht="20.100000000000001" hidden="1" customHeight="1" x14ac:dyDescent="0.25">
      <c r="H169" s="30" t="s">
        <v>31</v>
      </c>
      <c r="I169" s="33" t="s">
        <v>10</v>
      </c>
      <c r="J169" s="33" t="s">
        <v>11</v>
      </c>
      <c r="K169" s="6" t="s">
        <v>32</v>
      </c>
      <c r="L169" s="85">
        <f t="shared" ca="1" si="0"/>
        <v>635</v>
      </c>
      <c r="M169" s="5">
        <v>45114</v>
      </c>
      <c r="N169" s="8" t="s">
        <v>13</v>
      </c>
    </row>
    <row r="170" spans="8:14" ht="20.100000000000001" hidden="1" customHeight="1" x14ac:dyDescent="0.25">
      <c r="H170" s="30" t="s">
        <v>31</v>
      </c>
      <c r="I170" s="33" t="s">
        <v>10</v>
      </c>
      <c r="J170" s="33" t="s">
        <v>11</v>
      </c>
      <c r="K170" s="6" t="s">
        <v>34</v>
      </c>
      <c r="L170" s="85">
        <f t="shared" ca="1" si="0"/>
        <v>433</v>
      </c>
      <c r="M170" s="5">
        <v>45115</v>
      </c>
      <c r="N170" s="8" t="s">
        <v>13</v>
      </c>
    </row>
    <row r="171" spans="8:14" ht="20.100000000000001" hidden="1" customHeight="1" x14ac:dyDescent="0.25">
      <c r="H171" s="30" t="s">
        <v>31</v>
      </c>
      <c r="I171" s="33" t="s">
        <v>10</v>
      </c>
      <c r="J171" s="33" t="s">
        <v>36</v>
      </c>
      <c r="K171" s="6" t="s">
        <v>37</v>
      </c>
      <c r="L171" s="85">
        <f t="shared" ca="1" si="0"/>
        <v>522</v>
      </c>
      <c r="M171" s="5">
        <v>45116</v>
      </c>
      <c r="N171" s="8" t="s">
        <v>13</v>
      </c>
    </row>
    <row r="172" spans="8:14" ht="20.100000000000001" hidden="1" customHeight="1" x14ac:dyDescent="0.25">
      <c r="H172" s="30" t="s">
        <v>31</v>
      </c>
      <c r="I172" s="33" t="s">
        <v>10</v>
      </c>
      <c r="J172" s="33" t="s">
        <v>36</v>
      </c>
      <c r="K172" s="6" t="s">
        <v>39</v>
      </c>
      <c r="L172" s="85">
        <f t="shared" ca="1" si="0"/>
        <v>708</v>
      </c>
      <c r="M172" s="5">
        <v>45111</v>
      </c>
      <c r="N172" s="8" t="s">
        <v>13</v>
      </c>
    </row>
    <row r="173" spans="8:14" ht="20.100000000000001" hidden="1" customHeight="1" x14ac:dyDescent="0.25">
      <c r="H173" s="30" t="s">
        <v>31</v>
      </c>
      <c r="I173" s="33" t="s">
        <v>10</v>
      </c>
      <c r="J173" s="33" t="s">
        <v>36</v>
      </c>
      <c r="K173" s="6" t="s">
        <v>41</v>
      </c>
      <c r="L173" s="85">
        <f ca="1">RANDBETWEEN(45,1000)</f>
        <v>856</v>
      </c>
      <c r="M173" s="5">
        <v>45112</v>
      </c>
      <c r="N173" s="8" t="s">
        <v>13</v>
      </c>
    </row>
    <row r="174" spans="8:14" ht="20.100000000000001" hidden="1" customHeight="1" x14ac:dyDescent="0.25">
      <c r="H174" s="30" t="s">
        <v>31</v>
      </c>
      <c r="I174" s="33" t="s">
        <v>10</v>
      </c>
      <c r="J174" s="33" t="s">
        <v>43</v>
      </c>
      <c r="K174" s="6" t="s">
        <v>12</v>
      </c>
      <c r="L174" s="85">
        <f t="shared" ca="1" si="0"/>
        <v>314</v>
      </c>
      <c r="M174" s="5">
        <v>45113</v>
      </c>
      <c r="N174" s="8" t="s">
        <v>13</v>
      </c>
    </row>
    <row r="175" spans="8:14" ht="20.100000000000001" hidden="1" customHeight="1" x14ac:dyDescent="0.25">
      <c r="H175" s="30" t="s">
        <v>31</v>
      </c>
      <c r="I175" s="33" t="s">
        <v>10</v>
      </c>
      <c r="J175" s="33" t="s">
        <v>43</v>
      </c>
      <c r="K175" s="6" t="s">
        <v>44</v>
      </c>
      <c r="L175" s="85">
        <f t="shared" ca="1" si="0"/>
        <v>934</v>
      </c>
      <c r="M175" s="5">
        <v>45114</v>
      </c>
      <c r="N175" s="8" t="s">
        <v>13</v>
      </c>
    </row>
    <row r="176" spans="8:14" ht="20.100000000000001" hidden="1" customHeight="1" x14ac:dyDescent="0.25">
      <c r="H176" s="30" t="s">
        <v>31</v>
      </c>
      <c r="I176" s="33" t="s">
        <v>10</v>
      </c>
      <c r="J176" s="33" t="s">
        <v>43</v>
      </c>
      <c r="K176" s="6" t="s">
        <v>45</v>
      </c>
      <c r="L176" s="85">
        <f t="shared" ca="1" si="0"/>
        <v>666</v>
      </c>
      <c r="M176" s="5">
        <v>45110</v>
      </c>
      <c r="N176" s="8" t="s">
        <v>13</v>
      </c>
    </row>
    <row r="177" spans="8:14" ht="20.100000000000001" hidden="1" customHeight="1" x14ac:dyDescent="0.25">
      <c r="H177" s="30" t="s">
        <v>31</v>
      </c>
      <c r="I177" s="33" t="s">
        <v>10</v>
      </c>
      <c r="J177" s="33" t="s">
        <v>43</v>
      </c>
      <c r="K177" s="6" t="s">
        <v>46</v>
      </c>
      <c r="L177" s="85">
        <f t="shared" ca="1" si="0"/>
        <v>988</v>
      </c>
      <c r="M177" s="5">
        <v>45111</v>
      </c>
      <c r="N177" s="8" t="s">
        <v>13</v>
      </c>
    </row>
    <row r="178" spans="8:14" ht="20.100000000000001" hidden="1" customHeight="1" x14ac:dyDescent="0.25">
      <c r="H178" s="30" t="s">
        <v>31</v>
      </c>
      <c r="I178" s="33" t="s">
        <v>10</v>
      </c>
      <c r="J178" s="33" t="s">
        <v>43</v>
      </c>
      <c r="K178" s="6" t="s">
        <v>47</v>
      </c>
      <c r="L178" s="85">
        <f t="shared" ca="1" si="0"/>
        <v>413</v>
      </c>
      <c r="M178" s="5">
        <v>45112</v>
      </c>
      <c r="N178" s="8" t="s">
        <v>13</v>
      </c>
    </row>
    <row r="179" spans="8:14" ht="20.100000000000001" hidden="1" customHeight="1" x14ac:dyDescent="0.25">
      <c r="H179" s="30" t="s">
        <v>31</v>
      </c>
      <c r="I179" s="33" t="s">
        <v>10</v>
      </c>
      <c r="J179" s="33" t="s">
        <v>43</v>
      </c>
      <c r="K179" s="6" t="s">
        <v>48</v>
      </c>
      <c r="L179" s="85">
        <f t="shared" ca="1" si="0"/>
        <v>371</v>
      </c>
      <c r="M179" s="5">
        <v>45113</v>
      </c>
      <c r="N179" s="8" t="s">
        <v>13</v>
      </c>
    </row>
    <row r="180" spans="8:14" ht="20.100000000000001" hidden="1" customHeight="1" x14ac:dyDescent="0.25">
      <c r="H180" s="30" t="s">
        <v>31</v>
      </c>
      <c r="I180" s="33" t="s">
        <v>10</v>
      </c>
      <c r="J180" s="33" t="s">
        <v>43</v>
      </c>
      <c r="K180" s="6" t="s">
        <v>49</v>
      </c>
      <c r="L180" s="85">
        <f t="shared" ca="1" si="0"/>
        <v>515</v>
      </c>
      <c r="M180" s="5">
        <v>45114</v>
      </c>
      <c r="N180" s="8" t="s">
        <v>13</v>
      </c>
    </row>
    <row r="181" spans="8:14" ht="20.100000000000001" hidden="1" customHeight="1" x14ac:dyDescent="0.25">
      <c r="H181" s="30" t="s">
        <v>31</v>
      </c>
      <c r="I181" s="33" t="s">
        <v>10</v>
      </c>
      <c r="J181" s="33" t="s">
        <v>43</v>
      </c>
      <c r="K181" s="6" t="s">
        <v>50</v>
      </c>
      <c r="L181" s="85">
        <f t="shared" ca="1" si="0"/>
        <v>367</v>
      </c>
      <c r="M181" s="5">
        <v>45115</v>
      </c>
      <c r="N181" s="8" t="s">
        <v>13</v>
      </c>
    </row>
    <row r="182" spans="8:14" ht="20.100000000000001" hidden="1" customHeight="1" x14ac:dyDescent="0.25">
      <c r="H182" s="30" t="s">
        <v>31</v>
      </c>
      <c r="I182" s="33" t="s">
        <v>10</v>
      </c>
      <c r="J182" s="33" t="s">
        <v>43</v>
      </c>
      <c r="K182" s="6" t="s">
        <v>34</v>
      </c>
      <c r="L182" s="85">
        <f ca="1">RANDBETWEEN(45,1000)</f>
        <v>870</v>
      </c>
      <c r="M182" s="5">
        <v>45116</v>
      </c>
      <c r="N182" s="8" t="s">
        <v>13</v>
      </c>
    </row>
    <row r="183" spans="8:14" ht="20.100000000000001" hidden="1" customHeight="1" x14ac:dyDescent="0.25">
      <c r="H183" s="30" t="s">
        <v>31</v>
      </c>
      <c r="I183" s="33" t="s">
        <v>51</v>
      </c>
      <c r="J183" s="33" t="s">
        <v>52</v>
      </c>
      <c r="K183" s="6" t="s">
        <v>53</v>
      </c>
      <c r="L183" s="9">
        <v>13000</v>
      </c>
      <c r="M183" s="5"/>
      <c r="N183" s="8"/>
    </row>
    <row r="184" spans="8:14" ht="20.100000000000001" hidden="1" customHeight="1" x14ac:dyDescent="0.25">
      <c r="H184" s="30" t="s">
        <v>31</v>
      </c>
      <c r="I184" s="33" t="s">
        <v>51</v>
      </c>
      <c r="J184" s="33" t="s">
        <v>52</v>
      </c>
      <c r="K184" s="6" t="s">
        <v>54</v>
      </c>
      <c r="L184" s="9">
        <v>3800</v>
      </c>
      <c r="M184" s="5"/>
      <c r="N184" s="8"/>
    </row>
    <row r="185" spans="8:14" ht="20.100000000000001" hidden="1" customHeight="1" x14ac:dyDescent="0.25">
      <c r="H185" s="30" t="s">
        <v>31</v>
      </c>
      <c r="I185" s="33" t="s">
        <v>51</v>
      </c>
      <c r="J185" s="33" t="s">
        <v>55</v>
      </c>
      <c r="K185" s="6" t="s">
        <v>56</v>
      </c>
      <c r="L185" s="9">
        <v>1600</v>
      </c>
      <c r="M185" s="5"/>
      <c r="N185" s="8"/>
    </row>
    <row r="186" spans="8:14" ht="20.100000000000001" hidden="1" customHeight="1" thickBot="1" x14ac:dyDescent="0.3">
      <c r="H186" s="31" t="s">
        <v>31</v>
      </c>
      <c r="I186" s="33" t="s">
        <v>51</v>
      </c>
      <c r="J186" s="33" t="s">
        <v>55</v>
      </c>
      <c r="K186" s="10" t="s">
        <v>80</v>
      </c>
      <c r="L186" s="11">
        <v>190</v>
      </c>
      <c r="M186" s="12"/>
      <c r="N186" s="13"/>
    </row>
    <row r="187" spans="8:14" ht="20.100000000000001" hidden="1" customHeight="1" x14ac:dyDescent="0.25">
      <c r="H187" s="29" t="s">
        <v>33</v>
      </c>
      <c r="I187" s="33" t="s">
        <v>10</v>
      </c>
      <c r="J187" s="33" t="s">
        <v>11</v>
      </c>
      <c r="K187" s="84" t="s">
        <v>12</v>
      </c>
      <c r="L187" s="85">
        <f ca="1">RANDBETWEEN(40,1000)</f>
        <v>489</v>
      </c>
      <c r="M187" s="86">
        <v>45178</v>
      </c>
      <c r="N187" s="87" t="s">
        <v>13</v>
      </c>
    </row>
    <row r="188" spans="8:14" ht="20.100000000000001" hidden="1" customHeight="1" x14ac:dyDescent="0.25">
      <c r="H188" s="30" t="s">
        <v>33</v>
      </c>
      <c r="I188" s="33" t="s">
        <v>10</v>
      </c>
      <c r="J188" s="33" t="s">
        <v>11</v>
      </c>
      <c r="K188" s="6" t="s">
        <v>15</v>
      </c>
      <c r="L188" s="85">
        <f ca="1">RANDBETWEEN(40,1000)</f>
        <v>186</v>
      </c>
      <c r="M188" s="5">
        <v>45174</v>
      </c>
      <c r="N188" s="8" t="s">
        <v>13</v>
      </c>
    </row>
    <row r="189" spans="8:14" ht="20.100000000000001" hidden="1" customHeight="1" x14ac:dyDescent="0.25">
      <c r="H189" s="30" t="s">
        <v>33</v>
      </c>
      <c r="I189" s="33" t="s">
        <v>10</v>
      </c>
      <c r="J189" s="33" t="s">
        <v>11</v>
      </c>
      <c r="K189" s="6" t="s">
        <v>19</v>
      </c>
      <c r="L189" s="85">
        <f t="shared" ref="L189:L207" ca="1" si="1">RANDBETWEEN(40,1000)</f>
        <v>405</v>
      </c>
      <c r="M189" s="5">
        <v>45177</v>
      </c>
      <c r="N189" s="8" t="s">
        <v>13</v>
      </c>
    </row>
    <row r="190" spans="8:14" ht="20.100000000000001" hidden="1" customHeight="1" x14ac:dyDescent="0.25">
      <c r="H190" s="30" t="s">
        <v>33</v>
      </c>
      <c r="I190" s="33" t="s">
        <v>10</v>
      </c>
      <c r="J190" s="33" t="s">
        <v>11</v>
      </c>
      <c r="K190" s="6" t="s">
        <v>22</v>
      </c>
      <c r="L190" s="85">
        <f t="shared" ca="1" si="1"/>
        <v>527</v>
      </c>
      <c r="M190" s="5">
        <v>45173</v>
      </c>
      <c r="N190" s="8" t="s">
        <v>13</v>
      </c>
    </row>
    <row r="191" spans="8:14" ht="20.100000000000001" hidden="1" customHeight="1" x14ac:dyDescent="0.25">
      <c r="H191" s="30" t="s">
        <v>33</v>
      </c>
      <c r="I191" s="33" t="s">
        <v>10</v>
      </c>
      <c r="J191" s="33" t="s">
        <v>11</v>
      </c>
      <c r="K191" s="6" t="s">
        <v>25</v>
      </c>
      <c r="L191" s="85">
        <f t="shared" ca="1" si="1"/>
        <v>306</v>
      </c>
      <c r="M191" s="5">
        <v>45175</v>
      </c>
      <c r="N191" s="8" t="s">
        <v>13</v>
      </c>
    </row>
    <row r="192" spans="8:14" ht="20.100000000000001" hidden="1" customHeight="1" x14ac:dyDescent="0.25">
      <c r="H192" s="30" t="s">
        <v>33</v>
      </c>
      <c r="I192" s="33" t="s">
        <v>10</v>
      </c>
      <c r="J192" s="33" t="s">
        <v>11</v>
      </c>
      <c r="K192" s="6" t="s">
        <v>28</v>
      </c>
      <c r="L192" s="85">
        <f t="shared" ca="1" si="1"/>
        <v>529</v>
      </c>
      <c r="M192" s="5">
        <v>45176</v>
      </c>
      <c r="N192" s="8" t="s">
        <v>13</v>
      </c>
    </row>
    <row r="193" spans="8:14" ht="20.100000000000001" hidden="1" customHeight="1" x14ac:dyDescent="0.25">
      <c r="H193" s="30" t="s">
        <v>33</v>
      </c>
      <c r="I193" s="33" t="s">
        <v>10</v>
      </c>
      <c r="J193" s="33" t="s">
        <v>11</v>
      </c>
      <c r="K193" s="6" t="s">
        <v>30</v>
      </c>
      <c r="L193" s="85">
        <f t="shared" ca="1" si="1"/>
        <v>187</v>
      </c>
      <c r="M193" s="5">
        <v>45172</v>
      </c>
      <c r="N193" s="8" t="s">
        <v>13</v>
      </c>
    </row>
    <row r="194" spans="8:14" ht="20.100000000000001" hidden="1" customHeight="1" x14ac:dyDescent="0.25">
      <c r="H194" s="30" t="s">
        <v>33</v>
      </c>
      <c r="I194" s="33" t="s">
        <v>10</v>
      </c>
      <c r="J194" s="33" t="s">
        <v>11</v>
      </c>
      <c r="K194" s="6" t="s">
        <v>32</v>
      </c>
      <c r="L194" s="85">
        <f t="shared" ca="1" si="1"/>
        <v>947</v>
      </c>
      <c r="M194" s="5">
        <v>45176</v>
      </c>
      <c r="N194" s="8" t="s">
        <v>13</v>
      </c>
    </row>
    <row r="195" spans="8:14" ht="20.100000000000001" hidden="1" customHeight="1" x14ac:dyDescent="0.25">
      <c r="H195" s="30" t="s">
        <v>33</v>
      </c>
      <c r="I195" s="33" t="s">
        <v>10</v>
      </c>
      <c r="J195" s="33" t="s">
        <v>11</v>
      </c>
      <c r="K195" s="6" t="s">
        <v>34</v>
      </c>
      <c r="L195" s="85">
        <f t="shared" ca="1" si="1"/>
        <v>705</v>
      </c>
      <c r="M195" s="5">
        <v>45177</v>
      </c>
      <c r="N195" s="8" t="s">
        <v>13</v>
      </c>
    </row>
    <row r="196" spans="8:14" ht="20.100000000000001" hidden="1" customHeight="1" x14ac:dyDescent="0.25">
      <c r="H196" s="30" t="s">
        <v>33</v>
      </c>
      <c r="I196" s="33" t="s">
        <v>10</v>
      </c>
      <c r="J196" s="33" t="s">
        <v>36</v>
      </c>
      <c r="K196" s="6" t="s">
        <v>37</v>
      </c>
      <c r="L196" s="85">
        <f t="shared" ca="1" si="1"/>
        <v>116</v>
      </c>
      <c r="M196" s="5">
        <v>45173</v>
      </c>
      <c r="N196" s="8" t="s">
        <v>13</v>
      </c>
    </row>
    <row r="197" spans="8:14" ht="20.100000000000001" hidden="1" customHeight="1" x14ac:dyDescent="0.25">
      <c r="H197" s="30" t="s">
        <v>33</v>
      </c>
      <c r="I197" s="33" t="s">
        <v>10</v>
      </c>
      <c r="J197" s="33" t="s">
        <v>36</v>
      </c>
      <c r="K197" s="6" t="s">
        <v>39</v>
      </c>
      <c r="L197" s="85">
        <f t="shared" ca="1" si="1"/>
        <v>529</v>
      </c>
      <c r="M197" s="5">
        <v>45173</v>
      </c>
      <c r="N197" s="8" t="s">
        <v>13</v>
      </c>
    </row>
    <row r="198" spans="8:14" ht="20.100000000000001" hidden="1" customHeight="1" x14ac:dyDescent="0.25">
      <c r="H198" s="30" t="s">
        <v>33</v>
      </c>
      <c r="I198" s="33" t="s">
        <v>10</v>
      </c>
      <c r="J198" s="33" t="s">
        <v>36</v>
      </c>
      <c r="K198" s="6" t="s">
        <v>41</v>
      </c>
      <c r="L198" s="85">
        <f t="shared" ca="1" si="1"/>
        <v>172</v>
      </c>
      <c r="M198" s="5">
        <v>45170</v>
      </c>
      <c r="N198" s="8" t="s">
        <v>13</v>
      </c>
    </row>
    <row r="199" spans="8:14" ht="20.100000000000001" hidden="1" customHeight="1" x14ac:dyDescent="0.25">
      <c r="H199" s="30" t="s">
        <v>33</v>
      </c>
      <c r="I199" s="33" t="s">
        <v>10</v>
      </c>
      <c r="J199" s="33" t="s">
        <v>43</v>
      </c>
      <c r="K199" s="6" t="s">
        <v>12</v>
      </c>
      <c r="L199" s="85">
        <f t="shared" ca="1" si="1"/>
        <v>508</v>
      </c>
      <c r="M199" s="5">
        <v>45175</v>
      </c>
      <c r="N199" s="8" t="s">
        <v>13</v>
      </c>
    </row>
    <row r="200" spans="8:14" ht="20.100000000000001" hidden="1" customHeight="1" x14ac:dyDescent="0.25">
      <c r="H200" s="30" t="s">
        <v>33</v>
      </c>
      <c r="I200" s="33" t="s">
        <v>10</v>
      </c>
      <c r="J200" s="33" t="s">
        <v>43</v>
      </c>
      <c r="K200" s="6" t="s">
        <v>44</v>
      </c>
      <c r="L200" s="85">
        <f t="shared" ca="1" si="1"/>
        <v>329</v>
      </c>
      <c r="M200" s="5">
        <v>45170</v>
      </c>
      <c r="N200" s="8" t="s">
        <v>13</v>
      </c>
    </row>
    <row r="201" spans="8:14" ht="20.100000000000001" hidden="1" customHeight="1" x14ac:dyDescent="0.25">
      <c r="H201" s="30" t="s">
        <v>33</v>
      </c>
      <c r="I201" s="33" t="s">
        <v>10</v>
      </c>
      <c r="J201" s="33" t="s">
        <v>43</v>
      </c>
      <c r="K201" s="6" t="s">
        <v>45</v>
      </c>
      <c r="L201" s="85">
        <f t="shared" ca="1" si="1"/>
        <v>428</v>
      </c>
      <c r="M201" s="5">
        <v>45172</v>
      </c>
      <c r="N201" s="8" t="s">
        <v>13</v>
      </c>
    </row>
    <row r="202" spans="8:14" ht="20.100000000000001" hidden="1" customHeight="1" x14ac:dyDescent="0.25">
      <c r="H202" s="30" t="s">
        <v>33</v>
      </c>
      <c r="I202" s="33" t="s">
        <v>10</v>
      </c>
      <c r="J202" s="33" t="s">
        <v>43</v>
      </c>
      <c r="K202" s="6" t="s">
        <v>46</v>
      </c>
      <c r="L202" s="85">
        <f t="shared" ca="1" si="1"/>
        <v>618</v>
      </c>
      <c r="M202" s="5">
        <v>45173</v>
      </c>
      <c r="N202" s="8" t="s">
        <v>13</v>
      </c>
    </row>
    <row r="203" spans="8:14" ht="20.100000000000001" hidden="1" customHeight="1" x14ac:dyDescent="0.25">
      <c r="H203" s="30" t="s">
        <v>33</v>
      </c>
      <c r="I203" s="33" t="s">
        <v>10</v>
      </c>
      <c r="J203" s="33" t="s">
        <v>43</v>
      </c>
      <c r="K203" s="6" t="s">
        <v>47</v>
      </c>
      <c r="L203" s="85">
        <f t="shared" ca="1" si="1"/>
        <v>356</v>
      </c>
      <c r="M203" s="5">
        <v>45175</v>
      </c>
      <c r="N203" s="8" t="s">
        <v>13</v>
      </c>
    </row>
    <row r="204" spans="8:14" ht="20.100000000000001" hidden="1" customHeight="1" x14ac:dyDescent="0.25">
      <c r="H204" s="30" t="s">
        <v>33</v>
      </c>
      <c r="I204" s="33" t="s">
        <v>10</v>
      </c>
      <c r="J204" s="33" t="s">
        <v>43</v>
      </c>
      <c r="K204" s="6" t="s">
        <v>48</v>
      </c>
      <c r="L204" s="85">
        <f t="shared" ca="1" si="1"/>
        <v>712</v>
      </c>
      <c r="M204" s="5">
        <v>45176</v>
      </c>
      <c r="N204" s="8" t="s">
        <v>13</v>
      </c>
    </row>
    <row r="205" spans="8:14" ht="20.100000000000001" hidden="1" customHeight="1" x14ac:dyDescent="0.25">
      <c r="H205" s="30" t="s">
        <v>33</v>
      </c>
      <c r="I205" s="33" t="s">
        <v>10</v>
      </c>
      <c r="J205" s="33" t="s">
        <v>43</v>
      </c>
      <c r="K205" s="6" t="s">
        <v>49</v>
      </c>
      <c r="L205" s="85">
        <f t="shared" ca="1" si="1"/>
        <v>764</v>
      </c>
      <c r="M205" s="5">
        <v>45177</v>
      </c>
      <c r="N205" s="8" t="s">
        <v>13</v>
      </c>
    </row>
    <row r="206" spans="8:14" ht="20.100000000000001" hidden="1" customHeight="1" x14ac:dyDescent="0.25">
      <c r="H206" s="30" t="s">
        <v>33</v>
      </c>
      <c r="I206" s="33" t="s">
        <v>10</v>
      </c>
      <c r="J206" s="33" t="s">
        <v>43</v>
      </c>
      <c r="K206" s="6" t="s">
        <v>50</v>
      </c>
      <c r="L206" s="85">
        <f t="shared" ca="1" si="1"/>
        <v>315</v>
      </c>
      <c r="M206" s="5">
        <v>45178</v>
      </c>
      <c r="N206" s="8" t="s">
        <v>13</v>
      </c>
    </row>
    <row r="207" spans="8:14" ht="20.100000000000001" hidden="1" customHeight="1" x14ac:dyDescent="0.25">
      <c r="H207" s="30" t="s">
        <v>33</v>
      </c>
      <c r="I207" s="33" t="s">
        <v>10</v>
      </c>
      <c r="J207" s="33" t="s">
        <v>43</v>
      </c>
      <c r="K207" s="6" t="s">
        <v>34</v>
      </c>
      <c r="L207" s="85">
        <f t="shared" ca="1" si="1"/>
        <v>866</v>
      </c>
      <c r="M207" s="5">
        <v>45173</v>
      </c>
      <c r="N207" s="8" t="s">
        <v>13</v>
      </c>
    </row>
    <row r="208" spans="8:14" ht="20.100000000000001" hidden="1" customHeight="1" x14ac:dyDescent="0.25">
      <c r="H208" s="30" t="s">
        <v>33</v>
      </c>
      <c r="I208" s="33" t="s">
        <v>51</v>
      </c>
      <c r="J208" s="33" t="s">
        <v>52</v>
      </c>
      <c r="K208" s="6" t="s">
        <v>53</v>
      </c>
      <c r="L208" s="9">
        <v>13000</v>
      </c>
      <c r="M208" s="5"/>
      <c r="N208" s="8"/>
    </row>
    <row r="209" spans="8:14" ht="20.100000000000001" hidden="1" customHeight="1" x14ac:dyDescent="0.25">
      <c r="H209" s="30" t="s">
        <v>33</v>
      </c>
      <c r="I209" s="33" t="s">
        <v>51</v>
      </c>
      <c r="J209" s="33" t="s">
        <v>52</v>
      </c>
      <c r="K209" s="6" t="s">
        <v>54</v>
      </c>
      <c r="L209" s="9">
        <v>3800</v>
      </c>
      <c r="M209" s="5"/>
      <c r="N209" s="8"/>
    </row>
    <row r="210" spans="8:14" ht="20.100000000000001" hidden="1" customHeight="1" x14ac:dyDescent="0.25">
      <c r="H210" s="30" t="s">
        <v>33</v>
      </c>
      <c r="I210" s="33" t="s">
        <v>51</v>
      </c>
      <c r="J210" s="33" t="s">
        <v>55</v>
      </c>
      <c r="K210" s="6" t="s">
        <v>56</v>
      </c>
      <c r="L210" s="9">
        <v>1700</v>
      </c>
      <c r="M210" s="5"/>
      <c r="N210" s="8"/>
    </row>
    <row r="211" spans="8:14" ht="20.100000000000001" hidden="1" customHeight="1" thickBot="1" x14ac:dyDescent="0.3">
      <c r="H211" s="31" t="s">
        <v>33</v>
      </c>
      <c r="I211" s="33" t="s">
        <v>51</v>
      </c>
      <c r="J211" s="33" t="s">
        <v>55</v>
      </c>
      <c r="K211" s="10" t="s">
        <v>80</v>
      </c>
      <c r="L211" s="11">
        <v>220</v>
      </c>
      <c r="M211" s="12"/>
      <c r="N211" s="13"/>
    </row>
    <row r="212" spans="8:14" ht="20.100000000000001" hidden="1" customHeight="1" x14ac:dyDescent="0.25">
      <c r="H212" s="29" t="s">
        <v>35</v>
      </c>
      <c r="I212" s="33" t="s">
        <v>10</v>
      </c>
      <c r="J212" s="33" t="s">
        <v>11</v>
      </c>
      <c r="K212" s="84" t="s">
        <v>12</v>
      </c>
      <c r="L212" s="85">
        <f ca="1">RANDBETWEEN(40,1000)</f>
        <v>79</v>
      </c>
      <c r="M212" s="86">
        <v>45200</v>
      </c>
      <c r="N212" s="87" t="s">
        <v>13</v>
      </c>
    </row>
    <row r="213" spans="8:14" ht="20.100000000000001" hidden="1" customHeight="1" x14ac:dyDescent="0.25">
      <c r="H213" s="30" t="s">
        <v>35</v>
      </c>
      <c r="I213" s="33" t="s">
        <v>10</v>
      </c>
      <c r="J213" s="33" t="s">
        <v>11</v>
      </c>
    </row>
    <row r="214" spans="8:14" ht="20.100000000000001" hidden="1" customHeight="1" x14ac:dyDescent="0.25">
      <c r="H214" s="30" t="s">
        <v>35</v>
      </c>
      <c r="I214" s="33" t="s">
        <v>10</v>
      </c>
      <c r="J214" s="33" t="s">
        <v>11</v>
      </c>
    </row>
    <row r="215" spans="8:14" ht="20.100000000000001" hidden="1" customHeight="1" x14ac:dyDescent="0.25">
      <c r="H215" s="30" t="s">
        <v>35</v>
      </c>
      <c r="I215" s="33" t="s">
        <v>10</v>
      </c>
      <c r="J215" s="33" t="s">
        <v>11</v>
      </c>
    </row>
    <row r="216" spans="8:14" ht="20.100000000000001" hidden="1" customHeight="1" x14ac:dyDescent="0.25">
      <c r="H216" s="30" t="s">
        <v>35</v>
      </c>
      <c r="I216" s="33" t="s">
        <v>10</v>
      </c>
      <c r="J216" s="33" t="s">
        <v>11</v>
      </c>
    </row>
    <row r="217" spans="8:14" ht="20.100000000000001" hidden="1" customHeight="1" x14ac:dyDescent="0.25">
      <c r="H217" s="30" t="s">
        <v>35</v>
      </c>
      <c r="I217" s="33" t="s">
        <v>10</v>
      </c>
      <c r="J217" s="33" t="s">
        <v>11</v>
      </c>
    </row>
    <row r="218" spans="8:14" ht="20.100000000000001" hidden="1" customHeight="1" x14ac:dyDescent="0.25">
      <c r="H218" s="30" t="s">
        <v>35</v>
      </c>
      <c r="I218" s="33" t="s">
        <v>10</v>
      </c>
      <c r="J218" s="33" t="s">
        <v>11</v>
      </c>
    </row>
    <row r="219" spans="8:14" ht="20.100000000000001" hidden="1" customHeight="1" x14ac:dyDescent="0.25">
      <c r="H219" s="30" t="s">
        <v>35</v>
      </c>
      <c r="I219" s="33" t="s">
        <v>10</v>
      </c>
      <c r="J219" s="33" t="s">
        <v>11</v>
      </c>
    </row>
    <row r="220" spans="8:14" ht="20.100000000000001" hidden="1" customHeight="1" x14ac:dyDescent="0.25">
      <c r="H220" s="30" t="s">
        <v>35</v>
      </c>
      <c r="I220" s="33" t="s">
        <v>10</v>
      </c>
      <c r="J220" s="33" t="s">
        <v>11</v>
      </c>
    </row>
    <row r="221" spans="8:14" ht="20.100000000000001" hidden="1" customHeight="1" x14ac:dyDescent="0.25">
      <c r="H221" s="30" t="s">
        <v>35</v>
      </c>
      <c r="I221" s="33" t="s">
        <v>10</v>
      </c>
      <c r="J221" s="33" t="s">
        <v>36</v>
      </c>
    </row>
    <row r="222" spans="8:14" ht="20.100000000000001" hidden="1" customHeight="1" x14ac:dyDescent="0.25">
      <c r="H222" s="30" t="s">
        <v>35</v>
      </c>
      <c r="I222" s="33" t="s">
        <v>10</v>
      </c>
      <c r="J222" s="33" t="s">
        <v>36</v>
      </c>
    </row>
    <row r="223" spans="8:14" ht="20.100000000000001" hidden="1" customHeight="1" x14ac:dyDescent="0.25">
      <c r="H223" s="30" t="s">
        <v>35</v>
      </c>
      <c r="I223" s="33" t="s">
        <v>10</v>
      </c>
      <c r="J223" s="33" t="s">
        <v>36</v>
      </c>
    </row>
    <row r="224" spans="8:14" ht="20.100000000000001" hidden="1" customHeight="1" x14ac:dyDescent="0.25">
      <c r="H224" s="30" t="s">
        <v>35</v>
      </c>
      <c r="I224" s="33" t="s">
        <v>10</v>
      </c>
      <c r="J224" s="33" t="s">
        <v>43</v>
      </c>
    </row>
    <row r="225" spans="8:10" ht="20.100000000000001" hidden="1" customHeight="1" x14ac:dyDescent="0.25">
      <c r="H225" s="30" t="s">
        <v>35</v>
      </c>
      <c r="I225" s="33" t="s">
        <v>10</v>
      </c>
      <c r="J225" s="33" t="s">
        <v>43</v>
      </c>
    </row>
    <row r="226" spans="8:10" ht="20.100000000000001" hidden="1" customHeight="1" x14ac:dyDescent="0.25">
      <c r="H226" s="30" t="s">
        <v>35</v>
      </c>
      <c r="I226" s="33" t="s">
        <v>10</v>
      </c>
      <c r="J226" s="33" t="s">
        <v>43</v>
      </c>
    </row>
    <row r="227" spans="8:10" ht="20.100000000000001" hidden="1" customHeight="1" x14ac:dyDescent="0.25">
      <c r="H227" s="30" t="s">
        <v>35</v>
      </c>
      <c r="I227" s="33" t="s">
        <v>10</v>
      </c>
      <c r="J227" s="33" t="s">
        <v>43</v>
      </c>
    </row>
    <row r="228" spans="8:10" ht="20.100000000000001" hidden="1" customHeight="1" x14ac:dyDescent="0.25">
      <c r="H228" s="30" t="s">
        <v>35</v>
      </c>
      <c r="I228" s="33" t="s">
        <v>10</v>
      </c>
      <c r="J228" s="33" t="s">
        <v>43</v>
      </c>
    </row>
    <row r="229" spans="8:10" ht="20.100000000000001" hidden="1" customHeight="1" x14ac:dyDescent="0.25">
      <c r="H229" s="30" t="s">
        <v>35</v>
      </c>
      <c r="I229" s="33" t="s">
        <v>10</v>
      </c>
      <c r="J229" s="33" t="s">
        <v>43</v>
      </c>
    </row>
    <row r="230" spans="8:10" ht="20.100000000000001" hidden="1" customHeight="1" x14ac:dyDescent="0.25">
      <c r="H230" s="30" t="s">
        <v>35</v>
      </c>
      <c r="I230" s="33" t="s">
        <v>10</v>
      </c>
      <c r="J230" s="33" t="s">
        <v>43</v>
      </c>
    </row>
    <row r="231" spans="8:10" ht="20.100000000000001" hidden="1" customHeight="1" x14ac:dyDescent="0.25">
      <c r="H231" s="30" t="s">
        <v>35</v>
      </c>
      <c r="I231" s="33" t="s">
        <v>10</v>
      </c>
      <c r="J231" s="33" t="s">
        <v>43</v>
      </c>
    </row>
    <row r="232" spans="8:10" ht="20.100000000000001" hidden="1" customHeight="1" x14ac:dyDescent="0.25">
      <c r="H232" s="30" t="s">
        <v>35</v>
      </c>
      <c r="I232" s="33" t="s">
        <v>10</v>
      </c>
      <c r="J232" s="33" t="s">
        <v>43</v>
      </c>
    </row>
    <row r="233" spans="8:10" ht="20.100000000000001" hidden="1" customHeight="1" x14ac:dyDescent="0.25">
      <c r="H233" s="30" t="s">
        <v>35</v>
      </c>
      <c r="I233" s="33" t="s">
        <v>51</v>
      </c>
      <c r="J233" s="33" t="s">
        <v>52</v>
      </c>
    </row>
    <row r="234" spans="8:10" ht="20.100000000000001" hidden="1" customHeight="1" x14ac:dyDescent="0.25">
      <c r="H234" s="30" t="s">
        <v>35</v>
      </c>
      <c r="I234" s="33" t="s">
        <v>51</v>
      </c>
      <c r="J234" s="33" t="s">
        <v>52</v>
      </c>
    </row>
    <row r="235" spans="8:10" ht="20.100000000000001" hidden="1" customHeight="1" x14ac:dyDescent="0.25">
      <c r="H235" s="30" t="s">
        <v>35</v>
      </c>
      <c r="I235" s="33" t="s">
        <v>51</v>
      </c>
      <c r="J235" s="33" t="s">
        <v>55</v>
      </c>
    </row>
    <row r="236" spans="8:10" ht="20.100000000000001" hidden="1" customHeight="1" thickBot="1" x14ac:dyDescent="0.3">
      <c r="H236" s="31" t="s">
        <v>35</v>
      </c>
      <c r="I236" s="33" t="s">
        <v>51</v>
      </c>
      <c r="J236" s="33" t="s">
        <v>55</v>
      </c>
    </row>
    <row r="237" spans="8:10" ht="20.100000000000001" hidden="1" customHeight="1" x14ac:dyDescent="0.25">
      <c r="H237" s="29" t="s">
        <v>38</v>
      </c>
      <c r="I237" s="33" t="s">
        <v>10</v>
      </c>
      <c r="J237" s="33" t="s">
        <v>11</v>
      </c>
    </row>
    <row r="238" spans="8:10" ht="20.100000000000001" hidden="1" customHeight="1" x14ac:dyDescent="0.25">
      <c r="H238" s="30" t="s">
        <v>38</v>
      </c>
      <c r="I238" s="33" t="s">
        <v>10</v>
      </c>
      <c r="J238" s="33" t="s">
        <v>11</v>
      </c>
    </row>
    <row r="239" spans="8:10" ht="20.100000000000001" hidden="1" customHeight="1" x14ac:dyDescent="0.25">
      <c r="H239" s="30" t="s">
        <v>38</v>
      </c>
      <c r="I239" s="33" t="s">
        <v>10</v>
      </c>
      <c r="J239" s="33" t="s">
        <v>11</v>
      </c>
    </row>
    <row r="240" spans="8:10" ht="20.100000000000001" hidden="1" customHeight="1" x14ac:dyDescent="0.25">
      <c r="H240" s="30" t="s">
        <v>38</v>
      </c>
      <c r="I240" s="33" t="s">
        <v>10</v>
      </c>
      <c r="J240" s="33" t="s">
        <v>11</v>
      </c>
    </row>
    <row r="241" spans="8:10" ht="20.100000000000001" hidden="1" customHeight="1" x14ac:dyDescent="0.25">
      <c r="H241" s="30" t="s">
        <v>38</v>
      </c>
      <c r="I241" s="33" t="s">
        <v>10</v>
      </c>
      <c r="J241" s="33" t="s">
        <v>11</v>
      </c>
    </row>
    <row r="242" spans="8:10" ht="20.100000000000001" hidden="1" customHeight="1" x14ac:dyDescent="0.25">
      <c r="H242" s="30" t="s">
        <v>38</v>
      </c>
      <c r="I242" s="33" t="s">
        <v>10</v>
      </c>
      <c r="J242" s="33" t="s">
        <v>11</v>
      </c>
    </row>
    <row r="243" spans="8:10" ht="20.100000000000001" hidden="1" customHeight="1" x14ac:dyDescent="0.25">
      <c r="H243" s="30" t="s">
        <v>38</v>
      </c>
      <c r="I243" s="33" t="s">
        <v>10</v>
      </c>
      <c r="J243" s="33" t="s">
        <v>11</v>
      </c>
    </row>
    <row r="244" spans="8:10" ht="20.100000000000001" hidden="1" customHeight="1" x14ac:dyDescent="0.25">
      <c r="H244" s="30" t="s">
        <v>38</v>
      </c>
      <c r="I244" s="33" t="s">
        <v>10</v>
      </c>
      <c r="J244" s="33" t="s">
        <v>11</v>
      </c>
    </row>
    <row r="245" spans="8:10" ht="20.100000000000001" hidden="1" customHeight="1" x14ac:dyDescent="0.25">
      <c r="H245" s="30" t="s">
        <v>38</v>
      </c>
      <c r="I245" s="33" t="s">
        <v>10</v>
      </c>
      <c r="J245" s="33" t="s">
        <v>11</v>
      </c>
    </row>
    <row r="246" spans="8:10" ht="20.100000000000001" hidden="1" customHeight="1" x14ac:dyDescent="0.25">
      <c r="H246" s="30" t="s">
        <v>38</v>
      </c>
      <c r="I246" s="33" t="s">
        <v>10</v>
      </c>
      <c r="J246" s="33" t="s">
        <v>36</v>
      </c>
    </row>
    <row r="247" spans="8:10" ht="20.100000000000001" hidden="1" customHeight="1" x14ac:dyDescent="0.25">
      <c r="H247" s="30" t="s">
        <v>38</v>
      </c>
      <c r="I247" s="33" t="s">
        <v>10</v>
      </c>
      <c r="J247" s="33" t="s">
        <v>36</v>
      </c>
    </row>
    <row r="248" spans="8:10" ht="20.100000000000001" hidden="1" customHeight="1" x14ac:dyDescent="0.25">
      <c r="H248" s="30" t="s">
        <v>38</v>
      </c>
      <c r="I248" s="33" t="s">
        <v>10</v>
      </c>
      <c r="J248" s="33" t="s">
        <v>36</v>
      </c>
    </row>
    <row r="249" spans="8:10" ht="20.100000000000001" hidden="1" customHeight="1" x14ac:dyDescent="0.25">
      <c r="H249" s="30" t="s">
        <v>38</v>
      </c>
      <c r="I249" s="33" t="s">
        <v>10</v>
      </c>
      <c r="J249" s="33" t="s">
        <v>43</v>
      </c>
    </row>
    <row r="250" spans="8:10" ht="20.100000000000001" hidden="1" customHeight="1" x14ac:dyDescent="0.25">
      <c r="H250" s="30" t="s">
        <v>38</v>
      </c>
      <c r="I250" s="33" t="s">
        <v>10</v>
      </c>
      <c r="J250" s="33" t="s">
        <v>43</v>
      </c>
    </row>
    <row r="251" spans="8:10" ht="20.100000000000001" hidden="1" customHeight="1" x14ac:dyDescent="0.25">
      <c r="H251" s="30" t="s">
        <v>38</v>
      </c>
      <c r="I251" s="33" t="s">
        <v>10</v>
      </c>
      <c r="J251" s="33" t="s">
        <v>43</v>
      </c>
    </row>
    <row r="252" spans="8:10" ht="20.100000000000001" hidden="1" customHeight="1" x14ac:dyDescent="0.25">
      <c r="H252" s="30" t="s">
        <v>38</v>
      </c>
      <c r="I252" s="33" t="s">
        <v>10</v>
      </c>
      <c r="J252" s="33" t="s">
        <v>43</v>
      </c>
    </row>
    <row r="253" spans="8:10" ht="20.100000000000001" hidden="1" customHeight="1" x14ac:dyDescent="0.25">
      <c r="H253" s="30" t="s">
        <v>38</v>
      </c>
      <c r="I253" s="33" t="s">
        <v>10</v>
      </c>
      <c r="J253" s="33" t="s">
        <v>43</v>
      </c>
    </row>
    <row r="254" spans="8:10" ht="20.100000000000001" hidden="1" customHeight="1" x14ac:dyDescent="0.25">
      <c r="H254" s="30" t="s">
        <v>38</v>
      </c>
      <c r="I254" s="33" t="s">
        <v>10</v>
      </c>
      <c r="J254" s="33" t="s">
        <v>43</v>
      </c>
    </row>
    <row r="255" spans="8:10" ht="20.100000000000001" hidden="1" customHeight="1" x14ac:dyDescent="0.25">
      <c r="H255" s="30" t="s">
        <v>38</v>
      </c>
      <c r="I255" s="33" t="s">
        <v>10</v>
      </c>
      <c r="J255" s="33" t="s">
        <v>43</v>
      </c>
    </row>
    <row r="256" spans="8:10" ht="20.100000000000001" hidden="1" customHeight="1" x14ac:dyDescent="0.25">
      <c r="H256" s="30" t="s">
        <v>38</v>
      </c>
      <c r="I256" s="33" t="s">
        <v>10</v>
      </c>
      <c r="J256" s="33" t="s">
        <v>43</v>
      </c>
    </row>
    <row r="257" spans="8:10" ht="20.100000000000001" hidden="1" customHeight="1" x14ac:dyDescent="0.25">
      <c r="H257" s="30" t="s">
        <v>38</v>
      </c>
      <c r="I257" s="33" t="s">
        <v>10</v>
      </c>
      <c r="J257" s="33" t="s">
        <v>43</v>
      </c>
    </row>
    <row r="258" spans="8:10" ht="20.100000000000001" hidden="1" customHeight="1" x14ac:dyDescent="0.25">
      <c r="H258" s="30" t="s">
        <v>38</v>
      </c>
      <c r="I258" s="33" t="s">
        <v>51</v>
      </c>
      <c r="J258" s="33" t="s">
        <v>52</v>
      </c>
    </row>
    <row r="259" spans="8:10" ht="20.100000000000001" hidden="1" customHeight="1" x14ac:dyDescent="0.25">
      <c r="H259" s="30" t="s">
        <v>38</v>
      </c>
      <c r="I259" s="33" t="s">
        <v>51</v>
      </c>
      <c r="J259" s="33" t="s">
        <v>52</v>
      </c>
    </row>
    <row r="260" spans="8:10" ht="20.100000000000001" hidden="1" customHeight="1" x14ac:dyDescent="0.25">
      <c r="H260" s="30" t="s">
        <v>38</v>
      </c>
      <c r="I260" s="33" t="s">
        <v>51</v>
      </c>
      <c r="J260" s="33" t="s">
        <v>55</v>
      </c>
    </row>
    <row r="261" spans="8:10" ht="20.100000000000001" hidden="1" customHeight="1" thickBot="1" x14ac:dyDescent="0.3">
      <c r="H261" s="31" t="s">
        <v>38</v>
      </c>
      <c r="I261" s="33" t="s">
        <v>51</v>
      </c>
      <c r="J261" s="33" t="s">
        <v>55</v>
      </c>
    </row>
    <row r="262" spans="8:10" ht="20.100000000000001" hidden="1" customHeight="1" x14ac:dyDescent="0.25">
      <c r="H262" s="29" t="s">
        <v>40</v>
      </c>
      <c r="I262" s="33" t="s">
        <v>10</v>
      </c>
      <c r="J262" s="33" t="s">
        <v>11</v>
      </c>
    </row>
    <row r="263" spans="8:10" ht="20.100000000000001" hidden="1" customHeight="1" x14ac:dyDescent="0.25">
      <c r="H263" s="30" t="s">
        <v>40</v>
      </c>
      <c r="I263" s="33" t="s">
        <v>10</v>
      </c>
      <c r="J263" s="33" t="s">
        <v>11</v>
      </c>
    </row>
    <row r="264" spans="8:10" ht="20.100000000000001" hidden="1" customHeight="1" x14ac:dyDescent="0.25">
      <c r="H264" s="30" t="s">
        <v>40</v>
      </c>
      <c r="I264" s="33" t="s">
        <v>10</v>
      </c>
      <c r="J264" s="33" t="s">
        <v>11</v>
      </c>
    </row>
    <row r="265" spans="8:10" ht="20.100000000000001" hidden="1" customHeight="1" x14ac:dyDescent="0.25">
      <c r="H265" s="30" t="s">
        <v>40</v>
      </c>
      <c r="I265" s="33" t="s">
        <v>10</v>
      </c>
      <c r="J265" s="33" t="s">
        <v>11</v>
      </c>
    </row>
    <row r="266" spans="8:10" ht="20.100000000000001" hidden="1" customHeight="1" x14ac:dyDescent="0.25">
      <c r="H266" s="30" t="s">
        <v>40</v>
      </c>
      <c r="I266" s="33" t="s">
        <v>10</v>
      </c>
      <c r="J266" s="33" t="s">
        <v>11</v>
      </c>
    </row>
    <row r="267" spans="8:10" ht="20.100000000000001" hidden="1" customHeight="1" x14ac:dyDescent="0.25">
      <c r="H267" s="30" t="s">
        <v>40</v>
      </c>
      <c r="I267" s="33" t="s">
        <v>10</v>
      </c>
      <c r="J267" s="33" t="s">
        <v>11</v>
      </c>
    </row>
    <row r="268" spans="8:10" ht="20.100000000000001" hidden="1" customHeight="1" x14ac:dyDescent="0.25">
      <c r="H268" s="30" t="s">
        <v>40</v>
      </c>
      <c r="I268" s="33" t="s">
        <v>10</v>
      </c>
      <c r="J268" s="33" t="s">
        <v>11</v>
      </c>
    </row>
    <row r="269" spans="8:10" ht="20.100000000000001" hidden="1" customHeight="1" x14ac:dyDescent="0.25">
      <c r="H269" s="30" t="s">
        <v>40</v>
      </c>
      <c r="I269" s="33" t="s">
        <v>10</v>
      </c>
      <c r="J269" s="33" t="s">
        <v>11</v>
      </c>
    </row>
    <row r="270" spans="8:10" ht="20.100000000000001" hidden="1" customHeight="1" x14ac:dyDescent="0.25">
      <c r="H270" s="30" t="s">
        <v>40</v>
      </c>
      <c r="I270" s="33" t="s">
        <v>10</v>
      </c>
      <c r="J270" s="33" t="s">
        <v>11</v>
      </c>
    </row>
    <row r="271" spans="8:10" ht="20.100000000000001" hidden="1" customHeight="1" x14ac:dyDescent="0.25">
      <c r="H271" s="30" t="s">
        <v>40</v>
      </c>
      <c r="I271" s="33" t="s">
        <v>10</v>
      </c>
      <c r="J271" s="33" t="s">
        <v>36</v>
      </c>
    </row>
    <row r="272" spans="8:10" ht="20.100000000000001" hidden="1" customHeight="1" x14ac:dyDescent="0.25">
      <c r="H272" s="30" t="s">
        <v>40</v>
      </c>
      <c r="I272" s="33" t="s">
        <v>10</v>
      </c>
      <c r="J272" s="33" t="s">
        <v>36</v>
      </c>
    </row>
    <row r="273" spans="8:10" ht="20.100000000000001" hidden="1" customHeight="1" x14ac:dyDescent="0.25">
      <c r="H273" s="30" t="s">
        <v>40</v>
      </c>
      <c r="I273" s="33" t="s">
        <v>10</v>
      </c>
      <c r="J273" s="33" t="s">
        <v>36</v>
      </c>
    </row>
    <row r="274" spans="8:10" ht="20.100000000000001" hidden="1" customHeight="1" x14ac:dyDescent="0.25">
      <c r="H274" s="30" t="s">
        <v>40</v>
      </c>
      <c r="I274" s="33" t="s">
        <v>10</v>
      </c>
      <c r="J274" s="33" t="s">
        <v>43</v>
      </c>
    </row>
    <row r="275" spans="8:10" ht="20.100000000000001" hidden="1" customHeight="1" x14ac:dyDescent="0.25">
      <c r="H275" s="30" t="s">
        <v>40</v>
      </c>
      <c r="I275" s="33" t="s">
        <v>10</v>
      </c>
      <c r="J275" s="33" t="s">
        <v>43</v>
      </c>
    </row>
    <row r="276" spans="8:10" ht="20.100000000000001" hidden="1" customHeight="1" x14ac:dyDescent="0.25">
      <c r="H276" s="30" t="s">
        <v>40</v>
      </c>
      <c r="I276" s="33" t="s">
        <v>10</v>
      </c>
      <c r="J276" s="33" t="s">
        <v>43</v>
      </c>
    </row>
    <row r="277" spans="8:10" ht="20.100000000000001" hidden="1" customHeight="1" x14ac:dyDescent="0.25">
      <c r="H277" s="30" t="s">
        <v>40</v>
      </c>
      <c r="I277" s="33" t="s">
        <v>10</v>
      </c>
      <c r="J277" s="33" t="s">
        <v>43</v>
      </c>
    </row>
    <row r="278" spans="8:10" ht="20.100000000000001" hidden="1" customHeight="1" x14ac:dyDescent="0.25">
      <c r="H278" s="30" t="s">
        <v>40</v>
      </c>
      <c r="I278" s="33" t="s">
        <v>10</v>
      </c>
      <c r="J278" s="33" t="s">
        <v>43</v>
      </c>
    </row>
    <row r="279" spans="8:10" ht="20.100000000000001" hidden="1" customHeight="1" x14ac:dyDescent="0.25">
      <c r="H279" s="30" t="s">
        <v>40</v>
      </c>
      <c r="I279" s="33" t="s">
        <v>10</v>
      </c>
      <c r="J279" s="33" t="s">
        <v>43</v>
      </c>
    </row>
    <row r="280" spans="8:10" ht="20.100000000000001" hidden="1" customHeight="1" x14ac:dyDescent="0.25">
      <c r="H280" s="30" t="s">
        <v>40</v>
      </c>
      <c r="I280" s="33" t="s">
        <v>10</v>
      </c>
      <c r="J280" s="33" t="s">
        <v>43</v>
      </c>
    </row>
    <row r="281" spans="8:10" ht="20.100000000000001" hidden="1" customHeight="1" x14ac:dyDescent="0.25">
      <c r="H281" s="30" t="s">
        <v>40</v>
      </c>
      <c r="I281" s="33" t="s">
        <v>10</v>
      </c>
      <c r="J281" s="33" t="s">
        <v>43</v>
      </c>
    </row>
    <row r="282" spans="8:10" ht="20.100000000000001" hidden="1" customHeight="1" x14ac:dyDescent="0.25">
      <c r="H282" s="30" t="s">
        <v>40</v>
      </c>
      <c r="I282" s="33" t="s">
        <v>10</v>
      </c>
      <c r="J282" s="33" t="s">
        <v>43</v>
      </c>
    </row>
    <row r="283" spans="8:10" ht="20.100000000000001" hidden="1" customHeight="1" x14ac:dyDescent="0.25">
      <c r="H283" s="30" t="s">
        <v>40</v>
      </c>
      <c r="I283" s="33" t="s">
        <v>51</v>
      </c>
      <c r="J283" s="33" t="s">
        <v>52</v>
      </c>
    </row>
    <row r="284" spans="8:10" ht="20.100000000000001" hidden="1" customHeight="1" x14ac:dyDescent="0.25">
      <c r="H284" s="30" t="s">
        <v>40</v>
      </c>
      <c r="I284" s="33" t="s">
        <v>51</v>
      </c>
      <c r="J284" s="33" t="s">
        <v>52</v>
      </c>
    </row>
    <row r="285" spans="8:10" ht="20.100000000000001" hidden="1" customHeight="1" x14ac:dyDescent="0.25">
      <c r="H285" s="30" t="s">
        <v>40</v>
      </c>
      <c r="I285" s="33" t="s">
        <v>51</v>
      </c>
      <c r="J285" s="33" t="s">
        <v>55</v>
      </c>
    </row>
    <row r="286" spans="8:10" ht="20.100000000000001" hidden="1" customHeight="1" thickBot="1" x14ac:dyDescent="0.3">
      <c r="H286" s="31" t="s">
        <v>40</v>
      </c>
      <c r="I286" s="33" t="s">
        <v>51</v>
      </c>
      <c r="J286" s="33" t="s">
        <v>55</v>
      </c>
    </row>
    <row r="287" spans="8:10" ht="20.100000000000001" hidden="1" customHeight="1" x14ac:dyDescent="0.25">
      <c r="H287" s="29" t="s">
        <v>42</v>
      </c>
      <c r="I287" s="33" t="s">
        <v>10</v>
      </c>
      <c r="J287" s="33" t="s">
        <v>11</v>
      </c>
    </row>
    <row r="288" spans="8:10" ht="20.100000000000001" hidden="1" customHeight="1" x14ac:dyDescent="0.25">
      <c r="H288" s="30" t="s">
        <v>42</v>
      </c>
      <c r="I288" s="33" t="s">
        <v>10</v>
      </c>
      <c r="J288" s="33" t="s">
        <v>11</v>
      </c>
    </row>
    <row r="289" spans="8:10" ht="20.100000000000001" hidden="1" customHeight="1" x14ac:dyDescent="0.25">
      <c r="H289" s="30" t="s">
        <v>42</v>
      </c>
      <c r="I289" s="33" t="s">
        <v>10</v>
      </c>
      <c r="J289" s="33" t="s">
        <v>11</v>
      </c>
    </row>
    <row r="290" spans="8:10" ht="20.100000000000001" hidden="1" customHeight="1" x14ac:dyDescent="0.25">
      <c r="H290" s="30" t="s">
        <v>42</v>
      </c>
      <c r="I290" s="33" t="s">
        <v>10</v>
      </c>
      <c r="J290" s="33" t="s">
        <v>11</v>
      </c>
    </row>
    <row r="291" spans="8:10" ht="20.100000000000001" hidden="1" customHeight="1" x14ac:dyDescent="0.25">
      <c r="H291" s="30" t="s">
        <v>42</v>
      </c>
      <c r="I291" s="33" t="s">
        <v>10</v>
      </c>
      <c r="J291" s="33" t="s">
        <v>11</v>
      </c>
    </row>
    <row r="292" spans="8:10" ht="20.100000000000001" hidden="1" customHeight="1" x14ac:dyDescent="0.25">
      <c r="H292" s="30" t="s">
        <v>42</v>
      </c>
      <c r="I292" s="33" t="s">
        <v>10</v>
      </c>
      <c r="J292" s="33" t="s">
        <v>11</v>
      </c>
    </row>
    <row r="293" spans="8:10" ht="20.100000000000001" hidden="1" customHeight="1" x14ac:dyDescent="0.25">
      <c r="H293" s="30" t="s">
        <v>42</v>
      </c>
      <c r="I293" s="33" t="s">
        <v>10</v>
      </c>
      <c r="J293" s="33" t="s">
        <v>11</v>
      </c>
    </row>
    <row r="294" spans="8:10" ht="20.100000000000001" hidden="1" customHeight="1" x14ac:dyDescent="0.25">
      <c r="H294" s="30" t="s">
        <v>42</v>
      </c>
      <c r="I294" s="33" t="s">
        <v>10</v>
      </c>
      <c r="J294" s="33" t="s">
        <v>11</v>
      </c>
    </row>
    <row r="295" spans="8:10" ht="20.100000000000001" hidden="1" customHeight="1" x14ac:dyDescent="0.25">
      <c r="H295" s="30" t="s">
        <v>42</v>
      </c>
      <c r="I295" s="33" t="s">
        <v>10</v>
      </c>
      <c r="J295" s="33" t="s">
        <v>11</v>
      </c>
    </row>
    <row r="296" spans="8:10" ht="20.100000000000001" hidden="1" customHeight="1" x14ac:dyDescent="0.25">
      <c r="H296" s="30" t="s">
        <v>42</v>
      </c>
      <c r="I296" s="33" t="s">
        <v>10</v>
      </c>
      <c r="J296" s="33" t="s">
        <v>36</v>
      </c>
    </row>
    <row r="297" spans="8:10" ht="20.100000000000001" hidden="1" customHeight="1" x14ac:dyDescent="0.25">
      <c r="H297" s="30" t="s">
        <v>42</v>
      </c>
      <c r="I297" s="33" t="s">
        <v>10</v>
      </c>
      <c r="J297" s="33" t="s">
        <v>36</v>
      </c>
    </row>
    <row r="298" spans="8:10" ht="20.100000000000001" hidden="1" customHeight="1" x14ac:dyDescent="0.25">
      <c r="H298" s="30" t="s">
        <v>42</v>
      </c>
      <c r="I298" s="33" t="s">
        <v>10</v>
      </c>
      <c r="J298" s="33" t="s">
        <v>36</v>
      </c>
    </row>
    <row r="299" spans="8:10" ht="20.100000000000001" hidden="1" customHeight="1" x14ac:dyDescent="0.25">
      <c r="H299" s="30" t="s">
        <v>42</v>
      </c>
      <c r="I299" s="33" t="s">
        <v>10</v>
      </c>
      <c r="J299" s="33" t="s">
        <v>43</v>
      </c>
    </row>
    <row r="300" spans="8:10" ht="20.100000000000001" hidden="1" customHeight="1" x14ac:dyDescent="0.25">
      <c r="H300" s="30" t="s">
        <v>42</v>
      </c>
      <c r="I300" s="33" t="s">
        <v>10</v>
      </c>
      <c r="J300" s="33" t="s">
        <v>43</v>
      </c>
    </row>
    <row r="301" spans="8:10" ht="20.100000000000001" hidden="1" customHeight="1" x14ac:dyDescent="0.25">
      <c r="H301" s="30" t="s">
        <v>42</v>
      </c>
      <c r="I301" s="33" t="s">
        <v>10</v>
      </c>
      <c r="J301" s="33" t="s">
        <v>43</v>
      </c>
    </row>
    <row r="302" spans="8:10" ht="20.100000000000001" hidden="1" customHeight="1" x14ac:dyDescent="0.25">
      <c r="H302" s="30" t="s">
        <v>42</v>
      </c>
      <c r="I302" s="33" t="s">
        <v>10</v>
      </c>
      <c r="J302" s="33" t="s">
        <v>43</v>
      </c>
    </row>
    <row r="303" spans="8:10" ht="20.100000000000001" hidden="1" customHeight="1" x14ac:dyDescent="0.25">
      <c r="H303" s="30" t="s">
        <v>42</v>
      </c>
      <c r="I303" s="33" t="s">
        <v>10</v>
      </c>
      <c r="J303" s="33" t="s">
        <v>43</v>
      </c>
    </row>
    <row r="304" spans="8:10" ht="20.100000000000001" hidden="1" customHeight="1" x14ac:dyDescent="0.25">
      <c r="H304" s="30" t="s">
        <v>42</v>
      </c>
      <c r="I304" s="33" t="s">
        <v>10</v>
      </c>
      <c r="J304" s="33" t="s">
        <v>43</v>
      </c>
    </row>
    <row r="305" spans="8:14" ht="20.100000000000001" hidden="1" customHeight="1" x14ac:dyDescent="0.25">
      <c r="H305" s="30" t="s">
        <v>42</v>
      </c>
      <c r="I305" s="33" t="s">
        <v>10</v>
      </c>
      <c r="J305" s="33" t="s">
        <v>43</v>
      </c>
    </row>
    <row r="306" spans="8:14" ht="20.100000000000001" hidden="1" customHeight="1" x14ac:dyDescent="0.25">
      <c r="H306" s="30" t="s">
        <v>42</v>
      </c>
      <c r="I306" s="33" t="s">
        <v>10</v>
      </c>
      <c r="J306" s="33" t="s">
        <v>43</v>
      </c>
    </row>
    <row r="307" spans="8:14" ht="20.100000000000001" hidden="1" customHeight="1" x14ac:dyDescent="0.25">
      <c r="H307" s="30" t="s">
        <v>42</v>
      </c>
      <c r="I307" s="33" t="s">
        <v>10</v>
      </c>
      <c r="J307" s="33" t="s">
        <v>43</v>
      </c>
    </row>
    <row r="308" spans="8:14" ht="20.100000000000001" hidden="1" customHeight="1" x14ac:dyDescent="0.25">
      <c r="H308" s="30" t="s">
        <v>42</v>
      </c>
      <c r="I308" s="33" t="s">
        <v>51</v>
      </c>
      <c r="J308" s="33" t="s">
        <v>52</v>
      </c>
    </row>
    <row r="309" spans="8:14" ht="20.100000000000001" hidden="1" customHeight="1" x14ac:dyDescent="0.25">
      <c r="H309" s="30" t="s">
        <v>42</v>
      </c>
      <c r="I309" s="33" t="s">
        <v>51</v>
      </c>
      <c r="J309" s="33" t="s">
        <v>52</v>
      </c>
    </row>
    <row r="310" spans="8:14" ht="20.100000000000001" hidden="1" customHeight="1" x14ac:dyDescent="0.25">
      <c r="H310" s="30" t="s">
        <v>42</v>
      </c>
      <c r="I310" s="33" t="s">
        <v>51</v>
      </c>
      <c r="J310" s="33" t="s">
        <v>55</v>
      </c>
    </row>
    <row r="311" spans="8:14" ht="20.100000000000001" hidden="1" customHeight="1" x14ac:dyDescent="0.25">
      <c r="H311" s="32" t="s">
        <v>42</v>
      </c>
      <c r="I311" s="33" t="s">
        <v>51</v>
      </c>
      <c r="J311" s="33" t="s">
        <v>55</v>
      </c>
    </row>
    <row r="314" spans="8:14" ht="20.100000000000001" customHeight="1" x14ac:dyDescent="0.25">
      <c r="K314" s="6" t="s">
        <v>15</v>
      </c>
      <c r="L314" s="85">
        <f t="shared" ref="L314:L377" ca="1" si="2">RANDBETWEEN(40,1000)</f>
        <v>162</v>
      </c>
      <c r="M314" s="5">
        <v>45202</v>
      </c>
      <c r="N314" s="8" t="s">
        <v>13</v>
      </c>
    </row>
    <row r="315" spans="8:14" ht="20.100000000000001" customHeight="1" x14ac:dyDescent="0.25">
      <c r="K315" s="6" t="s">
        <v>19</v>
      </c>
      <c r="L315" s="85">
        <f t="shared" ca="1" si="2"/>
        <v>797</v>
      </c>
      <c r="M315" s="5">
        <v>45200</v>
      </c>
      <c r="N315" s="8" t="s">
        <v>13</v>
      </c>
    </row>
    <row r="316" spans="8:14" ht="20.100000000000001" customHeight="1" x14ac:dyDescent="0.25">
      <c r="K316" s="6" t="s">
        <v>22</v>
      </c>
      <c r="L316" s="85">
        <f t="shared" ca="1" si="2"/>
        <v>790</v>
      </c>
      <c r="M316" s="5">
        <v>45203</v>
      </c>
      <c r="N316" s="8" t="s">
        <v>13</v>
      </c>
    </row>
    <row r="317" spans="8:14" ht="20.100000000000001" customHeight="1" x14ac:dyDescent="0.25">
      <c r="K317" s="6" t="s">
        <v>25</v>
      </c>
      <c r="L317" s="85">
        <f t="shared" ca="1" si="2"/>
        <v>280</v>
      </c>
      <c r="M317" s="5">
        <v>45205</v>
      </c>
      <c r="N317" s="8" t="s">
        <v>13</v>
      </c>
    </row>
    <row r="318" spans="8:14" ht="20.100000000000001" customHeight="1" x14ac:dyDescent="0.25">
      <c r="K318" s="6" t="s">
        <v>28</v>
      </c>
      <c r="L318" s="85">
        <f t="shared" ca="1" si="2"/>
        <v>695</v>
      </c>
      <c r="M318" s="5">
        <v>45206</v>
      </c>
      <c r="N318" s="8" t="s">
        <v>13</v>
      </c>
    </row>
    <row r="319" spans="8:14" ht="20.100000000000001" customHeight="1" x14ac:dyDescent="0.25">
      <c r="K319" s="6" t="s">
        <v>30</v>
      </c>
      <c r="L319" s="85">
        <f t="shared" ca="1" si="2"/>
        <v>454</v>
      </c>
      <c r="M319" s="5">
        <v>45205</v>
      </c>
      <c r="N319" s="8" t="s">
        <v>13</v>
      </c>
    </row>
    <row r="320" spans="8:14" ht="20.100000000000001" customHeight="1" x14ac:dyDescent="0.25">
      <c r="K320" s="6" t="s">
        <v>32</v>
      </c>
      <c r="L320" s="85">
        <f t="shared" ca="1" si="2"/>
        <v>495</v>
      </c>
      <c r="M320" s="5">
        <v>45206</v>
      </c>
      <c r="N320" s="8" t="s">
        <v>13</v>
      </c>
    </row>
    <row r="321" spans="11:14" ht="20.100000000000001" customHeight="1" x14ac:dyDescent="0.25">
      <c r="K321" s="6" t="s">
        <v>34</v>
      </c>
      <c r="L321" s="85">
        <f t="shared" ca="1" si="2"/>
        <v>484</v>
      </c>
      <c r="M321" s="5">
        <v>45207</v>
      </c>
      <c r="N321" s="8" t="s">
        <v>13</v>
      </c>
    </row>
    <row r="322" spans="11:14" ht="20.100000000000001" customHeight="1" x14ac:dyDescent="0.25">
      <c r="K322" s="6" t="s">
        <v>37</v>
      </c>
      <c r="L322" s="85">
        <f t="shared" ca="1" si="2"/>
        <v>716</v>
      </c>
      <c r="M322" s="5">
        <v>45208</v>
      </c>
      <c r="N322" s="8" t="s">
        <v>13</v>
      </c>
    </row>
    <row r="323" spans="11:14" ht="20.100000000000001" customHeight="1" x14ac:dyDescent="0.25">
      <c r="K323" s="6" t="s">
        <v>39</v>
      </c>
      <c r="L323" s="85">
        <f t="shared" ca="1" si="2"/>
        <v>965</v>
      </c>
      <c r="M323" s="5">
        <v>45203</v>
      </c>
      <c r="N323" s="8" t="s">
        <v>13</v>
      </c>
    </row>
    <row r="324" spans="11:14" ht="20.100000000000001" customHeight="1" x14ac:dyDescent="0.25">
      <c r="K324" s="6" t="s">
        <v>41</v>
      </c>
      <c r="L324" s="85">
        <f t="shared" ca="1" si="2"/>
        <v>706</v>
      </c>
      <c r="M324" s="5">
        <v>45204</v>
      </c>
      <c r="N324" s="8" t="s">
        <v>13</v>
      </c>
    </row>
    <row r="325" spans="11:14" ht="20.100000000000001" customHeight="1" x14ac:dyDescent="0.25">
      <c r="K325" s="6" t="s">
        <v>12</v>
      </c>
      <c r="L325" s="85">
        <f t="shared" ca="1" si="2"/>
        <v>977</v>
      </c>
      <c r="M325" s="5">
        <v>45205</v>
      </c>
      <c r="N325" s="8" t="s">
        <v>13</v>
      </c>
    </row>
    <row r="326" spans="11:14" ht="20.100000000000001" customHeight="1" x14ac:dyDescent="0.25">
      <c r="K326" s="6" t="s">
        <v>44</v>
      </c>
      <c r="L326" s="85">
        <f t="shared" ca="1" si="2"/>
        <v>637</v>
      </c>
      <c r="M326" s="5">
        <v>45206</v>
      </c>
      <c r="N326" s="8" t="s">
        <v>13</v>
      </c>
    </row>
    <row r="327" spans="11:14" ht="20.100000000000001" customHeight="1" x14ac:dyDescent="0.25">
      <c r="K327" s="6" t="s">
        <v>45</v>
      </c>
      <c r="L327" s="85">
        <f t="shared" ca="1" si="2"/>
        <v>600</v>
      </c>
      <c r="M327" s="5">
        <v>45202</v>
      </c>
      <c r="N327" s="8" t="s">
        <v>13</v>
      </c>
    </row>
    <row r="328" spans="11:14" ht="20.100000000000001" customHeight="1" x14ac:dyDescent="0.25">
      <c r="K328" s="6" t="s">
        <v>46</v>
      </c>
      <c r="L328" s="85">
        <f t="shared" ca="1" si="2"/>
        <v>823</v>
      </c>
      <c r="M328" s="5">
        <v>45203</v>
      </c>
      <c r="N328" s="8" t="s">
        <v>13</v>
      </c>
    </row>
    <row r="329" spans="11:14" ht="20.100000000000001" customHeight="1" x14ac:dyDescent="0.25">
      <c r="K329" s="6" t="s">
        <v>47</v>
      </c>
      <c r="L329" s="85">
        <f t="shared" ca="1" si="2"/>
        <v>161</v>
      </c>
      <c r="M329" s="5">
        <v>45205</v>
      </c>
      <c r="N329" s="8" t="s">
        <v>13</v>
      </c>
    </row>
    <row r="330" spans="11:14" ht="20.100000000000001" customHeight="1" x14ac:dyDescent="0.25">
      <c r="K330" s="6" t="s">
        <v>48</v>
      </c>
      <c r="L330" s="85">
        <f t="shared" ca="1" si="2"/>
        <v>359</v>
      </c>
      <c r="M330" s="5">
        <v>45206</v>
      </c>
      <c r="N330" s="8" t="s">
        <v>13</v>
      </c>
    </row>
    <row r="331" spans="11:14" ht="20.100000000000001" customHeight="1" x14ac:dyDescent="0.25">
      <c r="K331" s="6" t="s">
        <v>49</v>
      </c>
      <c r="L331" s="85">
        <f t="shared" ca="1" si="2"/>
        <v>321</v>
      </c>
      <c r="M331" s="5">
        <v>45207</v>
      </c>
      <c r="N331" s="8" t="s">
        <v>13</v>
      </c>
    </row>
    <row r="332" spans="11:14" ht="20.100000000000001" customHeight="1" x14ac:dyDescent="0.25">
      <c r="K332" s="6" t="s">
        <v>50</v>
      </c>
      <c r="L332" s="85">
        <f t="shared" ca="1" si="2"/>
        <v>515</v>
      </c>
      <c r="M332" s="5">
        <v>45208</v>
      </c>
      <c r="N332" s="8" t="s">
        <v>13</v>
      </c>
    </row>
    <row r="333" spans="11:14" ht="20.100000000000001" customHeight="1" x14ac:dyDescent="0.25">
      <c r="K333" s="6" t="s">
        <v>34</v>
      </c>
      <c r="L333" s="85">
        <f t="shared" ca="1" si="2"/>
        <v>343</v>
      </c>
      <c r="M333" s="5">
        <v>45203</v>
      </c>
      <c r="N333" s="8" t="s">
        <v>13</v>
      </c>
    </row>
    <row r="334" spans="11:14" ht="20.100000000000001" customHeight="1" x14ac:dyDescent="0.25">
      <c r="K334" s="6" t="s">
        <v>53</v>
      </c>
      <c r="L334" s="9">
        <v>13000</v>
      </c>
      <c r="M334" s="5"/>
      <c r="N334" s="8"/>
    </row>
    <row r="335" spans="11:14" ht="20.100000000000001" customHeight="1" x14ac:dyDescent="0.25">
      <c r="K335" s="6" t="s">
        <v>54</v>
      </c>
      <c r="L335" s="9">
        <v>3600</v>
      </c>
      <c r="M335" s="5"/>
      <c r="N335" s="8"/>
    </row>
    <row r="336" spans="11:14" ht="20.100000000000001" customHeight="1" x14ac:dyDescent="0.25">
      <c r="K336" s="6" t="s">
        <v>56</v>
      </c>
      <c r="L336" s="9">
        <v>1500</v>
      </c>
      <c r="M336" s="5"/>
      <c r="N336" s="8"/>
    </row>
    <row r="337" spans="11:14" ht="20.100000000000001" customHeight="1" thickBot="1" x14ac:dyDescent="0.3">
      <c r="K337" s="10" t="s">
        <v>80</v>
      </c>
      <c r="L337" s="9">
        <v>160</v>
      </c>
      <c r="M337" s="12"/>
      <c r="N337" s="13"/>
    </row>
    <row r="338" spans="11:14" ht="20.100000000000001" customHeight="1" x14ac:dyDescent="0.25">
      <c r="K338" s="84" t="s">
        <v>12</v>
      </c>
      <c r="L338" s="85">
        <f t="shared" ca="1" si="2"/>
        <v>963</v>
      </c>
      <c r="M338" s="86">
        <v>45238</v>
      </c>
      <c r="N338" s="87" t="s">
        <v>13</v>
      </c>
    </row>
    <row r="339" spans="11:14" ht="20.100000000000001" customHeight="1" x14ac:dyDescent="0.25">
      <c r="K339" s="6" t="s">
        <v>15</v>
      </c>
      <c r="L339" s="85">
        <f t="shared" ca="1" si="2"/>
        <v>1000</v>
      </c>
      <c r="M339" s="5">
        <v>45233</v>
      </c>
      <c r="N339" s="8" t="s">
        <v>13</v>
      </c>
    </row>
    <row r="340" spans="11:14" ht="20.100000000000001" customHeight="1" x14ac:dyDescent="0.25">
      <c r="K340" s="6" t="s">
        <v>19</v>
      </c>
      <c r="L340" s="85">
        <f t="shared" ca="1" si="2"/>
        <v>431</v>
      </c>
      <c r="M340" s="5">
        <v>45234</v>
      </c>
      <c r="N340" s="8" t="s">
        <v>13</v>
      </c>
    </row>
    <row r="341" spans="11:14" ht="20.100000000000001" customHeight="1" x14ac:dyDescent="0.25">
      <c r="K341" s="6" t="s">
        <v>22</v>
      </c>
      <c r="L341" s="85">
        <f t="shared" ca="1" si="2"/>
        <v>75</v>
      </c>
      <c r="M341" s="5">
        <v>45234</v>
      </c>
      <c r="N341" s="8" t="s">
        <v>13</v>
      </c>
    </row>
    <row r="342" spans="11:14" ht="20.100000000000001" customHeight="1" x14ac:dyDescent="0.25">
      <c r="K342" s="6" t="s">
        <v>25</v>
      </c>
      <c r="L342" s="85">
        <f t="shared" ca="1" si="2"/>
        <v>932</v>
      </c>
      <c r="M342" s="5">
        <v>45236</v>
      </c>
      <c r="N342" s="8" t="s">
        <v>13</v>
      </c>
    </row>
    <row r="343" spans="11:14" ht="20.100000000000001" customHeight="1" x14ac:dyDescent="0.25">
      <c r="K343" s="6" t="s">
        <v>28</v>
      </c>
      <c r="L343" s="85">
        <f t="shared" ca="1" si="2"/>
        <v>617</v>
      </c>
      <c r="M343" s="5">
        <v>45237</v>
      </c>
      <c r="N343" s="8" t="s">
        <v>13</v>
      </c>
    </row>
    <row r="344" spans="11:14" ht="20.100000000000001" customHeight="1" x14ac:dyDescent="0.25">
      <c r="K344" s="6" t="s">
        <v>30</v>
      </c>
      <c r="L344" s="85">
        <f t="shared" ca="1" si="2"/>
        <v>777</v>
      </c>
      <c r="M344" s="5">
        <v>45236</v>
      </c>
      <c r="N344" s="8" t="s">
        <v>13</v>
      </c>
    </row>
    <row r="345" spans="11:14" ht="20.100000000000001" customHeight="1" x14ac:dyDescent="0.25">
      <c r="K345" s="6" t="s">
        <v>32</v>
      </c>
      <c r="L345" s="85">
        <f t="shared" ca="1" si="2"/>
        <v>189</v>
      </c>
      <c r="M345" s="5">
        <v>45237</v>
      </c>
      <c r="N345" s="8" t="s">
        <v>13</v>
      </c>
    </row>
    <row r="346" spans="11:14" ht="20.100000000000001" customHeight="1" x14ac:dyDescent="0.25">
      <c r="K346" s="6" t="s">
        <v>34</v>
      </c>
      <c r="L346" s="85">
        <f t="shared" ca="1" si="2"/>
        <v>922</v>
      </c>
      <c r="M346" s="5">
        <v>45238</v>
      </c>
      <c r="N346" s="8" t="s">
        <v>13</v>
      </c>
    </row>
    <row r="347" spans="11:14" ht="20.100000000000001" customHeight="1" x14ac:dyDescent="0.25">
      <c r="K347" s="6" t="s">
        <v>37</v>
      </c>
      <c r="L347" s="85">
        <f t="shared" ca="1" si="2"/>
        <v>122</v>
      </c>
      <c r="M347" s="5">
        <v>45239</v>
      </c>
      <c r="N347" s="8" t="s">
        <v>13</v>
      </c>
    </row>
    <row r="348" spans="11:14" ht="20.100000000000001" customHeight="1" x14ac:dyDescent="0.25">
      <c r="K348" s="6" t="s">
        <v>39</v>
      </c>
      <c r="L348" s="85">
        <f t="shared" ca="1" si="2"/>
        <v>619</v>
      </c>
      <c r="M348" s="5">
        <v>45234</v>
      </c>
      <c r="N348" s="8" t="s">
        <v>13</v>
      </c>
    </row>
    <row r="349" spans="11:14" ht="20.100000000000001" customHeight="1" x14ac:dyDescent="0.25">
      <c r="K349" s="6" t="s">
        <v>41</v>
      </c>
      <c r="L349" s="85">
        <f t="shared" ca="1" si="2"/>
        <v>581</v>
      </c>
      <c r="M349" s="5">
        <v>45235</v>
      </c>
      <c r="N349" s="8" t="s">
        <v>13</v>
      </c>
    </row>
    <row r="350" spans="11:14" ht="20.100000000000001" customHeight="1" x14ac:dyDescent="0.25">
      <c r="K350" s="6" t="s">
        <v>12</v>
      </c>
      <c r="L350" s="85">
        <f t="shared" ca="1" si="2"/>
        <v>67</v>
      </c>
      <c r="M350" s="5">
        <v>45236</v>
      </c>
      <c r="N350" s="8" t="s">
        <v>13</v>
      </c>
    </row>
    <row r="351" spans="11:14" ht="20.100000000000001" customHeight="1" x14ac:dyDescent="0.25">
      <c r="K351" s="6" t="s">
        <v>44</v>
      </c>
      <c r="L351" s="85">
        <f t="shared" ca="1" si="2"/>
        <v>485</v>
      </c>
      <c r="M351" s="5">
        <v>45237</v>
      </c>
      <c r="N351" s="8" t="s">
        <v>13</v>
      </c>
    </row>
    <row r="352" spans="11:14" ht="20.100000000000001" customHeight="1" x14ac:dyDescent="0.25">
      <c r="K352" s="6" t="s">
        <v>45</v>
      </c>
      <c r="L352" s="85">
        <f t="shared" ca="1" si="2"/>
        <v>51</v>
      </c>
      <c r="M352" s="5">
        <v>45233</v>
      </c>
      <c r="N352" s="8" t="s">
        <v>13</v>
      </c>
    </row>
    <row r="353" spans="11:14" ht="20.100000000000001" customHeight="1" x14ac:dyDescent="0.25">
      <c r="K353" s="6" t="s">
        <v>46</v>
      </c>
      <c r="L353" s="85">
        <f t="shared" ca="1" si="2"/>
        <v>334</v>
      </c>
      <c r="M353" s="5">
        <v>45234</v>
      </c>
      <c r="N353" s="8" t="s">
        <v>13</v>
      </c>
    </row>
    <row r="354" spans="11:14" ht="20.100000000000001" customHeight="1" x14ac:dyDescent="0.25">
      <c r="K354" s="6" t="s">
        <v>47</v>
      </c>
      <c r="L354" s="85">
        <f t="shared" ca="1" si="2"/>
        <v>939</v>
      </c>
      <c r="M354" s="5">
        <v>45236</v>
      </c>
      <c r="N354" s="8" t="s">
        <v>13</v>
      </c>
    </row>
    <row r="355" spans="11:14" ht="20.100000000000001" customHeight="1" x14ac:dyDescent="0.25">
      <c r="K355" s="6" t="s">
        <v>48</v>
      </c>
      <c r="L355" s="85">
        <f t="shared" ca="1" si="2"/>
        <v>400</v>
      </c>
      <c r="M355" s="5">
        <v>45237</v>
      </c>
      <c r="N355" s="8" t="s">
        <v>13</v>
      </c>
    </row>
    <row r="356" spans="11:14" ht="20.100000000000001" customHeight="1" x14ac:dyDescent="0.25">
      <c r="K356" s="6" t="s">
        <v>49</v>
      </c>
      <c r="L356" s="85">
        <f t="shared" ca="1" si="2"/>
        <v>847</v>
      </c>
      <c r="M356" s="5">
        <v>45238</v>
      </c>
      <c r="N356" s="8" t="s">
        <v>13</v>
      </c>
    </row>
    <row r="357" spans="11:14" ht="20.100000000000001" customHeight="1" x14ac:dyDescent="0.25">
      <c r="K357" s="6" t="s">
        <v>50</v>
      </c>
      <c r="L357" s="85">
        <f t="shared" ca="1" si="2"/>
        <v>370</v>
      </c>
      <c r="M357" s="5">
        <v>45239</v>
      </c>
      <c r="N357" s="8" t="s">
        <v>13</v>
      </c>
    </row>
    <row r="358" spans="11:14" ht="20.100000000000001" customHeight="1" x14ac:dyDescent="0.25">
      <c r="K358" s="6" t="s">
        <v>34</v>
      </c>
      <c r="L358" s="85">
        <f t="shared" ca="1" si="2"/>
        <v>386</v>
      </c>
      <c r="M358" s="5">
        <v>45234</v>
      </c>
      <c r="N358" s="8" t="s">
        <v>13</v>
      </c>
    </row>
    <row r="359" spans="11:14" ht="20.100000000000001" customHeight="1" x14ac:dyDescent="0.25">
      <c r="K359" s="6" t="s">
        <v>53</v>
      </c>
      <c r="L359" s="9">
        <v>13000</v>
      </c>
      <c r="M359" s="5"/>
      <c r="N359" s="8"/>
    </row>
    <row r="360" spans="11:14" ht="20.100000000000001" customHeight="1" x14ac:dyDescent="0.25">
      <c r="K360" s="6" t="s">
        <v>54</v>
      </c>
      <c r="L360" s="9">
        <v>3600</v>
      </c>
      <c r="M360" s="5"/>
      <c r="N360" s="8"/>
    </row>
    <row r="361" spans="11:14" ht="20.100000000000001" customHeight="1" x14ac:dyDescent="0.25">
      <c r="K361" s="6" t="s">
        <v>56</v>
      </c>
      <c r="L361" s="9">
        <v>1500</v>
      </c>
      <c r="M361" s="5"/>
      <c r="N361" s="8"/>
    </row>
    <row r="362" spans="11:14" ht="20.100000000000001" customHeight="1" thickBot="1" x14ac:dyDescent="0.3">
      <c r="K362" s="10" t="s">
        <v>80</v>
      </c>
      <c r="L362" s="9">
        <v>160</v>
      </c>
      <c r="M362" s="12"/>
      <c r="N362" s="13"/>
    </row>
    <row r="363" spans="11:14" ht="20.100000000000001" customHeight="1" x14ac:dyDescent="0.25">
      <c r="K363" s="84" t="s">
        <v>12</v>
      </c>
      <c r="L363" s="85">
        <f t="shared" ca="1" si="2"/>
        <v>934</v>
      </c>
      <c r="M363" s="86">
        <v>45139</v>
      </c>
      <c r="N363" s="87" t="s">
        <v>13</v>
      </c>
    </row>
    <row r="364" spans="11:14" ht="20.100000000000001" customHeight="1" x14ac:dyDescent="0.25">
      <c r="K364" s="6" t="s">
        <v>15</v>
      </c>
      <c r="L364" s="85">
        <f t="shared" ca="1" si="2"/>
        <v>774</v>
      </c>
      <c r="M364" s="5">
        <v>45145</v>
      </c>
      <c r="N364" s="8" t="s">
        <v>13</v>
      </c>
    </row>
    <row r="365" spans="11:14" ht="20.100000000000001" customHeight="1" x14ac:dyDescent="0.25">
      <c r="K365" s="6" t="s">
        <v>19</v>
      </c>
      <c r="L365" s="85">
        <f t="shared" ca="1" si="2"/>
        <v>853</v>
      </c>
      <c r="M365" s="5">
        <v>45140</v>
      </c>
      <c r="N365" s="8" t="s">
        <v>13</v>
      </c>
    </row>
    <row r="366" spans="11:14" ht="20.100000000000001" customHeight="1" x14ac:dyDescent="0.25">
      <c r="K366" s="6" t="s">
        <v>22</v>
      </c>
      <c r="L366" s="85">
        <f t="shared" ca="1" si="2"/>
        <v>86</v>
      </c>
      <c r="M366" s="5">
        <v>45142</v>
      </c>
      <c r="N366" s="8" t="s">
        <v>13</v>
      </c>
    </row>
    <row r="367" spans="11:14" ht="20.100000000000001" customHeight="1" x14ac:dyDescent="0.25">
      <c r="K367" s="6" t="s">
        <v>25</v>
      </c>
      <c r="L367" s="85">
        <f t="shared" ca="1" si="2"/>
        <v>141</v>
      </c>
      <c r="M367" s="5">
        <v>45142</v>
      </c>
      <c r="N367" s="8" t="s">
        <v>13</v>
      </c>
    </row>
    <row r="368" spans="11:14" ht="20.100000000000001" customHeight="1" x14ac:dyDescent="0.25">
      <c r="K368" s="6" t="s">
        <v>28</v>
      </c>
      <c r="L368" s="85">
        <f t="shared" ca="1" si="2"/>
        <v>645</v>
      </c>
      <c r="M368" s="5">
        <v>45143</v>
      </c>
      <c r="N368" s="8" t="s">
        <v>16</v>
      </c>
    </row>
    <row r="369" spans="11:14" ht="20.100000000000001" customHeight="1" x14ac:dyDescent="0.25">
      <c r="K369" s="6" t="s">
        <v>30</v>
      </c>
      <c r="L369" s="85">
        <f t="shared" ca="1" si="2"/>
        <v>270</v>
      </c>
      <c r="M369" s="5">
        <v>45144</v>
      </c>
      <c r="N369" s="8" t="s">
        <v>13</v>
      </c>
    </row>
    <row r="370" spans="11:14" ht="20.100000000000001" customHeight="1" x14ac:dyDescent="0.25">
      <c r="K370" s="6" t="s">
        <v>32</v>
      </c>
      <c r="L370" s="85">
        <f t="shared" ca="1" si="2"/>
        <v>159</v>
      </c>
      <c r="M370" s="5">
        <v>45145</v>
      </c>
      <c r="N370" s="8" t="s">
        <v>13</v>
      </c>
    </row>
    <row r="371" spans="11:14" ht="20.100000000000001" customHeight="1" x14ac:dyDescent="0.25">
      <c r="K371" s="6" t="s">
        <v>34</v>
      </c>
      <c r="L371" s="85">
        <f t="shared" ca="1" si="2"/>
        <v>483</v>
      </c>
      <c r="M371" s="5">
        <v>45146</v>
      </c>
      <c r="N371" s="8" t="s">
        <v>16</v>
      </c>
    </row>
    <row r="372" spans="11:14" ht="20.100000000000001" customHeight="1" x14ac:dyDescent="0.25">
      <c r="K372" s="6" t="s">
        <v>37</v>
      </c>
      <c r="L372" s="85">
        <f t="shared" ca="1" si="2"/>
        <v>803</v>
      </c>
      <c r="M372" s="5">
        <v>45147</v>
      </c>
      <c r="N372" s="8" t="s">
        <v>13</v>
      </c>
    </row>
    <row r="373" spans="11:14" ht="20.100000000000001" customHeight="1" x14ac:dyDescent="0.25">
      <c r="K373" s="6" t="s">
        <v>39</v>
      </c>
      <c r="L373" s="85">
        <f t="shared" ca="1" si="2"/>
        <v>349</v>
      </c>
      <c r="M373" s="5">
        <v>45142</v>
      </c>
      <c r="N373" s="8" t="s">
        <v>13</v>
      </c>
    </row>
    <row r="374" spans="11:14" ht="20.100000000000001" customHeight="1" x14ac:dyDescent="0.25">
      <c r="K374" s="6" t="s">
        <v>41</v>
      </c>
      <c r="L374" s="85">
        <f t="shared" ca="1" si="2"/>
        <v>463</v>
      </c>
      <c r="M374" s="5">
        <v>45143</v>
      </c>
      <c r="N374" s="8" t="s">
        <v>16</v>
      </c>
    </row>
    <row r="375" spans="11:14" ht="20.100000000000001" customHeight="1" x14ac:dyDescent="0.25">
      <c r="K375" s="6" t="s">
        <v>12</v>
      </c>
      <c r="L375" s="85">
        <f t="shared" ca="1" si="2"/>
        <v>330</v>
      </c>
      <c r="M375" s="5">
        <v>45144</v>
      </c>
      <c r="N375" s="8" t="s">
        <v>13</v>
      </c>
    </row>
    <row r="376" spans="11:14" ht="20.100000000000001" customHeight="1" x14ac:dyDescent="0.25">
      <c r="K376" s="6" t="s">
        <v>44</v>
      </c>
      <c r="L376" s="85">
        <f t="shared" ca="1" si="2"/>
        <v>271</v>
      </c>
      <c r="M376" s="5">
        <v>45145</v>
      </c>
      <c r="N376" s="8" t="s">
        <v>13</v>
      </c>
    </row>
    <row r="377" spans="11:14" ht="20.100000000000001" customHeight="1" x14ac:dyDescent="0.25">
      <c r="K377" s="6" t="s">
        <v>45</v>
      </c>
      <c r="L377" s="85">
        <f t="shared" ca="1" si="2"/>
        <v>749</v>
      </c>
      <c r="M377" s="5">
        <v>45141</v>
      </c>
      <c r="N377" s="8" t="s">
        <v>16</v>
      </c>
    </row>
    <row r="378" spans="11:14" ht="20.100000000000001" customHeight="1" x14ac:dyDescent="0.25">
      <c r="K378" s="6" t="s">
        <v>46</v>
      </c>
      <c r="L378" s="85">
        <f t="shared" ref="L378:L383" ca="1" si="3">RANDBETWEEN(40,1000)</f>
        <v>234</v>
      </c>
      <c r="M378" s="5">
        <v>45142</v>
      </c>
      <c r="N378" s="8" t="s">
        <v>13</v>
      </c>
    </row>
    <row r="379" spans="11:14" ht="20.100000000000001" customHeight="1" x14ac:dyDescent="0.25">
      <c r="K379" s="6" t="s">
        <v>47</v>
      </c>
      <c r="L379" s="85">
        <f t="shared" ca="1" si="3"/>
        <v>694</v>
      </c>
      <c r="M379" s="5">
        <v>45143</v>
      </c>
      <c r="N379" s="8" t="s">
        <v>13</v>
      </c>
    </row>
    <row r="380" spans="11:14" ht="20.100000000000001" customHeight="1" x14ac:dyDescent="0.25">
      <c r="K380" s="6" t="s">
        <v>48</v>
      </c>
      <c r="L380" s="85">
        <f t="shared" ca="1" si="3"/>
        <v>396</v>
      </c>
      <c r="M380" s="5">
        <v>45144</v>
      </c>
      <c r="N380" s="8" t="s">
        <v>16</v>
      </c>
    </row>
    <row r="381" spans="11:14" ht="20.100000000000001" customHeight="1" x14ac:dyDescent="0.25">
      <c r="K381" s="6" t="s">
        <v>49</v>
      </c>
      <c r="L381" s="85">
        <f t="shared" ca="1" si="3"/>
        <v>251</v>
      </c>
      <c r="M381" s="5">
        <v>45145</v>
      </c>
      <c r="N381" s="8" t="s">
        <v>13</v>
      </c>
    </row>
    <row r="382" spans="11:14" ht="20.100000000000001" customHeight="1" x14ac:dyDescent="0.25">
      <c r="K382" s="6" t="s">
        <v>50</v>
      </c>
      <c r="L382" s="85">
        <f t="shared" ca="1" si="3"/>
        <v>837</v>
      </c>
      <c r="M382" s="5">
        <v>45146</v>
      </c>
      <c r="N382" s="8" t="s">
        <v>13</v>
      </c>
    </row>
    <row r="383" spans="11:14" ht="20.100000000000001" customHeight="1" x14ac:dyDescent="0.25">
      <c r="K383" s="6" t="s">
        <v>34</v>
      </c>
      <c r="L383" s="85">
        <f t="shared" ca="1" si="3"/>
        <v>649</v>
      </c>
      <c r="M383" s="5">
        <v>45147</v>
      </c>
      <c r="N383" s="8" t="s">
        <v>13</v>
      </c>
    </row>
    <row r="384" spans="11:14" ht="20.100000000000001" customHeight="1" x14ac:dyDescent="0.25">
      <c r="K384" s="6" t="s">
        <v>53</v>
      </c>
      <c r="L384" s="9">
        <v>13000</v>
      </c>
      <c r="M384" s="5"/>
      <c r="N384" s="8"/>
    </row>
    <row r="385" spans="11:14" ht="20.100000000000001" customHeight="1" x14ac:dyDescent="0.25">
      <c r="K385" s="6" t="s">
        <v>54</v>
      </c>
      <c r="L385" s="9">
        <v>3600</v>
      </c>
      <c r="M385" s="5"/>
      <c r="N385" s="8"/>
    </row>
    <row r="386" spans="11:14" ht="20.100000000000001" customHeight="1" x14ac:dyDescent="0.25">
      <c r="K386" s="6" t="s">
        <v>56</v>
      </c>
      <c r="L386" s="9">
        <v>1500</v>
      </c>
      <c r="M386" s="5"/>
      <c r="N386" s="8"/>
    </row>
    <row r="387" spans="11:14" ht="20.100000000000001" customHeight="1" thickBot="1" x14ac:dyDescent="0.3">
      <c r="K387" s="10" t="s">
        <v>80</v>
      </c>
      <c r="L387" s="9">
        <v>160</v>
      </c>
      <c r="M387" s="12"/>
      <c r="N387" s="13"/>
    </row>
  </sheetData>
  <pageMargins left="0.7" right="0.7" top="0.75" bottom="0.75" header="0.3" footer="0.3"/>
  <pageSetup orientation="portrait"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1970F-67FF-4A69-A0FD-3E5C110131BF}">
  <dimension ref="E9:O311"/>
  <sheetViews>
    <sheetView showGridLines="0" zoomScale="67" zoomScaleNormal="67" workbookViewId="0">
      <selection activeCell="M131" sqref="M131"/>
    </sheetView>
  </sheetViews>
  <sheetFormatPr defaultRowHeight="20.100000000000001" customHeight="1" x14ac:dyDescent="0.25"/>
  <cols>
    <col min="1" max="1" width="9.140625" style="22" customWidth="1"/>
    <col min="2" max="6" width="9.140625" style="22"/>
    <col min="7" max="7" width="15.42578125" style="27" customWidth="1"/>
    <col min="8" max="8" width="12.85546875" style="27" customWidth="1"/>
    <col min="9" max="9" width="15.7109375" style="27" bestFit="1" customWidth="1"/>
    <col min="10" max="10" width="20.140625" style="27" bestFit="1" customWidth="1"/>
    <col min="11" max="11" width="30.140625" style="34" customWidth="1"/>
    <col min="12" max="12" width="33.42578125" style="22" customWidth="1"/>
    <col min="13" max="13" width="21.28515625" style="23" customWidth="1"/>
    <col min="14" max="14" width="16.28515625" style="23" bestFit="1" customWidth="1"/>
    <col min="15" max="15" width="14" style="22" bestFit="1" customWidth="1"/>
    <col min="16" max="16384" width="9.140625" style="22"/>
  </cols>
  <sheetData>
    <row r="9" spans="5:14" ht="20.100000000000001" customHeight="1" x14ac:dyDescent="0.25">
      <c r="E9" s="23"/>
    </row>
    <row r="11" spans="5:14" s="24" customFormat="1" ht="20.100000000000001" customHeight="1" x14ac:dyDescent="0.25">
      <c r="H11" s="25" t="s">
        <v>58</v>
      </c>
      <c r="I11" s="26" t="s">
        <v>1</v>
      </c>
      <c r="J11" s="26" t="s">
        <v>2</v>
      </c>
    </row>
    <row r="12" spans="5:14" ht="20.100000000000001" hidden="1" customHeight="1" x14ac:dyDescent="0.25">
      <c r="H12" s="28" t="s">
        <v>9</v>
      </c>
      <c r="I12" s="28" t="s">
        <v>10</v>
      </c>
      <c r="J12" s="28" t="s">
        <v>11</v>
      </c>
      <c r="K12" s="22"/>
      <c r="M12" s="22"/>
      <c r="N12" s="22"/>
    </row>
    <row r="13" spans="5:14" ht="20.100000000000001" hidden="1" customHeight="1" x14ac:dyDescent="0.25">
      <c r="H13" s="28" t="s">
        <v>9</v>
      </c>
      <c r="I13" s="28" t="s">
        <v>10</v>
      </c>
      <c r="J13" s="28" t="s">
        <v>11</v>
      </c>
      <c r="K13" s="22"/>
      <c r="M13" s="22"/>
      <c r="N13" s="22"/>
    </row>
    <row r="14" spans="5:14" ht="20.100000000000001" hidden="1" customHeight="1" x14ac:dyDescent="0.25">
      <c r="H14" s="28" t="s">
        <v>9</v>
      </c>
      <c r="I14" s="28" t="s">
        <v>10</v>
      </c>
      <c r="J14" s="28" t="s">
        <v>11</v>
      </c>
      <c r="K14" s="22"/>
      <c r="M14" s="22"/>
      <c r="N14" s="22"/>
    </row>
    <row r="15" spans="5:14" ht="20.100000000000001" hidden="1" customHeight="1" x14ac:dyDescent="0.25">
      <c r="H15" s="28" t="s">
        <v>9</v>
      </c>
      <c r="I15" s="28" t="s">
        <v>10</v>
      </c>
      <c r="J15" s="28" t="s">
        <v>11</v>
      </c>
      <c r="K15" s="22"/>
      <c r="M15" s="22"/>
      <c r="N15" s="22"/>
    </row>
    <row r="16" spans="5:14" ht="20.100000000000001" hidden="1" customHeight="1" x14ac:dyDescent="0.25">
      <c r="H16" s="28" t="s">
        <v>9</v>
      </c>
      <c r="I16" s="28" t="s">
        <v>10</v>
      </c>
      <c r="J16" s="28" t="s">
        <v>11</v>
      </c>
      <c r="K16" s="22"/>
      <c r="M16" s="22"/>
      <c r="N16" s="22"/>
    </row>
    <row r="17" spans="8:14" ht="20.100000000000001" hidden="1" customHeight="1" x14ac:dyDescent="0.25">
      <c r="H17" s="28" t="s">
        <v>9</v>
      </c>
      <c r="I17" s="28" t="s">
        <v>10</v>
      </c>
      <c r="J17" s="28" t="s">
        <v>11</v>
      </c>
      <c r="K17" s="22"/>
      <c r="M17" s="22"/>
      <c r="N17" s="22"/>
    </row>
    <row r="18" spans="8:14" ht="20.100000000000001" hidden="1" customHeight="1" x14ac:dyDescent="0.25">
      <c r="H18" s="28" t="s">
        <v>9</v>
      </c>
      <c r="I18" s="28" t="s">
        <v>10</v>
      </c>
      <c r="J18" s="28" t="s">
        <v>11</v>
      </c>
      <c r="K18" s="22"/>
      <c r="M18" s="22"/>
      <c r="N18" s="22"/>
    </row>
    <row r="19" spans="8:14" ht="20.100000000000001" hidden="1" customHeight="1" x14ac:dyDescent="0.25">
      <c r="H19" s="28" t="s">
        <v>9</v>
      </c>
      <c r="I19" s="28" t="s">
        <v>10</v>
      </c>
      <c r="J19" s="28" t="s">
        <v>11</v>
      </c>
      <c r="K19" s="22"/>
      <c r="M19" s="22"/>
      <c r="N19" s="22"/>
    </row>
    <row r="20" spans="8:14" ht="20.100000000000001" hidden="1" customHeight="1" x14ac:dyDescent="0.25">
      <c r="H20" s="28" t="s">
        <v>9</v>
      </c>
      <c r="I20" s="28" t="s">
        <v>10</v>
      </c>
      <c r="J20" s="28" t="s">
        <v>11</v>
      </c>
      <c r="K20" s="22"/>
      <c r="M20" s="22"/>
      <c r="N20" s="22"/>
    </row>
    <row r="21" spans="8:14" ht="20.100000000000001" hidden="1" customHeight="1" x14ac:dyDescent="0.25">
      <c r="H21" s="28" t="s">
        <v>9</v>
      </c>
      <c r="I21" s="28" t="s">
        <v>10</v>
      </c>
      <c r="J21" s="28" t="s">
        <v>36</v>
      </c>
      <c r="K21" s="22"/>
      <c r="M21" s="22"/>
      <c r="N21" s="22"/>
    </row>
    <row r="22" spans="8:14" ht="20.100000000000001" hidden="1" customHeight="1" x14ac:dyDescent="0.25">
      <c r="H22" s="28" t="s">
        <v>9</v>
      </c>
      <c r="I22" s="28" t="s">
        <v>10</v>
      </c>
      <c r="J22" s="28" t="s">
        <v>36</v>
      </c>
      <c r="K22" s="22"/>
      <c r="M22" s="22"/>
      <c r="N22" s="22"/>
    </row>
    <row r="23" spans="8:14" ht="20.100000000000001" hidden="1" customHeight="1" x14ac:dyDescent="0.25">
      <c r="H23" s="28" t="s">
        <v>9</v>
      </c>
      <c r="I23" s="28" t="s">
        <v>10</v>
      </c>
      <c r="J23" s="28" t="s">
        <v>36</v>
      </c>
      <c r="K23" s="22"/>
      <c r="M23" s="22"/>
      <c r="N23" s="22"/>
    </row>
    <row r="24" spans="8:14" ht="20.100000000000001" hidden="1" customHeight="1" x14ac:dyDescent="0.25">
      <c r="H24" s="28" t="s">
        <v>9</v>
      </c>
      <c r="I24" s="28" t="s">
        <v>10</v>
      </c>
      <c r="J24" s="28" t="s">
        <v>43</v>
      </c>
      <c r="K24" s="22"/>
      <c r="M24" s="22"/>
      <c r="N24" s="22"/>
    </row>
    <row r="25" spans="8:14" ht="20.100000000000001" hidden="1" customHeight="1" x14ac:dyDescent="0.25">
      <c r="H25" s="28" t="s">
        <v>9</v>
      </c>
      <c r="I25" s="28" t="s">
        <v>10</v>
      </c>
      <c r="J25" s="28" t="s">
        <v>43</v>
      </c>
      <c r="K25" s="22"/>
      <c r="M25" s="22"/>
      <c r="N25" s="22"/>
    </row>
    <row r="26" spans="8:14" ht="20.100000000000001" hidden="1" customHeight="1" x14ac:dyDescent="0.25">
      <c r="H26" s="28" t="s">
        <v>9</v>
      </c>
      <c r="I26" s="28" t="s">
        <v>10</v>
      </c>
      <c r="J26" s="28" t="s">
        <v>43</v>
      </c>
      <c r="K26" s="22"/>
      <c r="M26" s="22"/>
      <c r="N26" s="22"/>
    </row>
    <row r="27" spans="8:14" ht="20.100000000000001" hidden="1" customHeight="1" x14ac:dyDescent="0.25">
      <c r="H27" s="28" t="s">
        <v>9</v>
      </c>
      <c r="I27" s="28" t="s">
        <v>10</v>
      </c>
      <c r="J27" s="28" t="s">
        <v>43</v>
      </c>
      <c r="K27" s="22"/>
      <c r="M27" s="22"/>
      <c r="N27" s="22"/>
    </row>
    <row r="28" spans="8:14" ht="20.100000000000001" hidden="1" customHeight="1" x14ac:dyDescent="0.25">
      <c r="H28" s="28" t="s">
        <v>9</v>
      </c>
      <c r="I28" s="28" t="s">
        <v>10</v>
      </c>
      <c r="J28" s="28" t="s">
        <v>43</v>
      </c>
      <c r="K28" s="22"/>
      <c r="M28" s="22"/>
      <c r="N28" s="22"/>
    </row>
    <row r="29" spans="8:14" ht="20.100000000000001" hidden="1" customHeight="1" x14ac:dyDescent="0.25">
      <c r="H29" s="28" t="s">
        <v>9</v>
      </c>
      <c r="I29" s="28" t="s">
        <v>10</v>
      </c>
      <c r="J29" s="28" t="s">
        <v>43</v>
      </c>
      <c r="K29" s="22"/>
      <c r="M29" s="22"/>
      <c r="N29" s="22"/>
    </row>
    <row r="30" spans="8:14" ht="20.100000000000001" hidden="1" customHeight="1" x14ac:dyDescent="0.25">
      <c r="H30" s="28" t="s">
        <v>9</v>
      </c>
      <c r="I30" s="28" t="s">
        <v>10</v>
      </c>
      <c r="J30" s="28" t="s">
        <v>43</v>
      </c>
      <c r="K30" s="22"/>
      <c r="M30" s="22"/>
      <c r="N30" s="22"/>
    </row>
    <row r="31" spans="8:14" ht="20.100000000000001" hidden="1" customHeight="1" x14ac:dyDescent="0.25">
      <c r="H31" s="28" t="s">
        <v>9</v>
      </c>
      <c r="I31" s="28" t="s">
        <v>10</v>
      </c>
      <c r="J31" s="28" t="s">
        <v>43</v>
      </c>
      <c r="K31" s="22"/>
      <c r="M31" s="22"/>
      <c r="N31" s="22"/>
    </row>
    <row r="32" spans="8:14" ht="20.100000000000001" hidden="1" customHeight="1" x14ac:dyDescent="0.25">
      <c r="H32" s="28" t="s">
        <v>9</v>
      </c>
      <c r="I32" s="28" t="s">
        <v>10</v>
      </c>
      <c r="J32" s="28" t="s">
        <v>43</v>
      </c>
      <c r="K32" s="22"/>
      <c r="M32" s="22"/>
      <c r="N32" s="22"/>
    </row>
    <row r="33" spans="8:14" ht="20.100000000000001" hidden="1" customHeight="1" x14ac:dyDescent="0.25">
      <c r="H33" s="28" t="s">
        <v>9</v>
      </c>
      <c r="I33" s="28" t="s">
        <v>51</v>
      </c>
      <c r="J33" s="28" t="s">
        <v>52</v>
      </c>
      <c r="K33" s="22"/>
      <c r="M33" s="22"/>
      <c r="N33" s="22"/>
    </row>
    <row r="34" spans="8:14" ht="20.100000000000001" hidden="1" customHeight="1" x14ac:dyDescent="0.25">
      <c r="H34" s="28" t="s">
        <v>9</v>
      </c>
      <c r="I34" s="28" t="s">
        <v>51</v>
      </c>
      <c r="J34" s="28" t="s">
        <v>52</v>
      </c>
      <c r="K34" s="22"/>
      <c r="M34" s="22"/>
      <c r="N34" s="22"/>
    </row>
    <row r="35" spans="8:14" ht="20.100000000000001" hidden="1" customHeight="1" x14ac:dyDescent="0.25">
      <c r="H35" s="28" t="s">
        <v>9</v>
      </c>
      <c r="I35" s="28" t="s">
        <v>51</v>
      </c>
      <c r="J35" s="28" t="s">
        <v>55</v>
      </c>
      <c r="K35" s="22"/>
      <c r="M35" s="22"/>
      <c r="N35" s="22"/>
    </row>
    <row r="36" spans="8:14" ht="20.100000000000001" hidden="1" customHeight="1" x14ac:dyDescent="0.25">
      <c r="H36" s="28" t="s">
        <v>9</v>
      </c>
      <c r="I36" s="28" t="s">
        <v>51</v>
      </c>
      <c r="J36" s="28" t="s">
        <v>55</v>
      </c>
      <c r="K36" s="22"/>
      <c r="M36" s="22"/>
      <c r="N36" s="22"/>
    </row>
    <row r="37" spans="8:14" ht="20.100000000000001" hidden="1" customHeight="1" x14ac:dyDescent="0.25">
      <c r="H37" s="29" t="s">
        <v>17</v>
      </c>
      <c r="I37" s="33" t="s">
        <v>10</v>
      </c>
      <c r="J37" s="33" t="s">
        <v>11</v>
      </c>
      <c r="K37" s="22"/>
      <c r="M37" s="22"/>
      <c r="N37" s="22"/>
    </row>
    <row r="38" spans="8:14" ht="20.100000000000001" hidden="1" customHeight="1" x14ac:dyDescent="0.25">
      <c r="H38" s="30" t="s">
        <v>17</v>
      </c>
      <c r="I38" s="33" t="s">
        <v>10</v>
      </c>
      <c r="J38" s="33" t="s">
        <v>11</v>
      </c>
      <c r="K38" s="22"/>
      <c r="M38" s="22"/>
      <c r="N38" s="22"/>
    </row>
    <row r="39" spans="8:14" ht="20.100000000000001" hidden="1" customHeight="1" x14ac:dyDescent="0.25">
      <c r="H39" s="30" t="s">
        <v>17</v>
      </c>
      <c r="I39" s="33" t="s">
        <v>10</v>
      </c>
      <c r="J39" s="33" t="s">
        <v>11</v>
      </c>
      <c r="K39" s="22"/>
      <c r="M39" s="22"/>
      <c r="N39" s="22"/>
    </row>
    <row r="40" spans="8:14" ht="20.100000000000001" hidden="1" customHeight="1" x14ac:dyDescent="0.25">
      <c r="H40" s="30" t="s">
        <v>17</v>
      </c>
      <c r="I40" s="33" t="s">
        <v>10</v>
      </c>
      <c r="J40" s="33" t="s">
        <v>11</v>
      </c>
      <c r="K40" s="22"/>
      <c r="M40" s="22"/>
      <c r="N40" s="22"/>
    </row>
    <row r="41" spans="8:14" ht="20.100000000000001" hidden="1" customHeight="1" x14ac:dyDescent="0.25">
      <c r="H41" s="30" t="s">
        <v>17</v>
      </c>
      <c r="I41" s="33" t="s">
        <v>10</v>
      </c>
      <c r="J41" s="33" t="s">
        <v>11</v>
      </c>
      <c r="K41" s="22"/>
      <c r="M41" s="22"/>
      <c r="N41" s="22"/>
    </row>
    <row r="42" spans="8:14" ht="20.100000000000001" hidden="1" customHeight="1" x14ac:dyDescent="0.25">
      <c r="H42" s="30" t="s">
        <v>17</v>
      </c>
      <c r="I42" s="33" t="s">
        <v>10</v>
      </c>
      <c r="J42" s="33" t="s">
        <v>11</v>
      </c>
      <c r="K42" s="22"/>
      <c r="M42" s="22"/>
      <c r="N42" s="22"/>
    </row>
    <row r="43" spans="8:14" ht="20.100000000000001" hidden="1" customHeight="1" x14ac:dyDescent="0.25">
      <c r="H43" s="30" t="s">
        <v>17</v>
      </c>
      <c r="I43" s="33" t="s">
        <v>10</v>
      </c>
      <c r="J43" s="33" t="s">
        <v>11</v>
      </c>
      <c r="K43" s="22"/>
      <c r="M43" s="22"/>
      <c r="N43" s="22"/>
    </row>
    <row r="44" spans="8:14" ht="20.100000000000001" hidden="1" customHeight="1" x14ac:dyDescent="0.25">
      <c r="H44" s="30" t="s">
        <v>17</v>
      </c>
      <c r="I44" s="33" t="s">
        <v>10</v>
      </c>
      <c r="J44" s="33" t="s">
        <v>11</v>
      </c>
      <c r="K44" s="22"/>
      <c r="M44" s="22"/>
      <c r="N44" s="22"/>
    </row>
    <row r="45" spans="8:14" ht="20.100000000000001" hidden="1" customHeight="1" x14ac:dyDescent="0.25">
      <c r="H45" s="30" t="s">
        <v>17</v>
      </c>
      <c r="I45" s="33" t="s">
        <v>10</v>
      </c>
      <c r="J45" s="33" t="s">
        <v>11</v>
      </c>
      <c r="K45" s="22"/>
      <c r="M45" s="22"/>
      <c r="N45" s="22"/>
    </row>
    <row r="46" spans="8:14" ht="20.100000000000001" hidden="1" customHeight="1" x14ac:dyDescent="0.25">
      <c r="H46" s="30" t="s">
        <v>17</v>
      </c>
      <c r="I46" s="33" t="s">
        <v>10</v>
      </c>
      <c r="J46" s="33" t="s">
        <v>36</v>
      </c>
      <c r="K46" s="22"/>
      <c r="M46" s="22"/>
      <c r="N46" s="22"/>
    </row>
    <row r="47" spans="8:14" ht="20.100000000000001" hidden="1" customHeight="1" x14ac:dyDescent="0.25">
      <c r="H47" s="30" t="s">
        <v>17</v>
      </c>
      <c r="I47" s="33" t="s">
        <v>10</v>
      </c>
      <c r="J47" s="33" t="s">
        <v>36</v>
      </c>
      <c r="K47" s="22"/>
      <c r="M47" s="22"/>
      <c r="N47" s="22"/>
    </row>
    <row r="48" spans="8:14" ht="20.100000000000001" hidden="1" customHeight="1" x14ac:dyDescent="0.25">
      <c r="H48" s="30" t="s">
        <v>17</v>
      </c>
      <c r="I48" s="33" t="s">
        <v>10</v>
      </c>
      <c r="J48" s="33" t="s">
        <v>36</v>
      </c>
      <c r="K48" s="22"/>
      <c r="M48" s="22"/>
      <c r="N48" s="22"/>
    </row>
    <row r="49" spans="8:14" ht="20.100000000000001" hidden="1" customHeight="1" x14ac:dyDescent="0.25">
      <c r="H49" s="30" t="s">
        <v>17</v>
      </c>
      <c r="I49" s="33" t="s">
        <v>10</v>
      </c>
      <c r="J49" s="33" t="s">
        <v>43</v>
      </c>
      <c r="K49" s="22"/>
      <c r="M49" s="22"/>
      <c r="N49" s="22"/>
    </row>
    <row r="50" spans="8:14" ht="20.100000000000001" hidden="1" customHeight="1" x14ac:dyDescent="0.25">
      <c r="H50" s="30" t="s">
        <v>17</v>
      </c>
      <c r="I50" s="33" t="s">
        <v>10</v>
      </c>
      <c r="J50" s="33" t="s">
        <v>43</v>
      </c>
      <c r="K50" s="22"/>
      <c r="M50" s="22"/>
      <c r="N50" s="22"/>
    </row>
    <row r="51" spans="8:14" ht="20.100000000000001" hidden="1" customHeight="1" x14ac:dyDescent="0.25">
      <c r="H51" s="30" t="s">
        <v>17</v>
      </c>
      <c r="I51" s="33" t="s">
        <v>10</v>
      </c>
      <c r="J51" s="33" t="s">
        <v>43</v>
      </c>
      <c r="K51" s="22"/>
      <c r="M51" s="22"/>
      <c r="N51" s="22"/>
    </row>
    <row r="52" spans="8:14" ht="20.100000000000001" hidden="1" customHeight="1" x14ac:dyDescent="0.25">
      <c r="H52" s="30" t="s">
        <v>17</v>
      </c>
      <c r="I52" s="33" t="s">
        <v>10</v>
      </c>
      <c r="J52" s="33" t="s">
        <v>43</v>
      </c>
      <c r="K52" s="22"/>
      <c r="M52" s="22"/>
      <c r="N52" s="22"/>
    </row>
    <row r="53" spans="8:14" ht="20.100000000000001" hidden="1" customHeight="1" x14ac:dyDescent="0.25">
      <c r="H53" s="30" t="s">
        <v>17</v>
      </c>
      <c r="I53" s="33" t="s">
        <v>10</v>
      </c>
      <c r="J53" s="33" t="s">
        <v>43</v>
      </c>
      <c r="K53" s="22"/>
      <c r="M53" s="22"/>
      <c r="N53" s="22"/>
    </row>
    <row r="54" spans="8:14" ht="20.100000000000001" hidden="1" customHeight="1" x14ac:dyDescent="0.25">
      <c r="H54" s="30" t="s">
        <v>17</v>
      </c>
      <c r="I54" s="33" t="s">
        <v>10</v>
      </c>
      <c r="J54" s="33" t="s">
        <v>43</v>
      </c>
      <c r="K54" s="22"/>
      <c r="M54" s="22"/>
      <c r="N54" s="22"/>
    </row>
    <row r="55" spans="8:14" ht="20.100000000000001" hidden="1" customHeight="1" x14ac:dyDescent="0.25">
      <c r="H55" s="30" t="s">
        <v>17</v>
      </c>
      <c r="I55" s="33" t="s">
        <v>10</v>
      </c>
      <c r="J55" s="33" t="s">
        <v>43</v>
      </c>
      <c r="K55" s="22"/>
      <c r="M55" s="22"/>
      <c r="N55" s="22"/>
    </row>
    <row r="56" spans="8:14" ht="20.100000000000001" hidden="1" customHeight="1" x14ac:dyDescent="0.25">
      <c r="H56" s="30" t="s">
        <v>17</v>
      </c>
      <c r="I56" s="33" t="s">
        <v>10</v>
      </c>
      <c r="J56" s="33" t="s">
        <v>43</v>
      </c>
      <c r="K56" s="22"/>
      <c r="M56" s="22"/>
      <c r="N56" s="22"/>
    </row>
    <row r="57" spans="8:14" ht="20.100000000000001" hidden="1" customHeight="1" x14ac:dyDescent="0.25">
      <c r="H57" s="30" t="s">
        <v>17</v>
      </c>
      <c r="I57" s="33" t="s">
        <v>10</v>
      </c>
      <c r="J57" s="33" t="s">
        <v>43</v>
      </c>
      <c r="K57" s="22"/>
      <c r="M57" s="22"/>
      <c r="N57" s="22"/>
    </row>
    <row r="58" spans="8:14" ht="20.100000000000001" hidden="1" customHeight="1" x14ac:dyDescent="0.25">
      <c r="H58" s="30" t="s">
        <v>17</v>
      </c>
      <c r="I58" s="33" t="s">
        <v>51</v>
      </c>
      <c r="J58" s="33" t="s">
        <v>52</v>
      </c>
      <c r="K58" s="22"/>
      <c r="M58" s="22"/>
      <c r="N58" s="22"/>
    </row>
    <row r="59" spans="8:14" ht="20.100000000000001" hidden="1" customHeight="1" x14ac:dyDescent="0.25">
      <c r="H59" s="30" t="s">
        <v>17</v>
      </c>
      <c r="I59" s="33" t="s">
        <v>51</v>
      </c>
      <c r="J59" s="33" t="s">
        <v>52</v>
      </c>
      <c r="K59" s="22"/>
      <c r="M59" s="22"/>
      <c r="N59" s="22"/>
    </row>
    <row r="60" spans="8:14" ht="20.100000000000001" hidden="1" customHeight="1" x14ac:dyDescent="0.25">
      <c r="H60" s="30" t="s">
        <v>17</v>
      </c>
      <c r="I60" s="33" t="s">
        <v>51</v>
      </c>
      <c r="J60" s="33" t="s">
        <v>55</v>
      </c>
      <c r="K60" s="22"/>
      <c r="M60" s="22"/>
      <c r="N60" s="22"/>
    </row>
    <row r="61" spans="8:14" ht="20.100000000000001" hidden="1" customHeight="1" thickBot="1" x14ac:dyDescent="0.3">
      <c r="H61" s="31" t="s">
        <v>17</v>
      </c>
      <c r="I61" s="33" t="s">
        <v>51</v>
      </c>
      <c r="J61" s="33" t="s">
        <v>55</v>
      </c>
      <c r="K61" s="22"/>
      <c r="M61" s="22"/>
      <c r="N61" s="22"/>
    </row>
    <row r="62" spans="8:14" ht="20.100000000000001" hidden="1" customHeight="1" x14ac:dyDescent="0.25">
      <c r="H62" s="29" t="s">
        <v>20</v>
      </c>
      <c r="I62" s="33" t="s">
        <v>10</v>
      </c>
      <c r="J62" s="33" t="s">
        <v>11</v>
      </c>
      <c r="K62" s="22"/>
      <c r="M62" s="22"/>
      <c r="N62" s="22"/>
    </row>
    <row r="63" spans="8:14" ht="20.100000000000001" hidden="1" customHeight="1" x14ac:dyDescent="0.25">
      <c r="H63" s="30" t="s">
        <v>20</v>
      </c>
      <c r="I63" s="33" t="s">
        <v>10</v>
      </c>
      <c r="J63" s="33" t="s">
        <v>11</v>
      </c>
      <c r="K63" s="22"/>
      <c r="M63" s="22"/>
      <c r="N63" s="22"/>
    </row>
    <row r="64" spans="8:14" ht="20.100000000000001" hidden="1" customHeight="1" x14ac:dyDescent="0.25">
      <c r="H64" s="30" t="s">
        <v>20</v>
      </c>
      <c r="I64" s="33" t="s">
        <v>10</v>
      </c>
      <c r="J64" s="33" t="s">
        <v>11</v>
      </c>
      <c r="K64" s="22"/>
      <c r="M64" s="22"/>
      <c r="N64" s="22"/>
    </row>
    <row r="65" spans="8:14" ht="20.100000000000001" hidden="1" customHeight="1" x14ac:dyDescent="0.25">
      <c r="H65" s="30" t="s">
        <v>20</v>
      </c>
      <c r="I65" s="33" t="s">
        <v>10</v>
      </c>
      <c r="J65" s="33" t="s">
        <v>11</v>
      </c>
      <c r="K65" s="22"/>
      <c r="M65" s="22"/>
      <c r="N65" s="22"/>
    </row>
    <row r="66" spans="8:14" ht="20.100000000000001" hidden="1" customHeight="1" x14ac:dyDescent="0.25">
      <c r="H66" s="30" t="s">
        <v>20</v>
      </c>
      <c r="I66" s="33" t="s">
        <v>10</v>
      </c>
      <c r="J66" s="33" t="s">
        <v>11</v>
      </c>
      <c r="K66" s="22"/>
      <c r="M66" s="22"/>
      <c r="N66" s="22"/>
    </row>
    <row r="67" spans="8:14" ht="20.100000000000001" hidden="1" customHeight="1" x14ac:dyDescent="0.25">
      <c r="H67" s="30" t="s">
        <v>20</v>
      </c>
      <c r="I67" s="33" t="s">
        <v>10</v>
      </c>
      <c r="J67" s="33" t="s">
        <v>11</v>
      </c>
      <c r="K67" s="22"/>
      <c r="M67" s="22"/>
      <c r="N67" s="22"/>
    </row>
    <row r="68" spans="8:14" ht="20.100000000000001" hidden="1" customHeight="1" x14ac:dyDescent="0.25">
      <c r="H68" s="30" t="s">
        <v>20</v>
      </c>
      <c r="I68" s="33" t="s">
        <v>10</v>
      </c>
      <c r="J68" s="33" t="s">
        <v>11</v>
      </c>
      <c r="K68" s="22"/>
      <c r="M68" s="22"/>
      <c r="N68" s="22"/>
    </row>
    <row r="69" spans="8:14" ht="20.100000000000001" hidden="1" customHeight="1" x14ac:dyDescent="0.25">
      <c r="H69" s="30" t="s">
        <v>20</v>
      </c>
      <c r="I69" s="33" t="s">
        <v>10</v>
      </c>
      <c r="J69" s="33" t="s">
        <v>11</v>
      </c>
      <c r="K69" s="22"/>
      <c r="M69" s="22"/>
      <c r="N69" s="22"/>
    </row>
    <row r="70" spans="8:14" ht="20.100000000000001" hidden="1" customHeight="1" x14ac:dyDescent="0.25">
      <c r="H70" s="30" t="s">
        <v>20</v>
      </c>
      <c r="I70" s="33" t="s">
        <v>10</v>
      </c>
      <c r="J70" s="33" t="s">
        <v>11</v>
      </c>
      <c r="K70" s="22"/>
      <c r="M70" s="22"/>
      <c r="N70" s="22"/>
    </row>
    <row r="71" spans="8:14" ht="20.100000000000001" hidden="1" customHeight="1" x14ac:dyDescent="0.25">
      <c r="H71" s="30" t="s">
        <v>20</v>
      </c>
      <c r="I71" s="33" t="s">
        <v>10</v>
      </c>
      <c r="J71" s="33" t="s">
        <v>36</v>
      </c>
      <c r="K71" s="22"/>
      <c r="M71" s="22"/>
      <c r="N71" s="22"/>
    </row>
    <row r="72" spans="8:14" ht="20.100000000000001" hidden="1" customHeight="1" x14ac:dyDescent="0.25">
      <c r="H72" s="30" t="s">
        <v>20</v>
      </c>
      <c r="I72" s="33" t="s">
        <v>10</v>
      </c>
      <c r="J72" s="33" t="s">
        <v>36</v>
      </c>
      <c r="K72" s="22"/>
      <c r="M72" s="22"/>
      <c r="N72" s="22"/>
    </row>
    <row r="73" spans="8:14" ht="20.100000000000001" hidden="1" customHeight="1" x14ac:dyDescent="0.25">
      <c r="H73" s="30" t="s">
        <v>20</v>
      </c>
      <c r="I73" s="33" t="s">
        <v>10</v>
      </c>
      <c r="J73" s="33" t="s">
        <v>36</v>
      </c>
      <c r="K73" s="22"/>
      <c r="M73" s="22"/>
      <c r="N73" s="22"/>
    </row>
    <row r="74" spans="8:14" ht="20.100000000000001" hidden="1" customHeight="1" x14ac:dyDescent="0.25">
      <c r="H74" s="30" t="s">
        <v>20</v>
      </c>
      <c r="I74" s="33" t="s">
        <v>10</v>
      </c>
      <c r="J74" s="33" t="s">
        <v>43</v>
      </c>
      <c r="K74" s="22"/>
      <c r="M74" s="22"/>
      <c r="N74" s="22"/>
    </row>
    <row r="75" spans="8:14" ht="20.100000000000001" hidden="1" customHeight="1" x14ac:dyDescent="0.25">
      <c r="H75" s="30" t="s">
        <v>20</v>
      </c>
      <c r="I75" s="33" t="s">
        <v>10</v>
      </c>
      <c r="J75" s="33" t="s">
        <v>43</v>
      </c>
      <c r="K75" s="22"/>
      <c r="M75" s="22"/>
      <c r="N75" s="22"/>
    </row>
    <row r="76" spans="8:14" ht="20.100000000000001" hidden="1" customHeight="1" x14ac:dyDescent="0.25">
      <c r="H76" s="30" t="s">
        <v>20</v>
      </c>
      <c r="I76" s="33" t="s">
        <v>10</v>
      </c>
      <c r="J76" s="33" t="s">
        <v>43</v>
      </c>
      <c r="K76" s="22"/>
      <c r="M76" s="22"/>
      <c r="N76" s="22"/>
    </row>
    <row r="77" spans="8:14" ht="20.100000000000001" hidden="1" customHeight="1" x14ac:dyDescent="0.25">
      <c r="H77" s="30" t="s">
        <v>20</v>
      </c>
      <c r="I77" s="33" t="s">
        <v>10</v>
      </c>
      <c r="J77" s="33" t="s">
        <v>43</v>
      </c>
      <c r="K77" s="22"/>
      <c r="M77" s="22"/>
      <c r="N77" s="22"/>
    </row>
    <row r="78" spans="8:14" ht="20.100000000000001" hidden="1" customHeight="1" x14ac:dyDescent="0.25">
      <c r="H78" s="30" t="s">
        <v>20</v>
      </c>
      <c r="I78" s="33" t="s">
        <v>10</v>
      </c>
      <c r="J78" s="33" t="s">
        <v>43</v>
      </c>
      <c r="K78" s="22"/>
      <c r="M78" s="22"/>
      <c r="N78" s="22"/>
    </row>
    <row r="79" spans="8:14" ht="20.100000000000001" hidden="1" customHeight="1" x14ac:dyDescent="0.25">
      <c r="H79" s="30" t="s">
        <v>20</v>
      </c>
      <c r="I79" s="33" t="s">
        <v>10</v>
      </c>
      <c r="J79" s="33" t="s">
        <v>43</v>
      </c>
      <c r="K79" s="22"/>
      <c r="M79" s="22"/>
      <c r="N79" s="22"/>
    </row>
    <row r="80" spans="8:14" ht="20.100000000000001" hidden="1" customHeight="1" x14ac:dyDescent="0.25">
      <c r="H80" s="30" t="s">
        <v>20</v>
      </c>
      <c r="I80" s="33" t="s">
        <v>10</v>
      </c>
      <c r="J80" s="33" t="s">
        <v>43</v>
      </c>
      <c r="K80" s="22"/>
      <c r="M80" s="22"/>
      <c r="N80" s="22"/>
    </row>
    <row r="81" spans="8:14" ht="20.100000000000001" hidden="1" customHeight="1" x14ac:dyDescent="0.25">
      <c r="H81" s="30" t="s">
        <v>20</v>
      </c>
      <c r="I81" s="33" t="s">
        <v>10</v>
      </c>
      <c r="J81" s="33" t="s">
        <v>43</v>
      </c>
      <c r="K81" s="22"/>
      <c r="M81" s="22"/>
      <c r="N81" s="22"/>
    </row>
    <row r="82" spans="8:14" ht="20.100000000000001" hidden="1" customHeight="1" x14ac:dyDescent="0.25">
      <c r="H82" s="30" t="s">
        <v>20</v>
      </c>
      <c r="I82" s="33" t="s">
        <v>10</v>
      </c>
      <c r="J82" s="33" t="s">
        <v>43</v>
      </c>
      <c r="K82" s="22"/>
      <c r="M82" s="22"/>
      <c r="N82" s="22"/>
    </row>
    <row r="83" spans="8:14" ht="20.100000000000001" hidden="1" customHeight="1" x14ac:dyDescent="0.25">
      <c r="H83" s="30" t="s">
        <v>20</v>
      </c>
      <c r="I83" s="33" t="s">
        <v>51</v>
      </c>
      <c r="J83" s="33" t="s">
        <v>52</v>
      </c>
      <c r="K83" s="22"/>
      <c r="M83" s="22"/>
      <c r="N83" s="22"/>
    </row>
    <row r="84" spans="8:14" ht="20.100000000000001" hidden="1" customHeight="1" x14ac:dyDescent="0.25">
      <c r="H84" s="30" t="s">
        <v>20</v>
      </c>
      <c r="I84" s="33" t="s">
        <v>51</v>
      </c>
      <c r="J84" s="33" t="s">
        <v>52</v>
      </c>
      <c r="K84" s="22"/>
      <c r="M84" s="22"/>
      <c r="N84" s="22"/>
    </row>
    <row r="85" spans="8:14" ht="20.100000000000001" hidden="1" customHeight="1" x14ac:dyDescent="0.25">
      <c r="H85" s="30" t="s">
        <v>20</v>
      </c>
      <c r="I85" s="33" t="s">
        <v>51</v>
      </c>
      <c r="J85" s="33" t="s">
        <v>55</v>
      </c>
      <c r="K85" s="22"/>
      <c r="M85" s="22"/>
      <c r="N85" s="22"/>
    </row>
    <row r="86" spans="8:14" ht="20.100000000000001" hidden="1" customHeight="1" thickBot="1" x14ac:dyDescent="0.3">
      <c r="H86" s="31" t="s">
        <v>20</v>
      </c>
      <c r="I86" s="33" t="s">
        <v>51</v>
      </c>
      <c r="J86" s="33" t="s">
        <v>55</v>
      </c>
      <c r="K86" s="22"/>
      <c r="M86" s="22"/>
      <c r="N86" s="22"/>
    </row>
    <row r="87" spans="8:14" ht="20.100000000000001" hidden="1" customHeight="1" x14ac:dyDescent="0.25">
      <c r="H87" s="29" t="s">
        <v>23</v>
      </c>
      <c r="I87" s="33" t="s">
        <v>10</v>
      </c>
      <c r="J87" s="33" t="s">
        <v>11</v>
      </c>
      <c r="K87" s="22"/>
      <c r="M87" s="22"/>
      <c r="N87" s="22"/>
    </row>
    <row r="88" spans="8:14" ht="20.100000000000001" hidden="1" customHeight="1" x14ac:dyDescent="0.25">
      <c r="H88" s="30" t="s">
        <v>23</v>
      </c>
      <c r="I88" s="33" t="s">
        <v>10</v>
      </c>
      <c r="J88" s="33" t="s">
        <v>11</v>
      </c>
      <c r="K88" s="22"/>
      <c r="M88" s="22"/>
      <c r="N88" s="22"/>
    </row>
    <row r="89" spans="8:14" ht="20.100000000000001" hidden="1" customHeight="1" x14ac:dyDescent="0.25">
      <c r="H89" s="30" t="s">
        <v>23</v>
      </c>
      <c r="I89" s="33" t="s">
        <v>10</v>
      </c>
      <c r="J89" s="33" t="s">
        <v>11</v>
      </c>
      <c r="K89" s="22"/>
      <c r="M89" s="22"/>
      <c r="N89" s="22"/>
    </row>
    <row r="90" spans="8:14" ht="20.100000000000001" hidden="1" customHeight="1" x14ac:dyDescent="0.25">
      <c r="H90" s="30" t="s">
        <v>23</v>
      </c>
      <c r="I90" s="33" t="s">
        <v>10</v>
      </c>
      <c r="J90" s="33" t="s">
        <v>11</v>
      </c>
      <c r="K90" s="22"/>
      <c r="M90" s="22"/>
      <c r="N90" s="22"/>
    </row>
    <row r="91" spans="8:14" ht="20.100000000000001" hidden="1" customHeight="1" x14ac:dyDescent="0.25">
      <c r="H91" s="30" t="s">
        <v>23</v>
      </c>
      <c r="I91" s="33" t="s">
        <v>10</v>
      </c>
      <c r="J91" s="33" t="s">
        <v>11</v>
      </c>
      <c r="K91" s="22"/>
      <c r="M91" s="22"/>
      <c r="N91" s="22"/>
    </row>
    <row r="92" spans="8:14" ht="20.100000000000001" hidden="1" customHeight="1" x14ac:dyDescent="0.25">
      <c r="H92" s="30" t="s">
        <v>23</v>
      </c>
      <c r="I92" s="33" t="s">
        <v>10</v>
      </c>
      <c r="J92" s="33" t="s">
        <v>11</v>
      </c>
      <c r="K92" s="22"/>
      <c r="M92" s="22"/>
      <c r="N92" s="22"/>
    </row>
    <row r="93" spans="8:14" ht="20.100000000000001" hidden="1" customHeight="1" x14ac:dyDescent="0.25">
      <c r="H93" s="30" t="s">
        <v>23</v>
      </c>
      <c r="I93" s="33" t="s">
        <v>10</v>
      </c>
      <c r="J93" s="33" t="s">
        <v>11</v>
      </c>
      <c r="K93" s="22"/>
      <c r="M93" s="22"/>
      <c r="N93" s="22"/>
    </row>
    <row r="94" spans="8:14" ht="20.100000000000001" hidden="1" customHeight="1" x14ac:dyDescent="0.25">
      <c r="H94" s="30" t="s">
        <v>23</v>
      </c>
      <c r="I94" s="33" t="s">
        <v>10</v>
      </c>
      <c r="J94" s="33" t="s">
        <v>11</v>
      </c>
      <c r="K94" s="22"/>
      <c r="M94" s="22"/>
      <c r="N94" s="22"/>
    </row>
    <row r="95" spans="8:14" ht="20.100000000000001" hidden="1" customHeight="1" x14ac:dyDescent="0.25">
      <c r="H95" s="30" t="s">
        <v>23</v>
      </c>
      <c r="I95" s="33" t="s">
        <v>10</v>
      </c>
      <c r="J95" s="33" t="s">
        <v>11</v>
      </c>
      <c r="K95" s="22"/>
      <c r="M95" s="22"/>
      <c r="N95" s="22"/>
    </row>
    <row r="96" spans="8:14" ht="20.100000000000001" hidden="1" customHeight="1" x14ac:dyDescent="0.25">
      <c r="H96" s="30" t="s">
        <v>23</v>
      </c>
      <c r="I96" s="33" t="s">
        <v>10</v>
      </c>
      <c r="J96" s="33" t="s">
        <v>36</v>
      </c>
      <c r="K96" s="22"/>
      <c r="M96" s="22"/>
      <c r="N96" s="22"/>
    </row>
    <row r="97" spans="8:14" ht="20.100000000000001" hidden="1" customHeight="1" x14ac:dyDescent="0.25">
      <c r="H97" s="30" t="s">
        <v>23</v>
      </c>
      <c r="I97" s="33" t="s">
        <v>10</v>
      </c>
      <c r="J97" s="33" t="s">
        <v>36</v>
      </c>
      <c r="K97" s="22"/>
      <c r="M97" s="22"/>
      <c r="N97" s="22"/>
    </row>
    <row r="98" spans="8:14" ht="20.100000000000001" hidden="1" customHeight="1" x14ac:dyDescent="0.25">
      <c r="H98" s="30" t="s">
        <v>23</v>
      </c>
      <c r="I98" s="33" t="s">
        <v>10</v>
      </c>
      <c r="J98" s="33" t="s">
        <v>36</v>
      </c>
      <c r="K98" s="22"/>
      <c r="M98" s="22"/>
      <c r="N98" s="22"/>
    </row>
    <row r="99" spans="8:14" ht="20.100000000000001" hidden="1" customHeight="1" x14ac:dyDescent="0.25">
      <c r="H99" s="30" t="s">
        <v>23</v>
      </c>
      <c r="I99" s="33" t="s">
        <v>10</v>
      </c>
      <c r="J99" s="33" t="s">
        <v>43</v>
      </c>
      <c r="K99" s="22"/>
      <c r="M99" s="22"/>
      <c r="N99" s="22"/>
    </row>
    <row r="100" spans="8:14" ht="20.100000000000001" hidden="1" customHeight="1" x14ac:dyDescent="0.25">
      <c r="H100" s="30" t="s">
        <v>23</v>
      </c>
      <c r="I100" s="33" t="s">
        <v>10</v>
      </c>
      <c r="J100" s="33" t="s">
        <v>43</v>
      </c>
      <c r="K100" s="22"/>
      <c r="M100" s="22"/>
      <c r="N100" s="22"/>
    </row>
    <row r="101" spans="8:14" ht="20.100000000000001" hidden="1" customHeight="1" x14ac:dyDescent="0.25">
      <c r="H101" s="30" t="s">
        <v>23</v>
      </c>
      <c r="I101" s="33" t="s">
        <v>10</v>
      </c>
      <c r="J101" s="33" t="s">
        <v>43</v>
      </c>
      <c r="K101" s="22"/>
      <c r="M101" s="22"/>
      <c r="N101" s="22"/>
    </row>
    <row r="102" spans="8:14" ht="20.100000000000001" hidden="1" customHeight="1" x14ac:dyDescent="0.25">
      <c r="H102" s="30" t="s">
        <v>23</v>
      </c>
      <c r="I102" s="33" t="s">
        <v>10</v>
      </c>
      <c r="J102" s="33" t="s">
        <v>43</v>
      </c>
      <c r="K102" s="22"/>
      <c r="M102" s="22"/>
      <c r="N102" s="22"/>
    </row>
    <row r="103" spans="8:14" ht="20.100000000000001" hidden="1" customHeight="1" x14ac:dyDescent="0.25">
      <c r="H103" s="30" t="s">
        <v>23</v>
      </c>
      <c r="I103" s="33" t="s">
        <v>10</v>
      </c>
      <c r="J103" s="33" t="s">
        <v>43</v>
      </c>
      <c r="K103" s="22"/>
      <c r="M103" s="22"/>
      <c r="N103" s="22"/>
    </row>
    <row r="104" spans="8:14" ht="20.100000000000001" hidden="1" customHeight="1" x14ac:dyDescent="0.25">
      <c r="H104" s="30" t="s">
        <v>23</v>
      </c>
      <c r="I104" s="33" t="s">
        <v>10</v>
      </c>
      <c r="J104" s="33" t="s">
        <v>43</v>
      </c>
      <c r="K104" s="22"/>
      <c r="M104" s="22"/>
      <c r="N104" s="22"/>
    </row>
    <row r="105" spans="8:14" ht="20.100000000000001" hidden="1" customHeight="1" x14ac:dyDescent="0.25">
      <c r="H105" s="30" t="s">
        <v>23</v>
      </c>
      <c r="I105" s="33" t="s">
        <v>10</v>
      </c>
      <c r="J105" s="33" t="s">
        <v>43</v>
      </c>
      <c r="K105" s="22"/>
      <c r="M105" s="22"/>
      <c r="N105" s="22"/>
    </row>
    <row r="106" spans="8:14" ht="20.100000000000001" hidden="1" customHeight="1" x14ac:dyDescent="0.25">
      <c r="H106" s="30" t="s">
        <v>23</v>
      </c>
      <c r="I106" s="33" t="s">
        <v>10</v>
      </c>
      <c r="J106" s="33" t="s">
        <v>43</v>
      </c>
      <c r="K106" s="22"/>
      <c r="M106" s="22"/>
      <c r="N106" s="22"/>
    </row>
    <row r="107" spans="8:14" ht="20.100000000000001" hidden="1" customHeight="1" x14ac:dyDescent="0.25">
      <c r="H107" s="30" t="s">
        <v>23</v>
      </c>
      <c r="I107" s="33" t="s">
        <v>10</v>
      </c>
      <c r="J107" s="33" t="s">
        <v>43</v>
      </c>
      <c r="K107" s="22"/>
      <c r="M107" s="22"/>
      <c r="N107" s="22"/>
    </row>
    <row r="108" spans="8:14" ht="20.100000000000001" hidden="1" customHeight="1" x14ac:dyDescent="0.25">
      <c r="H108" s="30" t="s">
        <v>23</v>
      </c>
      <c r="I108" s="33" t="s">
        <v>51</v>
      </c>
      <c r="J108" s="33" t="s">
        <v>52</v>
      </c>
      <c r="K108" s="22"/>
      <c r="M108" s="22"/>
      <c r="N108" s="22"/>
    </row>
    <row r="109" spans="8:14" ht="20.100000000000001" hidden="1" customHeight="1" x14ac:dyDescent="0.25">
      <c r="H109" s="30" t="s">
        <v>23</v>
      </c>
      <c r="I109" s="33" t="s">
        <v>51</v>
      </c>
      <c r="J109" s="33" t="s">
        <v>52</v>
      </c>
      <c r="K109" s="22"/>
      <c r="M109" s="22"/>
      <c r="N109" s="22"/>
    </row>
    <row r="110" spans="8:14" ht="20.100000000000001" hidden="1" customHeight="1" x14ac:dyDescent="0.25">
      <c r="H110" s="30" t="s">
        <v>23</v>
      </c>
      <c r="I110" s="33" t="s">
        <v>51</v>
      </c>
      <c r="J110" s="33" t="s">
        <v>55</v>
      </c>
      <c r="K110" s="22"/>
      <c r="M110" s="22"/>
      <c r="N110" s="22"/>
    </row>
    <row r="111" spans="8:14" ht="20.100000000000001" hidden="1" customHeight="1" thickBot="1" x14ac:dyDescent="0.25">
      <c r="H111" s="32" t="s">
        <v>23</v>
      </c>
      <c r="I111" s="33" t="s">
        <v>51</v>
      </c>
      <c r="J111" s="33" t="s">
        <v>55</v>
      </c>
      <c r="K111" s="22"/>
      <c r="M111" s="22"/>
      <c r="N111" s="22"/>
    </row>
    <row r="112" spans="8:14" ht="20.100000000000001" customHeight="1" x14ac:dyDescent="0.25">
      <c r="H112" s="33" t="s">
        <v>26</v>
      </c>
      <c r="I112" s="36"/>
      <c r="J112" s="33" t="s">
        <v>55</v>
      </c>
      <c r="K112" s="35"/>
      <c r="L112" s="35"/>
    </row>
    <row r="113" spans="8:15" ht="20.100000000000001" customHeight="1" x14ac:dyDescent="0.25">
      <c r="H113" s="33" t="s">
        <v>26</v>
      </c>
      <c r="I113" s="39" t="s">
        <v>60</v>
      </c>
      <c r="J113" s="83">
        <v>23111</v>
      </c>
      <c r="K113" s="35"/>
      <c r="L113" s="35"/>
    </row>
    <row r="114" spans="8:15" ht="20.100000000000001" customHeight="1" x14ac:dyDescent="0.25">
      <c r="H114" s="33" t="s">
        <v>26</v>
      </c>
      <c r="I114" s="39" t="s">
        <v>61</v>
      </c>
      <c r="J114" s="83">
        <v>26344</v>
      </c>
      <c r="K114" s="35"/>
      <c r="L114" s="35"/>
    </row>
    <row r="115" spans="8:15" ht="20.100000000000001" customHeight="1" x14ac:dyDescent="0.25">
      <c r="H115" s="33" t="s">
        <v>26</v>
      </c>
      <c r="I115" s="39" t="s">
        <v>62</v>
      </c>
      <c r="J115" s="83">
        <v>29577</v>
      </c>
      <c r="K115" s="35"/>
      <c r="L115" s="35"/>
    </row>
    <row r="116" spans="8:15" ht="20.100000000000001" customHeight="1" x14ac:dyDescent="0.25">
      <c r="H116" s="33" t="s">
        <v>26</v>
      </c>
      <c r="I116" s="39" t="s">
        <v>63</v>
      </c>
      <c r="J116" s="83">
        <v>32810</v>
      </c>
      <c r="K116" s="35"/>
      <c r="L116" s="35"/>
    </row>
    <row r="117" spans="8:15" ht="20.100000000000001" customHeight="1" x14ac:dyDescent="0.25">
      <c r="H117" s="33" t="s">
        <v>26</v>
      </c>
      <c r="I117" s="39" t="s">
        <v>64</v>
      </c>
      <c r="J117" s="83">
        <v>36043</v>
      </c>
      <c r="K117" s="35"/>
      <c r="L117" s="35"/>
    </row>
    <row r="118" spans="8:15" ht="20.100000000000001" customHeight="1" x14ac:dyDescent="0.25">
      <c r="H118" s="33" t="s">
        <v>26</v>
      </c>
      <c r="I118" s="39" t="s">
        <v>65</v>
      </c>
      <c r="J118" s="83">
        <v>39276</v>
      </c>
      <c r="K118" s="35"/>
      <c r="L118" s="35"/>
      <c r="M118" s="38"/>
      <c r="N118" s="38"/>
    </row>
    <row r="119" spans="8:15" ht="20.100000000000001" customHeight="1" x14ac:dyDescent="0.25">
      <c r="H119" s="33" t="s">
        <v>26</v>
      </c>
      <c r="I119" s="39" t="s">
        <v>66</v>
      </c>
      <c r="J119" s="83">
        <v>42509</v>
      </c>
      <c r="K119" s="35"/>
      <c r="L119" s="35"/>
      <c r="M119" s="35"/>
      <c r="N119" s="35"/>
    </row>
    <row r="120" spans="8:15" ht="20.100000000000001" customHeight="1" x14ac:dyDescent="0.25">
      <c r="H120" s="33" t="s">
        <v>26</v>
      </c>
      <c r="I120" s="39" t="s">
        <v>67</v>
      </c>
      <c r="J120" s="83">
        <v>45742</v>
      </c>
      <c r="K120" s="35"/>
      <c r="L120" s="35"/>
      <c r="N120" s="82">
        <v>15700</v>
      </c>
      <c r="O120" s="40" t="s">
        <v>14</v>
      </c>
    </row>
    <row r="121" spans="8:15" ht="20.100000000000001" customHeight="1" x14ac:dyDescent="0.25">
      <c r="H121" s="33" t="s">
        <v>26</v>
      </c>
      <c r="I121" s="39" t="s">
        <v>68</v>
      </c>
      <c r="J121" s="83">
        <v>29577</v>
      </c>
      <c r="K121" s="35"/>
      <c r="L121" s="35"/>
      <c r="N121" s="82">
        <v>65800</v>
      </c>
      <c r="O121" s="40" t="s">
        <v>18</v>
      </c>
    </row>
    <row r="122" spans="8:15" ht="20.100000000000001" customHeight="1" x14ac:dyDescent="0.25">
      <c r="H122" s="33" t="s">
        <v>26</v>
      </c>
      <c r="I122" s="39" t="s">
        <v>69</v>
      </c>
      <c r="J122" s="83">
        <v>32810</v>
      </c>
      <c r="K122" s="35"/>
      <c r="L122" s="35"/>
      <c r="N122" s="82">
        <v>22500</v>
      </c>
      <c r="O122" s="40" t="s">
        <v>21</v>
      </c>
    </row>
    <row r="123" spans="8:15" ht="20.100000000000001" customHeight="1" x14ac:dyDescent="0.25">
      <c r="H123" s="33" t="s">
        <v>26</v>
      </c>
      <c r="I123" s="39" t="s">
        <v>70</v>
      </c>
      <c r="J123" s="83">
        <v>36043</v>
      </c>
      <c r="K123" s="35"/>
      <c r="L123" s="35"/>
      <c r="N123" s="82">
        <v>120000</v>
      </c>
      <c r="O123" s="40" t="s">
        <v>24</v>
      </c>
    </row>
    <row r="124" spans="8:15" ht="20.100000000000001" customHeight="1" x14ac:dyDescent="0.25">
      <c r="H124" s="33" t="s">
        <v>26</v>
      </c>
      <c r="I124" s="39" t="s">
        <v>71</v>
      </c>
      <c r="J124" s="83">
        <v>28000</v>
      </c>
      <c r="K124" s="35"/>
      <c r="L124" s="35"/>
      <c r="N124" s="82">
        <v>135000</v>
      </c>
      <c r="O124" s="40" t="s">
        <v>27</v>
      </c>
    </row>
    <row r="125" spans="8:15" ht="20.100000000000001" customHeight="1" x14ac:dyDescent="0.25">
      <c r="H125" s="33" t="s">
        <v>26</v>
      </c>
      <c r="I125" s="33" t="s">
        <v>10</v>
      </c>
      <c r="J125" s="33" t="s">
        <v>43</v>
      </c>
      <c r="K125" s="22"/>
      <c r="M125" s="22"/>
      <c r="N125" s="22"/>
    </row>
    <row r="126" spans="8:15" ht="20.100000000000001" customHeight="1" x14ac:dyDescent="0.25">
      <c r="H126" s="33" t="s">
        <v>26</v>
      </c>
      <c r="I126" s="33" t="s">
        <v>10</v>
      </c>
      <c r="J126" s="33" t="s">
        <v>43</v>
      </c>
      <c r="K126" s="22"/>
      <c r="M126" s="22"/>
      <c r="N126" s="22"/>
    </row>
    <row r="127" spans="8:15" ht="20.100000000000001" customHeight="1" x14ac:dyDescent="0.25">
      <c r="H127" s="33" t="s">
        <v>26</v>
      </c>
      <c r="I127" s="33" t="s">
        <v>10</v>
      </c>
      <c r="J127" s="33" t="s">
        <v>43</v>
      </c>
      <c r="K127" s="22"/>
      <c r="M127" s="22"/>
      <c r="N127" s="22"/>
    </row>
    <row r="128" spans="8:15" ht="20.100000000000001" customHeight="1" x14ac:dyDescent="0.25">
      <c r="H128" s="33" t="s">
        <v>26</v>
      </c>
      <c r="I128" s="33" t="s">
        <v>10</v>
      </c>
      <c r="J128" s="33" t="s">
        <v>43</v>
      </c>
      <c r="K128" s="22"/>
      <c r="M128" s="22"/>
      <c r="N128" s="22"/>
    </row>
    <row r="129" spans="8:14" ht="20.100000000000001" customHeight="1" x14ac:dyDescent="0.25">
      <c r="H129" s="33" t="s">
        <v>26</v>
      </c>
      <c r="I129" s="33" t="s">
        <v>10</v>
      </c>
      <c r="J129" s="33" t="s">
        <v>43</v>
      </c>
      <c r="K129" s="22"/>
      <c r="M129" s="22"/>
      <c r="N129" s="22"/>
    </row>
    <row r="130" spans="8:14" ht="20.100000000000001" customHeight="1" x14ac:dyDescent="0.25">
      <c r="H130" s="33" t="s">
        <v>26</v>
      </c>
      <c r="I130" s="33" t="s">
        <v>10</v>
      </c>
      <c r="J130" s="33" t="s">
        <v>43</v>
      </c>
      <c r="K130" s="22"/>
      <c r="M130" s="22"/>
      <c r="N130" s="22"/>
    </row>
    <row r="131" spans="8:14" ht="20.100000000000001" customHeight="1" x14ac:dyDescent="0.25">
      <c r="H131" s="33" t="s">
        <v>26</v>
      </c>
      <c r="I131" s="33" t="s">
        <v>10</v>
      </c>
      <c r="J131" s="33" t="s">
        <v>43</v>
      </c>
      <c r="K131" s="22"/>
      <c r="M131" s="22"/>
      <c r="N131" s="22"/>
    </row>
    <row r="132" spans="8:14" ht="20.100000000000001" customHeight="1" x14ac:dyDescent="0.25">
      <c r="H132" s="33" t="s">
        <v>26</v>
      </c>
      <c r="I132" s="33" t="s">
        <v>10</v>
      </c>
      <c r="J132" s="33" t="s">
        <v>43</v>
      </c>
      <c r="K132" s="22"/>
      <c r="M132" s="22"/>
      <c r="N132" s="22"/>
    </row>
    <row r="133" spans="8:14" ht="20.100000000000001" customHeight="1" x14ac:dyDescent="0.25">
      <c r="H133" s="33" t="s">
        <v>26</v>
      </c>
      <c r="I133" s="33" t="s">
        <v>51</v>
      </c>
      <c r="J133" s="33" t="s">
        <v>52</v>
      </c>
      <c r="K133" s="22"/>
      <c r="M133" s="22"/>
      <c r="N133" s="22"/>
    </row>
    <row r="134" spans="8:14" ht="20.100000000000001" customHeight="1" x14ac:dyDescent="0.25">
      <c r="H134" s="33" t="s">
        <v>26</v>
      </c>
      <c r="I134" s="33" t="s">
        <v>51</v>
      </c>
      <c r="J134" s="33" t="s">
        <v>52</v>
      </c>
      <c r="K134" s="22"/>
      <c r="M134" s="22"/>
      <c r="N134" s="22"/>
    </row>
    <row r="135" spans="8:14" ht="20.100000000000001" customHeight="1" x14ac:dyDescent="0.25">
      <c r="H135" s="33" t="s">
        <v>26</v>
      </c>
      <c r="I135" s="33" t="s">
        <v>51</v>
      </c>
      <c r="J135" s="33" t="s">
        <v>55</v>
      </c>
      <c r="K135" s="22"/>
      <c r="M135" s="22"/>
      <c r="N135" s="22"/>
    </row>
    <row r="136" spans="8:14" ht="20.100000000000001" customHeight="1" x14ac:dyDescent="0.25">
      <c r="H136" s="33" t="s">
        <v>26</v>
      </c>
      <c r="I136" s="33" t="s">
        <v>51</v>
      </c>
      <c r="J136" s="33" t="s">
        <v>55</v>
      </c>
      <c r="K136" s="22"/>
      <c r="M136" s="22"/>
      <c r="N136" s="22"/>
    </row>
    <row r="137" spans="8:14" ht="20.100000000000001" hidden="1" customHeight="1" x14ac:dyDescent="0.25">
      <c r="H137" s="29" t="s">
        <v>29</v>
      </c>
      <c r="I137" s="33" t="s">
        <v>10</v>
      </c>
      <c r="J137" s="33" t="s">
        <v>11</v>
      </c>
      <c r="K137" s="22"/>
      <c r="M137" s="22"/>
      <c r="N137" s="22"/>
    </row>
    <row r="138" spans="8:14" ht="20.100000000000001" hidden="1" customHeight="1" x14ac:dyDescent="0.25">
      <c r="H138" s="30" t="s">
        <v>29</v>
      </c>
      <c r="I138" s="33" t="s">
        <v>10</v>
      </c>
      <c r="J138" s="33" t="s">
        <v>11</v>
      </c>
      <c r="K138" s="22"/>
      <c r="M138" s="22"/>
      <c r="N138" s="22"/>
    </row>
    <row r="139" spans="8:14" ht="20.100000000000001" hidden="1" customHeight="1" x14ac:dyDescent="0.25">
      <c r="H139" s="30" t="s">
        <v>29</v>
      </c>
      <c r="I139" s="33" t="s">
        <v>10</v>
      </c>
      <c r="J139" s="33" t="s">
        <v>11</v>
      </c>
      <c r="K139" s="22"/>
      <c r="M139" s="22"/>
      <c r="N139" s="22"/>
    </row>
    <row r="140" spans="8:14" ht="20.100000000000001" hidden="1" customHeight="1" x14ac:dyDescent="0.25">
      <c r="H140" s="30" t="s">
        <v>29</v>
      </c>
      <c r="I140" s="33" t="s">
        <v>10</v>
      </c>
      <c r="J140" s="33" t="s">
        <v>11</v>
      </c>
      <c r="K140" s="22"/>
      <c r="M140" s="22"/>
      <c r="N140" s="22"/>
    </row>
    <row r="141" spans="8:14" ht="20.100000000000001" hidden="1" customHeight="1" x14ac:dyDescent="0.25">
      <c r="H141" s="30" t="s">
        <v>29</v>
      </c>
      <c r="I141" s="33" t="s">
        <v>10</v>
      </c>
      <c r="J141" s="33" t="s">
        <v>11</v>
      </c>
      <c r="K141" s="22"/>
      <c r="M141" s="22"/>
      <c r="N141" s="22"/>
    </row>
    <row r="142" spans="8:14" ht="20.100000000000001" hidden="1" customHeight="1" x14ac:dyDescent="0.25">
      <c r="H142" s="30" t="s">
        <v>29</v>
      </c>
      <c r="I142" s="33" t="s">
        <v>10</v>
      </c>
      <c r="J142" s="33" t="s">
        <v>11</v>
      </c>
      <c r="K142" s="22"/>
      <c r="M142" s="22"/>
      <c r="N142" s="22"/>
    </row>
    <row r="143" spans="8:14" ht="20.100000000000001" hidden="1" customHeight="1" x14ac:dyDescent="0.25">
      <c r="H143" s="30" t="s">
        <v>29</v>
      </c>
      <c r="I143" s="33" t="s">
        <v>10</v>
      </c>
      <c r="J143" s="33" t="s">
        <v>11</v>
      </c>
      <c r="K143" s="22"/>
      <c r="M143" s="22"/>
      <c r="N143" s="22"/>
    </row>
    <row r="144" spans="8:14" ht="20.100000000000001" hidden="1" customHeight="1" x14ac:dyDescent="0.25">
      <c r="H144" s="30" t="s">
        <v>29</v>
      </c>
      <c r="I144" s="33" t="s">
        <v>10</v>
      </c>
      <c r="J144" s="33" t="s">
        <v>11</v>
      </c>
      <c r="K144" s="22"/>
      <c r="M144" s="22"/>
      <c r="N144" s="22"/>
    </row>
    <row r="145" spans="8:14" ht="20.100000000000001" hidden="1" customHeight="1" x14ac:dyDescent="0.25">
      <c r="H145" s="30" t="s">
        <v>29</v>
      </c>
      <c r="I145" s="33" t="s">
        <v>10</v>
      </c>
      <c r="J145" s="33" t="s">
        <v>11</v>
      </c>
      <c r="K145" s="22"/>
      <c r="M145" s="22"/>
      <c r="N145" s="22"/>
    </row>
    <row r="146" spans="8:14" ht="20.100000000000001" hidden="1" customHeight="1" x14ac:dyDescent="0.25">
      <c r="H146" s="30" t="s">
        <v>29</v>
      </c>
      <c r="I146" s="33" t="s">
        <v>10</v>
      </c>
      <c r="J146" s="33" t="s">
        <v>36</v>
      </c>
      <c r="K146" s="22"/>
      <c r="M146" s="22"/>
      <c r="N146" s="22"/>
    </row>
    <row r="147" spans="8:14" ht="20.100000000000001" hidden="1" customHeight="1" x14ac:dyDescent="0.25">
      <c r="H147" s="30" t="s">
        <v>29</v>
      </c>
      <c r="I147" s="33" t="s">
        <v>10</v>
      </c>
      <c r="J147" s="33" t="s">
        <v>36</v>
      </c>
      <c r="K147" s="22"/>
      <c r="M147" s="22"/>
      <c r="N147" s="22"/>
    </row>
    <row r="148" spans="8:14" ht="20.100000000000001" hidden="1" customHeight="1" x14ac:dyDescent="0.25">
      <c r="H148" s="30" t="s">
        <v>29</v>
      </c>
      <c r="I148" s="33" t="s">
        <v>10</v>
      </c>
      <c r="J148" s="33" t="s">
        <v>36</v>
      </c>
      <c r="K148" s="22"/>
      <c r="M148" s="22"/>
      <c r="N148" s="22"/>
    </row>
    <row r="149" spans="8:14" ht="20.100000000000001" hidden="1" customHeight="1" x14ac:dyDescent="0.25">
      <c r="H149" s="30" t="s">
        <v>29</v>
      </c>
      <c r="I149" s="33" t="s">
        <v>10</v>
      </c>
      <c r="J149" s="33" t="s">
        <v>43</v>
      </c>
      <c r="K149" s="22"/>
      <c r="M149" s="22"/>
      <c r="N149" s="22"/>
    </row>
    <row r="150" spans="8:14" ht="20.100000000000001" hidden="1" customHeight="1" x14ac:dyDescent="0.25">
      <c r="H150" s="30" t="s">
        <v>29</v>
      </c>
      <c r="I150" s="33" t="s">
        <v>10</v>
      </c>
      <c r="J150" s="33" t="s">
        <v>43</v>
      </c>
      <c r="K150" s="22"/>
      <c r="M150" s="22"/>
      <c r="N150" s="22"/>
    </row>
    <row r="151" spans="8:14" ht="20.100000000000001" hidden="1" customHeight="1" x14ac:dyDescent="0.25">
      <c r="H151" s="30" t="s">
        <v>29</v>
      </c>
      <c r="I151" s="33" t="s">
        <v>10</v>
      </c>
      <c r="J151" s="33" t="s">
        <v>43</v>
      </c>
      <c r="K151" s="22"/>
      <c r="M151" s="22"/>
      <c r="N151" s="22"/>
    </row>
    <row r="152" spans="8:14" ht="20.100000000000001" hidden="1" customHeight="1" x14ac:dyDescent="0.25">
      <c r="H152" s="30" t="s">
        <v>29</v>
      </c>
      <c r="I152" s="33" t="s">
        <v>10</v>
      </c>
      <c r="J152" s="33" t="s">
        <v>43</v>
      </c>
      <c r="K152" s="22"/>
      <c r="M152" s="22"/>
      <c r="N152" s="22"/>
    </row>
    <row r="153" spans="8:14" ht="20.100000000000001" hidden="1" customHeight="1" x14ac:dyDescent="0.25">
      <c r="H153" s="30" t="s">
        <v>29</v>
      </c>
      <c r="I153" s="33" t="s">
        <v>10</v>
      </c>
      <c r="J153" s="33" t="s">
        <v>43</v>
      </c>
      <c r="K153" s="22"/>
      <c r="M153" s="22"/>
      <c r="N153" s="22"/>
    </row>
    <row r="154" spans="8:14" ht="20.100000000000001" hidden="1" customHeight="1" x14ac:dyDescent="0.25">
      <c r="H154" s="30" t="s">
        <v>29</v>
      </c>
      <c r="I154" s="33" t="s">
        <v>10</v>
      </c>
      <c r="J154" s="33" t="s">
        <v>43</v>
      </c>
      <c r="K154" s="22"/>
      <c r="M154" s="22"/>
      <c r="N154" s="22"/>
    </row>
    <row r="155" spans="8:14" ht="20.100000000000001" hidden="1" customHeight="1" x14ac:dyDescent="0.25">
      <c r="H155" s="30" t="s">
        <v>29</v>
      </c>
      <c r="I155" s="33" t="s">
        <v>10</v>
      </c>
      <c r="J155" s="33" t="s">
        <v>43</v>
      </c>
      <c r="K155" s="22"/>
      <c r="M155" s="22"/>
      <c r="N155" s="22"/>
    </row>
    <row r="156" spans="8:14" ht="20.100000000000001" hidden="1" customHeight="1" x14ac:dyDescent="0.25">
      <c r="H156" s="30" t="s">
        <v>29</v>
      </c>
      <c r="I156" s="33" t="s">
        <v>10</v>
      </c>
      <c r="J156" s="33" t="s">
        <v>43</v>
      </c>
      <c r="K156" s="22"/>
      <c r="M156" s="22"/>
      <c r="N156" s="22"/>
    </row>
    <row r="157" spans="8:14" ht="20.100000000000001" hidden="1" customHeight="1" x14ac:dyDescent="0.25">
      <c r="H157" s="30" t="s">
        <v>29</v>
      </c>
      <c r="I157" s="33" t="s">
        <v>10</v>
      </c>
      <c r="J157" s="33" t="s">
        <v>43</v>
      </c>
      <c r="K157" s="22"/>
      <c r="M157" s="22"/>
      <c r="N157" s="22"/>
    </row>
    <row r="158" spans="8:14" ht="20.100000000000001" hidden="1" customHeight="1" x14ac:dyDescent="0.25">
      <c r="H158" s="30" t="s">
        <v>29</v>
      </c>
      <c r="I158" s="33" t="s">
        <v>51</v>
      </c>
      <c r="J158" s="33" t="s">
        <v>52</v>
      </c>
      <c r="K158" s="22"/>
      <c r="M158" s="22"/>
      <c r="N158" s="22"/>
    </row>
    <row r="159" spans="8:14" ht="20.100000000000001" hidden="1" customHeight="1" x14ac:dyDescent="0.25">
      <c r="H159" s="30" t="s">
        <v>29</v>
      </c>
      <c r="I159" s="33" t="s">
        <v>51</v>
      </c>
      <c r="J159" s="33" t="s">
        <v>52</v>
      </c>
      <c r="K159" s="22"/>
      <c r="M159" s="22"/>
      <c r="N159" s="22"/>
    </row>
    <row r="160" spans="8:14" ht="20.100000000000001" hidden="1" customHeight="1" x14ac:dyDescent="0.25">
      <c r="H160" s="30" t="s">
        <v>29</v>
      </c>
      <c r="I160" s="33" t="s">
        <v>51</v>
      </c>
      <c r="J160" s="33" t="s">
        <v>55</v>
      </c>
      <c r="K160" s="22"/>
      <c r="M160" s="22"/>
      <c r="N160" s="22"/>
    </row>
    <row r="161" spans="8:14" ht="20.100000000000001" hidden="1" customHeight="1" thickBot="1" x14ac:dyDescent="0.3">
      <c r="H161" s="31" t="s">
        <v>29</v>
      </c>
      <c r="I161" s="33" t="s">
        <v>51</v>
      </c>
      <c r="J161" s="33" t="s">
        <v>55</v>
      </c>
      <c r="K161" s="22"/>
      <c r="M161" s="22"/>
      <c r="N161" s="22"/>
    </row>
    <row r="162" spans="8:14" ht="20.100000000000001" hidden="1" customHeight="1" x14ac:dyDescent="0.25">
      <c r="H162" s="29" t="s">
        <v>31</v>
      </c>
      <c r="I162" s="33" t="s">
        <v>10</v>
      </c>
      <c r="J162" s="33" t="s">
        <v>11</v>
      </c>
      <c r="K162" s="22"/>
      <c r="M162" s="22"/>
      <c r="N162" s="22"/>
    </row>
    <row r="163" spans="8:14" ht="20.100000000000001" hidden="1" customHeight="1" x14ac:dyDescent="0.25">
      <c r="H163" s="30" t="s">
        <v>31</v>
      </c>
      <c r="I163" s="33" t="s">
        <v>10</v>
      </c>
      <c r="J163" s="33" t="s">
        <v>11</v>
      </c>
      <c r="K163" s="22"/>
      <c r="M163" s="22"/>
      <c r="N163" s="22"/>
    </row>
    <row r="164" spans="8:14" ht="20.100000000000001" hidden="1" customHeight="1" x14ac:dyDescent="0.25">
      <c r="H164" s="30" t="s">
        <v>31</v>
      </c>
      <c r="I164" s="33" t="s">
        <v>10</v>
      </c>
      <c r="J164" s="33" t="s">
        <v>11</v>
      </c>
      <c r="K164" s="22"/>
      <c r="M164" s="22"/>
      <c r="N164" s="22"/>
    </row>
    <row r="165" spans="8:14" ht="20.100000000000001" hidden="1" customHeight="1" x14ac:dyDescent="0.25">
      <c r="H165" s="30" t="s">
        <v>31</v>
      </c>
      <c r="I165" s="33" t="s">
        <v>10</v>
      </c>
      <c r="J165" s="33" t="s">
        <v>11</v>
      </c>
      <c r="K165" s="22"/>
      <c r="M165" s="22"/>
      <c r="N165" s="22"/>
    </row>
    <row r="166" spans="8:14" ht="20.100000000000001" hidden="1" customHeight="1" x14ac:dyDescent="0.25">
      <c r="H166" s="30" t="s">
        <v>31</v>
      </c>
      <c r="I166" s="33" t="s">
        <v>10</v>
      </c>
      <c r="J166" s="33" t="s">
        <v>11</v>
      </c>
      <c r="K166" s="22"/>
      <c r="M166" s="22"/>
      <c r="N166" s="22"/>
    </row>
    <row r="167" spans="8:14" ht="20.100000000000001" hidden="1" customHeight="1" x14ac:dyDescent="0.25">
      <c r="H167" s="30" t="s">
        <v>31</v>
      </c>
      <c r="I167" s="33" t="s">
        <v>10</v>
      </c>
      <c r="J167" s="33" t="s">
        <v>11</v>
      </c>
      <c r="K167" s="22"/>
      <c r="M167" s="22"/>
      <c r="N167" s="22"/>
    </row>
    <row r="168" spans="8:14" ht="20.100000000000001" hidden="1" customHeight="1" x14ac:dyDescent="0.25">
      <c r="H168" s="30" t="s">
        <v>31</v>
      </c>
      <c r="I168" s="33" t="s">
        <v>10</v>
      </c>
      <c r="J168" s="33" t="s">
        <v>11</v>
      </c>
      <c r="K168" s="22"/>
      <c r="M168" s="22"/>
      <c r="N168" s="22"/>
    </row>
    <row r="169" spans="8:14" ht="20.100000000000001" hidden="1" customHeight="1" x14ac:dyDescent="0.25">
      <c r="H169" s="30" t="s">
        <v>31</v>
      </c>
      <c r="I169" s="33" t="s">
        <v>10</v>
      </c>
      <c r="J169" s="33" t="s">
        <v>11</v>
      </c>
      <c r="K169" s="22"/>
      <c r="M169" s="22"/>
      <c r="N169" s="22"/>
    </row>
    <row r="170" spans="8:14" ht="20.100000000000001" hidden="1" customHeight="1" x14ac:dyDescent="0.25">
      <c r="H170" s="30" t="s">
        <v>31</v>
      </c>
      <c r="I170" s="33" t="s">
        <v>10</v>
      </c>
      <c r="J170" s="33" t="s">
        <v>11</v>
      </c>
      <c r="K170" s="22"/>
      <c r="M170" s="22"/>
      <c r="N170" s="22"/>
    </row>
    <row r="171" spans="8:14" ht="20.100000000000001" hidden="1" customHeight="1" x14ac:dyDescent="0.25">
      <c r="H171" s="30" t="s">
        <v>31</v>
      </c>
      <c r="I171" s="33" t="s">
        <v>10</v>
      </c>
      <c r="J171" s="33" t="s">
        <v>36</v>
      </c>
      <c r="K171" s="22"/>
      <c r="M171" s="22"/>
      <c r="N171" s="22"/>
    </row>
    <row r="172" spans="8:14" ht="20.100000000000001" hidden="1" customHeight="1" x14ac:dyDescent="0.25">
      <c r="H172" s="30" t="s">
        <v>31</v>
      </c>
      <c r="I172" s="33" t="s">
        <v>10</v>
      </c>
      <c r="J172" s="33" t="s">
        <v>36</v>
      </c>
      <c r="K172" s="22"/>
      <c r="M172" s="22"/>
      <c r="N172" s="22"/>
    </row>
    <row r="173" spans="8:14" ht="20.100000000000001" hidden="1" customHeight="1" x14ac:dyDescent="0.25">
      <c r="H173" s="30" t="s">
        <v>31</v>
      </c>
      <c r="I173" s="33" t="s">
        <v>10</v>
      </c>
      <c r="J173" s="33" t="s">
        <v>36</v>
      </c>
      <c r="K173" s="22"/>
      <c r="M173" s="22"/>
      <c r="N173" s="22"/>
    </row>
    <row r="174" spans="8:14" ht="20.100000000000001" hidden="1" customHeight="1" x14ac:dyDescent="0.25">
      <c r="H174" s="30" t="s">
        <v>31</v>
      </c>
      <c r="I174" s="33" t="s">
        <v>10</v>
      </c>
      <c r="J174" s="33" t="s">
        <v>43</v>
      </c>
      <c r="K174" s="22"/>
      <c r="M174" s="22"/>
      <c r="N174" s="22"/>
    </row>
    <row r="175" spans="8:14" ht="20.100000000000001" hidden="1" customHeight="1" x14ac:dyDescent="0.25">
      <c r="H175" s="30" t="s">
        <v>31</v>
      </c>
      <c r="I175" s="33" t="s">
        <v>10</v>
      </c>
      <c r="J175" s="33" t="s">
        <v>43</v>
      </c>
      <c r="K175" s="22"/>
      <c r="M175" s="22"/>
      <c r="N175" s="22"/>
    </row>
    <row r="176" spans="8:14" ht="20.100000000000001" hidden="1" customHeight="1" x14ac:dyDescent="0.25">
      <c r="H176" s="30" t="s">
        <v>31</v>
      </c>
      <c r="I176" s="33" t="s">
        <v>10</v>
      </c>
      <c r="J176" s="33" t="s">
        <v>43</v>
      </c>
      <c r="K176" s="22"/>
      <c r="M176" s="22"/>
      <c r="N176" s="22"/>
    </row>
    <row r="177" spans="8:14" ht="20.100000000000001" hidden="1" customHeight="1" x14ac:dyDescent="0.25">
      <c r="H177" s="30" t="s">
        <v>31</v>
      </c>
      <c r="I177" s="33" t="s">
        <v>10</v>
      </c>
      <c r="J177" s="33" t="s">
        <v>43</v>
      </c>
      <c r="K177" s="22"/>
      <c r="M177" s="22"/>
      <c r="N177" s="22"/>
    </row>
    <row r="178" spans="8:14" ht="20.100000000000001" hidden="1" customHeight="1" x14ac:dyDescent="0.25">
      <c r="H178" s="30" t="s">
        <v>31</v>
      </c>
      <c r="I178" s="33" t="s">
        <v>10</v>
      </c>
      <c r="J178" s="33" t="s">
        <v>43</v>
      </c>
      <c r="K178" s="22"/>
      <c r="M178" s="22"/>
      <c r="N178" s="22"/>
    </row>
    <row r="179" spans="8:14" ht="20.100000000000001" hidden="1" customHeight="1" x14ac:dyDescent="0.25">
      <c r="H179" s="30" t="s">
        <v>31</v>
      </c>
      <c r="I179" s="33" t="s">
        <v>10</v>
      </c>
      <c r="J179" s="33" t="s">
        <v>43</v>
      </c>
      <c r="K179" s="22"/>
      <c r="M179" s="22"/>
      <c r="N179" s="22"/>
    </row>
    <row r="180" spans="8:14" ht="20.100000000000001" hidden="1" customHeight="1" x14ac:dyDescent="0.25">
      <c r="H180" s="30" t="s">
        <v>31</v>
      </c>
      <c r="I180" s="33" t="s">
        <v>10</v>
      </c>
      <c r="J180" s="33" t="s">
        <v>43</v>
      </c>
      <c r="K180" s="22"/>
      <c r="M180" s="22"/>
      <c r="N180" s="22"/>
    </row>
    <row r="181" spans="8:14" ht="20.100000000000001" hidden="1" customHeight="1" x14ac:dyDescent="0.25">
      <c r="H181" s="30" t="s">
        <v>31</v>
      </c>
      <c r="I181" s="33" t="s">
        <v>10</v>
      </c>
      <c r="J181" s="33" t="s">
        <v>43</v>
      </c>
      <c r="K181" s="22"/>
      <c r="M181" s="22"/>
      <c r="N181" s="22"/>
    </row>
    <row r="182" spans="8:14" ht="20.100000000000001" hidden="1" customHeight="1" x14ac:dyDescent="0.25">
      <c r="H182" s="30" t="s">
        <v>31</v>
      </c>
      <c r="I182" s="33" t="s">
        <v>10</v>
      </c>
      <c r="J182" s="33" t="s">
        <v>43</v>
      </c>
      <c r="K182" s="22"/>
      <c r="M182" s="22"/>
      <c r="N182" s="22"/>
    </row>
    <row r="183" spans="8:14" ht="20.100000000000001" hidden="1" customHeight="1" x14ac:dyDescent="0.25">
      <c r="H183" s="30" t="s">
        <v>31</v>
      </c>
      <c r="I183" s="33" t="s">
        <v>51</v>
      </c>
      <c r="J183" s="33" t="s">
        <v>52</v>
      </c>
      <c r="K183" s="22"/>
      <c r="M183" s="22"/>
      <c r="N183" s="22"/>
    </row>
    <row r="184" spans="8:14" ht="20.100000000000001" hidden="1" customHeight="1" x14ac:dyDescent="0.25">
      <c r="H184" s="30" t="s">
        <v>31</v>
      </c>
      <c r="I184" s="33" t="s">
        <v>51</v>
      </c>
      <c r="J184" s="33" t="s">
        <v>52</v>
      </c>
      <c r="K184" s="22"/>
      <c r="M184" s="22"/>
      <c r="N184" s="22"/>
    </row>
    <row r="185" spans="8:14" ht="20.100000000000001" hidden="1" customHeight="1" x14ac:dyDescent="0.25">
      <c r="H185" s="30" t="s">
        <v>31</v>
      </c>
      <c r="I185" s="33" t="s">
        <v>51</v>
      </c>
      <c r="J185" s="33" t="s">
        <v>55</v>
      </c>
      <c r="K185" s="22"/>
      <c r="M185" s="22"/>
      <c r="N185" s="22"/>
    </row>
    <row r="186" spans="8:14" ht="20.100000000000001" hidden="1" customHeight="1" thickBot="1" x14ac:dyDescent="0.3">
      <c r="H186" s="31" t="s">
        <v>31</v>
      </c>
      <c r="I186" s="33" t="s">
        <v>51</v>
      </c>
      <c r="J186" s="33" t="s">
        <v>55</v>
      </c>
      <c r="K186" s="22"/>
      <c r="M186" s="22"/>
      <c r="N186" s="22"/>
    </row>
    <row r="187" spans="8:14" ht="20.100000000000001" hidden="1" customHeight="1" x14ac:dyDescent="0.25">
      <c r="H187" s="29" t="s">
        <v>33</v>
      </c>
      <c r="I187" s="33" t="s">
        <v>10</v>
      </c>
      <c r="J187" s="33" t="s">
        <v>11</v>
      </c>
      <c r="K187" s="22"/>
      <c r="M187" s="22"/>
      <c r="N187" s="22"/>
    </row>
    <row r="188" spans="8:14" ht="20.100000000000001" hidden="1" customHeight="1" x14ac:dyDescent="0.25">
      <c r="H188" s="30" t="s">
        <v>33</v>
      </c>
      <c r="I188" s="33" t="s">
        <v>10</v>
      </c>
      <c r="J188" s="33" t="s">
        <v>11</v>
      </c>
      <c r="K188" s="22"/>
      <c r="M188" s="22"/>
      <c r="N188" s="22"/>
    </row>
    <row r="189" spans="8:14" ht="20.100000000000001" hidden="1" customHeight="1" x14ac:dyDescent="0.25">
      <c r="H189" s="30" t="s">
        <v>33</v>
      </c>
      <c r="I189" s="33" t="s">
        <v>10</v>
      </c>
      <c r="J189" s="33" t="s">
        <v>11</v>
      </c>
      <c r="K189" s="22"/>
      <c r="M189" s="22"/>
      <c r="N189" s="22"/>
    </row>
    <row r="190" spans="8:14" ht="20.100000000000001" hidden="1" customHeight="1" x14ac:dyDescent="0.25">
      <c r="H190" s="30" t="s">
        <v>33</v>
      </c>
      <c r="I190" s="33" t="s">
        <v>10</v>
      </c>
      <c r="J190" s="33" t="s">
        <v>11</v>
      </c>
      <c r="K190" s="22"/>
      <c r="M190" s="22"/>
      <c r="N190" s="22"/>
    </row>
    <row r="191" spans="8:14" ht="20.100000000000001" hidden="1" customHeight="1" x14ac:dyDescent="0.25">
      <c r="H191" s="30" t="s">
        <v>33</v>
      </c>
      <c r="I191" s="33" t="s">
        <v>10</v>
      </c>
      <c r="J191" s="33" t="s">
        <v>11</v>
      </c>
      <c r="K191" s="22"/>
      <c r="M191" s="22"/>
      <c r="N191" s="22"/>
    </row>
    <row r="192" spans="8:14" ht="20.100000000000001" hidden="1" customHeight="1" x14ac:dyDescent="0.25">
      <c r="H192" s="30" t="s">
        <v>33</v>
      </c>
      <c r="I192" s="33" t="s">
        <v>10</v>
      </c>
      <c r="J192" s="33" t="s">
        <v>11</v>
      </c>
      <c r="K192" s="22"/>
      <c r="M192" s="22"/>
      <c r="N192" s="22"/>
    </row>
    <row r="193" spans="8:14" ht="20.100000000000001" hidden="1" customHeight="1" x14ac:dyDescent="0.25">
      <c r="H193" s="30" t="s">
        <v>33</v>
      </c>
      <c r="I193" s="33" t="s">
        <v>10</v>
      </c>
      <c r="J193" s="33" t="s">
        <v>11</v>
      </c>
      <c r="K193" s="22"/>
      <c r="M193" s="22"/>
      <c r="N193" s="22"/>
    </row>
    <row r="194" spans="8:14" ht="20.100000000000001" hidden="1" customHeight="1" x14ac:dyDescent="0.25">
      <c r="H194" s="30" t="s">
        <v>33</v>
      </c>
      <c r="I194" s="33" t="s">
        <v>10</v>
      </c>
      <c r="J194" s="33" t="s">
        <v>11</v>
      </c>
      <c r="K194" s="22"/>
      <c r="M194" s="22"/>
      <c r="N194" s="22"/>
    </row>
    <row r="195" spans="8:14" ht="20.100000000000001" hidden="1" customHeight="1" x14ac:dyDescent="0.25">
      <c r="H195" s="30" t="s">
        <v>33</v>
      </c>
      <c r="I195" s="33" t="s">
        <v>10</v>
      </c>
      <c r="J195" s="33" t="s">
        <v>11</v>
      </c>
      <c r="K195" s="22"/>
      <c r="M195" s="22"/>
      <c r="N195" s="22"/>
    </row>
    <row r="196" spans="8:14" ht="20.100000000000001" hidden="1" customHeight="1" x14ac:dyDescent="0.25">
      <c r="H196" s="30" t="s">
        <v>33</v>
      </c>
      <c r="I196" s="33" t="s">
        <v>10</v>
      </c>
      <c r="J196" s="33" t="s">
        <v>36</v>
      </c>
      <c r="K196" s="22"/>
      <c r="M196" s="22"/>
      <c r="N196" s="22"/>
    </row>
    <row r="197" spans="8:14" ht="20.100000000000001" hidden="1" customHeight="1" x14ac:dyDescent="0.25">
      <c r="H197" s="30" t="s">
        <v>33</v>
      </c>
      <c r="I197" s="33" t="s">
        <v>10</v>
      </c>
      <c r="J197" s="33" t="s">
        <v>36</v>
      </c>
      <c r="K197" s="22"/>
      <c r="M197" s="22"/>
      <c r="N197" s="22"/>
    </row>
    <row r="198" spans="8:14" ht="20.100000000000001" hidden="1" customHeight="1" x14ac:dyDescent="0.25">
      <c r="H198" s="30" t="s">
        <v>33</v>
      </c>
      <c r="I198" s="33" t="s">
        <v>10</v>
      </c>
      <c r="J198" s="33" t="s">
        <v>36</v>
      </c>
      <c r="K198" s="22"/>
      <c r="M198" s="22"/>
      <c r="N198" s="22"/>
    </row>
    <row r="199" spans="8:14" ht="20.100000000000001" hidden="1" customHeight="1" x14ac:dyDescent="0.25">
      <c r="H199" s="30" t="s">
        <v>33</v>
      </c>
      <c r="I199" s="33" t="s">
        <v>10</v>
      </c>
      <c r="J199" s="33" t="s">
        <v>43</v>
      </c>
      <c r="K199" s="22"/>
      <c r="M199" s="22"/>
      <c r="N199" s="22"/>
    </row>
    <row r="200" spans="8:14" ht="20.100000000000001" hidden="1" customHeight="1" x14ac:dyDescent="0.25">
      <c r="H200" s="30" t="s">
        <v>33</v>
      </c>
      <c r="I200" s="33" t="s">
        <v>10</v>
      </c>
      <c r="J200" s="33" t="s">
        <v>43</v>
      </c>
      <c r="K200" s="22"/>
      <c r="M200" s="22"/>
      <c r="N200" s="22"/>
    </row>
    <row r="201" spans="8:14" ht="20.100000000000001" hidden="1" customHeight="1" x14ac:dyDescent="0.25">
      <c r="H201" s="30" t="s">
        <v>33</v>
      </c>
      <c r="I201" s="33" t="s">
        <v>10</v>
      </c>
      <c r="J201" s="33" t="s">
        <v>43</v>
      </c>
      <c r="K201" s="22"/>
      <c r="M201" s="22"/>
      <c r="N201" s="22"/>
    </row>
    <row r="202" spans="8:14" ht="20.100000000000001" hidden="1" customHeight="1" x14ac:dyDescent="0.25">
      <c r="H202" s="30" t="s">
        <v>33</v>
      </c>
      <c r="I202" s="33" t="s">
        <v>10</v>
      </c>
      <c r="J202" s="33" t="s">
        <v>43</v>
      </c>
      <c r="K202" s="22"/>
      <c r="M202" s="22"/>
      <c r="N202" s="22"/>
    </row>
    <row r="203" spans="8:14" ht="20.100000000000001" hidden="1" customHeight="1" x14ac:dyDescent="0.25">
      <c r="H203" s="30" t="s">
        <v>33</v>
      </c>
      <c r="I203" s="33" t="s">
        <v>10</v>
      </c>
      <c r="J203" s="33" t="s">
        <v>43</v>
      </c>
      <c r="K203" s="22"/>
      <c r="M203" s="22"/>
      <c r="N203" s="22"/>
    </row>
    <row r="204" spans="8:14" ht="20.100000000000001" hidden="1" customHeight="1" x14ac:dyDescent="0.25">
      <c r="H204" s="30" t="s">
        <v>33</v>
      </c>
      <c r="I204" s="33" t="s">
        <v>10</v>
      </c>
      <c r="J204" s="33" t="s">
        <v>43</v>
      </c>
      <c r="K204" s="22"/>
      <c r="M204" s="22"/>
      <c r="N204" s="22"/>
    </row>
    <row r="205" spans="8:14" ht="20.100000000000001" hidden="1" customHeight="1" x14ac:dyDescent="0.25">
      <c r="H205" s="30" t="s">
        <v>33</v>
      </c>
      <c r="I205" s="33" t="s">
        <v>10</v>
      </c>
      <c r="J205" s="33" t="s">
        <v>43</v>
      </c>
      <c r="K205" s="22"/>
      <c r="M205" s="22"/>
      <c r="N205" s="22"/>
    </row>
    <row r="206" spans="8:14" ht="20.100000000000001" hidden="1" customHeight="1" x14ac:dyDescent="0.25">
      <c r="H206" s="30" t="s">
        <v>33</v>
      </c>
      <c r="I206" s="33" t="s">
        <v>10</v>
      </c>
      <c r="J206" s="33" t="s">
        <v>43</v>
      </c>
      <c r="K206" s="22"/>
      <c r="M206" s="22"/>
      <c r="N206" s="22"/>
    </row>
    <row r="207" spans="8:14" ht="20.100000000000001" hidden="1" customHeight="1" x14ac:dyDescent="0.25">
      <c r="H207" s="30" t="s">
        <v>33</v>
      </c>
      <c r="I207" s="33" t="s">
        <v>10</v>
      </c>
      <c r="J207" s="33" t="s">
        <v>43</v>
      </c>
      <c r="K207" s="22"/>
      <c r="M207" s="22"/>
      <c r="N207" s="22"/>
    </row>
    <row r="208" spans="8:14" ht="20.100000000000001" hidden="1" customHeight="1" x14ac:dyDescent="0.25">
      <c r="H208" s="30" t="s">
        <v>33</v>
      </c>
      <c r="I208" s="33" t="s">
        <v>51</v>
      </c>
      <c r="J208" s="33" t="s">
        <v>52</v>
      </c>
      <c r="K208" s="22"/>
      <c r="M208" s="22"/>
      <c r="N208" s="22"/>
    </row>
    <row r="209" spans="8:14" ht="20.100000000000001" hidden="1" customHeight="1" x14ac:dyDescent="0.25">
      <c r="H209" s="30" t="s">
        <v>33</v>
      </c>
      <c r="I209" s="33" t="s">
        <v>51</v>
      </c>
      <c r="J209" s="33" t="s">
        <v>52</v>
      </c>
      <c r="K209" s="22"/>
      <c r="M209" s="22"/>
      <c r="N209" s="22"/>
    </row>
    <row r="210" spans="8:14" ht="20.100000000000001" hidden="1" customHeight="1" x14ac:dyDescent="0.25">
      <c r="H210" s="30" t="s">
        <v>33</v>
      </c>
      <c r="I210" s="33" t="s">
        <v>51</v>
      </c>
      <c r="J210" s="33" t="s">
        <v>55</v>
      </c>
      <c r="K210" s="22"/>
      <c r="M210" s="22"/>
      <c r="N210" s="22"/>
    </row>
    <row r="211" spans="8:14" ht="20.100000000000001" hidden="1" customHeight="1" thickBot="1" x14ac:dyDescent="0.3">
      <c r="H211" s="31" t="s">
        <v>33</v>
      </c>
      <c r="I211" s="33" t="s">
        <v>51</v>
      </c>
      <c r="J211" s="33" t="s">
        <v>55</v>
      </c>
      <c r="K211" s="22"/>
      <c r="M211" s="22"/>
      <c r="N211" s="22"/>
    </row>
    <row r="212" spans="8:14" ht="20.100000000000001" hidden="1" customHeight="1" x14ac:dyDescent="0.25">
      <c r="H212" s="29" t="s">
        <v>35</v>
      </c>
      <c r="I212" s="33" t="s">
        <v>10</v>
      </c>
      <c r="J212" s="33" t="s">
        <v>11</v>
      </c>
      <c r="K212" s="22"/>
      <c r="M212" s="22"/>
      <c r="N212" s="22"/>
    </row>
    <row r="213" spans="8:14" ht="20.100000000000001" hidden="1" customHeight="1" x14ac:dyDescent="0.25">
      <c r="H213" s="30" t="s">
        <v>35</v>
      </c>
      <c r="I213" s="33" t="s">
        <v>10</v>
      </c>
      <c r="J213" s="33" t="s">
        <v>11</v>
      </c>
      <c r="K213" s="22"/>
      <c r="M213" s="22"/>
      <c r="N213" s="22"/>
    </row>
    <row r="214" spans="8:14" ht="20.100000000000001" hidden="1" customHeight="1" x14ac:dyDescent="0.25">
      <c r="H214" s="30" t="s">
        <v>35</v>
      </c>
      <c r="I214" s="33" t="s">
        <v>10</v>
      </c>
      <c r="J214" s="33" t="s">
        <v>11</v>
      </c>
      <c r="K214" s="22"/>
      <c r="M214" s="22"/>
      <c r="N214" s="22"/>
    </row>
    <row r="215" spans="8:14" ht="20.100000000000001" hidden="1" customHeight="1" x14ac:dyDescent="0.25">
      <c r="H215" s="30" t="s">
        <v>35</v>
      </c>
      <c r="I215" s="33" t="s">
        <v>10</v>
      </c>
      <c r="J215" s="33" t="s">
        <v>11</v>
      </c>
      <c r="K215" s="22"/>
      <c r="M215" s="22"/>
      <c r="N215" s="22"/>
    </row>
    <row r="216" spans="8:14" ht="20.100000000000001" hidden="1" customHeight="1" x14ac:dyDescent="0.25">
      <c r="H216" s="30" t="s">
        <v>35</v>
      </c>
      <c r="I216" s="33" t="s">
        <v>10</v>
      </c>
      <c r="J216" s="33" t="s">
        <v>11</v>
      </c>
      <c r="K216" s="22"/>
      <c r="M216" s="22"/>
      <c r="N216" s="22"/>
    </row>
    <row r="217" spans="8:14" ht="20.100000000000001" hidden="1" customHeight="1" x14ac:dyDescent="0.25">
      <c r="H217" s="30" t="s">
        <v>35</v>
      </c>
      <c r="I217" s="33" t="s">
        <v>10</v>
      </c>
      <c r="J217" s="33" t="s">
        <v>11</v>
      </c>
      <c r="K217" s="22"/>
      <c r="M217" s="22"/>
      <c r="N217" s="22"/>
    </row>
    <row r="218" spans="8:14" ht="20.100000000000001" hidden="1" customHeight="1" x14ac:dyDescent="0.25">
      <c r="H218" s="30" t="s">
        <v>35</v>
      </c>
      <c r="I218" s="33" t="s">
        <v>10</v>
      </c>
      <c r="J218" s="33" t="s">
        <v>11</v>
      </c>
      <c r="K218" s="22"/>
      <c r="M218" s="22"/>
      <c r="N218" s="22"/>
    </row>
    <row r="219" spans="8:14" ht="20.100000000000001" hidden="1" customHeight="1" x14ac:dyDescent="0.25">
      <c r="H219" s="30" t="s">
        <v>35</v>
      </c>
      <c r="I219" s="33" t="s">
        <v>10</v>
      </c>
      <c r="J219" s="33" t="s">
        <v>11</v>
      </c>
      <c r="K219" s="22"/>
      <c r="M219" s="22"/>
      <c r="N219" s="22"/>
    </row>
    <row r="220" spans="8:14" ht="20.100000000000001" hidden="1" customHeight="1" x14ac:dyDescent="0.25">
      <c r="H220" s="30" t="s">
        <v>35</v>
      </c>
      <c r="I220" s="33" t="s">
        <v>10</v>
      </c>
      <c r="J220" s="33" t="s">
        <v>11</v>
      </c>
      <c r="K220" s="22"/>
      <c r="M220" s="22"/>
      <c r="N220" s="22"/>
    </row>
    <row r="221" spans="8:14" ht="20.100000000000001" hidden="1" customHeight="1" x14ac:dyDescent="0.25">
      <c r="H221" s="30" t="s">
        <v>35</v>
      </c>
      <c r="I221" s="33" t="s">
        <v>10</v>
      </c>
      <c r="J221" s="33" t="s">
        <v>36</v>
      </c>
      <c r="K221" s="22"/>
      <c r="M221" s="22"/>
      <c r="N221" s="22"/>
    </row>
    <row r="222" spans="8:14" ht="20.100000000000001" hidden="1" customHeight="1" x14ac:dyDescent="0.25">
      <c r="H222" s="30" t="s">
        <v>35</v>
      </c>
      <c r="I222" s="33" t="s">
        <v>10</v>
      </c>
      <c r="J222" s="33" t="s">
        <v>36</v>
      </c>
      <c r="K222" s="22"/>
      <c r="M222" s="22"/>
      <c r="N222" s="22"/>
    </row>
    <row r="223" spans="8:14" ht="20.100000000000001" hidden="1" customHeight="1" x14ac:dyDescent="0.25">
      <c r="H223" s="30" t="s">
        <v>35</v>
      </c>
      <c r="I223" s="33" t="s">
        <v>10</v>
      </c>
      <c r="J223" s="33" t="s">
        <v>36</v>
      </c>
      <c r="K223" s="22"/>
      <c r="M223" s="22"/>
      <c r="N223" s="22"/>
    </row>
    <row r="224" spans="8:14" ht="20.100000000000001" hidden="1" customHeight="1" x14ac:dyDescent="0.25">
      <c r="H224" s="30" t="s">
        <v>35</v>
      </c>
      <c r="I224" s="33" t="s">
        <v>10</v>
      </c>
      <c r="J224" s="33" t="s">
        <v>43</v>
      </c>
      <c r="K224" s="22"/>
      <c r="M224" s="22"/>
      <c r="N224" s="22"/>
    </row>
    <row r="225" spans="8:14" ht="20.100000000000001" hidden="1" customHeight="1" x14ac:dyDescent="0.25">
      <c r="H225" s="30" t="s">
        <v>35</v>
      </c>
      <c r="I225" s="33" t="s">
        <v>10</v>
      </c>
      <c r="J225" s="33" t="s">
        <v>43</v>
      </c>
      <c r="K225" s="22"/>
      <c r="M225" s="22"/>
      <c r="N225" s="22"/>
    </row>
    <row r="226" spans="8:14" ht="20.100000000000001" hidden="1" customHeight="1" x14ac:dyDescent="0.25">
      <c r="H226" s="30" t="s">
        <v>35</v>
      </c>
      <c r="I226" s="33" t="s">
        <v>10</v>
      </c>
      <c r="J226" s="33" t="s">
        <v>43</v>
      </c>
      <c r="K226" s="22"/>
      <c r="M226" s="22"/>
      <c r="N226" s="22"/>
    </row>
    <row r="227" spans="8:14" ht="20.100000000000001" hidden="1" customHeight="1" x14ac:dyDescent="0.25">
      <c r="H227" s="30" t="s">
        <v>35</v>
      </c>
      <c r="I227" s="33" t="s">
        <v>10</v>
      </c>
      <c r="J227" s="33" t="s">
        <v>43</v>
      </c>
      <c r="K227" s="22"/>
      <c r="M227" s="22"/>
      <c r="N227" s="22"/>
    </row>
    <row r="228" spans="8:14" ht="20.100000000000001" hidden="1" customHeight="1" x14ac:dyDescent="0.25">
      <c r="H228" s="30" t="s">
        <v>35</v>
      </c>
      <c r="I228" s="33" t="s">
        <v>10</v>
      </c>
      <c r="J228" s="33" t="s">
        <v>43</v>
      </c>
      <c r="K228" s="22"/>
      <c r="M228" s="22"/>
      <c r="N228" s="22"/>
    </row>
    <row r="229" spans="8:14" ht="20.100000000000001" hidden="1" customHeight="1" x14ac:dyDescent="0.25">
      <c r="H229" s="30" t="s">
        <v>35</v>
      </c>
      <c r="I229" s="33" t="s">
        <v>10</v>
      </c>
      <c r="J229" s="33" t="s">
        <v>43</v>
      </c>
      <c r="K229" s="22"/>
      <c r="M229" s="22"/>
      <c r="N229" s="22"/>
    </row>
    <row r="230" spans="8:14" ht="20.100000000000001" hidden="1" customHeight="1" x14ac:dyDescent="0.25">
      <c r="H230" s="30" t="s">
        <v>35</v>
      </c>
      <c r="I230" s="33" t="s">
        <v>10</v>
      </c>
      <c r="J230" s="33" t="s">
        <v>43</v>
      </c>
      <c r="K230" s="22"/>
      <c r="M230" s="22"/>
      <c r="N230" s="22"/>
    </row>
    <row r="231" spans="8:14" ht="20.100000000000001" hidden="1" customHeight="1" x14ac:dyDescent="0.25">
      <c r="H231" s="30" t="s">
        <v>35</v>
      </c>
      <c r="I231" s="33" t="s">
        <v>10</v>
      </c>
      <c r="J231" s="33" t="s">
        <v>43</v>
      </c>
      <c r="K231" s="22"/>
      <c r="M231" s="22"/>
      <c r="N231" s="22"/>
    </row>
    <row r="232" spans="8:14" ht="20.100000000000001" hidden="1" customHeight="1" x14ac:dyDescent="0.25">
      <c r="H232" s="30" t="s">
        <v>35</v>
      </c>
      <c r="I232" s="33" t="s">
        <v>10</v>
      </c>
      <c r="J232" s="33" t="s">
        <v>43</v>
      </c>
      <c r="K232" s="22"/>
      <c r="M232" s="22"/>
      <c r="N232" s="22"/>
    </row>
    <row r="233" spans="8:14" ht="20.100000000000001" hidden="1" customHeight="1" x14ac:dyDescent="0.25">
      <c r="H233" s="30" t="s">
        <v>35</v>
      </c>
      <c r="I233" s="33" t="s">
        <v>51</v>
      </c>
      <c r="J233" s="33" t="s">
        <v>52</v>
      </c>
      <c r="K233" s="22"/>
      <c r="M233" s="22"/>
      <c r="N233" s="22"/>
    </row>
    <row r="234" spans="8:14" ht="20.100000000000001" hidden="1" customHeight="1" x14ac:dyDescent="0.25">
      <c r="H234" s="30" t="s">
        <v>35</v>
      </c>
      <c r="I234" s="33" t="s">
        <v>51</v>
      </c>
      <c r="J234" s="33" t="s">
        <v>52</v>
      </c>
      <c r="K234" s="22"/>
      <c r="M234" s="22"/>
      <c r="N234" s="22"/>
    </row>
    <row r="235" spans="8:14" ht="20.100000000000001" hidden="1" customHeight="1" x14ac:dyDescent="0.25">
      <c r="H235" s="30" t="s">
        <v>35</v>
      </c>
      <c r="I235" s="33" t="s">
        <v>51</v>
      </c>
      <c r="J235" s="33" t="s">
        <v>55</v>
      </c>
      <c r="K235" s="22"/>
      <c r="M235" s="22"/>
      <c r="N235" s="22"/>
    </row>
    <row r="236" spans="8:14" ht="20.100000000000001" hidden="1" customHeight="1" thickBot="1" x14ac:dyDescent="0.3">
      <c r="H236" s="31" t="s">
        <v>35</v>
      </c>
      <c r="I236" s="33" t="s">
        <v>51</v>
      </c>
      <c r="J236" s="33" t="s">
        <v>55</v>
      </c>
      <c r="K236" s="22"/>
      <c r="M236" s="22"/>
      <c r="N236" s="22"/>
    </row>
    <row r="237" spans="8:14" ht="20.100000000000001" hidden="1" customHeight="1" x14ac:dyDescent="0.25">
      <c r="H237" s="29" t="s">
        <v>38</v>
      </c>
      <c r="I237" s="33" t="s">
        <v>10</v>
      </c>
      <c r="J237" s="33" t="s">
        <v>11</v>
      </c>
      <c r="K237" s="22"/>
      <c r="M237" s="22"/>
      <c r="N237" s="22"/>
    </row>
    <row r="238" spans="8:14" ht="20.100000000000001" hidden="1" customHeight="1" x14ac:dyDescent="0.25">
      <c r="H238" s="30" t="s">
        <v>38</v>
      </c>
      <c r="I238" s="33" t="s">
        <v>10</v>
      </c>
      <c r="J238" s="33" t="s">
        <v>11</v>
      </c>
      <c r="K238" s="22"/>
      <c r="M238" s="22"/>
      <c r="N238" s="22"/>
    </row>
    <row r="239" spans="8:14" ht="20.100000000000001" hidden="1" customHeight="1" x14ac:dyDescent="0.25">
      <c r="H239" s="30" t="s">
        <v>38</v>
      </c>
      <c r="I239" s="33" t="s">
        <v>10</v>
      </c>
      <c r="J239" s="33" t="s">
        <v>11</v>
      </c>
      <c r="K239" s="22"/>
      <c r="M239" s="22"/>
      <c r="N239" s="22"/>
    </row>
    <row r="240" spans="8:14" ht="20.100000000000001" hidden="1" customHeight="1" x14ac:dyDescent="0.25">
      <c r="H240" s="30" t="s">
        <v>38</v>
      </c>
      <c r="I240" s="33" t="s">
        <v>10</v>
      </c>
      <c r="J240" s="33" t="s">
        <v>11</v>
      </c>
      <c r="K240" s="22"/>
      <c r="M240" s="22"/>
      <c r="N240" s="22"/>
    </row>
    <row r="241" spans="8:14" ht="20.100000000000001" hidden="1" customHeight="1" x14ac:dyDescent="0.25">
      <c r="H241" s="30" t="s">
        <v>38</v>
      </c>
      <c r="I241" s="33" t="s">
        <v>10</v>
      </c>
      <c r="J241" s="33" t="s">
        <v>11</v>
      </c>
      <c r="K241" s="22"/>
      <c r="M241" s="22"/>
      <c r="N241" s="22"/>
    </row>
    <row r="242" spans="8:14" ht="20.100000000000001" hidden="1" customHeight="1" x14ac:dyDescent="0.25">
      <c r="H242" s="30" t="s">
        <v>38</v>
      </c>
      <c r="I242" s="33" t="s">
        <v>10</v>
      </c>
      <c r="J242" s="33" t="s">
        <v>11</v>
      </c>
      <c r="K242" s="22"/>
      <c r="M242" s="22"/>
      <c r="N242" s="22"/>
    </row>
    <row r="243" spans="8:14" ht="20.100000000000001" hidden="1" customHeight="1" x14ac:dyDescent="0.25">
      <c r="H243" s="30" t="s">
        <v>38</v>
      </c>
      <c r="I243" s="33" t="s">
        <v>10</v>
      </c>
      <c r="J243" s="33" t="s">
        <v>11</v>
      </c>
      <c r="K243" s="22"/>
      <c r="M243" s="22"/>
      <c r="N243" s="22"/>
    </row>
    <row r="244" spans="8:14" ht="20.100000000000001" hidden="1" customHeight="1" x14ac:dyDescent="0.25">
      <c r="H244" s="30" t="s">
        <v>38</v>
      </c>
      <c r="I244" s="33" t="s">
        <v>10</v>
      </c>
      <c r="J244" s="33" t="s">
        <v>11</v>
      </c>
      <c r="K244" s="22"/>
      <c r="M244" s="22"/>
      <c r="N244" s="22"/>
    </row>
    <row r="245" spans="8:14" ht="20.100000000000001" hidden="1" customHeight="1" x14ac:dyDescent="0.25">
      <c r="H245" s="30" t="s">
        <v>38</v>
      </c>
      <c r="I245" s="33" t="s">
        <v>10</v>
      </c>
      <c r="J245" s="33" t="s">
        <v>11</v>
      </c>
      <c r="K245" s="22"/>
      <c r="M245" s="22"/>
      <c r="N245" s="22"/>
    </row>
    <row r="246" spans="8:14" ht="20.100000000000001" hidden="1" customHeight="1" x14ac:dyDescent="0.25">
      <c r="H246" s="30" t="s">
        <v>38</v>
      </c>
      <c r="I246" s="33" t="s">
        <v>10</v>
      </c>
      <c r="J246" s="33" t="s">
        <v>36</v>
      </c>
      <c r="K246" s="22"/>
      <c r="M246" s="22"/>
      <c r="N246" s="22"/>
    </row>
    <row r="247" spans="8:14" ht="20.100000000000001" hidden="1" customHeight="1" x14ac:dyDescent="0.25">
      <c r="H247" s="30" t="s">
        <v>38</v>
      </c>
      <c r="I247" s="33" t="s">
        <v>10</v>
      </c>
      <c r="J247" s="33" t="s">
        <v>36</v>
      </c>
      <c r="K247" s="22"/>
      <c r="M247" s="22"/>
      <c r="N247" s="22"/>
    </row>
    <row r="248" spans="8:14" ht="20.100000000000001" hidden="1" customHeight="1" x14ac:dyDescent="0.25">
      <c r="H248" s="30" t="s">
        <v>38</v>
      </c>
      <c r="I248" s="33" t="s">
        <v>10</v>
      </c>
      <c r="J248" s="33" t="s">
        <v>36</v>
      </c>
      <c r="K248" s="22"/>
      <c r="M248" s="22"/>
      <c r="N248" s="22"/>
    </row>
    <row r="249" spans="8:14" ht="20.100000000000001" hidden="1" customHeight="1" x14ac:dyDescent="0.25">
      <c r="H249" s="30" t="s">
        <v>38</v>
      </c>
      <c r="I249" s="33" t="s">
        <v>10</v>
      </c>
      <c r="J249" s="33" t="s">
        <v>43</v>
      </c>
      <c r="K249" s="22"/>
      <c r="M249" s="22"/>
      <c r="N249" s="22"/>
    </row>
    <row r="250" spans="8:14" ht="20.100000000000001" hidden="1" customHeight="1" x14ac:dyDescent="0.25">
      <c r="H250" s="30" t="s">
        <v>38</v>
      </c>
      <c r="I250" s="33" t="s">
        <v>10</v>
      </c>
      <c r="J250" s="33" t="s">
        <v>43</v>
      </c>
      <c r="K250" s="22"/>
      <c r="M250" s="22"/>
      <c r="N250" s="22"/>
    </row>
    <row r="251" spans="8:14" ht="20.100000000000001" hidden="1" customHeight="1" x14ac:dyDescent="0.25">
      <c r="H251" s="30" t="s">
        <v>38</v>
      </c>
      <c r="I251" s="33" t="s">
        <v>10</v>
      </c>
      <c r="J251" s="33" t="s">
        <v>43</v>
      </c>
      <c r="K251" s="22"/>
      <c r="M251" s="22"/>
      <c r="N251" s="22"/>
    </row>
    <row r="252" spans="8:14" ht="20.100000000000001" hidden="1" customHeight="1" x14ac:dyDescent="0.25">
      <c r="H252" s="30" t="s">
        <v>38</v>
      </c>
      <c r="I252" s="33" t="s">
        <v>10</v>
      </c>
      <c r="J252" s="33" t="s">
        <v>43</v>
      </c>
      <c r="K252" s="22"/>
      <c r="M252" s="22"/>
      <c r="N252" s="22"/>
    </row>
    <row r="253" spans="8:14" ht="20.100000000000001" hidden="1" customHeight="1" x14ac:dyDescent="0.25">
      <c r="H253" s="30" t="s">
        <v>38</v>
      </c>
      <c r="I253" s="33" t="s">
        <v>10</v>
      </c>
      <c r="J253" s="33" t="s">
        <v>43</v>
      </c>
      <c r="K253" s="22"/>
      <c r="M253" s="22"/>
      <c r="N253" s="22"/>
    </row>
    <row r="254" spans="8:14" ht="20.100000000000001" hidden="1" customHeight="1" x14ac:dyDescent="0.25">
      <c r="H254" s="30" t="s">
        <v>38</v>
      </c>
      <c r="I254" s="33" t="s">
        <v>10</v>
      </c>
      <c r="J254" s="33" t="s">
        <v>43</v>
      </c>
      <c r="K254" s="22"/>
      <c r="M254" s="22"/>
      <c r="N254" s="22"/>
    </row>
    <row r="255" spans="8:14" ht="20.100000000000001" hidden="1" customHeight="1" x14ac:dyDescent="0.25">
      <c r="H255" s="30" t="s">
        <v>38</v>
      </c>
      <c r="I255" s="33" t="s">
        <v>10</v>
      </c>
      <c r="J255" s="33" t="s">
        <v>43</v>
      </c>
      <c r="K255" s="22"/>
      <c r="M255" s="22"/>
      <c r="N255" s="22"/>
    </row>
    <row r="256" spans="8:14" ht="20.100000000000001" hidden="1" customHeight="1" x14ac:dyDescent="0.25">
      <c r="H256" s="30" t="s">
        <v>38</v>
      </c>
      <c r="I256" s="33" t="s">
        <v>10</v>
      </c>
      <c r="J256" s="33" t="s">
        <v>43</v>
      </c>
      <c r="K256" s="22"/>
      <c r="M256" s="22"/>
      <c r="N256" s="22"/>
    </row>
    <row r="257" spans="8:14" ht="20.100000000000001" hidden="1" customHeight="1" x14ac:dyDescent="0.25">
      <c r="H257" s="30" t="s">
        <v>38</v>
      </c>
      <c r="I257" s="33" t="s">
        <v>10</v>
      </c>
      <c r="J257" s="33" t="s">
        <v>43</v>
      </c>
      <c r="K257" s="22"/>
      <c r="M257" s="22"/>
      <c r="N257" s="22"/>
    </row>
    <row r="258" spans="8:14" ht="20.100000000000001" hidden="1" customHeight="1" x14ac:dyDescent="0.25">
      <c r="H258" s="30" t="s">
        <v>38</v>
      </c>
      <c r="I258" s="33" t="s">
        <v>51</v>
      </c>
      <c r="J258" s="33" t="s">
        <v>52</v>
      </c>
      <c r="K258" s="22"/>
      <c r="M258" s="22"/>
      <c r="N258" s="22"/>
    </row>
    <row r="259" spans="8:14" ht="20.100000000000001" hidden="1" customHeight="1" x14ac:dyDescent="0.25">
      <c r="H259" s="30" t="s">
        <v>38</v>
      </c>
      <c r="I259" s="33" t="s">
        <v>51</v>
      </c>
      <c r="J259" s="33" t="s">
        <v>52</v>
      </c>
      <c r="K259" s="22"/>
      <c r="M259" s="22"/>
      <c r="N259" s="22"/>
    </row>
    <row r="260" spans="8:14" ht="20.100000000000001" hidden="1" customHeight="1" x14ac:dyDescent="0.25">
      <c r="H260" s="30" t="s">
        <v>38</v>
      </c>
      <c r="I260" s="33" t="s">
        <v>51</v>
      </c>
      <c r="J260" s="33" t="s">
        <v>55</v>
      </c>
      <c r="K260" s="22"/>
      <c r="M260" s="22"/>
      <c r="N260" s="22"/>
    </row>
    <row r="261" spans="8:14" ht="20.100000000000001" hidden="1" customHeight="1" thickBot="1" x14ac:dyDescent="0.3">
      <c r="H261" s="31" t="s">
        <v>38</v>
      </c>
      <c r="I261" s="33" t="s">
        <v>51</v>
      </c>
      <c r="J261" s="33" t="s">
        <v>55</v>
      </c>
      <c r="K261" s="22"/>
      <c r="M261" s="22"/>
      <c r="N261" s="22"/>
    </row>
    <row r="262" spans="8:14" ht="20.100000000000001" hidden="1" customHeight="1" x14ac:dyDescent="0.25">
      <c r="H262" s="29" t="s">
        <v>40</v>
      </c>
      <c r="I262" s="33" t="s">
        <v>10</v>
      </c>
      <c r="J262" s="33" t="s">
        <v>11</v>
      </c>
      <c r="K262" s="22"/>
      <c r="M262" s="22"/>
      <c r="N262" s="22"/>
    </row>
    <row r="263" spans="8:14" ht="20.100000000000001" hidden="1" customHeight="1" x14ac:dyDescent="0.25">
      <c r="H263" s="30" t="s">
        <v>40</v>
      </c>
      <c r="I263" s="33" t="s">
        <v>10</v>
      </c>
      <c r="J263" s="33" t="s">
        <v>11</v>
      </c>
      <c r="K263" s="22"/>
      <c r="M263" s="22"/>
      <c r="N263" s="22"/>
    </row>
    <row r="264" spans="8:14" ht="20.100000000000001" hidden="1" customHeight="1" x14ac:dyDescent="0.25">
      <c r="H264" s="30" t="s">
        <v>40</v>
      </c>
      <c r="I264" s="33" t="s">
        <v>10</v>
      </c>
      <c r="J264" s="33" t="s">
        <v>11</v>
      </c>
      <c r="K264" s="22"/>
      <c r="M264" s="22"/>
      <c r="N264" s="22"/>
    </row>
    <row r="265" spans="8:14" ht="20.100000000000001" hidden="1" customHeight="1" x14ac:dyDescent="0.25">
      <c r="H265" s="30" t="s">
        <v>40</v>
      </c>
      <c r="I265" s="33" t="s">
        <v>10</v>
      </c>
      <c r="J265" s="33" t="s">
        <v>11</v>
      </c>
      <c r="K265" s="22"/>
      <c r="M265" s="22"/>
      <c r="N265" s="22"/>
    </row>
    <row r="266" spans="8:14" ht="20.100000000000001" hidden="1" customHeight="1" x14ac:dyDescent="0.25">
      <c r="H266" s="30" t="s">
        <v>40</v>
      </c>
      <c r="I266" s="33" t="s">
        <v>10</v>
      </c>
      <c r="J266" s="33" t="s">
        <v>11</v>
      </c>
      <c r="K266" s="22"/>
      <c r="M266" s="22"/>
      <c r="N266" s="22"/>
    </row>
    <row r="267" spans="8:14" ht="20.100000000000001" hidden="1" customHeight="1" x14ac:dyDescent="0.25">
      <c r="H267" s="30" t="s">
        <v>40</v>
      </c>
      <c r="I267" s="33" t="s">
        <v>10</v>
      </c>
      <c r="J267" s="33" t="s">
        <v>11</v>
      </c>
      <c r="K267" s="22"/>
      <c r="M267" s="22"/>
      <c r="N267" s="22"/>
    </row>
    <row r="268" spans="8:14" ht="20.100000000000001" hidden="1" customHeight="1" x14ac:dyDescent="0.25">
      <c r="H268" s="30" t="s">
        <v>40</v>
      </c>
      <c r="I268" s="33" t="s">
        <v>10</v>
      </c>
      <c r="J268" s="33" t="s">
        <v>11</v>
      </c>
      <c r="K268" s="22"/>
      <c r="M268" s="22"/>
      <c r="N268" s="22"/>
    </row>
    <row r="269" spans="8:14" ht="20.100000000000001" hidden="1" customHeight="1" x14ac:dyDescent="0.25">
      <c r="H269" s="30" t="s">
        <v>40</v>
      </c>
      <c r="I269" s="33" t="s">
        <v>10</v>
      </c>
      <c r="J269" s="33" t="s">
        <v>11</v>
      </c>
      <c r="K269" s="22"/>
      <c r="M269" s="22"/>
      <c r="N269" s="22"/>
    </row>
    <row r="270" spans="8:14" ht="20.100000000000001" hidden="1" customHeight="1" x14ac:dyDescent="0.25">
      <c r="H270" s="30" t="s">
        <v>40</v>
      </c>
      <c r="I270" s="33" t="s">
        <v>10</v>
      </c>
      <c r="J270" s="33" t="s">
        <v>11</v>
      </c>
      <c r="K270" s="22"/>
      <c r="M270" s="22"/>
      <c r="N270" s="22"/>
    </row>
    <row r="271" spans="8:14" ht="20.100000000000001" hidden="1" customHeight="1" x14ac:dyDescent="0.25">
      <c r="H271" s="30" t="s">
        <v>40</v>
      </c>
      <c r="I271" s="33" t="s">
        <v>10</v>
      </c>
      <c r="J271" s="33" t="s">
        <v>36</v>
      </c>
      <c r="K271" s="22"/>
      <c r="M271" s="22"/>
      <c r="N271" s="22"/>
    </row>
    <row r="272" spans="8:14" ht="20.100000000000001" hidden="1" customHeight="1" x14ac:dyDescent="0.25">
      <c r="H272" s="30" t="s">
        <v>40</v>
      </c>
      <c r="I272" s="33" t="s">
        <v>10</v>
      </c>
      <c r="J272" s="33" t="s">
        <v>36</v>
      </c>
      <c r="K272" s="22"/>
      <c r="M272" s="22"/>
      <c r="N272" s="22"/>
    </row>
    <row r="273" spans="8:14" ht="20.100000000000001" hidden="1" customHeight="1" x14ac:dyDescent="0.25">
      <c r="H273" s="30" t="s">
        <v>40</v>
      </c>
      <c r="I273" s="33" t="s">
        <v>10</v>
      </c>
      <c r="J273" s="33" t="s">
        <v>36</v>
      </c>
      <c r="K273" s="22"/>
      <c r="M273" s="22"/>
      <c r="N273" s="22"/>
    </row>
    <row r="274" spans="8:14" ht="20.100000000000001" hidden="1" customHeight="1" x14ac:dyDescent="0.25">
      <c r="H274" s="30" t="s">
        <v>40</v>
      </c>
      <c r="I274" s="33" t="s">
        <v>10</v>
      </c>
      <c r="J274" s="33" t="s">
        <v>43</v>
      </c>
      <c r="K274" s="22"/>
      <c r="M274" s="22"/>
      <c r="N274" s="22"/>
    </row>
    <row r="275" spans="8:14" ht="20.100000000000001" hidden="1" customHeight="1" x14ac:dyDescent="0.25">
      <c r="H275" s="30" t="s">
        <v>40</v>
      </c>
      <c r="I275" s="33" t="s">
        <v>10</v>
      </c>
      <c r="J275" s="33" t="s">
        <v>43</v>
      </c>
      <c r="K275" s="22"/>
      <c r="M275" s="22"/>
      <c r="N275" s="22"/>
    </row>
    <row r="276" spans="8:14" ht="20.100000000000001" hidden="1" customHeight="1" x14ac:dyDescent="0.25">
      <c r="H276" s="30" t="s">
        <v>40</v>
      </c>
      <c r="I276" s="33" t="s">
        <v>10</v>
      </c>
      <c r="J276" s="33" t="s">
        <v>43</v>
      </c>
      <c r="K276" s="22"/>
      <c r="M276" s="22"/>
      <c r="N276" s="22"/>
    </row>
    <row r="277" spans="8:14" ht="20.100000000000001" hidden="1" customHeight="1" x14ac:dyDescent="0.25">
      <c r="H277" s="30" t="s">
        <v>40</v>
      </c>
      <c r="I277" s="33" t="s">
        <v>10</v>
      </c>
      <c r="J277" s="33" t="s">
        <v>43</v>
      </c>
      <c r="K277" s="22"/>
      <c r="M277" s="22"/>
      <c r="N277" s="22"/>
    </row>
    <row r="278" spans="8:14" ht="20.100000000000001" hidden="1" customHeight="1" x14ac:dyDescent="0.25">
      <c r="H278" s="30" t="s">
        <v>40</v>
      </c>
      <c r="I278" s="33" t="s">
        <v>10</v>
      </c>
      <c r="J278" s="33" t="s">
        <v>43</v>
      </c>
      <c r="K278" s="22"/>
      <c r="M278" s="22"/>
      <c r="N278" s="22"/>
    </row>
    <row r="279" spans="8:14" ht="20.100000000000001" hidden="1" customHeight="1" x14ac:dyDescent="0.25">
      <c r="H279" s="30" t="s">
        <v>40</v>
      </c>
      <c r="I279" s="33" t="s">
        <v>10</v>
      </c>
      <c r="J279" s="33" t="s">
        <v>43</v>
      </c>
      <c r="K279" s="22"/>
      <c r="M279" s="22"/>
      <c r="N279" s="22"/>
    </row>
    <row r="280" spans="8:14" ht="20.100000000000001" hidden="1" customHeight="1" x14ac:dyDescent="0.25">
      <c r="H280" s="30" t="s">
        <v>40</v>
      </c>
      <c r="I280" s="33" t="s">
        <v>10</v>
      </c>
      <c r="J280" s="33" t="s">
        <v>43</v>
      </c>
      <c r="K280" s="22"/>
      <c r="M280" s="22"/>
      <c r="N280" s="22"/>
    </row>
    <row r="281" spans="8:14" ht="20.100000000000001" hidden="1" customHeight="1" x14ac:dyDescent="0.25">
      <c r="H281" s="30" t="s">
        <v>40</v>
      </c>
      <c r="I281" s="33" t="s">
        <v>10</v>
      </c>
      <c r="J281" s="33" t="s">
        <v>43</v>
      </c>
      <c r="K281" s="22"/>
      <c r="M281" s="22"/>
      <c r="N281" s="22"/>
    </row>
    <row r="282" spans="8:14" ht="20.100000000000001" hidden="1" customHeight="1" x14ac:dyDescent="0.25">
      <c r="H282" s="30" t="s">
        <v>40</v>
      </c>
      <c r="I282" s="33" t="s">
        <v>10</v>
      </c>
      <c r="J282" s="33" t="s">
        <v>43</v>
      </c>
      <c r="K282" s="22"/>
      <c r="M282" s="22"/>
      <c r="N282" s="22"/>
    </row>
    <row r="283" spans="8:14" ht="20.100000000000001" hidden="1" customHeight="1" x14ac:dyDescent="0.25">
      <c r="H283" s="30" t="s">
        <v>40</v>
      </c>
      <c r="I283" s="33" t="s">
        <v>51</v>
      </c>
      <c r="J283" s="33" t="s">
        <v>52</v>
      </c>
      <c r="K283" s="22"/>
      <c r="M283" s="22"/>
      <c r="N283" s="22"/>
    </row>
    <row r="284" spans="8:14" ht="20.100000000000001" hidden="1" customHeight="1" x14ac:dyDescent="0.25">
      <c r="H284" s="30" t="s">
        <v>40</v>
      </c>
      <c r="I284" s="33" t="s">
        <v>51</v>
      </c>
      <c r="J284" s="33" t="s">
        <v>52</v>
      </c>
      <c r="K284" s="22"/>
      <c r="M284" s="22"/>
      <c r="N284" s="22"/>
    </row>
    <row r="285" spans="8:14" ht="20.100000000000001" hidden="1" customHeight="1" x14ac:dyDescent="0.25">
      <c r="H285" s="30" t="s">
        <v>40</v>
      </c>
      <c r="I285" s="33" t="s">
        <v>51</v>
      </c>
      <c r="J285" s="33" t="s">
        <v>55</v>
      </c>
      <c r="K285" s="22"/>
      <c r="M285" s="22"/>
      <c r="N285" s="22"/>
    </row>
    <row r="286" spans="8:14" ht="20.100000000000001" hidden="1" customHeight="1" thickBot="1" x14ac:dyDescent="0.3">
      <c r="H286" s="31" t="s">
        <v>40</v>
      </c>
      <c r="I286" s="33" t="s">
        <v>51</v>
      </c>
      <c r="J286" s="33" t="s">
        <v>55</v>
      </c>
      <c r="K286" s="22"/>
      <c r="M286" s="22"/>
      <c r="N286" s="22"/>
    </row>
    <row r="287" spans="8:14" ht="20.100000000000001" hidden="1" customHeight="1" x14ac:dyDescent="0.25">
      <c r="H287" s="29" t="s">
        <v>42</v>
      </c>
      <c r="I287" s="33" t="s">
        <v>10</v>
      </c>
      <c r="J287" s="33" t="s">
        <v>11</v>
      </c>
      <c r="K287" s="22"/>
      <c r="M287" s="22"/>
      <c r="N287" s="22"/>
    </row>
    <row r="288" spans="8:14" ht="20.100000000000001" hidden="1" customHeight="1" x14ac:dyDescent="0.25">
      <c r="H288" s="30" t="s">
        <v>42</v>
      </c>
      <c r="I288" s="33" t="s">
        <v>10</v>
      </c>
      <c r="J288" s="33" t="s">
        <v>11</v>
      </c>
      <c r="K288" s="22"/>
      <c r="M288" s="22"/>
      <c r="N288" s="22"/>
    </row>
    <row r="289" spans="8:14" ht="20.100000000000001" hidden="1" customHeight="1" x14ac:dyDescent="0.25">
      <c r="H289" s="30" t="s">
        <v>42</v>
      </c>
      <c r="I289" s="33" t="s">
        <v>10</v>
      </c>
      <c r="J289" s="33" t="s">
        <v>11</v>
      </c>
      <c r="K289" s="22"/>
      <c r="M289" s="22"/>
      <c r="N289" s="22"/>
    </row>
    <row r="290" spans="8:14" ht="20.100000000000001" hidden="1" customHeight="1" x14ac:dyDescent="0.25">
      <c r="H290" s="30" t="s">
        <v>42</v>
      </c>
      <c r="I290" s="33" t="s">
        <v>10</v>
      </c>
      <c r="J290" s="33" t="s">
        <v>11</v>
      </c>
      <c r="K290" s="22"/>
      <c r="M290" s="22"/>
      <c r="N290" s="22"/>
    </row>
    <row r="291" spans="8:14" ht="20.100000000000001" hidden="1" customHeight="1" x14ac:dyDescent="0.25">
      <c r="H291" s="30" t="s">
        <v>42</v>
      </c>
      <c r="I291" s="33" t="s">
        <v>10</v>
      </c>
      <c r="J291" s="33" t="s">
        <v>11</v>
      </c>
      <c r="K291" s="22"/>
      <c r="M291" s="22"/>
      <c r="N291" s="22"/>
    </row>
    <row r="292" spans="8:14" ht="20.100000000000001" hidden="1" customHeight="1" x14ac:dyDescent="0.25">
      <c r="H292" s="30" t="s">
        <v>42</v>
      </c>
      <c r="I292" s="33" t="s">
        <v>10</v>
      </c>
      <c r="J292" s="33" t="s">
        <v>11</v>
      </c>
      <c r="K292" s="22"/>
      <c r="M292" s="22"/>
      <c r="N292" s="22"/>
    </row>
    <row r="293" spans="8:14" ht="20.100000000000001" hidden="1" customHeight="1" x14ac:dyDescent="0.25">
      <c r="H293" s="30" t="s">
        <v>42</v>
      </c>
      <c r="I293" s="33" t="s">
        <v>10</v>
      </c>
      <c r="J293" s="33" t="s">
        <v>11</v>
      </c>
      <c r="K293" s="22"/>
      <c r="M293" s="22"/>
      <c r="N293" s="22"/>
    </row>
    <row r="294" spans="8:14" ht="20.100000000000001" hidden="1" customHeight="1" x14ac:dyDescent="0.25">
      <c r="H294" s="30" t="s">
        <v>42</v>
      </c>
      <c r="I294" s="33" t="s">
        <v>10</v>
      </c>
      <c r="J294" s="33" t="s">
        <v>11</v>
      </c>
      <c r="K294" s="22"/>
      <c r="M294" s="22"/>
      <c r="N294" s="22"/>
    </row>
    <row r="295" spans="8:14" ht="20.100000000000001" hidden="1" customHeight="1" x14ac:dyDescent="0.25">
      <c r="H295" s="30" t="s">
        <v>42</v>
      </c>
      <c r="I295" s="33" t="s">
        <v>10</v>
      </c>
      <c r="J295" s="33" t="s">
        <v>11</v>
      </c>
      <c r="K295" s="22"/>
      <c r="M295" s="22"/>
      <c r="N295" s="22"/>
    </row>
    <row r="296" spans="8:14" ht="20.100000000000001" hidden="1" customHeight="1" x14ac:dyDescent="0.25">
      <c r="H296" s="30" t="s">
        <v>42</v>
      </c>
      <c r="I296" s="33" t="s">
        <v>10</v>
      </c>
      <c r="J296" s="33" t="s">
        <v>36</v>
      </c>
      <c r="K296" s="22"/>
      <c r="M296" s="22"/>
      <c r="N296" s="22"/>
    </row>
    <row r="297" spans="8:14" ht="20.100000000000001" hidden="1" customHeight="1" x14ac:dyDescent="0.25">
      <c r="H297" s="30" t="s">
        <v>42</v>
      </c>
      <c r="I297" s="33" t="s">
        <v>10</v>
      </c>
      <c r="J297" s="33" t="s">
        <v>36</v>
      </c>
      <c r="K297" s="22"/>
      <c r="M297" s="22"/>
      <c r="N297" s="22"/>
    </row>
    <row r="298" spans="8:14" ht="20.100000000000001" hidden="1" customHeight="1" x14ac:dyDescent="0.25">
      <c r="H298" s="30" t="s">
        <v>42</v>
      </c>
      <c r="I298" s="33" t="s">
        <v>10</v>
      </c>
      <c r="J298" s="33" t="s">
        <v>36</v>
      </c>
      <c r="K298" s="22"/>
      <c r="M298" s="22"/>
      <c r="N298" s="22"/>
    </row>
    <row r="299" spans="8:14" ht="20.100000000000001" hidden="1" customHeight="1" x14ac:dyDescent="0.25">
      <c r="H299" s="30" t="s">
        <v>42</v>
      </c>
      <c r="I299" s="33" t="s">
        <v>10</v>
      </c>
      <c r="J299" s="33" t="s">
        <v>43</v>
      </c>
      <c r="K299" s="22"/>
      <c r="M299" s="22"/>
      <c r="N299" s="22"/>
    </row>
    <row r="300" spans="8:14" ht="20.100000000000001" hidden="1" customHeight="1" x14ac:dyDescent="0.25">
      <c r="H300" s="30" t="s">
        <v>42</v>
      </c>
      <c r="I300" s="33" t="s">
        <v>10</v>
      </c>
      <c r="J300" s="33" t="s">
        <v>43</v>
      </c>
      <c r="K300" s="22"/>
      <c r="M300" s="22"/>
      <c r="N300" s="22"/>
    </row>
    <row r="301" spans="8:14" ht="20.100000000000001" hidden="1" customHeight="1" x14ac:dyDescent="0.25">
      <c r="H301" s="30" t="s">
        <v>42</v>
      </c>
      <c r="I301" s="33" t="s">
        <v>10</v>
      </c>
      <c r="J301" s="33" t="s">
        <v>43</v>
      </c>
      <c r="K301" s="22"/>
      <c r="M301" s="22"/>
      <c r="N301" s="22"/>
    </row>
    <row r="302" spans="8:14" ht="20.100000000000001" hidden="1" customHeight="1" x14ac:dyDescent="0.25">
      <c r="H302" s="30" t="s">
        <v>42</v>
      </c>
      <c r="I302" s="33" t="s">
        <v>10</v>
      </c>
      <c r="J302" s="33" t="s">
        <v>43</v>
      </c>
      <c r="K302" s="22"/>
      <c r="M302" s="22"/>
      <c r="N302" s="22"/>
    </row>
    <row r="303" spans="8:14" ht="20.100000000000001" hidden="1" customHeight="1" x14ac:dyDescent="0.25">
      <c r="H303" s="30" t="s">
        <v>42</v>
      </c>
      <c r="I303" s="33" t="s">
        <v>10</v>
      </c>
      <c r="J303" s="33" t="s">
        <v>43</v>
      </c>
      <c r="K303" s="22"/>
      <c r="M303" s="22"/>
      <c r="N303" s="22"/>
    </row>
    <row r="304" spans="8:14" ht="20.100000000000001" hidden="1" customHeight="1" x14ac:dyDescent="0.25">
      <c r="H304" s="30" t="s">
        <v>42</v>
      </c>
      <c r="I304" s="33" t="s">
        <v>10</v>
      </c>
      <c r="J304" s="33" t="s">
        <v>43</v>
      </c>
      <c r="K304" s="22"/>
      <c r="M304" s="22"/>
      <c r="N304" s="22"/>
    </row>
    <row r="305" spans="8:14" ht="20.100000000000001" hidden="1" customHeight="1" x14ac:dyDescent="0.25">
      <c r="H305" s="30" t="s">
        <v>42</v>
      </c>
      <c r="I305" s="33" t="s">
        <v>10</v>
      </c>
      <c r="J305" s="33" t="s">
        <v>43</v>
      </c>
      <c r="K305" s="22"/>
      <c r="M305" s="22"/>
      <c r="N305" s="22"/>
    </row>
    <row r="306" spans="8:14" ht="20.100000000000001" hidden="1" customHeight="1" x14ac:dyDescent="0.25">
      <c r="H306" s="30" t="s">
        <v>42</v>
      </c>
      <c r="I306" s="33" t="s">
        <v>10</v>
      </c>
      <c r="J306" s="33" t="s">
        <v>43</v>
      </c>
      <c r="K306" s="22"/>
      <c r="M306" s="22"/>
      <c r="N306" s="22"/>
    </row>
    <row r="307" spans="8:14" ht="20.100000000000001" hidden="1" customHeight="1" x14ac:dyDescent="0.25">
      <c r="H307" s="30" t="s">
        <v>42</v>
      </c>
      <c r="I307" s="33" t="s">
        <v>10</v>
      </c>
      <c r="J307" s="33" t="s">
        <v>43</v>
      </c>
      <c r="K307" s="22"/>
      <c r="M307" s="22"/>
      <c r="N307" s="22"/>
    </row>
    <row r="308" spans="8:14" ht="20.100000000000001" hidden="1" customHeight="1" x14ac:dyDescent="0.25">
      <c r="H308" s="30" t="s">
        <v>42</v>
      </c>
      <c r="I308" s="33" t="s">
        <v>51</v>
      </c>
      <c r="J308" s="33" t="s">
        <v>52</v>
      </c>
      <c r="K308" s="22"/>
      <c r="M308" s="22"/>
      <c r="N308" s="22"/>
    </row>
    <row r="309" spans="8:14" ht="20.100000000000001" hidden="1" customHeight="1" x14ac:dyDescent="0.25">
      <c r="H309" s="30" t="s">
        <v>42</v>
      </c>
      <c r="I309" s="33" t="s">
        <v>51</v>
      </c>
      <c r="J309" s="33" t="s">
        <v>52</v>
      </c>
      <c r="K309" s="22"/>
      <c r="M309" s="22"/>
      <c r="N309" s="22"/>
    </row>
    <row r="310" spans="8:14" ht="20.100000000000001" hidden="1" customHeight="1" x14ac:dyDescent="0.25">
      <c r="H310" s="30" t="s">
        <v>42</v>
      </c>
      <c r="I310" s="33" t="s">
        <v>51</v>
      </c>
      <c r="J310" s="33" t="s">
        <v>55</v>
      </c>
      <c r="K310" s="22"/>
      <c r="M310" s="22"/>
      <c r="N310" s="22"/>
    </row>
    <row r="311" spans="8:14" ht="20.100000000000001" hidden="1" customHeight="1" x14ac:dyDescent="0.25">
      <c r="H311" s="32" t="s">
        <v>42</v>
      </c>
      <c r="I311" s="33" t="s">
        <v>51</v>
      </c>
      <c r="J311" s="33" t="s">
        <v>55</v>
      </c>
      <c r="K311" s="22"/>
      <c r="M311" s="22"/>
      <c r="N311" s="22"/>
    </row>
  </sheetData>
  <phoneticPr fontId="10" type="noConversion"/>
  <pageMargins left="0.7" right="0.7" top="0.75" bottom="0.75" header="0.3" footer="0.3"/>
  <pageSetup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4728F-7AE9-4208-8AE4-68F597C950BB}">
  <dimension ref="A1:R301"/>
  <sheetViews>
    <sheetView workbookViewId="0">
      <selection activeCell="D1" sqref="D1:G276"/>
    </sheetView>
  </sheetViews>
  <sheetFormatPr defaultRowHeight="15" x14ac:dyDescent="0.25"/>
  <cols>
    <col min="1" max="1" width="11.5703125" customWidth="1"/>
    <col min="2" max="2" width="20.7109375" customWidth="1"/>
    <col min="3" max="3" width="18.85546875" bestFit="1" customWidth="1"/>
    <col min="4" max="4" width="22.42578125" bestFit="1" customWidth="1"/>
    <col min="5" max="5" width="13.42578125" customWidth="1"/>
    <col min="6" max="6" width="20" customWidth="1"/>
    <col min="7" max="7" width="11.5703125" customWidth="1"/>
    <col min="10" max="10" width="11.5703125" customWidth="1"/>
    <col min="11" max="11" width="26.7109375" customWidth="1"/>
    <col min="13" max="13" width="6.140625" customWidth="1"/>
    <col min="14" max="14" width="19.42578125" customWidth="1"/>
    <col min="15" max="15" width="17.85546875" customWidth="1"/>
    <col min="17" max="18" width="15" customWidth="1"/>
  </cols>
  <sheetData>
    <row r="1" spans="1:15" ht="18" x14ac:dyDescent="0.25">
      <c r="A1" s="17" t="s">
        <v>0</v>
      </c>
      <c r="B1" s="17" t="s">
        <v>1</v>
      </c>
      <c r="C1" s="17" t="s">
        <v>2</v>
      </c>
      <c r="D1" s="17" t="s">
        <v>3</v>
      </c>
      <c r="E1" s="17" t="s">
        <v>4</v>
      </c>
      <c r="F1" s="17" t="s">
        <v>5</v>
      </c>
      <c r="G1" s="17" t="s">
        <v>6</v>
      </c>
      <c r="J1" s="17" t="s">
        <v>0</v>
      </c>
      <c r="K1" s="17" t="s">
        <v>7</v>
      </c>
      <c r="N1" s="17" t="s">
        <v>8</v>
      </c>
      <c r="O1" s="17" t="s">
        <v>4</v>
      </c>
    </row>
    <row r="2" spans="1:15" ht="18" x14ac:dyDescent="0.25">
      <c r="A2" s="1" t="s">
        <v>9</v>
      </c>
      <c r="B2" s="1" t="s">
        <v>10</v>
      </c>
      <c r="C2" s="1" t="s">
        <v>11</v>
      </c>
      <c r="D2" s="1" t="s">
        <v>12</v>
      </c>
      <c r="E2" s="2">
        <v>400</v>
      </c>
      <c r="F2" s="3">
        <v>44933</v>
      </c>
      <c r="G2" s="4" t="s">
        <v>13</v>
      </c>
      <c r="J2" s="5" t="s">
        <v>9</v>
      </c>
      <c r="K2" s="18">
        <v>23111</v>
      </c>
      <c r="N2" s="6" t="s">
        <v>14</v>
      </c>
      <c r="O2" s="19">
        <v>15700</v>
      </c>
    </row>
    <row r="3" spans="1:15" ht="18" x14ac:dyDescent="0.25">
      <c r="A3" s="6" t="s">
        <v>9</v>
      </c>
      <c r="B3" s="6" t="s">
        <v>10</v>
      </c>
      <c r="C3" s="6" t="s">
        <v>11</v>
      </c>
      <c r="D3" s="6" t="s">
        <v>15</v>
      </c>
      <c r="E3" s="7">
        <v>77</v>
      </c>
      <c r="F3" s="5">
        <v>44928</v>
      </c>
      <c r="G3" s="8" t="s">
        <v>16</v>
      </c>
      <c r="J3" s="5" t="s">
        <v>17</v>
      </c>
      <c r="K3" s="18">
        <v>23111</v>
      </c>
      <c r="N3" s="6" t="s">
        <v>18</v>
      </c>
      <c r="O3" s="19">
        <v>65800</v>
      </c>
    </row>
    <row r="4" spans="1:15" ht="18" x14ac:dyDescent="0.25">
      <c r="A4" s="6" t="s">
        <v>9</v>
      </c>
      <c r="B4" s="6" t="s">
        <v>10</v>
      </c>
      <c r="C4" s="6" t="s">
        <v>11</v>
      </c>
      <c r="D4" s="6" t="s">
        <v>19</v>
      </c>
      <c r="E4" s="7">
        <v>350</v>
      </c>
      <c r="F4" s="5">
        <v>44928</v>
      </c>
      <c r="G4" s="8" t="s">
        <v>13</v>
      </c>
      <c r="J4" s="5" t="s">
        <v>20</v>
      </c>
      <c r="K4" s="18">
        <v>23111</v>
      </c>
      <c r="N4" s="6" t="s">
        <v>21</v>
      </c>
      <c r="O4" s="19">
        <v>22500</v>
      </c>
    </row>
    <row r="5" spans="1:15" ht="18" x14ac:dyDescent="0.25">
      <c r="A5" s="6" t="s">
        <v>9</v>
      </c>
      <c r="B5" s="6" t="s">
        <v>10</v>
      </c>
      <c r="C5" s="6" t="s">
        <v>11</v>
      </c>
      <c r="D5" s="6" t="s">
        <v>22</v>
      </c>
      <c r="E5" s="7">
        <v>100</v>
      </c>
      <c r="F5" s="5">
        <v>44929</v>
      </c>
      <c r="G5" s="8" t="s">
        <v>13</v>
      </c>
      <c r="J5" s="5" t="s">
        <v>23</v>
      </c>
      <c r="K5" s="18">
        <v>23111</v>
      </c>
      <c r="N5" s="6" t="s">
        <v>24</v>
      </c>
      <c r="O5" s="19">
        <v>120000</v>
      </c>
    </row>
    <row r="6" spans="1:15" ht="18" x14ac:dyDescent="0.25">
      <c r="A6" s="6" t="s">
        <v>9</v>
      </c>
      <c r="B6" s="6" t="s">
        <v>10</v>
      </c>
      <c r="C6" s="6" t="s">
        <v>11</v>
      </c>
      <c r="D6" s="6" t="s">
        <v>25</v>
      </c>
      <c r="E6" s="7">
        <v>245</v>
      </c>
      <c r="F6" s="5">
        <v>44930</v>
      </c>
      <c r="G6" s="8" t="s">
        <v>13</v>
      </c>
      <c r="J6" s="5" t="s">
        <v>26</v>
      </c>
      <c r="K6" s="18">
        <v>23111</v>
      </c>
      <c r="N6" s="14" t="s">
        <v>27</v>
      </c>
      <c r="O6" s="21">
        <v>135000</v>
      </c>
    </row>
    <row r="7" spans="1:15" ht="18" x14ac:dyDescent="0.25">
      <c r="A7" s="6" t="s">
        <v>9</v>
      </c>
      <c r="B7" s="6" t="s">
        <v>10</v>
      </c>
      <c r="C7" s="6" t="s">
        <v>11</v>
      </c>
      <c r="D7" s="6" t="s">
        <v>28</v>
      </c>
      <c r="E7" s="7">
        <v>245</v>
      </c>
      <c r="F7" s="5">
        <v>44931</v>
      </c>
      <c r="G7" s="8" t="s">
        <v>13</v>
      </c>
      <c r="J7" s="5" t="s">
        <v>29</v>
      </c>
      <c r="K7" s="18">
        <v>23111</v>
      </c>
    </row>
    <row r="8" spans="1:15" ht="18" x14ac:dyDescent="0.25">
      <c r="A8" s="6" t="s">
        <v>9</v>
      </c>
      <c r="B8" s="6" t="s">
        <v>10</v>
      </c>
      <c r="C8" s="6" t="s">
        <v>11</v>
      </c>
      <c r="D8" s="6" t="s">
        <v>30</v>
      </c>
      <c r="E8" s="7">
        <v>1650</v>
      </c>
      <c r="F8" s="5">
        <v>44932</v>
      </c>
      <c r="G8" s="8" t="s">
        <v>13</v>
      </c>
      <c r="J8" s="5" t="s">
        <v>31</v>
      </c>
      <c r="K8" s="18">
        <v>23111</v>
      </c>
    </row>
    <row r="9" spans="1:15" ht="18" x14ac:dyDescent="0.25">
      <c r="A9" s="6" t="s">
        <v>9</v>
      </c>
      <c r="B9" s="6" t="s">
        <v>10</v>
      </c>
      <c r="C9" s="6" t="s">
        <v>11</v>
      </c>
      <c r="D9" s="6" t="s">
        <v>32</v>
      </c>
      <c r="E9" s="7">
        <v>77</v>
      </c>
      <c r="F9" s="5">
        <v>44933</v>
      </c>
      <c r="G9" s="8" t="s">
        <v>16</v>
      </c>
      <c r="J9" s="5" t="s">
        <v>33</v>
      </c>
      <c r="K9" s="18">
        <v>23111</v>
      </c>
    </row>
    <row r="10" spans="1:15" ht="18" x14ac:dyDescent="0.25">
      <c r="A10" s="6" t="s">
        <v>9</v>
      </c>
      <c r="B10" s="6" t="s">
        <v>10</v>
      </c>
      <c r="C10" s="6" t="s">
        <v>11</v>
      </c>
      <c r="D10" s="6" t="s">
        <v>34</v>
      </c>
      <c r="E10" s="7">
        <v>473</v>
      </c>
      <c r="F10" s="5">
        <v>44934</v>
      </c>
      <c r="G10" s="8" t="s">
        <v>13</v>
      </c>
      <c r="J10" s="5" t="s">
        <v>35</v>
      </c>
      <c r="K10" s="18">
        <v>23111</v>
      </c>
    </row>
    <row r="11" spans="1:15" ht="18" x14ac:dyDescent="0.25">
      <c r="A11" s="6" t="s">
        <v>9</v>
      </c>
      <c r="B11" s="6" t="s">
        <v>10</v>
      </c>
      <c r="C11" s="6" t="s">
        <v>36</v>
      </c>
      <c r="D11" s="6" t="s">
        <v>37</v>
      </c>
      <c r="E11" s="7">
        <v>1210</v>
      </c>
      <c r="F11" s="5">
        <v>44935</v>
      </c>
      <c r="G11" s="8" t="s">
        <v>13</v>
      </c>
      <c r="J11" s="5" t="s">
        <v>38</v>
      </c>
      <c r="K11" s="18">
        <v>23111</v>
      </c>
    </row>
    <row r="12" spans="1:15" ht="18" x14ac:dyDescent="0.25">
      <c r="A12" s="6" t="s">
        <v>9</v>
      </c>
      <c r="B12" s="6" t="s">
        <v>10</v>
      </c>
      <c r="C12" s="6" t="s">
        <v>36</v>
      </c>
      <c r="D12" s="6" t="s">
        <v>39</v>
      </c>
      <c r="E12" s="7">
        <v>3000</v>
      </c>
      <c r="F12" s="5">
        <v>44930</v>
      </c>
      <c r="G12" s="8" t="s">
        <v>13</v>
      </c>
      <c r="J12" s="5" t="s">
        <v>40</v>
      </c>
      <c r="K12" s="18">
        <v>23111</v>
      </c>
    </row>
    <row r="13" spans="1:15" ht="18" x14ac:dyDescent="0.25">
      <c r="A13" s="6" t="s">
        <v>9</v>
      </c>
      <c r="B13" s="6" t="s">
        <v>10</v>
      </c>
      <c r="C13" s="6" t="s">
        <v>36</v>
      </c>
      <c r="D13" s="6" t="s">
        <v>41</v>
      </c>
      <c r="E13" s="7">
        <v>440</v>
      </c>
      <c r="F13" s="5">
        <v>44931</v>
      </c>
      <c r="G13" s="8" t="s">
        <v>13</v>
      </c>
      <c r="J13" s="15" t="s">
        <v>42</v>
      </c>
      <c r="K13" s="20">
        <v>23111</v>
      </c>
    </row>
    <row r="14" spans="1:15" ht="18" x14ac:dyDescent="0.25">
      <c r="A14" s="6" t="s">
        <v>9</v>
      </c>
      <c r="B14" s="6" t="s">
        <v>10</v>
      </c>
      <c r="C14" s="6" t="s">
        <v>43</v>
      </c>
      <c r="D14" s="6" t="s">
        <v>12</v>
      </c>
      <c r="E14" s="7">
        <v>88</v>
      </c>
      <c r="F14" s="5">
        <v>44932</v>
      </c>
      <c r="G14" s="8" t="s">
        <v>13</v>
      </c>
    </row>
    <row r="15" spans="1:15" ht="18" x14ac:dyDescent="0.25">
      <c r="A15" s="6" t="s">
        <v>9</v>
      </c>
      <c r="B15" s="6" t="s">
        <v>10</v>
      </c>
      <c r="C15" s="6" t="s">
        <v>43</v>
      </c>
      <c r="D15" s="6" t="s">
        <v>44</v>
      </c>
      <c r="E15" s="7">
        <v>352</v>
      </c>
      <c r="F15" s="5">
        <v>44933</v>
      </c>
      <c r="G15" s="8" t="s">
        <v>13</v>
      </c>
      <c r="N15" s="42" t="s">
        <v>57</v>
      </c>
      <c r="O15" s="43" t="s">
        <v>59</v>
      </c>
    </row>
    <row r="16" spans="1:15" ht="18" x14ac:dyDescent="0.25">
      <c r="A16" s="6" t="s">
        <v>9</v>
      </c>
      <c r="B16" s="6" t="s">
        <v>10</v>
      </c>
      <c r="C16" s="6" t="s">
        <v>43</v>
      </c>
      <c r="D16" s="6" t="s">
        <v>45</v>
      </c>
      <c r="E16" s="7">
        <v>100</v>
      </c>
      <c r="F16" s="5">
        <v>44929</v>
      </c>
      <c r="G16" s="8" t="s">
        <v>13</v>
      </c>
      <c r="N16" s="41">
        <v>15700</v>
      </c>
      <c r="O16" s="40" t="s">
        <v>14</v>
      </c>
    </row>
    <row r="17" spans="1:15" ht="18" x14ac:dyDescent="0.25">
      <c r="A17" s="6" t="s">
        <v>9</v>
      </c>
      <c r="B17" s="6" t="s">
        <v>10</v>
      </c>
      <c r="C17" s="6" t="s">
        <v>43</v>
      </c>
      <c r="D17" s="6" t="s">
        <v>46</v>
      </c>
      <c r="E17" s="7">
        <v>200</v>
      </c>
      <c r="F17" s="5">
        <v>44930</v>
      </c>
      <c r="G17" s="8" t="s">
        <v>13</v>
      </c>
      <c r="N17" s="41">
        <v>65800</v>
      </c>
      <c r="O17" s="40" t="s">
        <v>18</v>
      </c>
    </row>
    <row r="18" spans="1:15" ht="18" x14ac:dyDescent="0.25">
      <c r="A18" s="6" t="s">
        <v>9</v>
      </c>
      <c r="B18" s="6" t="s">
        <v>10</v>
      </c>
      <c r="C18" s="6" t="s">
        <v>43</v>
      </c>
      <c r="D18" s="6" t="s">
        <v>47</v>
      </c>
      <c r="E18" s="7">
        <v>170</v>
      </c>
      <c r="F18" s="5">
        <v>44931</v>
      </c>
      <c r="G18" s="8" t="s">
        <v>13</v>
      </c>
      <c r="N18" s="41">
        <v>22500</v>
      </c>
      <c r="O18" s="40" t="s">
        <v>21</v>
      </c>
    </row>
    <row r="19" spans="1:15" ht="18" x14ac:dyDescent="0.25">
      <c r="A19" s="6" t="s">
        <v>9</v>
      </c>
      <c r="B19" s="6" t="s">
        <v>10</v>
      </c>
      <c r="C19" s="6" t="s">
        <v>43</v>
      </c>
      <c r="D19" s="6" t="s">
        <v>48</v>
      </c>
      <c r="E19" s="7">
        <v>950</v>
      </c>
      <c r="F19" s="5">
        <v>44932</v>
      </c>
      <c r="G19" s="8" t="s">
        <v>13</v>
      </c>
      <c r="N19" s="41">
        <v>120000</v>
      </c>
      <c r="O19" s="40" t="s">
        <v>24</v>
      </c>
    </row>
    <row r="20" spans="1:15" ht="18" x14ac:dyDescent="0.25">
      <c r="A20" s="6" t="s">
        <v>9</v>
      </c>
      <c r="B20" s="6" t="s">
        <v>10</v>
      </c>
      <c r="C20" s="6" t="s">
        <v>43</v>
      </c>
      <c r="D20" s="6" t="s">
        <v>49</v>
      </c>
      <c r="E20" s="7">
        <v>100</v>
      </c>
      <c r="F20" s="5">
        <v>44933</v>
      </c>
      <c r="G20" s="8" t="s">
        <v>13</v>
      </c>
      <c r="N20" s="41">
        <v>135000</v>
      </c>
      <c r="O20" s="40" t="s">
        <v>27</v>
      </c>
    </row>
    <row r="21" spans="1:15" ht="18" x14ac:dyDescent="0.25">
      <c r="A21" s="6" t="s">
        <v>9</v>
      </c>
      <c r="B21" s="6" t="s">
        <v>10</v>
      </c>
      <c r="C21" s="6" t="s">
        <v>43</v>
      </c>
      <c r="D21" s="6" t="s">
        <v>50</v>
      </c>
      <c r="E21" s="7">
        <v>30</v>
      </c>
      <c r="F21" s="5">
        <v>44934</v>
      </c>
      <c r="G21" s="8" t="s">
        <v>13</v>
      </c>
      <c r="N21" s="65" t="s">
        <v>79</v>
      </c>
      <c r="O21" s="40">
        <f>SUBTOTAL(103,Table14[Column2])</f>
        <v>5</v>
      </c>
    </row>
    <row r="22" spans="1:15" ht="18" x14ac:dyDescent="0.25">
      <c r="A22" s="6" t="s">
        <v>9</v>
      </c>
      <c r="B22" s="6" t="s">
        <v>10</v>
      </c>
      <c r="C22" s="6" t="s">
        <v>43</v>
      </c>
      <c r="D22" s="6" t="s">
        <v>34</v>
      </c>
      <c r="E22" s="7">
        <v>50</v>
      </c>
      <c r="F22" s="5">
        <v>44935</v>
      </c>
      <c r="G22" s="8" t="s">
        <v>13</v>
      </c>
    </row>
    <row r="23" spans="1:15" ht="18" x14ac:dyDescent="0.25">
      <c r="A23" s="6" t="s">
        <v>9</v>
      </c>
      <c r="B23" s="6" t="s">
        <v>51</v>
      </c>
      <c r="C23" s="6" t="s">
        <v>52</v>
      </c>
      <c r="D23" s="6" t="s">
        <v>53</v>
      </c>
      <c r="E23" s="9">
        <v>5000</v>
      </c>
      <c r="F23" s="5"/>
      <c r="G23" s="8"/>
    </row>
    <row r="24" spans="1:15" ht="18" x14ac:dyDescent="0.25">
      <c r="A24" s="6" t="s">
        <v>9</v>
      </c>
      <c r="B24" s="6" t="s">
        <v>51</v>
      </c>
      <c r="C24" s="6" t="s">
        <v>52</v>
      </c>
      <c r="D24" s="6" t="s">
        <v>54</v>
      </c>
      <c r="E24" s="9">
        <v>900</v>
      </c>
      <c r="F24" s="5"/>
      <c r="G24" s="8"/>
    </row>
    <row r="25" spans="1:15" ht="18" x14ac:dyDescent="0.25">
      <c r="A25" s="6" t="s">
        <v>9</v>
      </c>
      <c r="B25" s="6" t="s">
        <v>51</v>
      </c>
      <c r="C25" s="6" t="s">
        <v>55</v>
      </c>
      <c r="D25" s="6" t="s">
        <v>56</v>
      </c>
      <c r="E25" s="9">
        <v>350</v>
      </c>
      <c r="F25" s="5"/>
      <c r="G25" s="8"/>
    </row>
    <row r="26" spans="1:15" ht="18.75" thickBot="1" x14ac:dyDescent="0.3">
      <c r="A26" s="10" t="s">
        <v>9</v>
      </c>
      <c r="B26" s="10" t="s">
        <v>51</v>
      </c>
      <c r="C26" s="10" t="s">
        <v>55</v>
      </c>
      <c r="D26" s="10" t="s">
        <v>80</v>
      </c>
      <c r="E26" s="11">
        <v>120</v>
      </c>
      <c r="F26" s="12"/>
      <c r="G26" s="13"/>
    </row>
    <row r="27" spans="1:15" ht="18" hidden="1" x14ac:dyDescent="0.25">
      <c r="A27" s="1" t="s">
        <v>17</v>
      </c>
      <c r="B27" s="1" t="s">
        <v>10</v>
      </c>
      <c r="C27" s="1" t="s">
        <v>11</v>
      </c>
      <c r="D27" s="1" t="s">
        <v>12</v>
      </c>
      <c r="E27" s="2">
        <v>440</v>
      </c>
      <c r="F27" s="3">
        <v>44964</v>
      </c>
      <c r="G27" s="4" t="s">
        <v>13</v>
      </c>
    </row>
    <row r="28" spans="1:15" ht="18" hidden="1" x14ac:dyDescent="0.25">
      <c r="A28" s="6" t="s">
        <v>17</v>
      </c>
      <c r="B28" s="6" t="s">
        <v>10</v>
      </c>
      <c r="C28" s="6" t="s">
        <v>11</v>
      </c>
      <c r="D28" s="6" t="s">
        <v>15</v>
      </c>
      <c r="E28" s="7">
        <v>308</v>
      </c>
      <c r="F28" s="5">
        <v>44959</v>
      </c>
      <c r="G28" s="8" t="s">
        <v>13</v>
      </c>
    </row>
    <row r="29" spans="1:15" ht="18" hidden="1" x14ac:dyDescent="0.25">
      <c r="A29" s="6" t="s">
        <v>17</v>
      </c>
      <c r="B29" s="6" t="s">
        <v>10</v>
      </c>
      <c r="C29" s="6" t="s">
        <v>11</v>
      </c>
      <c r="D29" s="6" t="s">
        <v>19</v>
      </c>
      <c r="E29" s="7">
        <v>85</v>
      </c>
      <c r="F29" s="5">
        <v>44959</v>
      </c>
      <c r="G29" s="8" t="s">
        <v>13</v>
      </c>
    </row>
    <row r="30" spans="1:15" ht="18" hidden="1" x14ac:dyDescent="0.25">
      <c r="A30" s="6" t="s">
        <v>17</v>
      </c>
      <c r="B30" s="6" t="s">
        <v>10</v>
      </c>
      <c r="C30" s="6" t="s">
        <v>11</v>
      </c>
      <c r="D30" s="6" t="s">
        <v>22</v>
      </c>
      <c r="E30" s="7">
        <v>385</v>
      </c>
      <c r="F30" s="5">
        <v>44960</v>
      </c>
      <c r="G30" s="8" t="s">
        <v>13</v>
      </c>
    </row>
    <row r="31" spans="1:15" ht="18" hidden="1" x14ac:dyDescent="0.25">
      <c r="A31" s="6" t="s">
        <v>17</v>
      </c>
      <c r="B31" s="6" t="s">
        <v>10</v>
      </c>
      <c r="C31" s="6" t="s">
        <v>11</v>
      </c>
      <c r="D31" s="6" t="s">
        <v>25</v>
      </c>
      <c r="E31" s="7">
        <v>110</v>
      </c>
      <c r="F31" s="5">
        <v>44961</v>
      </c>
      <c r="G31" s="8" t="s">
        <v>13</v>
      </c>
    </row>
    <row r="32" spans="1:15" ht="18" hidden="1" x14ac:dyDescent="0.25">
      <c r="A32" s="6" t="s">
        <v>17</v>
      </c>
      <c r="B32" s="6" t="s">
        <v>10</v>
      </c>
      <c r="C32" s="6" t="s">
        <v>11</v>
      </c>
      <c r="D32" s="6" t="s">
        <v>28</v>
      </c>
      <c r="E32" s="7">
        <v>270</v>
      </c>
      <c r="F32" s="5">
        <v>44962</v>
      </c>
      <c r="G32" s="8" t="s">
        <v>13</v>
      </c>
    </row>
    <row r="33" spans="1:7" ht="18" hidden="1" x14ac:dyDescent="0.25">
      <c r="A33" s="6" t="s">
        <v>17</v>
      </c>
      <c r="B33" s="6" t="s">
        <v>10</v>
      </c>
      <c r="C33" s="6" t="s">
        <v>11</v>
      </c>
      <c r="D33" s="6" t="s">
        <v>30</v>
      </c>
      <c r="E33" s="7">
        <v>2400</v>
      </c>
      <c r="F33" s="5">
        <v>44963</v>
      </c>
      <c r="G33" s="8" t="s">
        <v>13</v>
      </c>
    </row>
    <row r="34" spans="1:7" ht="18" hidden="1" x14ac:dyDescent="0.25">
      <c r="A34" s="6" t="s">
        <v>17</v>
      </c>
      <c r="B34" s="6" t="s">
        <v>10</v>
      </c>
      <c r="C34" s="6" t="s">
        <v>11</v>
      </c>
      <c r="D34" s="6" t="s">
        <v>32</v>
      </c>
      <c r="E34" s="7">
        <v>77</v>
      </c>
      <c r="F34" s="5">
        <v>44964</v>
      </c>
      <c r="G34" s="8" t="s">
        <v>13</v>
      </c>
    </row>
    <row r="35" spans="1:7" ht="18" hidden="1" x14ac:dyDescent="0.25">
      <c r="A35" s="6" t="s">
        <v>17</v>
      </c>
      <c r="B35" s="6" t="s">
        <v>10</v>
      </c>
      <c r="C35" s="6" t="s">
        <v>11</v>
      </c>
      <c r="D35" s="6" t="s">
        <v>34</v>
      </c>
      <c r="E35" s="7">
        <v>473</v>
      </c>
      <c r="F35" s="5">
        <v>44965</v>
      </c>
      <c r="G35" s="8" t="s">
        <v>13</v>
      </c>
    </row>
    <row r="36" spans="1:7" ht="18" hidden="1" x14ac:dyDescent="0.25">
      <c r="A36" s="6" t="s">
        <v>17</v>
      </c>
      <c r="B36" s="6" t="s">
        <v>10</v>
      </c>
      <c r="C36" s="6" t="s">
        <v>36</v>
      </c>
      <c r="D36" s="6" t="s">
        <v>37</v>
      </c>
      <c r="E36" s="7">
        <v>1210</v>
      </c>
      <c r="F36" s="5">
        <v>44966</v>
      </c>
      <c r="G36" s="8" t="s">
        <v>13</v>
      </c>
    </row>
    <row r="37" spans="1:7" ht="18" hidden="1" x14ac:dyDescent="0.25">
      <c r="A37" s="6" t="s">
        <v>17</v>
      </c>
      <c r="B37" s="6" t="s">
        <v>10</v>
      </c>
      <c r="C37" s="6" t="s">
        <v>36</v>
      </c>
      <c r="D37" s="6" t="s">
        <v>39</v>
      </c>
      <c r="E37" s="7">
        <v>3000</v>
      </c>
      <c r="F37" s="5">
        <v>44961</v>
      </c>
      <c r="G37" s="8" t="s">
        <v>13</v>
      </c>
    </row>
    <row r="38" spans="1:7" ht="18" hidden="1" x14ac:dyDescent="0.25">
      <c r="A38" s="6" t="s">
        <v>17</v>
      </c>
      <c r="B38" s="6" t="s">
        <v>10</v>
      </c>
      <c r="C38" s="6" t="s">
        <v>36</v>
      </c>
      <c r="D38" s="6" t="s">
        <v>41</v>
      </c>
      <c r="E38" s="7">
        <v>440</v>
      </c>
      <c r="F38" s="5">
        <v>44962</v>
      </c>
      <c r="G38" s="8" t="s">
        <v>13</v>
      </c>
    </row>
    <row r="39" spans="1:7" ht="18" hidden="1" x14ac:dyDescent="0.25">
      <c r="A39" s="6" t="s">
        <v>17</v>
      </c>
      <c r="B39" s="6" t="s">
        <v>10</v>
      </c>
      <c r="C39" s="6" t="s">
        <v>43</v>
      </c>
      <c r="D39" s="6" t="s">
        <v>12</v>
      </c>
      <c r="E39" s="7">
        <v>88</v>
      </c>
      <c r="F39" s="5">
        <v>44963</v>
      </c>
      <c r="G39" s="8" t="s">
        <v>13</v>
      </c>
    </row>
    <row r="40" spans="1:7" ht="18" hidden="1" x14ac:dyDescent="0.25">
      <c r="A40" s="6" t="s">
        <v>17</v>
      </c>
      <c r="B40" s="6" t="s">
        <v>10</v>
      </c>
      <c r="C40" s="6" t="s">
        <v>43</v>
      </c>
      <c r="D40" s="6" t="s">
        <v>44</v>
      </c>
      <c r="E40" s="7">
        <v>352</v>
      </c>
      <c r="F40" s="5">
        <v>44964</v>
      </c>
      <c r="G40" s="8" t="s">
        <v>13</v>
      </c>
    </row>
    <row r="41" spans="1:7" ht="18" hidden="1" x14ac:dyDescent="0.25">
      <c r="A41" s="6" t="s">
        <v>17</v>
      </c>
      <c r="B41" s="6" t="s">
        <v>10</v>
      </c>
      <c r="C41" s="6" t="s">
        <v>43</v>
      </c>
      <c r="D41" s="6" t="s">
        <v>45</v>
      </c>
      <c r="E41" s="7">
        <v>100</v>
      </c>
      <c r="F41" s="5">
        <v>44960</v>
      </c>
      <c r="G41" s="8" t="s">
        <v>13</v>
      </c>
    </row>
    <row r="42" spans="1:7" ht="18" hidden="1" x14ac:dyDescent="0.25">
      <c r="A42" s="6" t="s">
        <v>17</v>
      </c>
      <c r="B42" s="6" t="s">
        <v>10</v>
      </c>
      <c r="C42" s="6" t="s">
        <v>43</v>
      </c>
      <c r="D42" s="6" t="s">
        <v>46</v>
      </c>
      <c r="E42" s="7">
        <v>220</v>
      </c>
      <c r="F42" s="5">
        <v>44961</v>
      </c>
      <c r="G42" s="8" t="s">
        <v>13</v>
      </c>
    </row>
    <row r="43" spans="1:7" ht="18" hidden="1" x14ac:dyDescent="0.25">
      <c r="A43" s="6" t="s">
        <v>17</v>
      </c>
      <c r="B43" s="6" t="s">
        <v>10</v>
      </c>
      <c r="C43" s="6" t="s">
        <v>43</v>
      </c>
      <c r="D43" s="6" t="s">
        <v>47</v>
      </c>
      <c r="E43" s="7">
        <v>187</v>
      </c>
      <c r="F43" s="5">
        <v>44962</v>
      </c>
      <c r="G43" s="8" t="s">
        <v>13</v>
      </c>
    </row>
    <row r="44" spans="1:7" ht="18" hidden="1" x14ac:dyDescent="0.25">
      <c r="A44" s="6" t="s">
        <v>17</v>
      </c>
      <c r="B44" s="6" t="s">
        <v>10</v>
      </c>
      <c r="C44" s="6" t="s">
        <v>43</v>
      </c>
      <c r="D44" s="6" t="s">
        <v>48</v>
      </c>
      <c r="E44" s="7">
        <v>1045</v>
      </c>
      <c r="F44" s="5">
        <v>44963</v>
      </c>
      <c r="G44" s="8" t="s">
        <v>13</v>
      </c>
    </row>
    <row r="45" spans="1:7" ht="18" hidden="1" x14ac:dyDescent="0.25">
      <c r="A45" s="6" t="s">
        <v>17</v>
      </c>
      <c r="B45" s="6" t="s">
        <v>10</v>
      </c>
      <c r="C45" s="6" t="s">
        <v>43</v>
      </c>
      <c r="D45" s="6" t="s">
        <v>49</v>
      </c>
      <c r="E45" s="7">
        <v>110</v>
      </c>
      <c r="F45" s="5">
        <v>44964</v>
      </c>
      <c r="G45" s="8" t="s">
        <v>13</v>
      </c>
    </row>
    <row r="46" spans="1:7" ht="18" hidden="1" x14ac:dyDescent="0.25">
      <c r="A46" s="6" t="s">
        <v>17</v>
      </c>
      <c r="B46" s="6" t="s">
        <v>10</v>
      </c>
      <c r="C46" s="6" t="s">
        <v>43</v>
      </c>
      <c r="D46" s="6" t="s">
        <v>50</v>
      </c>
      <c r="E46" s="7">
        <v>33</v>
      </c>
      <c r="F46" s="5">
        <v>44965</v>
      </c>
      <c r="G46" s="8" t="s">
        <v>13</v>
      </c>
    </row>
    <row r="47" spans="1:7" ht="18" hidden="1" x14ac:dyDescent="0.25">
      <c r="A47" s="6" t="s">
        <v>17</v>
      </c>
      <c r="B47" s="6" t="s">
        <v>10</v>
      </c>
      <c r="C47" s="6" t="s">
        <v>43</v>
      </c>
      <c r="D47" s="6" t="s">
        <v>34</v>
      </c>
      <c r="E47" s="7">
        <v>55</v>
      </c>
      <c r="F47" s="5">
        <v>44966</v>
      </c>
      <c r="G47" s="8" t="s">
        <v>13</v>
      </c>
    </row>
    <row r="48" spans="1:7" ht="18" hidden="1" x14ac:dyDescent="0.25">
      <c r="A48" s="6" t="s">
        <v>17</v>
      </c>
      <c r="B48" s="6" t="s">
        <v>51</v>
      </c>
      <c r="C48" s="6" t="s">
        <v>52</v>
      </c>
      <c r="D48" s="6" t="s">
        <v>53</v>
      </c>
      <c r="E48" s="9">
        <v>13000</v>
      </c>
      <c r="F48" s="5"/>
      <c r="G48" s="8"/>
    </row>
    <row r="49" spans="1:7" ht="18" hidden="1" x14ac:dyDescent="0.25">
      <c r="A49" s="6" t="s">
        <v>17</v>
      </c>
      <c r="B49" s="6" t="s">
        <v>51</v>
      </c>
      <c r="C49" s="6" t="s">
        <v>52</v>
      </c>
      <c r="D49" s="6" t="s">
        <v>54</v>
      </c>
      <c r="E49" s="9">
        <v>3000</v>
      </c>
      <c r="F49" s="5"/>
      <c r="G49" s="8"/>
    </row>
    <row r="50" spans="1:7" ht="18" hidden="1" x14ac:dyDescent="0.25">
      <c r="A50" s="6" t="s">
        <v>17</v>
      </c>
      <c r="B50" s="6" t="s">
        <v>51</v>
      </c>
      <c r="C50" s="6" t="s">
        <v>55</v>
      </c>
      <c r="D50" s="6" t="s">
        <v>56</v>
      </c>
      <c r="E50" s="9">
        <v>1900</v>
      </c>
      <c r="F50" s="5"/>
      <c r="G50" s="8"/>
    </row>
    <row r="51" spans="1:7" ht="18.75" hidden="1" thickBot="1" x14ac:dyDescent="0.3">
      <c r="A51" s="10" t="s">
        <v>17</v>
      </c>
      <c r="B51" s="10" t="s">
        <v>51</v>
      </c>
      <c r="C51" s="10" t="s">
        <v>55</v>
      </c>
      <c r="D51" s="10" t="s">
        <v>80</v>
      </c>
      <c r="E51" s="11">
        <v>170</v>
      </c>
      <c r="F51" s="12"/>
      <c r="G51" s="13"/>
    </row>
    <row r="52" spans="1:7" ht="18" hidden="1" x14ac:dyDescent="0.25">
      <c r="A52" s="1" t="s">
        <v>20</v>
      </c>
      <c r="B52" s="1" t="s">
        <v>10</v>
      </c>
      <c r="C52" s="1" t="s">
        <v>11</v>
      </c>
      <c r="D52" s="1" t="s">
        <v>12</v>
      </c>
      <c r="E52" s="2">
        <v>440</v>
      </c>
      <c r="F52" s="3">
        <v>44991</v>
      </c>
      <c r="G52" s="4" t="s">
        <v>13</v>
      </c>
    </row>
    <row r="53" spans="1:7" ht="18" hidden="1" x14ac:dyDescent="0.25">
      <c r="A53" s="6" t="s">
        <v>20</v>
      </c>
      <c r="B53" s="6" t="s">
        <v>10</v>
      </c>
      <c r="C53" s="6" t="s">
        <v>11</v>
      </c>
      <c r="D53" s="6" t="s">
        <v>15</v>
      </c>
      <c r="E53" s="7">
        <v>308</v>
      </c>
      <c r="F53" s="5">
        <v>44992</v>
      </c>
      <c r="G53" s="8" t="s">
        <v>13</v>
      </c>
    </row>
    <row r="54" spans="1:7" ht="18" hidden="1" x14ac:dyDescent="0.25">
      <c r="A54" s="6" t="s">
        <v>20</v>
      </c>
      <c r="B54" s="6" t="s">
        <v>10</v>
      </c>
      <c r="C54" s="6" t="s">
        <v>11</v>
      </c>
      <c r="D54" s="6" t="s">
        <v>19</v>
      </c>
      <c r="E54" s="7">
        <v>85</v>
      </c>
      <c r="F54" s="5">
        <v>44993</v>
      </c>
      <c r="G54" s="8" t="s">
        <v>13</v>
      </c>
    </row>
    <row r="55" spans="1:7" ht="18" hidden="1" x14ac:dyDescent="0.25">
      <c r="A55" s="6" t="s">
        <v>20</v>
      </c>
      <c r="B55" s="6" t="s">
        <v>10</v>
      </c>
      <c r="C55" s="6" t="s">
        <v>11</v>
      </c>
      <c r="D55" s="6" t="s">
        <v>22</v>
      </c>
      <c r="E55" s="7">
        <v>385</v>
      </c>
      <c r="F55" s="5">
        <v>44994</v>
      </c>
      <c r="G55" s="8" t="s">
        <v>13</v>
      </c>
    </row>
    <row r="56" spans="1:7" ht="18" hidden="1" x14ac:dyDescent="0.25">
      <c r="A56" s="6" t="s">
        <v>20</v>
      </c>
      <c r="B56" s="6" t="s">
        <v>10</v>
      </c>
      <c r="C56" s="6" t="s">
        <v>11</v>
      </c>
      <c r="D56" s="6" t="s">
        <v>25</v>
      </c>
      <c r="E56" s="7">
        <v>110</v>
      </c>
      <c r="F56" s="5">
        <v>44989</v>
      </c>
      <c r="G56" s="8" t="s">
        <v>13</v>
      </c>
    </row>
    <row r="57" spans="1:7" ht="18" hidden="1" x14ac:dyDescent="0.25">
      <c r="A57" s="6" t="s">
        <v>20</v>
      </c>
      <c r="B57" s="6" t="s">
        <v>10</v>
      </c>
      <c r="C57" s="6" t="s">
        <v>11</v>
      </c>
      <c r="D57" s="6" t="s">
        <v>28</v>
      </c>
      <c r="E57" s="7">
        <v>270</v>
      </c>
      <c r="F57" s="5">
        <v>44990</v>
      </c>
      <c r="G57" s="8" t="s">
        <v>13</v>
      </c>
    </row>
    <row r="58" spans="1:7" ht="18" hidden="1" x14ac:dyDescent="0.25">
      <c r="A58" s="6" t="s">
        <v>20</v>
      </c>
      <c r="B58" s="6" t="s">
        <v>10</v>
      </c>
      <c r="C58" s="6" t="s">
        <v>11</v>
      </c>
      <c r="D58" s="6" t="s">
        <v>30</v>
      </c>
      <c r="E58" s="7">
        <v>1650</v>
      </c>
      <c r="F58" s="5">
        <v>44991</v>
      </c>
      <c r="G58" s="8" t="s">
        <v>16</v>
      </c>
    </row>
    <row r="59" spans="1:7" ht="18" hidden="1" x14ac:dyDescent="0.25">
      <c r="A59" s="6" t="s">
        <v>20</v>
      </c>
      <c r="B59" s="6" t="s">
        <v>10</v>
      </c>
      <c r="C59" s="6" t="s">
        <v>11</v>
      </c>
      <c r="D59" s="6" t="s">
        <v>32</v>
      </c>
      <c r="E59" s="7">
        <v>77</v>
      </c>
      <c r="F59" s="5">
        <v>44992</v>
      </c>
      <c r="G59" s="8" t="s">
        <v>13</v>
      </c>
    </row>
    <row r="60" spans="1:7" ht="18" hidden="1" x14ac:dyDescent="0.25">
      <c r="A60" s="6" t="s">
        <v>20</v>
      </c>
      <c r="B60" s="6" t="s">
        <v>10</v>
      </c>
      <c r="C60" s="6" t="s">
        <v>11</v>
      </c>
      <c r="D60" s="6" t="s">
        <v>34</v>
      </c>
      <c r="E60" s="7">
        <v>473</v>
      </c>
      <c r="F60" s="5">
        <v>44993</v>
      </c>
      <c r="G60" s="8" t="s">
        <v>16</v>
      </c>
    </row>
    <row r="61" spans="1:7" ht="18" hidden="1" x14ac:dyDescent="0.25">
      <c r="A61" s="6" t="s">
        <v>20</v>
      </c>
      <c r="B61" s="6" t="s">
        <v>10</v>
      </c>
      <c r="C61" s="6" t="s">
        <v>36</v>
      </c>
      <c r="D61" s="6" t="s">
        <v>37</v>
      </c>
      <c r="E61" s="7">
        <v>1210</v>
      </c>
      <c r="F61" s="5">
        <v>44994</v>
      </c>
      <c r="G61" s="8" t="s">
        <v>13</v>
      </c>
    </row>
    <row r="62" spans="1:7" ht="18" hidden="1" x14ac:dyDescent="0.25">
      <c r="A62" s="6" t="s">
        <v>20</v>
      </c>
      <c r="B62" s="6" t="s">
        <v>10</v>
      </c>
      <c r="C62" s="6" t="s">
        <v>36</v>
      </c>
      <c r="D62" s="6" t="s">
        <v>39</v>
      </c>
      <c r="E62" s="7">
        <v>770</v>
      </c>
      <c r="F62" s="5">
        <v>44989</v>
      </c>
      <c r="G62" s="8" t="s">
        <v>13</v>
      </c>
    </row>
    <row r="63" spans="1:7" ht="18" hidden="1" x14ac:dyDescent="0.25">
      <c r="A63" s="6" t="s">
        <v>20</v>
      </c>
      <c r="B63" s="6" t="s">
        <v>10</v>
      </c>
      <c r="C63" s="6" t="s">
        <v>36</v>
      </c>
      <c r="D63" s="6" t="s">
        <v>41</v>
      </c>
      <c r="E63" s="7">
        <v>440</v>
      </c>
      <c r="F63" s="5">
        <v>44990</v>
      </c>
      <c r="G63" s="8" t="s">
        <v>13</v>
      </c>
    </row>
    <row r="64" spans="1:7" ht="18" hidden="1" x14ac:dyDescent="0.25">
      <c r="A64" s="6" t="s">
        <v>20</v>
      </c>
      <c r="B64" s="6" t="s">
        <v>10</v>
      </c>
      <c r="C64" s="6" t="s">
        <v>43</v>
      </c>
      <c r="D64" s="6" t="s">
        <v>12</v>
      </c>
      <c r="E64" s="7">
        <v>88</v>
      </c>
      <c r="F64" s="5">
        <v>44991</v>
      </c>
      <c r="G64" s="8" t="s">
        <v>16</v>
      </c>
    </row>
    <row r="65" spans="1:7" ht="18" hidden="1" x14ac:dyDescent="0.25">
      <c r="A65" s="6" t="s">
        <v>20</v>
      </c>
      <c r="B65" s="6" t="s">
        <v>10</v>
      </c>
      <c r="C65" s="6" t="s">
        <v>43</v>
      </c>
      <c r="D65" s="6" t="s">
        <v>44</v>
      </c>
      <c r="E65" s="7">
        <v>352</v>
      </c>
      <c r="F65" s="5">
        <v>44992</v>
      </c>
      <c r="G65" s="8" t="s">
        <v>13</v>
      </c>
    </row>
    <row r="66" spans="1:7" ht="18" hidden="1" x14ac:dyDescent="0.25">
      <c r="A66" s="6" t="s">
        <v>20</v>
      </c>
      <c r="B66" s="6" t="s">
        <v>10</v>
      </c>
      <c r="C66" s="6" t="s">
        <v>43</v>
      </c>
      <c r="D66" s="6" t="s">
        <v>45</v>
      </c>
      <c r="E66" s="7">
        <v>100</v>
      </c>
      <c r="F66" s="5">
        <v>44988</v>
      </c>
      <c r="G66" s="8" t="s">
        <v>13</v>
      </c>
    </row>
    <row r="67" spans="1:7" ht="18" hidden="1" x14ac:dyDescent="0.25">
      <c r="A67" s="6" t="s">
        <v>20</v>
      </c>
      <c r="B67" s="6" t="s">
        <v>10</v>
      </c>
      <c r="C67" s="6" t="s">
        <v>43</v>
      </c>
      <c r="D67" s="6" t="s">
        <v>46</v>
      </c>
      <c r="E67" s="7">
        <v>220</v>
      </c>
      <c r="F67" s="5">
        <v>44989</v>
      </c>
      <c r="G67" s="8" t="s">
        <v>16</v>
      </c>
    </row>
    <row r="68" spans="1:7" ht="18" hidden="1" x14ac:dyDescent="0.25">
      <c r="A68" s="6" t="s">
        <v>20</v>
      </c>
      <c r="B68" s="6" t="s">
        <v>10</v>
      </c>
      <c r="C68" s="6" t="s">
        <v>43</v>
      </c>
      <c r="D68" s="6" t="s">
        <v>47</v>
      </c>
      <c r="E68" s="7">
        <v>187</v>
      </c>
      <c r="F68" s="5">
        <v>44991</v>
      </c>
      <c r="G68" s="8" t="s">
        <v>13</v>
      </c>
    </row>
    <row r="69" spans="1:7" ht="18" hidden="1" x14ac:dyDescent="0.25">
      <c r="A69" s="6" t="s">
        <v>20</v>
      </c>
      <c r="B69" s="6" t="s">
        <v>10</v>
      </c>
      <c r="C69" s="6" t="s">
        <v>43</v>
      </c>
      <c r="D69" s="6" t="s">
        <v>48</v>
      </c>
      <c r="E69" s="7">
        <v>1045</v>
      </c>
      <c r="F69" s="5">
        <v>44992</v>
      </c>
      <c r="G69" s="8" t="s">
        <v>13</v>
      </c>
    </row>
    <row r="70" spans="1:7" ht="18" hidden="1" x14ac:dyDescent="0.25">
      <c r="A70" s="6" t="s">
        <v>20</v>
      </c>
      <c r="B70" s="6" t="s">
        <v>10</v>
      </c>
      <c r="C70" s="6" t="s">
        <v>43</v>
      </c>
      <c r="D70" s="6" t="s">
        <v>49</v>
      </c>
      <c r="E70" s="7">
        <v>110</v>
      </c>
      <c r="F70" s="5">
        <v>44993</v>
      </c>
      <c r="G70" s="8" t="s">
        <v>13</v>
      </c>
    </row>
    <row r="71" spans="1:7" ht="18" hidden="1" x14ac:dyDescent="0.25">
      <c r="A71" s="6" t="s">
        <v>20</v>
      </c>
      <c r="B71" s="6" t="s">
        <v>10</v>
      </c>
      <c r="C71" s="6" t="s">
        <v>43</v>
      </c>
      <c r="D71" s="6" t="s">
        <v>50</v>
      </c>
      <c r="E71" s="7">
        <v>33</v>
      </c>
      <c r="F71" s="5">
        <v>44994</v>
      </c>
      <c r="G71" s="8" t="s">
        <v>13</v>
      </c>
    </row>
    <row r="72" spans="1:7" ht="18" hidden="1" x14ac:dyDescent="0.25">
      <c r="A72" s="6" t="s">
        <v>20</v>
      </c>
      <c r="B72" s="6" t="s">
        <v>10</v>
      </c>
      <c r="C72" s="6" t="s">
        <v>43</v>
      </c>
      <c r="D72" s="6" t="s">
        <v>34</v>
      </c>
      <c r="E72" s="7">
        <v>55</v>
      </c>
      <c r="F72" s="5">
        <v>44989</v>
      </c>
      <c r="G72" s="8" t="s">
        <v>13</v>
      </c>
    </row>
    <row r="73" spans="1:7" ht="18" hidden="1" x14ac:dyDescent="0.25">
      <c r="A73" s="6" t="s">
        <v>20</v>
      </c>
      <c r="B73" s="6" t="s">
        <v>51</v>
      </c>
      <c r="C73" s="6" t="s">
        <v>52</v>
      </c>
      <c r="D73" s="6" t="s">
        <v>53</v>
      </c>
      <c r="E73" s="9">
        <v>13000</v>
      </c>
      <c r="F73" s="5"/>
      <c r="G73" s="8"/>
    </row>
    <row r="74" spans="1:7" ht="18" hidden="1" x14ac:dyDescent="0.25">
      <c r="A74" s="6" t="s">
        <v>20</v>
      </c>
      <c r="B74" s="6" t="s">
        <v>51</v>
      </c>
      <c r="C74" s="6" t="s">
        <v>52</v>
      </c>
      <c r="D74" s="6" t="s">
        <v>54</v>
      </c>
      <c r="E74" s="9">
        <v>3700</v>
      </c>
      <c r="F74" s="5"/>
      <c r="G74" s="8"/>
    </row>
    <row r="75" spans="1:7" ht="18" hidden="1" x14ac:dyDescent="0.25">
      <c r="A75" s="6" t="s">
        <v>20</v>
      </c>
      <c r="B75" s="6" t="s">
        <v>51</v>
      </c>
      <c r="C75" s="6" t="s">
        <v>55</v>
      </c>
      <c r="D75" s="6" t="s">
        <v>56</v>
      </c>
      <c r="E75" s="9">
        <v>1900</v>
      </c>
      <c r="F75" s="5"/>
      <c r="G75" s="8"/>
    </row>
    <row r="76" spans="1:7" ht="18.75" hidden="1" thickBot="1" x14ac:dyDescent="0.3">
      <c r="A76" s="10" t="s">
        <v>20</v>
      </c>
      <c r="B76" s="10" t="s">
        <v>51</v>
      </c>
      <c r="C76" s="10" t="s">
        <v>55</v>
      </c>
      <c r="D76" s="10" t="s">
        <v>80</v>
      </c>
      <c r="E76" s="11">
        <v>170</v>
      </c>
      <c r="F76" s="12"/>
      <c r="G76" s="13"/>
    </row>
    <row r="77" spans="1:7" ht="18" hidden="1" x14ac:dyDescent="0.25">
      <c r="A77" s="1" t="s">
        <v>23</v>
      </c>
      <c r="B77" s="1" t="s">
        <v>10</v>
      </c>
      <c r="C77" s="1" t="s">
        <v>11</v>
      </c>
      <c r="D77" s="1" t="s">
        <v>12</v>
      </c>
      <c r="E77" s="2">
        <v>400</v>
      </c>
      <c r="F77" s="3">
        <v>45019</v>
      </c>
      <c r="G77" s="4" t="s">
        <v>13</v>
      </c>
    </row>
    <row r="78" spans="1:7" ht="18" hidden="1" x14ac:dyDescent="0.25">
      <c r="A78" s="6" t="s">
        <v>23</v>
      </c>
      <c r="B78" s="6" t="s">
        <v>10</v>
      </c>
      <c r="C78" s="6" t="s">
        <v>11</v>
      </c>
      <c r="D78" s="6" t="s">
        <v>15</v>
      </c>
      <c r="E78" s="7">
        <v>320</v>
      </c>
      <c r="F78" s="5">
        <v>45021</v>
      </c>
      <c r="G78" s="8" t="s">
        <v>13</v>
      </c>
    </row>
    <row r="79" spans="1:7" ht="18" hidden="1" x14ac:dyDescent="0.25">
      <c r="A79" s="6" t="s">
        <v>23</v>
      </c>
      <c r="B79" s="6" t="s">
        <v>10</v>
      </c>
      <c r="C79" s="6" t="s">
        <v>11</v>
      </c>
      <c r="D79" s="6" t="s">
        <v>19</v>
      </c>
      <c r="E79" s="7">
        <v>95</v>
      </c>
      <c r="F79" s="5">
        <v>45023</v>
      </c>
      <c r="G79" s="8" t="s">
        <v>13</v>
      </c>
    </row>
    <row r="80" spans="1:7" ht="18" hidden="1" x14ac:dyDescent="0.25">
      <c r="A80" s="6" t="s">
        <v>23</v>
      </c>
      <c r="B80" s="6" t="s">
        <v>10</v>
      </c>
      <c r="C80" s="6" t="s">
        <v>11</v>
      </c>
      <c r="D80" s="6" t="s">
        <v>22</v>
      </c>
      <c r="E80" s="7">
        <v>360</v>
      </c>
      <c r="F80" s="5">
        <v>45025</v>
      </c>
      <c r="G80" s="8" t="s">
        <v>13</v>
      </c>
    </row>
    <row r="81" spans="1:7" ht="18" hidden="1" x14ac:dyDescent="0.25">
      <c r="A81" s="6" t="s">
        <v>23</v>
      </c>
      <c r="B81" s="6" t="s">
        <v>10</v>
      </c>
      <c r="C81" s="6" t="s">
        <v>11</v>
      </c>
      <c r="D81" s="6" t="s">
        <v>25</v>
      </c>
      <c r="E81" s="7">
        <v>120</v>
      </c>
      <c r="F81" s="5">
        <v>45020</v>
      </c>
      <c r="G81" s="8" t="s">
        <v>13</v>
      </c>
    </row>
    <row r="82" spans="1:7" ht="18" hidden="1" x14ac:dyDescent="0.25">
      <c r="A82" s="6" t="s">
        <v>23</v>
      </c>
      <c r="B82" s="6" t="s">
        <v>10</v>
      </c>
      <c r="C82" s="6" t="s">
        <v>11</v>
      </c>
      <c r="D82" s="6" t="s">
        <v>28</v>
      </c>
      <c r="E82" s="7">
        <v>290</v>
      </c>
      <c r="F82" s="5">
        <v>45021</v>
      </c>
      <c r="G82" s="8" t="s">
        <v>13</v>
      </c>
    </row>
    <row r="83" spans="1:7" ht="18" hidden="1" x14ac:dyDescent="0.25">
      <c r="A83" s="6" t="s">
        <v>23</v>
      </c>
      <c r="B83" s="6" t="s">
        <v>10</v>
      </c>
      <c r="C83" s="6" t="s">
        <v>11</v>
      </c>
      <c r="D83" s="6" t="s">
        <v>30</v>
      </c>
      <c r="E83" s="7">
        <v>1650</v>
      </c>
      <c r="F83" s="5">
        <v>45022</v>
      </c>
      <c r="G83" s="8" t="s">
        <v>13</v>
      </c>
    </row>
    <row r="84" spans="1:7" ht="18" hidden="1" x14ac:dyDescent="0.25">
      <c r="A84" s="6" t="s">
        <v>23</v>
      </c>
      <c r="B84" s="6" t="s">
        <v>10</v>
      </c>
      <c r="C84" s="6" t="s">
        <v>11</v>
      </c>
      <c r="D84" s="6" t="s">
        <v>32</v>
      </c>
      <c r="E84" s="7">
        <v>98</v>
      </c>
      <c r="F84" s="5">
        <v>45023</v>
      </c>
      <c r="G84" s="8" t="s">
        <v>13</v>
      </c>
    </row>
    <row r="85" spans="1:7" ht="18" hidden="1" x14ac:dyDescent="0.25">
      <c r="A85" s="6" t="s">
        <v>23</v>
      </c>
      <c r="B85" s="6" t="s">
        <v>10</v>
      </c>
      <c r="C85" s="6" t="s">
        <v>11</v>
      </c>
      <c r="D85" s="6" t="s">
        <v>34</v>
      </c>
      <c r="E85" s="7">
        <v>550</v>
      </c>
      <c r="F85" s="5">
        <v>45024</v>
      </c>
      <c r="G85" s="8" t="s">
        <v>13</v>
      </c>
    </row>
    <row r="86" spans="1:7" ht="18" hidden="1" x14ac:dyDescent="0.25">
      <c r="A86" s="6" t="s">
        <v>23</v>
      </c>
      <c r="B86" s="6" t="s">
        <v>10</v>
      </c>
      <c r="C86" s="6" t="s">
        <v>36</v>
      </c>
      <c r="D86" s="6" t="s">
        <v>37</v>
      </c>
      <c r="E86" s="7">
        <v>1210</v>
      </c>
      <c r="F86" s="5">
        <v>45025</v>
      </c>
      <c r="G86" s="8" t="s">
        <v>13</v>
      </c>
    </row>
    <row r="87" spans="1:7" ht="18" hidden="1" x14ac:dyDescent="0.25">
      <c r="A87" s="6" t="s">
        <v>23</v>
      </c>
      <c r="B87" s="6" t="s">
        <v>10</v>
      </c>
      <c r="C87" s="6" t="s">
        <v>36</v>
      </c>
      <c r="D87" s="6" t="s">
        <v>39</v>
      </c>
      <c r="E87" s="7">
        <v>900</v>
      </c>
      <c r="F87" s="5">
        <v>45020</v>
      </c>
      <c r="G87" s="8" t="s">
        <v>13</v>
      </c>
    </row>
    <row r="88" spans="1:7" ht="18" hidden="1" x14ac:dyDescent="0.25">
      <c r="A88" s="6" t="s">
        <v>23</v>
      </c>
      <c r="B88" s="6" t="s">
        <v>10</v>
      </c>
      <c r="C88" s="6" t="s">
        <v>36</v>
      </c>
      <c r="D88" s="6" t="s">
        <v>41</v>
      </c>
      <c r="E88" s="7">
        <v>440</v>
      </c>
      <c r="F88" s="5">
        <v>45021</v>
      </c>
      <c r="G88" s="8" t="s">
        <v>13</v>
      </c>
    </row>
    <row r="89" spans="1:7" ht="18" hidden="1" x14ac:dyDescent="0.25">
      <c r="A89" s="6" t="s">
        <v>23</v>
      </c>
      <c r="B89" s="6" t="s">
        <v>10</v>
      </c>
      <c r="C89" s="6" t="s">
        <v>43</v>
      </c>
      <c r="D89" s="6" t="s">
        <v>12</v>
      </c>
      <c r="E89" s="7">
        <v>92</v>
      </c>
      <c r="F89" s="5">
        <v>45017</v>
      </c>
      <c r="G89" s="8" t="s">
        <v>13</v>
      </c>
    </row>
    <row r="90" spans="1:7" ht="18" hidden="1" x14ac:dyDescent="0.25">
      <c r="A90" s="6" t="s">
        <v>23</v>
      </c>
      <c r="B90" s="6" t="s">
        <v>10</v>
      </c>
      <c r="C90" s="6" t="s">
        <v>43</v>
      </c>
      <c r="D90" s="6" t="s">
        <v>44</v>
      </c>
      <c r="E90" s="7">
        <v>370</v>
      </c>
      <c r="F90" s="5">
        <v>45017</v>
      </c>
      <c r="G90" s="8" t="s">
        <v>13</v>
      </c>
    </row>
    <row r="91" spans="1:7" ht="18" hidden="1" x14ac:dyDescent="0.25">
      <c r="A91" s="6" t="s">
        <v>23</v>
      </c>
      <c r="B91" s="6" t="s">
        <v>10</v>
      </c>
      <c r="C91" s="6" t="s">
        <v>43</v>
      </c>
      <c r="D91" s="6" t="s">
        <v>45</v>
      </c>
      <c r="E91" s="7">
        <v>100</v>
      </c>
      <c r="F91" s="5">
        <v>45017</v>
      </c>
      <c r="G91" s="8" t="s">
        <v>13</v>
      </c>
    </row>
    <row r="92" spans="1:7" ht="18" hidden="1" x14ac:dyDescent="0.25">
      <c r="A92" s="6" t="s">
        <v>23</v>
      </c>
      <c r="B92" s="6" t="s">
        <v>10</v>
      </c>
      <c r="C92" s="6" t="s">
        <v>43</v>
      </c>
      <c r="D92" s="6" t="s">
        <v>46</v>
      </c>
      <c r="E92" s="7">
        <v>226</v>
      </c>
      <c r="F92" s="5">
        <v>45017</v>
      </c>
      <c r="G92" s="8" t="s">
        <v>13</v>
      </c>
    </row>
    <row r="93" spans="1:7" ht="18" hidden="1" x14ac:dyDescent="0.25">
      <c r="A93" s="6" t="s">
        <v>23</v>
      </c>
      <c r="B93" s="6" t="s">
        <v>10</v>
      </c>
      <c r="C93" s="6" t="s">
        <v>43</v>
      </c>
      <c r="D93" s="6" t="s">
        <v>47</v>
      </c>
      <c r="E93" s="7">
        <v>190</v>
      </c>
      <c r="F93" s="5">
        <v>45021</v>
      </c>
      <c r="G93" s="8" t="s">
        <v>13</v>
      </c>
    </row>
    <row r="94" spans="1:7" ht="18" hidden="1" x14ac:dyDescent="0.25">
      <c r="A94" s="6" t="s">
        <v>23</v>
      </c>
      <c r="B94" s="6" t="s">
        <v>10</v>
      </c>
      <c r="C94" s="6" t="s">
        <v>43</v>
      </c>
      <c r="D94" s="6" t="s">
        <v>48</v>
      </c>
      <c r="E94" s="7">
        <v>1045</v>
      </c>
      <c r="F94" s="5">
        <v>45022</v>
      </c>
      <c r="G94" s="8" t="s">
        <v>13</v>
      </c>
    </row>
    <row r="95" spans="1:7" ht="18" hidden="1" x14ac:dyDescent="0.25">
      <c r="A95" s="6" t="s">
        <v>23</v>
      </c>
      <c r="B95" s="6" t="s">
        <v>10</v>
      </c>
      <c r="C95" s="6" t="s">
        <v>43</v>
      </c>
      <c r="D95" s="6" t="s">
        <v>49</v>
      </c>
      <c r="E95" s="7">
        <v>120</v>
      </c>
      <c r="F95" s="5">
        <v>45023</v>
      </c>
      <c r="G95" s="8" t="s">
        <v>13</v>
      </c>
    </row>
    <row r="96" spans="1:7" ht="18" hidden="1" x14ac:dyDescent="0.25">
      <c r="A96" s="6" t="s">
        <v>23</v>
      </c>
      <c r="B96" s="6" t="s">
        <v>10</v>
      </c>
      <c r="C96" s="6" t="s">
        <v>43</v>
      </c>
      <c r="D96" s="6" t="s">
        <v>50</v>
      </c>
      <c r="E96" s="7">
        <v>36</v>
      </c>
      <c r="F96" s="5">
        <v>45024</v>
      </c>
      <c r="G96" s="8" t="s">
        <v>13</v>
      </c>
    </row>
    <row r="97" spans="1:7" ht="18" hidden="1" x14ac:dyDescent="0.25">
      <c r="A97" s="6" t="s">
        <v>23</v>
      </c>
      <c r="B97" s="6" t="s">
        <v>10</v>
      </c>
      <c r="C97" s="6" t="s">
        <v>43</v>
      </c>
      <c r="D97" s="6" t="s">
        <v>34</v>
      </c>
      <c r="E97" s="7">
        <v>60</v>
      </c>
      <c r="F97" s="5">
        <v>45025</v>
      </c>
      <c r="G97" s="8" t="s">
        <v>13</v>
      </c>
    </row>
    <row r="98" spans="1:7" ht="18" hidden="1" x14ac:dyDescent="0.25">
      <c r="A98" s="6" t="s">
        <v>23</v>
      </c>
      <c r="B98" s="6" t="s">
        <v>51</v>
      </c>
      <c r="C98" s="6" t="s">
        <v>52</v>
      </c>
      <c r="D98" s="6" t="s">
        <v>53</v>
      </c>
      <c r="E98" s="9">
        <v>13000</v>
      </c>
      <c r="F98" s="5"/>
      <c r="G98" s="8"/>
    </row>
    <row r="99" spans="1:7" ht="18" hidden="1" x14ac:dyDescent="0.25">
      <c r="A99" s="6" t="s">
        <v>23</v>
      </c>
      <c r="B99" s="6" t="s">
        <v>51</v>
      </c>
      <c r="C99" s="6" t="s">
        <v>52</v>
      </c>
      <c r="D99" s="6" t="s">
        <v>54</v>
      </c>
      <c r="E99" s="9">
        <v>3900</v>
      </c>
      <c r="F99" s="5"/>
      <c r="G99" s="8"/>
    </row>
    <row r="100" spans="1:7" ht="18" hidden="1" x14ac:dyDescent="0.25">
      <c r="A100" s="6" t="s">
        <v>23</v>
      </c>
      <c r="B100" s="6" t="s">
        <v>51</v>
      </c>
      <c r="C100" s="6" t="s">
        <v>55</v>
      </c>
      <c r="D100" s="6" t="s">
        <v>56</v>
      </c>
      <c r="E100" s="9">
        <v>1800</v>
      </c>
      <c r="F100" s="5"/>
      <c r="G100" s="8"/>
    </row>
    <row r="101" spans="1:7" ht="18.75" hidden="1" thickBot="1" x14ac:dyDescent="0.3">
      <c r="A101" s="10" t="s">
        <v>23</v>
      </c>
      <c r="B101" s="10" t="s">
        <v>51</v>
      </c>
      <c r="C101" s="10" t="s">
        <v>55</v>
      </c>
      <c r="D101" s="10" t="s">
        <v>80</v>
      </c>
      <c r="E101" s="11">
        <v>150</v>
      </c>
      <c r="F101" s="12"/>
      <c r="G101" s="13"/>
    </row>
    <row r="102" spans="1:7" ht="18" hidden="1" x14ac:dyDescent="0.25">
      <c r="A102" s="1" t="s">
        <v>26</v>
      </c>
      <c r="B102" s="1" t="s">
        <v>10</v>
      </c>
      <c r="C102" s="1" t="s">
        <v>11</v>
      </c>
      <c r="D102" s="1" t="s">
        <v>12</v>
      </c>
      <c r="E102" s="2">
        <v>450</v>
      </c>
      <c r="F102" s="3">
        <v>45047</v>
      </c>
      <c r="G102" s="4" t="s">
        <v>13</v>
      </c>
    </row>
    <row r="103" spans="1:7" ht="18" hidden="1" x14ac:dyDescent="0.25">
      <c r="A103" s="6" t="s">
        <v>26</v>
      </c>
      <c r="B103" s="6" t="s">
        <v>10</v>
      </c>
      <c r="C103" s="6" t="s">
        <v>11</v>
      </c>
      <c r="D103" s="6" t="s">
        <v>15</v>
      </c>
      <c r="E103" s="7">
        <v>330</v>
      </c>
      <c r="F103" s="5">
        <v>45055</v>
      </c>
      <c r="G103" s="8" t="s">
        <v>13</v>
      </c>
    </row>
    <row r="104" spans="1:7" ht="18" hidden="1" x14ac:dyDescent="0.25">
      <c r="A104" s="6" t="s">
        <v>26</v>
      </c>
      <c r="B104" s="6" t="s">
        <v>10</v>
      </c>
      <c r="C104" s="6" t="s">
        <v>11</v>
      </c>
      <c r="D104" s="6" t="s">
        <v>19</v>
      </c>
      <c r="E104" s="7">
        <v>98</v>
      </c>
      <c r="F104" s="5">
        <v>45049</v>
      </c>
      <c r="G104" s="8" t="s">
        <v>13</v>
      </c>
    </row>
    <row r="105" spans="1:7" ht="18" hidden="1" x14ac:dyDescent="0.25">
      <c r="A105" s="6" t="s">
        <v>26</v>
      </c>
      <c r="B105" s="6" t="s">
        <v>10</v>
      </c>
      <c r="C105" s="6" t="s">
        <v>11</v>
      </c>
      <c r="D105" s="6" t="s">
        <v>22</v>
      </c>
      <c r="E105" s="7">
        <v>370</v>
      </c>
      <c r="F105" s="5">
        <v>45050</v>
      </c>
      <c r="G105" s="8" t="s">
        <v>13</v>
      </c>
    </row>
    <row r="106" spans="1:7" ht="18" hidden="1" x14ac:dyDescent="0.25">
      <c r="A106" s="6" t="s">
        <v>26</v>
      </c>
      <c r="B106" s="6" t="s">
        <v>10</v>
      </c>
      <c r="C106" s="6" t="s">
        <v>11</v>
      </c>
      <c r="D106" s="6" t="s">
        <v>25</v>
      </c>
      <c r="E106" s="7">
        <v>125</v>
      </c>
      <c r="F106" s="5">
        <v>45052</v>
      </c>
      <c r="G106" s="8" t="s">
        <v>13</v>
      </c>
    </row>
    <row r="107" spans="1:7" ht="18" hidden="1" x14ac:dyDescent="0.25">
      <c r="A107" s="6" t="s">
        <v>26</v>
      </c>
      <c r="B107" s="6" t="s">
        <v>10</v>
      </c>
      <c r="C107" s="6" t="s">
        <v>11</v>
      </c>
      <c r="D107" s="6" t="s">
        <v>28</v>
      </c>
      <c r="E107" s="7">
        <v>293</v>
      </c>
      <c r="F107" s="5">
        <v>45053</v>
      </c>
      <c r="G107" s="8" t="s">
        <v>13</v>
      </c>
    </row>
    <row r="108" spans="1:7" ht="18" hidden="1" x14ac:dyDescent="0.25">
      <c r="A108" s="6" t="s">
        <v>26</v>
      </c>
      <c r="B108" s="6" t="s">
        <v>10</v>
      </c>
      <c r="C108" s="6" t="s">
        <v>11</v>
      </c>
      <c r="D108" s="6" t="s">
        <v>30</v>
      </c>
      <c r="E108" s="7">
        <v>1650</v>
      </c>
      <c r="F108" s="5">
        <v>45052</v>
      </c>
      <c r="G108" s="8" t="s">
        <v>13</v>
      </c>
    </row>
    <row r="109" spans="1:7" ht="18" hidden="1" x14ac:dyDescent="0.25">
      <c r="A109" s="6" t="s">
        <v>26</v>
      </c>
      <c r="B109" s="6" t="s">
        <v>10</v>
      </c>
      <c r="C109" s="6" t="s">
        <v>11</v>
      </c>
      <c r="D109" s="6" t="s">
        <v>32</v>
      </c>
      <c r="E109" s="7">
        <v>110</v>
      </c>
      <c r="F109" s="5">
        <v>45053</v>
      </c>
      <c r="G109" s="8" t="s">
        <v>13</v>
      </c>
    </row>
    <row r="110" spans="1:7" ht="18" hidden="1" x14ac:dyDescent="0.25">
      <c r="A110" s="6" t="s">
        <v>26</v>
      </c>
      <c r="B110" s="6" t="s">
        <v>10</v>
      </c>
      <c r="C110" s="6" t="s">
        <v>11</v>
      </c>
      <c r="D110" s="6" t="s">
        <v>34</v>
      </c>
      <c r="E110" s="7">
        <v>680</v>
      </c>
      <c r="F110" s="5">
        <v>45054</v>
      </c>
      <c r="G110" s="8" t="s">
        <v>13</v>
      </c>
    </row>
    <row r="111" spans="1:7" ht="18" hidden="1" x14ac:dyDescent="0.25">
      <c r="A111" s="6" t="s">
        <v>26</v>
      </c>
      <c r="B111" s="6" t="s">
        <v>10</v>
      </c>
      <c r="C111" s="6" t="s">
        <v>36</v>
      </c>
      <c r="D111" s="6" t="s">
        <v>37</v>
      </c>
      <c r="E111" s="7">
        <v>1210</v>
      </c>
      <c r="F111" s="5">
        <v>45055</v>
      </c>
      <c r="G111" s="8" t="s">
        <v>13</v>
      </c>
    </row>
    <row r="112" spans="1:7" ht="18" hidden="1" x14ac:dyDescent="0.25">
      <c r="A112" s="6" t="s">
        <v>26</v>
      </c>
      <c r="B112" s="6" t="s">
        <v>10</v>
      </c>
      <c r="C112" s="6" t="s">
        <v>36</v>
      </c>
      <c r="D112" s="6" t="s">
        <v>39</v>
      </c>
      <c r="E112" s="7">
        <v>950</v>
      </c>
      <c r="F112" s="5">
        <v>45050</v>
      </c>
      <c r="G112" s="8" t="s">
        <v>13</v>
      </c>
    </row>
    <row r="113" spans="1:7" ht="18" hidden="1" x14ac:dyDescent="0.25">
      <c r="A113" s="6" t="s">
        <v>26</v>
      </c>
      <c r="B113" s="6" t="s">
        <v>10</v>
      </c>
      <c r="C113" s="6" t="s">
        <v>36</v>
      </c>
      <c r="D113" s="6" t="s">
        <v>41</v>
      </c>
      <c r="E113" s="7">
        <v>440</v>
      </c>
      <c r="F113" s="5">
        <v>45051</v>
      </c>
      <c r="G113" s="8" t="s">
        <v>13</v>
      </c>
    </row>
    <row r="114" spans="1:7" ht="18" hidden="1" x14ac:dyDescent="0.25">
      <c r="A114" s="6" t="s">
        <v>26</v>
      </c>
      <c r="B114" s="6" t="s">
        <v>10</v>
      </c>
      <c r="C114" s="6" t="s">
        <v>43</v>
      </c>
      <c r="D114" s="6" t="s">
        <v>12</v>
      </c>
      <c r="E114" s="7">
        <v>100</v>
      </c>
      <c r="F114" s="5">
        <v>45052</v>
      </c>
      <c r="G114" s="8" t="s">
        <v>13</v>
      </c>
    </row>
    <row r="115" spans="1:7" ht="18" hidden="1" x14ac:dyDescent="0.25">
      <c r="A115" s="6" t="s">
        <v>26</v>
      </c>
      <c r="B115" s="6" t="s">
        <v>10</v>
      </c>
      <c r="C115" s="6" t="s">
        <v>43</v>
      </c>
      <c r="D115" s="6" t="s">
        <v>44</v>
      </c>
      <c r="E115" s="7">
        <v>378</v>
      </c>
      <c r="F115" s="5">
        <v>45053</v>
      </c>
      <c r="G115" s="8" t="s">
        <v>13</v>
      </c>
    </row>
    <row r="116" spans="1:7" ht="18" hidden="1" x14ac:dyDescent="0.25">
      <c r="A116" s="6" t="s">
        <v>26</v>
      </c>
      <c r="B116" s="6" t="s">
        <v>10</v>
      </c>
      <c r="C116" s="6" t="s">
        <v>43</v>
      </c>
      <c r="D116" s="6" t="s">
        <v>45</v>
      </c>
      <c r="E116" s="7">
        <v>110</v>
      </c>
      <c r="F116" s="5">
        <v>45049</v>
      </c>
      <c r="G116" s="8" t="s">
        <v>13</v>
      </c>
    </row>
    <row r="117" spans="1:7" ht="18" hidden="1" x14ac:dyDescent="0.25">
      <c r="A117" s="6" t="s">
        <v>26</v>
      </c>
      <c r="B117" s="6" t="s">
        <v>10</v>
      </c>
      <c r="C117" s="6" t="s">
        <v>43</v>
      </c>
      <c r="D117" s="6" t="s">
        <v>46</v>
      </c>
      <c r="E117" s="7">
        <v>228</v>
      </c>
      <c r="F117" s="5">
        <v>45050</v>
      </c>
      <c r="G117" s="8" t="s">
        <v>13</v>
      </c>
    </row>
    <row r="118" spans="1:7" ht="18" hidden="1" x14ac:dyDescent="0.25">
      <c r="A118" s="6" t="s">
        <v>26</v>
      </c>
      <c r="B118" s="6" t="s">
        <v>10</v>
      </c>
      <c r="C118" s="6" t="s">
        <v>43</v>
      </c>
      <c r="D118" s="6" t="s">
        <v>47</v>
      </c>
      <c r="E118" s="7">
        <v>195</v>
      </c>
      <c r="F118" s="5">
        <v>45052</v>
      </c>
      <c r="G118" s="8" t="s">
        <v>13</v>
      </c>
    </row>
    <row r="119" spans="1:7" ht="18" hidden="1" x14ac:dyDescent="0.25">
      <c r="A119" s="6" t="s">
        <v>26</v>
      </c>
      <c r="B119" s="6" t="s">
        <v>10</v>
      </c>
      <c r="C119" s="6" t="s">
        <v>43</v>
      </c>
      <c r="D119" s="6" t="s">
        <v>48</v>
      </c>
      <c r="E119" s="7">
        <v>1045</v>
      </c>
      <c r="F119" s="5">
        <v>45053</v>
      </c>
      <c r="G119" s="8" t="s">
        <v>13</v>
      </c>
    </row>
    <row r="120" spans="1:7" ht="18" hidden="1" x14ac:dyDescent="0.25">
      <c r="A120" s="6" t="s">
        <v>26</v>
      </c>
      <c r="B120" s="6" t="s">
        <v>10</v>
      </c>
      <c r="C120" s="6" t="s">
        <v>43</v>
      </c>
      <c r="D120" s="6" t="s">
        <v>49</v>
      </c>
      <c r="E120" s="7">
        <v>130</v>
      </c>
      <c r="F120" s="5">
        <v>45054</v>
      </c>
      <c r="G120" s="8" t="s">
        <v>13</v>
      </c>
    </row>
    <row r="121" spans="1:7" ht="18" hidden="1" x14ac:dyDescent="0.25">
      <c r="A121" s="6" t="s">
        <v>26</v>
      </c>
      <c r="B121" s="6" t="s">
        <v>10</v>
      </c>
      <c r="C121" s="6" t="s">
        <v>43</v>
      </c>
      <c r="D121" s="6" t="s">
        <v>50</v>
      </c>
      <c r="E121" s="7">
        <v>44</v>
      </c>
      <c r="F121" s="5">
        <v>45055</v>
      </c>
      <c r="G121" s="8" t="s">
        <v>13</v>
      </c>
    </row>
    <row r="122" spans="1:7" ht="18" hidden="1" x14ac:dyDescent="0.25">
      <c r="A122" s="6" t="s">
        <v>26</v>
      </c>
      <c r="B122" s="6" t="s">
        <v>10</v>
      </c>
      <c r="C122" s="6" t="s">
        <v>43</v>
      </c>
      <c r="D122" s="6" t="s">
        <v>34</v>
      </c>
      <c r="E122" s="7">
        <v>55</v>
      </c>
      <c r="F122" s="5">
        <v>45050</v>
      </c>
      <c r="G122" s="8" t="s">
        <v>13</v>
      </c>
    </row>
    <row r="123" spans="1:7" ht="18" hidden="1" x14ac:dyDescent="0.25">
      <c r="A123" s="6" t="s">
        <v>26</v>
      </c>
      <c r="B123" s="6" t="s">
        <v>51</v>
      </c>
      <c r="C123" s="6" t="s">
        <v>52</v>
      </c>
      <c r="D123" s="6" t="s">
        <v>53</v>
      </c>
      <c r="E123" s="9">
        <v>13000</v>
      </c>
      <c r="F123" s="5"/>
      <c r="G123" s="8"/>
    </row>
    <row r="124" spans="1:7" ht="18" hidden="1" x14ac:dyDescent="0.25">
      <c r="A124" s="6" t="s">
        <v>26</v>
      </c>
      <c r="B124" s="6" t="s">
        <v>51</v>
      </c>
      <c r="C124" s="6" t="s">
        <v>52</v>
      </c>
      <c r="D124" s="6" t="s">
        <v>54</v>
      </c>
      <c r="E124" s="9">
        <v>3900</v>
      </c>
      <c r="F124" s="5"/>
      <c r="G124" s="8"/>
    </row>
    <row r="125" spans="1:7" ht="18" hidden="1" x14ac:dyDescent="0.25">
      <c r="A125" s="6" t="s">
        <v>26</v>
      </c>
      <c r="B125" s="6" t="s">
        <v>51</v>
      </c>
      <c r="C125" s="6" t="s">
        <v>55</v>
      </c>
      <c r="D125" s="6" t="s">
        <v>56</v>
      </c>
      <c r="E125" s="9">
        <v>1700</v>
      </c>
      <c r="F125" s="5"/>
      <c r="G125" s="8"/>
    </row>
    <row r="126" spans="1:7" ht="18.75" hidden="1" thickBot="1" x14ac:dyDescent="0.3">
      <c r="A126" s="10" t="s">
        <v>26</v>
      </c>
      <c r="B126" s="10" t="s">
        <v>51</v>
      </c>
      <c r="C126" s="10" t="s">
        <v>55</v>
      </c>
      <c r="D126" s="10" t="s">
        <v>80</v>
      </c>
      <c r="E126" s="11">
        <v>170</v>
      </c>
      <c r="F126" s="12"/>
      <c r="G126" s="13"/>
    </row>
    <row r="127" spans="1:7" ht="18" hidden="1" x14ac:dyDescent="0.25">
      <c r="A127" s="1" t="s">
        <v>29</v>
      </c>
      <c r="B127" s="1" t="s">
        <v>10</v>
      </c>
      <c r="C127" s="1" t="s">
        <v>11</v>
      </c>
      <c r="D127" s="1" t="s">
        <v>12</v>
      </c>
      <c r="E127" s="2">
        <v>500</v>
      </c>
      <c r="F127" s="3">
        <v>45084</v>
      </c>
      <c r="G127" s="4" t="s">
        <v>13</v>
      </c>
    </row>
    <row r="128" spans="1:7" ht="18" hidden="1" x14ac:dyDescent="0.25">
      <c r="A128" s="6" t="s">
        <v>29</v>
      </c>
      <c r="B128" s="6" t="s">
        <v>10</v>
      </c>
      <c r="C128" s="6" t="s">
        <v>11</v>
      </c>
      <c r="D128" s="6" t="s">
        <v>15</v>
      </c>
      <c r="E128" s="7">
        <v>360</v>
      </c>
      <c r="F128" s="5">
        <v>45079</v>
      </c>
      <c r="G128" s="8" t="s">
        <v>13</v>
      </c>
    </row>
    <row r="129" spans="1:7" ht="18" hidden="1" x14ac:dyDescent="0.25">
      <c r="A129" s="6" t="s">
        <v>29</v>
      </c>
      <c r="B129" s="6" t="s">
        <v>10</v>
      </c>
      <c r="C129" s="6" t="s">
        <v>11</v>
      </c>
      <c r="D129" s="6" t="s">
        <v>19</v>
      </c>
      <c r="E129" s="7">
        <v>100</v>
      </c>
      <c r="F129" s="5">
        <v>45079</v>
      </c>
      <c r="G129" s="8" t="s">
        <v>13</v>
      </c>
    </row>
    <row r="130" spans="1:7" ht="18" hidden="1" x14ac:dyDescent="0.25">
      <c r="A130" s="6" t="s">
        <v>29</v>
      </c>
      <c r="B130" s="6" t="s">
        <v>10</v>
      </c>
      <c r="C130" s="6" t="s">
        <v>11</v>
      </c>
      <c r="D130" s="6" t="s">
        <v>22</v>
      </c>
      <c r="E130" s="7">
        <v>390</v>
      </c>
      <c r="F130" s="5">
        <v>45080</v>
      </c>
      <c r="G130" s="8" t="s">
        <v>13</v>
      </c>
    </row>
    <row r="131" spans="1:7" ht="18" hidden="1" x14ac:dyDescent="0.25">
      <c r="A131" s="6" t="s">
        <v>29</v>
      </c>
      <c r="B131" s="6" t="s">
        <v>10</v>
      </c>
      <c r="C131" s="6" t="s">
        <v>11</v>
      </c>
      <c r="D131" s="6" t="s">
        <v>25</v>
      </c>
      <c r="E131" s="7">
        <v>160</v>
      </c>
      <c r="F131" s="5">
        <v>45081</v>
      </c>
      <c r="G131" s="8" t="s">
        <v>13</v>
      </c>
    </row>
    <row r="132" spans="1:7" ht="18" hidden="1" x14ac:dyDescent="0.25">
      <c r="A132" s="6" t="s">
        <v>29</v>
      </c>
      <c r="B132" s="6" t="s">
        <v>10</v>
      </c>
      <c r="C132" s="6" t="s">
        <v>11</v>
      </c>
      <c r="D132" s="6" t="s">
        <v>28</v>
      </c>
      <c r="E132" s="7">
        <v>300</v>
      </c>
      <c r="F132" s="5">
        <v>45082</v>
      </c>
      <c r="G132" s="8" t="s">
        <v>13</v>
      </c>
    </row>
    <row r="133" spans="1:7" ht="18" hidden="1" x14ac:dyDescent="0.25">
      <c r="A133" s="6" t="s">
        <v>29</v>
      </c>
      <c r="B133" s="6" t="s">
        <v>10</v>
      </c>
      <c r="C133" s="6" t="s">
        <v>11</v>
      </c>
      <c r="D133" s="6" t="s">
        <v>30</v>
      </c>
      <c r="E133" s="7">
        <v>1650</v>
      </c>
      <c r="F133" s="5">
        <v>45083</v>
      </c>
      <c r="G133" s="8" t="s">
        <v>13</v>
      </c>
    </row>
    <row r="134" spans="1:7" ht="18" hidden="1" x14ac:dyDescent="0.25">
      <c r="A134" s="6" t="s">
        <v>29</v>
      </c>
      <c r="B134" s="6" t="s">
        <v>10</v>
      </c>
      <c r="C134" s="6" t="s">
        <v>11</v>
      </c>
      <c r="D134" s="6" t="s">
        <v>32</v>
      </c>
      <c r="E134" s="7">
        <v>120</v>
      </c>
      <c r="F134" s="5">
        <v>45084</v>
      </c>
      <c r="G134" s="8" t="s">
        <v>13</v>
      </c>
    </row>
    <row r="135" spans="1:7" ht="18" hidden="1" x14ac:dyDescent="0.25">
      <c r="A135" s="6" t="s">
        <v>29</v>
      </c>
      <c r="B135" s="6" t="s">
        <v>10</v>
      </c>
      <c r="C135" s="6" t="s">
        <v>11</v>
      </c>
      <c r="D135" s="6" t="s">
        <v>34</v>
      </c>
      <c r="E135" s="7">
        <v>685</v>
      </c>
      <c r="F135" s="5">
        <v>45085</v>
      </c>
      <c r="G135" s="8" t="s">
        <v>13</v>
      </c>
    </row>
    <row r="136" spans="1:7" ht="18" hidden="1" x14ac:dyDescent="0.25">
      <c r="A136" s="6" t="s">
        <v>29</v>
      </c>
      <c r="B136" s="6" t="s">
        <v>10</v>
      </c>
      <c r="C136" s="6" t="s">
        <v>36</v>
      </c>
      <c r="D136" s="6" t="s">
        <v>37</v>
      </c>
      <c r="E136" s="7">
        <v>1210</v>
      </c>
      <c r="F136" s="5">
        <v>45086</v>
      </c>
      <c r="G136" s="8" t="s">
        <v>13</v>
      </c>
    </row>
    <row r="137" spans="1:7" ht="18" hidden="1" x14ac:dyDescent="0.25">
      <c r="A137" s="6" t="s">
        <v>29</v>
      </c>
      <c r="B137" s="6" t="s">
        <v>10</v>
      </c>
      <c r="C137" s="6" t="s">
        <v>36</v>
      </c>
      <c r="D137" s="6" t="s">
        <v>39</v>
      </c>
      <c r="E137" s="7">
        <v>1000</v>
      </c>
      <c r="F137" s="5">
        <v>45081</v>
      </c>
      <c r="G137" s="8" t="s">
        <v>13</v>
      </c>
    </row>
    <row r="138" spans="1:7" ht="18" hidden="1" x14ac:dyDescent="0.25">
      <c r="A138" s="6" t="s">
        <v>29</v>
      </c>
      <c r="B138" s="6" t="s">
        <v>10</v>
      </c>
      <c r="C138" s="6" t="s">
        <v>36</v>
      </c>
      <c r="D138" s="6" t="s">
        <v>41</v>
      </c>
      <c r="E138" s="7">
        <v>470</v>
      </c>
      <c r="F138" s="5">
        <v>45082</v>
      </c>
      <c r="G138" s="8" t="s">
        <v>13</v>
      </c>
    </row>
    <row r="139" spans="1:7" ht="18" hidden="1" x14ac:dyDescent="0.25">
      <c r="A139" s="6" t="s">
        <v>29</v>
      </c>
      <c r="B139" s="6" t="s">
        <v>10</v>
      </c>
      <c r="C139" s="6" t="s">
        <v>43</v>
      </c>
      <c r="D139" s="6" t="s">
        <v>12</v>
      </c>
      <c r="E139" s="7">
        <v>125</v>
      </c>
      <c r="F139" s="5">
        <v>45083</v>
      </c>
      <c r="G139" s="8" t="s">
        <v>13</v>
      </c>
    </row>
    <row r="140" spans="1:7" ht="18" hidden="1" x14ac:dyDescent="0.25">
      <c r="A140" s="6" t="s">
        <v>29</v>
      </c>
      <c r="B140" s="6" t="s">
        <v>10</v>
      </c>
      <c r="C140" s="6" t="s">
        <v>43</v>
      </c>
      <c r="D140" s="6" t="s">
        <v>44</v>
      </c>
      <c r="E140" s="7">
        <v>399</v>
      </c>
      <c r="F140" s="5">
        <v>45084</v>
      </c>
      <c r="G140" s="8" t="s">
        <v>13</v>
      </c>
    </row>
    <row r="141" spans="1:7" ht="18" hidden="1" x14ac:dyDescent="0.25">
      <c r="A141" s="6" t="s">
        <v>29</v>
      </c>
      <c r="B141" s="6" t="s">
        <v>10</v>
      </c>
      <c r="C141" s="6" t="s">
        <v>43</v>
      </c>
      <c r="D141" s="6" t="s">
        <v>45</v>
      </c>
      <c r="E141" s="7">
        <v>111</v>
      </c>
      <c r="F141" s="5">
        <v>45080</v>
      </c>
      <c r="G141" s="8" t="s">
        <v>13</v>
      </c>
    </row>
    <row r="142" spans="1:7" ht="18" hidden="1" x14ac:dyDescent="0.25">
      <c r="A142" s="6" t="s">
        <v>29</v>
      </c>
      <c r="B142" s="6" t="s">
        <v>10</v>
      </c>
      <c r="C142" s="6" t="s">
        <v>43</v>
      </c>
      <c r="D142" s="6" t="s">
        <v>46</v>
      </c>
      <c r="E142" s="7">
        <v>233</v>
      </c>
      <c r="F142" s="5">
        <v>45081</v>
      </c>
      <c r="G142" s="8" t="s">
        <v>13</v>
      </c>
    </row>
    <row r="143" spans="1:7" ht="18" hidden="1" x14ac:dyDescent="0.25">
      <c r="A143" s="6" t="s">
        <v>29</v>
      </c>
      <c r="B143" s="6" t="s">
        <v>10</v>
      </c>
      <c r="C143" s="6" t="s">
        <v>43</v>
      </c>
      <c r="D143" s="6" t="s">
        <v>47</v>
      </c>
      <c r="E143" s="7">
        <v>1045</v>
      </c>
      <c r="F143" s="5">
        <v>45082</v>
      </c>
      <c r="G143" s="8" t="s">
        <v>13</v>
      </c>
    </row>
    <row r="144" spans="1:7" ht="18" hidden="1" x14ac:dyDescent="0.25">
      <c r="A144" s="6" t="s">
        <v>29</v>
      </c>
      <c r="B144" s="6" t="s">
        <v>10</v>
      </c>
      <c r="C144" s="6" t="s">
        <v>43</v>
      </c>
      <c r="D144" s="6" t="s">
        <v>48</v>
      </c>
      <c r="E144" s="7">
        <v>138</v>
      </c>
      <c r="F144" s="5">
        <v>45083</v>
      </c>
      <c r="G144" s="8" t="s">
        <v>13</v>
      </c>
    </row>
    <row r="145" spans="1:7" ht="18" hidden="1" x14ac:dyDescent="0.25">
      <c r="A145" s="6" t="s">
        <v>29</v>
      </c>
      <c r="B145" s="6" t="s">
        <v>10</v>
      </c>
      <c r="C145" s="6" t="s">
        <v>43</v>
      </c>
      <c r="D145" s="6" t="s">
        <v>49</v>
      </c>
      <c r="E145" s="7">
        <v>66</v>
      </c>
      <c r="F145" s="5">
        <v>45084</v>
      </c>
      <c r="G145" s="8" t="s">
        <v>13</v>
      </c>
    </row>
    <row r="146" spans="1:7" ht="18" hidden="1" x14ac:dyDescent="0.25">
      <c r="A146" s="6" t="s">
        <v>29</v>
      </c>
      <c r="B146" s="6" t="s">
        <v>10</v>
      </c>
      <c r="C146" s="6" t="s">
        <v>43</v>
      </c>
      <c r="D146" s="6" t="s">
        <v>50</v>
      </c>
      <c r="E146" s="7">
        <v>55</v>
      </c>
      <c r="F146" s="5">
        <v>45085</v>
      </c>
      <c r="G146" s="8" t="s">
        <v>13</v>
      </c>
    </row>
    <row r="147" spans="1:7" ht="18" hidden="1" x14ac:dyDescent="0.25">
      <c r="A147" s="6" t="s">
        <v>29</v>
      </c>
      <c r="B147" s="6" t="s">
        <v>10</v>
      </c>
      <c r="C147" s="6" t="s">
        <v>43</v>
      </c>
      <c r="D147" s="6" t="s">
        <v>34</v>
      </c>
      <c r="E147" s="7">
        <v>55</v>
      </c>
      <c r="F147" s="5">
        <v>45086</v>
      </c>
      <c r="G147" s="8" t="s">
        <v>13</v>
      </c>
    </row>
    <row r="148" spans="1:7" ht="18" hidden="1" x14ac:dyDescent="0.25">
      <c r="A148" s="6" t="s">
        <v>29</v>
      </c>
      <c r="B148" s="6" t="s">
        <v>51</v>
      </c>
      <c r="C148" s="6" t="s">
        <v>52</v>
      </c>
      <c r="D148" s="6" t="s">
        <v>53</v>
      </c>
      <c r="E148" s="9">
        <v>13000</v>
      </c>
      <c r="F148" s="5"/>
      <c r="G148" s="8"/>
    </row>
    <row r="149" spans="1:7" ht="18" hidden="1" x14ac:dyDescent="0.25">
      <c r="A149" s="6" t="s">
        <v>29</v>
      </c>
      <c r="B149" s="6" t="s">
        <v>51</v>
      </c>
      <c r="C149" s="6" t="s">
        <v>52</v>
      </c>
      <c r="D149" s="6" t="s">
        <v>54</v>
      </c>
      <c r="E149" s="9">
        <v>3800</v>
      </c>
      <c r="F149" s="5"/>
      <c r="G149" s="8"/>
    </row>
    <row r="150" spans="1:7" ht="18" hidden="1" x14ac:dyDescent="0.25">
      <c r="A150" s="6" t="s">
        <v>29</v>
      </c>
      <c r="B150" s="6" t="s">
        <v>51</v>
      </c>
      <c r="C150" s="6" t="s">
        <v>55</v>
      </c>
      <c r="D150" s="6" t="s">
        <v>56</v>
      </c>
      <c r="E150" s="9">
        <v>1600</v>
      </c>
      <c r="F150" s="5"/>
      <c r="G150" s="8"/>
    </row>
    <row r="151" spans="1:7" ht="18.75" hidden="1" thickBot="1" x14ac:dyDescent="0.3">
      <c r="A151" s="10" t="s">
        <v>29</v>
      </c>
      <c r="B151" s="10" t="s">
        <v>51</v>
      </c>
      <c r="C151" s="10" t="s">
        <v>55</v>
      </c>
      <c r="D151" s="10" t="s">
        <v>80</v>
      </c>
      <c r="E151" s="11">
        <v>170</v>
      </c>
      <c r="F151" s="12"/>
      <c r="G151" s="13"/>
    </row>
    <row r="152" spans="1:7" ht="18" hidden="1" x14ac:dyDescent="0.25">
      <c r="A152" s="1" t="s">
        <v>31</v>
      </c>
      <c r="B152" s="1" t="s">
        <v>10</v>
      </c>
      <c r="C152" s="1" t="s">
        <v>11</v>
      </c>
      <c r="D152" s="1" t="s">
        <v>12</v>
      </c>
      <c r="E152" s="2">
        <f ca="1">RANDBETWEEN(45,1000)</f>
        <v>665</v>
      </c>
      <c r="F152" s="3">
        <v>45114</v>
      </c>
      <c r="G152" s="4" t="s">
        <v>13</v>
      </c>
    </row>
    <row r="153" spans="1:7" ht="18" hidden="1" x14ac:dyDescent="0.25">
      <c r="A153" s="6" t="s">
        <v>31</v>
      </c>
      <c r="B153" s="6" t="s">
        <v>10</v>
      </c>
      <c r="C153" s="6" t="s">
        <v>11</v>
      </c>
      <c r="D153" s="6" t="s">
        <v>15</v>
      </c>
      <c r="E153" s="2">
        <f t="shared" ref="E153:E171" ca="1" si="0">RANDBETWEEN(45,1000)</f>
        <v>174</v>
      </c>
      <c r="F153" s="5">
        <v>45109</v>
      </c>
      <c r="G153" s="8" t="s">
        <v>13</v>
      </c>
    </row>
    <row r="154" spans="1:7" ht="18" hidden="1" x14ac:dyDescent="0.25">
      <c r="A154" s="6" t="s">
        <v>31</v>
      </c>
      <c r="B154" s="6" t="s">
        <v>10</v>
      </c>
      <c r="C154" s="6" t="s">
        <v>11</v>
      </c>
      <c r="D154" s="6" t="s">
        <v>19</v>
      </c>
      <c r="E154" s="2">
        <f t="shared" ca="1" si="0"/>
        <v>139</v>
      </c>
      <c r="F154" s="5">
        <v>45109</v>
      </c>
      <c r="G154" s="8" t="s">
        <v>13</v>
      </c>
    </row>
    <row r="155" spans="1:7" ht="18" hidden="1" x14ac:dyDescent="0.25">
      <c r="A155" s="6" t="s">
        <v>31</v>
      </c>
      <c r="B155" s="6" t="s">
        <v>10</v>
      </c>
      <c r="C155" s="6" t="s">
        <v>11</v>
      </c>
      <c r="D155" s="6" t="s">
        <v>22</v>
      </c>
      <c r="E155" s="2">
        <f t="shared" ca="1" si="0"/>
        <v>793</v>
      </c>
      <c r="F155" s="5">
        <v>45110</v>
      </c>
      <c r="G155" s="8" t="s">
        <v>13</v>
      </c>
    </row>
    <row r="156" spans="1:7" ht="18" hidden="1" x14ac:dyDescent="0.25">
      <c r="A156" s="6" t="s">
        <v>31</v>
      </c>
      <c r="B156" s="6" t="s">
        <v>10</v>
      </c>
      <c r="C156" s="6" t="s">
        <v>11</v>
      </c>
      <c r="D156" s="6" t="s">
        <v>25</v>
      </c>
      <c r="E156" s="2">
        <f t="shared" ca="1" si="0"/>
        <v>378</v>
      </c>
      <c r="F156" s="5">
        <v>45111</v>
      </c>
      <c r="G156" s="8" t="s">
        <v>13</v>
      </c>
    </row>
    <row r="157" spans="1:7" ht="18" hidden="1" x14ac:dyDescent="0.25">
      <c r="A157" s="6" t="s">
        <v>31</v>
      </c>
      <c r="B157" s="6" t="s">
        <v>10</v>
      </c>
      <c r="C157" s="6" t="s">
        <v>11</v>
      </c>
      <c r="D157" s="6" t="s">
        <v>28</v>
      </c>
      <c r="E157" s="2">
        <f t="shared" ca="1" si="0"/>
        <v>204</v>
      </c>
      <c r="F157" s="5">
        <v>45112</v>
      </c>
      <c r="G157" s="8" t="s">
        <v>13</v>
      </c>
    </row>
    <row r="158" spans="1:7" ht="18" hidden="1" x14ac:dyDescent="0.25">
      <c r="A158" s="6" t="s">
        <v>31</v>
      </c>
      <c r="B158" s="6" t="s">
        <v>10</v>
      </c>
      <c r="C158" s="6" t="s">
        <v>11</v>
      </c>
      <c r="D158" s="6" t="s">
        <v>30</v>
      </c>
      <c r="E158" s="2">
        <f t="shared" ca="1" si="0"/>
        <v>768</v>
      </c>
      <c r="F158" s="5">
        <v>45113</v>
      </c>
      <c r="G158" s="8" t="s">
        <v>13</v>
      </c>
    </row>
    <row r="159" spans="1:7" ht="18" hidden="1" x14ac:dyDescent="0.25">
      <c r="A159" s="6" t="s">
        <v>31</v>
      </c>
      <c r="B159" s="6" t="s">
        <v>10</v>
      </c>
      <c r="C159" s="6" t="s">
        <v>11</v>
      </c>
      <c r="D159" s="6" t="s">
        <v>32</v>
      </c>
      <c r="E159" s="2">
        <f t="shared" ca="1" si="0"/>
        <v>230</v>
      </c>
      <c r="F159" s="5">
        <v>45114</v>
      </c>
      <c r="G159" s="8" t="s">
        <v>13</v>
      </c>
    </row>
    <row r="160" spans="1:7" ht="18" hidden="1" x14ac:dyDescent="0.25">
      <c r="A160" s="6" t="s">
        <v>31</v>
      </c>
      <c r="B160" s="6" t="s">
        <v>10</v>
      </c>
      <c r="C160" s="6" t="s">
        <v>11</v>
      </c>
      <c r="D160" s="6" t="s">
        <v>34</v>
      </c>
      <c r="E160" s="2">
        <f t="shared" ca="1" si="0"/>
        <v>945</v>
      </c>
      <c r="F160" s="5">
        <v>45115</v>
      </c>
      <c r="G160" s="8" t="s">
        <v>13</v>
      </c>
    </row>
    <row r="161" spans="1:7" ht="18" hidden="1" x14ac:dyDescent="0.25">
      <c r="A161" s="6" t="s">
        <v>31</v>
      </c>
      <c r="B161" s="6" t="s">
        <v>10</v>
      </c>
      <c r="C161" s="6" t="s">
        <v>36</v>
      </c>
      <c r="D161" s="6" t="s">
        <v>37</v>
      </c>
      <c r="E161" s="2">
        <f t="shared" ca="1" si="0"/>
        <v>346</v>
      </c>
      <c r="F161" s="5">
        <v>45116</v>
      </c>
      <c r="G161" s="8" t="s">
        <v>13</v>
      </c>
    </row>
    <row r="162" spans="1:7" ht="18" hidden="1" x14ac:dyDescent="0.25">
      <c r="A162" s="6" t="s">
        <v>31</v>
      </c>
      <c r="B162" s="6" t="s">
        <v>10</v>
      </c>
      <c r="C162" s="6" t="s">
        <v>36</v>
      </c>
      <c r="D162" s="6" t="s">
        <v>39</v>
      </c>
      <c r="E162" s="2">
        <f t="shared" ca="1" si="0"/>
        <v>121</v>
      </c>
      <c r="F162" s="5">
        <v>45111</v>
      </c>
      <c r="G162" s="8" t="s">
        <v>13</v>
      </c>
    </row>
    <row r="163" spans="1:7" ht="18" hidden="1" x14ac:dyDescent="0.25">
      <c r="A163" s="6" t="s">
        <v>31</v>
      </c>
      <c r="B163" s="6" t="s">
        <v>10</v>
      </c>
      <c r="C163" s="6" t="s">
        <v>36</v>
      </c>
      <c r="D163" s="6" t="s">
        <v>41</v>
      </c>
      <c r="E163" s="2">
        <f ca="1">RANDBETWEEN(45,1000)</f>
        <v>986</v>
      </c>
      <c r="F163" s="5">
        <v>45112</v>
      </c>
      <c r="G163" s="8" t="s">
        <v>13</v>
      </c>
    </row>
    <row r="164" spans="1:7" ht="18" hidden="1" x14ac:dyDescent="0.25">
      <c r="A164" s="6" t="s">
        <v>31</v>
      </c>
      <c r="B164" s="6" t="s">
        <v>10</v>
      </c>
      <c r="C164" s="6" t="s">
        <v>43</v>
      </c>
      <c r="D164" s="6" t="s">
        <v>12</v>
      </c>
      <c r="E164" s="2">
        <f t="shared" ca="1" si="0"/>
        <v>859</v>
      </c>
      <c r="F164" s="5">
        <v>45113</v>
      </c>
      <c r="G164" s="8" t="s">
        <v>13</v>
      </c>
    </row>
    <row r="165" spans="1:7" ht="18" hidden="1" x14ac:dyDescent="0.25">
      <c r="A165" s="6" t="s">
        <v>31</v>
      </c>
      <c r="B165" s="6" t="s">
        <v>10</v>
      </c>
      <c r="C165" s="6" t="s">
        <v>43</v>
      </c>
      <c r="D165" s="6" t="s">
        <v>44</v>
      </c>
      <c r="E165" s="2">
        <f t="shared" ca="1" si="0"/>
        <v>853</v>
      </c>
      <c r="F165" s="5">
        <v>45114</v>
      </c>
      <c r="G165" s="8" t="s">
        <v>13</v>
      </c>
    </row>
    <row r="166" spans="1:7" ht="18" hidden="1" x14ac:dyDescent="0.25">
      <c r="A166" s="6" t="s">
        <v>31</v>
      </c>
      <c r="B166" s="6" t="s">
        <v>10</v>
      </c>
      <c r="C166" s="6" t="s">
        <v>43</v>
      </c>
      <c r="D166" s="6" t="s">
        <v>45</v>
      </c>
      <c r="E166" s="2">
        <f t="shared" ca="1" si="0"/>
        <v>236</v>
      </c>
      <c r="F166" s="5">
        <v>45110</v>
      </c>
      <c r="G166" s="8" t="s">
        <v>13</v>
      </c>
    </row>
    <row r="167" spans="1:7" ht="18" hidden="1" x14ac:dyDescent="0.25">
      <c r="A167" s="6" t="s">
        <v>31</v>
      </c>
      <c r="B167" s="6" t="s">
        <v>10</v>
      </c>
      <c r="C167" s="6" t="s">
        <v>43</v>
      </c>
      <c r="D167" s="6" t="s">
        <v>46</v>
      </c>
      <c r="E167" s="2">
        <f t="shared" ca="1" si="0"/>
        <v>185</v>
      </c>
      <c r="F167" s="5">
        <v>45111</v>
      </c>
      <c r="G167" s="8" t="s">
        <v>13</v>
      </c>
    </row>
    <row r="168" spans="1:7" ht="18" hidden="1" x14ac:dyDescent="0.25">
      <c r="A168" s="6" t="s">
        <v>31</v>
      </c>
      <c r="B168" s="6" t="s">
        <v>10</v>
      </c>
      <c r="C168" s="6" t="s">
        <v>43</v>
      </c>
      <c r="D168" s="6" t="s">
        <v>47</v>
      </c>
      <c r="E168" s="2">
        <f t="shared" ca="1" si="0"/>
        <v>989</v>
      </c>
      <c r="F168" s="5">
        <v>45112</v>
      </c>
      <c r="G168" s="8" t="s">
        <v>13</v>
      </c>
    </row>
    <row r="169" spans="1:7" ht="18" hidden="1" x14ac:dyDescent="0.25">
      <c r="A169" s="6" t="s">
        <v>31</v>
      </c>
      <c r="B169" s="6" t="s">
        <v>10</v>
      </c>
      <c r="C169" s="6" t="s">
        <v>43</v>
      </c>
      <c r="D169" s="6" t="s">
        <v>48</v>
      </c>
      <c r="E169" s="2">
        <f t="shared" ca="1" si="0"/>
        <v>949</v>
      </c>
      <c r="F169" s="5">
        <v>45113</v>
      </c>
      <c r="G169" s="8" t="s">
        <v>13</v>
      </c>
    </row>
    <row r="170" spans="1:7" ht="18" hidden="1" x14ac:dyDescent="0.25">
      <c r="A170" s="6" t="s">
        <v>31</v>
      </c>
      <c r="B170" s="6" t="s">
        <v>10</v>
      </c>
      <c r="C170" s="6" t="s">
        <v>43</v>
      </c>
      <c r="D170" s="6" t="s">
        <v>49</v>
      </c>
      <c r="E170" s="2">
        <f t="shared" ca="1" si="0"/>
        <v>399</v>
      </c>
      <c r="F170" s="5">
        <v>45114</v>
      </c>
      <c r="G170" s="8" t="s">
        <v>13</v>
      </c>
    </row>
    <row r="171" spans="1:7" ht="18" hidden="1" x14ac:dyDescent="0.25">
      <c r="A171" s="6" t="s">
        <v>31</v>
      </c>
      <c r="B171" s="6" t="s">
        <v>10</v>
      </c>
      <c r="C171" s="6" t="s">
        <v>43</v>
      </c>
      <c r="D171" s="6" t="s">
        <v>50</v>
      </c>
      <c r="E171" s="2">
        <f t="shared" ca="1" si="0"/>
        <v>362</v>
      </c>
      <c r="F171" s="5">
        <v>45115</v>
      </c>
      <c r="G171" s="8" t="s">
        <v>13</v>
      </c>
    </row>
    <row r="172" spans="1:7" ht="18" hidden="1" x14ac:dyDescent="0.25">
      <c r="A172" s="6" t="s">
        <v>31</v>
      </c>
      <c r="B172" s="6" t="s">
        <v>10</v>
      </c>
      <c r="C172" s="6" t="s">
        <v>43</v>
      </c>
      <c r="D172" s="6" t="s">
        <v>34</v>
      </c>
      <c r="E172" s="2">
        <f ca="1">RANDBETWEEN(45,1000)</f>
        <v>244</v>
      </c>
      <c r="F172" s="5">
        <v>45116</v>
      </c>
      <c r="G172" s="8" t="s">
        <v>13</v>
      </c>
    </row>
    <row r="173" spans="1:7" ht="18" hidden="1" x14ac:dyDescent="0.25">
      <c r="A173" s="6" t="s">
        <v>31</v>
      </c>
      <c r="B173" s="6" t="s">
        <v>51</v>
      </c>
      <c r="C173" s="6" t="s">
        <v>52</v>
      </c>
      <c r="D173" s="6" t="s">
        <v>53</v>
      </c>
      <c r="E173" s="9">
        <v>13000</v>
      </c>
      <c r="F173" s="5"/>
      <c r="G173" s="8"/>
    </row>
    <row r="174" spans="1:7" ht="18" hidden="1" x14ac:dyDescent="0.25">
      <c r="A174" s="6" t="s">
        <v>31</v>
      </c>
      <c r="B174" s="6" t="s">
        <v>51</v>
      </c>
      <c r="C174" s="6" t="s">
        <v>52</v>
      </c>
      <c r="D174" s="6" t="s">
        <v>54</v>
      </c>
      <c r="E174" s="9">
        <v>3800</v>
      </c>
      <c r="F174" s="5"/>
      <c r="G174" s="8"/>
    </row>
    <row r="175" spans="1:7" ht="18" hidden="1" x14ac:dyDescent="0.25">
      <c r="A175" s="6" t="s">
        <v>31</v>
      </c>
      <c r="B175" s="6" t="s">
        <v>51</v>
      </c>
      <c r="C175" s="6" t="s">
        <v>55</v>
      </c>
      <c r="D175" s="6" t="s">
        <v>56</v>
      </c>
      <c r="E175" s="9">
        <v>1600</v>
      </c>
      <c r="F175" s="5"/>
      <c r="G175" s="8"/>
    </row>
    <row r="176" spans="1:7" ht="18.75" hidden="1" thickBot="1" x14ac:dyDescent="0.3">
      <c r="A176" s="10" t="s">
        <v>31</v>
      </c>
      <c r="B176" s="10" t="s">
        <v>51</v>
      </c>
      <c r="C176" s="10" t="s">
        <v>55</v>
      </c>
      <c r="D176" s="10" t="s">
        <v>80</v>
      </c>
      <c r="E176" s="11">
        <v>190</v>
      </c>
      <c r="F176" s="12"/>
      <c r="G176" s="13"/>
    </row>
    <row r="177" spans="1:7" ht="18" hidden="1" x14ac:dyDescent="0.25">
      <c r="A177" s="1" t="s">
        <v>33</v>
      </c>
      <c r="B177" s="1" t="s">
        <v>10</v>
      </c>
      <c r="C177" s="1" t="s">
        <v>11</v>
      </c>
      <c r="D177" s="1" t="s">
        <v>12</v>
      </c>
      <c r="E177" s="2">
        <f ca="1">RANDBETWEEN(40,1000)</f>
        <v>141</v>
      </c>
      <c r="F177" s="3">
        <v>45178</v>
      </c>
      <c r="G177" s="4" t="s">
        <v>13</v>
      </c>
    </row>
    <row r="178" spans="1:7" ht="18" hidden="1" x14ac:dyDescent="0.25">
      <c r="A178" s="6" t="s">
        <v>33</v>
      </c>
      <c r="B178" s="6" t="s">
        <v>10</v>
      </c>
      <c r="C178" s="6" t="s">
        <v>11</v>
      </c>
      <c r="D178" s="6" t="s">
        <v>15</v>
      </c>
      <c r="E178" s="2">
        <f ca="1">RANDBETWEEN(40,1000)</f>
        <v>47</v>
      </c>
      <c r="F178" s="5">
        <v>45174</v>
      </c>
      <c r="G178" s="8" t="s">
        <v>13</v>
      </c>
    </row>
    <row r="179" spans="1:7" ht="18" hidden="1" x14ac:dyDescent="0.25">
      <c r="A179" s="6" t="s">
        <v>33</v>
      </c>
      <c r="B179" s="6" t="s">
        <v>10</v>
      </c>
      <c r="C179" s="6" t="s">
        <v>11</v>
      </c>
      <c r="D179" s="6" t="s">
        <v>19</v>
      </c>
      <c r="E179" s="2">
        <f t="shared" ref="E179:E197" ca="1" si="1">RANDBETWEEN(40,1000)</f>
        <v>847</v>
      </c>
      <c r="F179" s="5">
        <v>45177</v>
      </c>
      <c r="G179" s="8" t="s">
        <v>13</v>
      </c>
    </row>
    <row r="180" spans="1:7" ht="18" hidden="1" x14ac:dyDescent="0.25">
      <c r="A180" s="6" t="s">
        <v>33</v>
      </c>
      <c r="B180" s="6" t="s">
        <v>10</v>
      </c>
      <c r="C180" s="6" t="s">
        <v>11</v>
      </c>
      <c r="D180" s="6" t="s">
        <v>22</v>
      </c>
      <c r="E180" s="2">
        <f t="shared" ca="1" si="1"/>
        <v>701</v>
      </c>
      <c r="F180" s="5">
        <v>45173</v>
      </c>
      <c r="G180" s="8" t="s">
        <v>13</v>
      </c>
    </row>
    <row r="181" spans="1:7" ht="18" hidden="1" x14ac:dyDescent="0.25">
      <c r="A181" s="6" t="s">
        <v>33</v>
      </c>
      <c r="B181" s="6" t="s">
        <v>10</v>
      </c>
      <c r="C181" s="6" t="s">
        <v>11</v>
      </c>
      <c r="D181" s="6" t="s">
        <v>25</v>
      </c>
      <c r="E181" s="2">
        <f t="shared" ca="1" si="1"/>
        <v>536</v>
      </c>
      <c r="F181" s="5">
        <v>45175</v>
      </c>
      <c r="G181" s="8" t="s">
        <v>13</v>
      </c>
    </row>
    <row r="182" spans="1:7" ht="18" hidden="1" x14ac:dyDescent="0.25">
      <c r="A182" s="6" t="s">
        <v>33</v>
      </c>
      <c r="B182" s="6" t="s">
        <v>10</v>
      </c>
      <c r="C182" s="6" t="s">
        <v>11</v>
      </c>
      <c r="D182" s="6" t="s">
        <v>28</v>
      </c>
      <c r="E182" s="2">
        <f t="shared" ca="1" si="1"/>
        <v>50</v>
      </c>
      <c r="F182" s="5">
        <v>45176</v>
      </c>
      <c r="G182" s="8" t="s">
        <v>13</v>
      </c>
    </row>
    <row r="183" spans="1:7" ht="18" hidden="1" x14ac:dyDescent="0.25">
      <c r="A183" s="6" t="s">
        <v>33</v>
      </c>
      <c r="B183" s="6" t="s">
        <v>10</v>
      </c>
      <c r="C183" s="6" t="s">
        <v>11</v>
      </c>
      <c r="D183" s="6" t="s">
        <v>30</v>
      </c>
      <c r="E183" s="2">
        <f t="shared" ca="1" si="1"/>
        <v>919</v>
      </c>
      <c r="F183" s="5">
        <v>45172</v>
      </c>
      <c r="G183" s="8" t="s">
        <v>13</v>
      </c>
    </row>
    <row r="184" spans="1:7" ht="18" hidden="1" x14ac:dyDescent="0.25">
      <c r="A184" s="6" t="s">
        <v>33</v>
      </c>
      <c r="B184" s="6" t="s">
        <v>10</v>
      </c>
      <c r="C184" s="6" t="s">
        <v>11</v>
      </c>
      <c r="D184" s="6" t="s">
        <v>32</v>
      </c>
      <c r="E184" s="2">
        <f t="shared" ca="1" si="1"/>
        <v>759</v>
      </c>
      <c r="F184" s="5">
        <v>45176</v>
      </c>
      <c r="G184" s="8" t="s">
        <v>13</v>
      </c>
    </row>
    <row r="185" spans="1:7" ht="18" hidden="1" x14ac:dyDescent="0.25">
      <c r="A185" s="6" t="s">
        <v>33</v>
      </c>
      <c r="B185" s="6" t="s">
        <v>10</v>
      </c>
      <c r="C185" s="6" t="s">
        <v>11</v>
      </c>
      <c r="D185" s="6" t="s">
        <v>34</v>
      </c>
      <c r="E185" s="2">
        <f t="shared" ca="1" si="1"/>
        <v>196</v>
      </c>
      <c r="F185" s="5">
        <v>45177</v>
      </c>
      <c r="G185" s="8" t="s">
        <v>13</v>
      </c>
    </row>
    <row r="186" spans="1:7" ht="18" hidden="1" x14ac:dyDescent="0.25">
      <c r="A186" s="6" t="s">
        <v>33</v>
      </c>
      <c r="B186" s="6" t="s">
        <v>10</v>
      </c>
      <c r="C186" s="6" t="s">
        <v>36</v>
      </c>
      <c r="D186" s="6" t="s">
        <v>37</v>
      </c>
      <c r="E186" s="2">
        <f t="shared" ca="1" si="1"/>
        <v>422</v>
      </c>
      <c r="F186" s="5">
        <v>45173</v>
      </c>
      <c r="G186" s="8" t="s">
        <v>13</v>
      </c>
    </row>
    <row r="187" spans="1:7" ht="18" hidden="1" x14ac:dyDescent="0.25">
      <c r="A187" s="6" t="s">
        <v>33</v>
      </c>
      <c r="B187" s="6" t="s">
        <v>10</v>
      </c>
      <c r="C187" s="6" t="s">
        <v>36</v>
      </c>
      <c r="D187" s="6" t="s">
        <v>39</v>
      </c>
      <c r="E187" s="2">
        <f t="shared" ca="1" si="1"/>
        <v>867</v>
      </c>
      <c r="F187" s="5">
        <v>45173</v>
      </c>
      <c r="G187" s="8" t="s">
        <v>13</v>
      </c>
    </row>
    <row r="188" spans="1:7" ht="18" hidden="1" x14ac:dyDescent="0.25">
      <c r="A188" s="6" t="s">
        <v>33</v>
      </c>
      <c r="B188" s="6" t="s">
        <v>10</v>
      </c>
      <c r="C188" s="6" t="s">
        <v>36</v>
      </c>
      <c r="D188" s="6" t="s">
        <v>41</v>
      </c>
      <c r="E188" s="2">
        <f t="shared" ca="1" si="1"/>
        <v>552</v>
      </c>
      <c r="F188" s="5">
        <v>45170</v>
      </c>
      <c r="G188" s="8" t="s">
        <v>13</v>
      </c>
    </row>
    <row r="189" spans="1:7" ht="18" hidden="1" x14ac:dyDescent="0.25">
      <c r="A189" s="6" t="s">
        <v>33</v>
      </c>
      <c r="B189" s="6" t="s">
        <v>10</v>
      </c>
      <c r="C189" s="6" t="s">
        <v>43</v>
      </c>
      <c r="D189" s="6" t="s">
        <v>12</v>
      </c>
      <c r="E189" s="2">
        <f t="shared" ca="1" si="1"/>
        <v>891</v>
      </c>
      <c r="F189" s="5">
        <v>45175</v>
      </c>
      <c r="G189" s="8" t="s">
        <v>13</v>
      </c>
    </row>
    <row r="190" spans="1:7" ht="18" hidden="1" x14ac:dyDescent="0.25">
      <c r="A190" s="6" t="s">
        <v>33</v>
      </c>
      <c r="B190" s="6" t="s">
        <v>10</v>
      </c>
      <c r="C190" s="6" t="s">
        <v>43</v>
      </c>
      <c r="D190" s="6" t="s">
        <v>44</v>
      </c>
      <c r="E190" s="2">
        <f t="shared" ca="1" si="1"/>
        <v>502</v>
      </c>
      <c r="F190" s="5">
        <v>45170</v>
      </c>
      <c r="G190" s="8" t="s">
        <v>13</v>
      </c>
    </row>
    <row r="191" spans="1:7" ht="18" hidden="1" x14ac:dyDescent="0.25">
      <c r="A191" s="6" t="s">
        <v>33</v>
      </c>
      <c r="B191" s="6" t="s">
        <v>10</v>
      </c>
      <c r="C191" s="6" t="s">
        <v>43</v>
      </c>
      <c r="D191" s="6" t="s">
        <v>45</v>
      </c>
      <c r="E191" s="2">
        <f t="shared" ca="1" si="1"/>
        <v>211</v>
      </c>
      <c r="F191" s="5">
        <v>45172</v>
      </c>
      <c r="G191" s="8" t="s">
        <v>13</v>
      </c>
    </row>
    <row r="192" spans="1:7" ht="18" hidden="1" x14ac:dyDescent="0.25">
      <c r="A192" s="6" t="s">
        <v>33</v>
      </c>
      <c r="B192" s="6" t="s">
        <v>10</v>
      </c>
      <c r="C192" s="6" t="s">
        <v>43</v>
      </c>
      <c r="D192" s="6" t="s">
        <v>46</v>
      </c>
      <c r="E192" s="2">
        <f t="shared" ca="1" si="1"/>
        <v>134</v>
      </c>
      <c r="F192" s="5">
        <v>45173</v>
      </c>
      <c r="G192" s="8" t="s">
        <v>13</v>
      </c>
    </row>
    <row r="193" spans="1:7" ht="18" hidden="1" x14ac:dyDescent="0.25">
      <c r="A193" s="6" t="s">
        <v>33</v>
      </c>
      <c r="B193" s="6" t="s">
        <v>10</v>
      </c>
      <c r="C193" s="6" t="s">
        <v>43</v>
      </c>
      <c r="D193" s="6" t="s">
        <v>47</v>
      </c>
      <c r="E193" s="2">
        <f t="shared" ca="1" si="1"/>
        <v>215</v>
      </c>
      <c r="F193" s="5">
        <v>45175</v>
      </c>
      <c r="G193" s="8" t="s">
        <v>13</v>
      </c>
    </row>
    <row r="194" spans="1:7" ht="18" hidden="1" x14ac:dyDescent="0.25">
      <c r="A194" s="6" t="s">
        <v>33</v>
      </c>
      <c r="B194" s="6" t="s">
        <v>10</v>
      </c>
      <c r="C194" s="6" t="s">
        <v>43</v>
      </c>
      <c r="D194" s="6" t="s">
        <v>48</v>
      </c>
      <c r="E194" s="2">
        <f t="shared" ca="1" si="1"/>
        <v>56</v>
      </c>
      <c r="F194" s="5">
        <v>45176</v>
      </c>
      <c r="G194" s="8" t="s">
        <v>13</v>
      </c>
    </row>
    <row r="195" spans="1:7" ht="18" hidden="1" x14ac:dyDescent="0.25">
      <c r="A195" s="6" t="s">
        <v>33</v>
      </c>
      <c r="B195" s="6" t="s">
        <v>10</v>
      </c>
      <c r="C195" s="6" t="s">
        <v>43</v>
      </c>
      <c r="D195" s="6" t="s">
        <v>49</v>
      </c>
      <c r="E195" s="2">
        <f t="shared" ca="1" si="1"/>
        <v>587</v>
      </c>
      <c r="F195" s="5">
        <v>45177</v>
      </c>
      <c r="G195" s="8" t="s">
        <v>13</v>
      </c>
    </row>
    <row r="196" spans="1:7" ht="18" hidden="1" x14ac:dyDescent="0.25">
      <c r="A196" s="6" t="s">
        <v>33</v>
      </c>
      <c r="B196" s="6" t="s">
        <v>10</v>
      </c>
      <c r="C196" s="6" t="s">
        <v>43</v>
      </c>
      <c r="D196" s="6" t="s">
        <v>50</v>
      </c>
      <c r="E196" s="2">
        <f t="shared" ca="1" si="1"/>
        <v>338</v>
      </c>
      <c r="F196" s="5">
        <v>45178</v>
      </c>
      <c r="G196" s="8" t="s">
        <v>13</v>
      </c>
    </row>
    <row r="197" spans="1:7" ht="18" hidden="1" x14ac:dyDescent="0.25">
      <c r="A197" s="6" t="s">
        <v>33</v>
      </c>
      <c r="B197" s="6" t="s">
        <v>10</v>
      </c>
      <c r="C197" s="6" t="s">
        <v>43</v>
      </c>
      <c r="D197" s="6" t="s">
        <v>34</v>
      </c>
      <c r="E197" s="2">
        <f t="shared" ca="1" si="1"/>
        <v>47</v>
      </c>
      <c r="F197" s="5">
        <v>45173</v>
      </c>
      <c r="G197" s="8" t="s">
        <v>13</v>
      </c>
    </row>
    <row r="198" spans="1:7" ht="18" hidden="1" x14ac:dyDescent="0.25">
      <c r="A198" s="6" t="s">
        <v>33</v>
      </c>
      <c r="B198" s="6" t="s">
        <v>51</v>
      </c>
      <c r="C198" s="6" t="s">
        <v>52</v>
      </c>
      <c r="D198" s="6" t="s">
        <v>53</v>
      </c>
      <c r="E198" s="9">
        <v>13000</v>
      </c>
      <c r="F198" s="5"/>
      <c r="G198" s="8"/>
    </row>
    <row r="199" spans="1:7" ht="18" hidden="1" x14ac:dyDescent="0.25">
      <c r="A199" s="6" t="s">
        <v>33</v>
      </c>
      <c r="B199" s="6" t="s">
        <v>51</v>
      </c>
      <c r="C199" s="6" t="s">
        <v>52</v>
      </c>
      <c r="D199" s="6" t="s">
        <v>54</v>
      </c>
      <c r="E199" s="9">
        <v>3800</v>
      </c>
      <c r="F199" s="5"/>
      <c r="G199" s="8"/>
    </row>
    <row r="200" spans="1:7" ht="18" hidden="1" x14ac:dyDescent="0.25">
      <c r="A200" s="6" t="s">
        <v>33</v>
      </c>
      <c r="B200" s="6" t="s">
        <v>51</v>
      </c>
      <c r="C200" s="6" t="s">
        <v>55</v>
      </c>
      <c r="D200" s="6" t="s">
        <v>56</v>
      </c>
      <c r="E200" s="9">
        <v>1700</v>
      </c>
      <c r="F200" s="5"/>
      <c r="G200" s="8"/>
    </row>
    <row r="201" spans="1:7" ht="18.75" hidden="1" thickBot="1" x14ac:dyDescent="0.3">
      <c r="A201" s="10" t="s">
        <v>33</v>
      </c>
      <c r="B201" s="10" t="s">
        <v>51</v>
      </c>
      <c r="C201" s="10" t="s">
        <v>55</v>
      </c>
      <c r="D201" s="10" t="s">
        <v>80</v>
      </c>
      <c r="E201" s="11">
        <v>220</v>
      </c>
      <c r="F201" s="12"/>
      <c r="G201" s="13"/>
    </row>
    <row r="202" spans="1:7" ht="18" hidden="1" x14ac:dyDescent="0.25">
      <c r="A202" s="1" t="s">
        <v>35</v>
      </c>
      <c r="B202" s="1" t="s">
        <v>10</v>
      </c>
      <c r="C202" s="1" t="s">
        <v>11</v>
      </c>
      <c r="D202" s="1" t="s">
        <v>12</v>
      </c>
      <c r="E202" s="2">
        <f ca="1">RANDBETWEEN(40,1000)</f>
        <v>66</v>
      </c>
      <c r="F202" s="3">
        <v>45200</v>
      </c>
      <c r="G202" s="4" t="s">
        <v>13</v>
      </c>
    </row>
    <row r="203" spans="1:7" ht="18" hidden="1" x14ac:dyDescent="0.25">
      <c r="A203" s="6" t="s">
        <v>35</v>
      </c>
      <c r="B203" s="6" t="s">
        <v>10</v>
      </c>
      <c r="C203" s="6" t="s">
        <v>11</v>
      </c>
      <c r="D203" s="6" t="s">
        <v>15</v>
      </c>
      <c r="E203" s="2">
        <f t="shared" ref="E203:E266" ca="1" si="2">RANDBETWEEN(40,1000)</f>
        <v>787</v>
      </c>
      <c r="F203" s="5">
        <v>45202</v>
      </c>
      <c r="G203" s="8" t="s">
        <v>13</v>
      </c>
    </row>
    <row r="204" spans="1:7" ht="18" hidden="1" x14ac:dyDescent="0.25">
      <c r="A204" s="6" t="s">
        <v>35</v>
      </c>
      <c r="B204" s="6" t="s">
        <v>10</v>
      </c>
      <c r="C204" s="6" t="s">
        <v>11</v>
      </c>
      <c r="D204" s="6" t="s">
        <v>19</v>
      </c>
      <c r="E204" s="2">
        <f t="shared" ca="1" si="2"/>
        <v>745</v>
      </c>
      <c r="F204" s="5">
        <v>45200</v>
      </c>
      <c r="G204" s="8" t="s">
        <v>13</v>
      </c>
    </row>
    <row r="205" spans="1:7" ht="18" hidden="1" x14ac:dyDescent="0.25">
      <c r="A205" s="6" t="s">
        <v>35</v>
      </c>
      <c r="B205" s="6" t="s">
        <v>10</v>
      </c>
      <c r="C205" s="6" t="s">
        <v>11</v>
      </c>
      <c r="D205" s="6" t="s">
        <v>22</v>
      </c>
      <c r="E205" s="2">
        <f t="shared" ca="1" si="2"/>
        <v>168</v>
      </c>
      <c r="F205" s="5">
        <v>45203</v>
      </c>
      <c r="G205" s="8" t="s">
        <v>13</v>
      </c>
    </row>
    <row r="206" spans="1:7" ht="18" hidden="1" x14ac:dyDescent="0.25">
      <c r="A206" s="6" t="s">
        <v>35</v>
      </c>
      <c r="B206" s="6" t="s">
        <v>10</v>
      </c>
      <c r="C206" s="6" t="s">
        <v>11</v>
      </c>
      <c r="D206" s="6" t="s">
        <v>25</v>
      </c>
      <c r="E206" s="2">
        <f t="shared" ca="1" si="2"/>
        <v>656</v>
      </c>
      <c r="F206" s="5">
        <v>45205</v>
      </c>
      <c r="G206" s="8" t="s">
        <v>13</v>
      </c>
    </row>
    <row r="207" spans="1:7" ht="18" hidden="1" x14ac:dyDescent="0.25">
      <c r="A207" s="6" t="s">
        <v>35</v>
      </c>
      <c r="B207" s="6" t="s">
        <v>10</v>
      </c>
      <c r="C207" s="6" t="s">
        <v>11</v>
      </c>
      <c r="D207" s="6" t="s">
        <v>28</v>
      </c>
      <c r="E207" s="2">
        <f t="shared" ca="1" si="2"/>
        <v>181</v>
      </c>
      <c r="F207" s="5">
        <v>45206</v>
      </c>
      <c r="G207" s="8" t="s">
        <v>13</v>
      </c>
    </row>
    <row r="208" spans="1:7" ht="18" hidden="1" x14ac:dyDescent="0.25">
      <c r="A208" s="6" t="s">
        <v>35</v>
      </c>
      <c r="B208" s="6" t="s">
        <v>10</v>
      </c>
      <c r="C208" s="6" t="s">
        <v>11</v>
      </c>
      <c r="D208" s="6" t="s">
        <v>30</v>
      </c>
      <c r="E208" s="2">
        <f t="shared" ca="1" si="2"/>
        <v>875</v>
      </c>
      <c r="F208" s="5">
        <v>45205</v>
      </c>
      <c r="G208" s="8" t="s">
        <v>13</v>
      </c>
    </row>
    <row r="209" spans="1:7" ht="18" hidden="1" x14ac:dyDescent="0.25">
      <c r="A209" s="6" t="s">
        <v>35</v>
      </c>
      <c r="B209" s="6" t="s">
        <v>10</v>
      </c>
      <c r="C209" s="6" t="s">
        <v>11</v>
      </c>
      <c r="D209" s="6" t="s">
        <v>32</v>
      </c>
      <c r="E209" s="2">
        <f t="shared" ca="1" si="2"/>
        <v>706</v>
      </c>
      <c r="F209" s="5">
        <v>45206</v>
      </c>
      <c r="G209" s="8" t="s">
        <v>13</v>
      </c>
    </row>
    <row r="210" spans="1:7" ht="18" hidden="1" x14ac:dyDescent="0.25">
      <c r="A210" s="6" t="s">
        <v>35</v>
      </c>
      <c r="B210" s="6" t="s">
        <v>10</v>
      </c>
      <c r="C210" s="6" t="s">
        <v>11</v>
      </c>
      <c r="D210" s="6" t="s">
        <v>34</v>
      </c>
      <c r="E210" s="2">
        <f t="shared" ca="1" si="2"/>
        <v>665</v>
      </c>
      <c r="F210" s="5">
        <v>45207</v>
      </c>
      <c r="G210" s="8" t="s">
        <v>13</v>
      </c>
    </row>
    <row r="211" spans="1:7" ht="18" hidden="1" x14ac:dyDescent="0.25">
      <c r="A211" s="6" t="s">
        <v>35</v>
      </c>
      <c r="B211" s="6" t="s">
        <v>10</v>
      </c>
      <c r="C211" s="6" t="s">
        <v>36</v>
      </c>
      <c r="D211" s="6" t="s">
        <v>37</v>
      </c>
      <c r="E211" s="2">
        <f t="shared" ca="1" si="2"/>
        <v>232</v>
      </c>
      <c r="F211" s="5">
        <v>45208</v>
      </c>
      <c r="G211" s="8" t="s">
        <v>13</v>
      </c>
    </row>
    <row r="212" spans="1:7" ht="18" hidden="1" x14ac:dyDescent="0.25">
      <c r="A212" s="6" t="s">
        <v>35</v>
      </c>
      <c r="B212" s="6" t="s">
        <v>10</v>
      </c>
      <c r="C212" s="6" t="s">
        <v>36</v>
      </c>
      <c r="D212" s="6" t="s">
        <v>39</v>
      </c>
      <c r="E212" s="2">
        <f t="shared" ca="1" si="2"/>
        <v>632</v>
      </c>
      <c r="F212" s="5">
        <v>45203</v>
      </c>
      <c r="G212" s="8" t="s">
        <v>13</v>
      </c>
    </row>
    <row r="213" spans="1:7" ht="18" hidden="1" x14ac:dyDescent="0.25">
      <c r="A213" s="6" t="s">
        <v>35</v>
      </c>
      <c r="B213" s="6" t="s">
        <v>10</v>
      </c>
      <c r="C213" s="6" t="s">
        <v>36</v>
      </c>
      <c r="D213" s="6" t="s">
        <v>41</v>
      </c>
      <c r="E213" s="2">
        <f t="shared" ca="1" si="2"/>
        <v>468</v>
      </c>
      <c r="F213" s="5">
        <v>45204</v>
      </c>
      <c r="G213" s="8" t="s">
        <v>13</v>
      </c>
    </row>
    <row r="214" spans="1:7" ht="18" hidden="1" x14ac:dyDescent="0.25">
      <c r="A214" s="6" t="s">
        <v>35</v>
      </c>
      <c r="B214" s="6" t="s">
        <v>10</v>
      </c>
      <c r="C214" s="6" t="s">
        <v>43</v>
      </c>
      <c r="D214" s="6" t="s">
        <v>12</v>
      </c>
      <c r="E214" s="2">
        <f t="shared" ca="1" si="2"/>
        <v>295</v>
      </c>
      <c r="F214" s="5">
        <v>45205</v>
      </c>
      <c r="G214" s="8" t="s">
        <v>13</v>
      </c>
    </row>
    <row r="215" spans="1:7" ht="18" hidden="1" x14ac:dyDescent="0.25">
      <c r="A215" s="6" t="s">
        <v>35</v>
      </c>
      <c r="B215" s="6" t="s">
        <v>10</v>
      </c>
      <c r="C215" s="6" t="s">
        <v>43</v>
      </c>
      <c r="D215" s="6" t="s">
        <v>44</v>
      </c>
      <c r="E215" s="2">
        <f t="shared" ca="1" si="2"/>
        <v>915</v>
      </c>
      <c r="F215" s="5">
        <v>45206</v>
      </c>
      <c r="G215" s="8" t="s">
        <v>13</v>
      </c>
    </row>
    <row r="216" spans="1:7" ht="18" hidden="1" x14ac:dyDescent="0.25">
      <c r="A216" s="6" t="s">
        <v>35</v>
      </c>
      <c r="B216" s="6" t="s">
        <v>10</v>
      </c>
      <c r="C216" s="6" t="s">
        <v>43</v>
      </c>
      <c r="D216" s="6" t="s">
        <v>45</v>
      </c>
      <c r="E216" s="2">
        <f t="shared" ca="1" si="2"/>
        <v>419</v>
      </c>
      <c r="F216" s="5">
        <v>45202</v>
      </c>
      <c r="G216" s="8" t="s">
        <v>13</v>
      </c>
    </row>
    <row r="217" spans="1:7" ht="18" hidden="1" x14ac:dyDescent="0.25">
      <c r="A217" s="6" t="s">
        <v>35</v>
      </c>
      <c r="B217" s="6" t="s">
        <v>10</v>
      </c>
      <c r="C217" s="6" t="s">
        <v>43</v>
      </c>
      <c r="D217" s="6" t="s">
        <v>46</v>
      </c>
      <c r="E217" s="2">
        <f t="shared" ca="1" si="2"/>
        <v>81</v>
      </c>
      <c r="F217" s="5">
        <v>45203</v>
      </c>
      <c r="G217" s="8" t="s">
        <v>13</v>
      </c>
    </row>
    <row r="218" spans="1:7" ht="18" hidden="1" x14ac:dyDescent="0.25">
      <c r="A218" s="6" t="s">
        <v>35</v>
      </c>
      <c r="B218" s="6" t="s">
        <v>10</v>
      </c>
      <c r="C218" s="6" t="s">
        <v>43</v>
      </c>
      <c r="D218" s="6" t="s">
        <v>47</v>
      </c>
      <c r="E218" s="2">
        <f t="shared" ca="1" si="2"/>
        <v>416</v>
      </c>
      <c r="F218" s="5">
        <v>45205</v>
      </c>
      <c r="G218" s="8" t="s">
        <v>13</v>
      </c>
    </row>
    <row r="219" spans="1:7" ht="18" hidden="1" x14ac:dyDescent="0.25">
      <c r="A219" s="6" t="s">
        <v>35</v>
      </c>
      <c r="B219" s="6" t="s">
        <v>10</v>
      </c>
      <c r="C219" s="6" t="s">
        <v>43</v>
      </c>
      <c r="D219" s="6" t="s">
        <v>48</v>
      </c>
      <c r="E219" s="2">
        <f t="shared" ca="1" si="2"/>
        <v>828</v>
      </c>
      <c r="F219" s="5">
        <v>45206</v>
      </c>
      <c r="G219" s="8" t="s">
        <v>13</v>
      </c>
    </row>
    <row r="220" spans="1:7" ht="18" hidden="1" x14ac:dyDescent="0.25">
      <c r="A220" s="6" t="s">
        <v>35</v>
      </c>
      <c r="B220" s="6" t="s">
        <v>10</v>
      </c>
      <c r="C220" s="6" t="s">
        <v>43</v>
      </c>
      <c r="D220" s="6" t="s">
        <v>49</v>
      </c>
      <c r="E220" s="2">
        <f t="shared" ca="1" si="2"/>
        <v>730</v>
      </c>
      <c r="F220" s="5">
        <v>45207</v>
      </c>
      <c r="G220" s="8" t="s">
        <v>13</v>
      </c>
    </row>
    <row r="221" spans="1:7" ht="18" hidden="1" x14ac:dyDescent="0.25">
      <c r="A221" s="6" t="s">
        <v>35</v>
      </c>
      <c r="B221" s="6" t="s">
        <v>10</v>
      </c>
      <c r="C221" s="6" t="s">
        <v>43</v>
      </c>
      <c r="D221" s="6" t="s">
        <v>50</v>
      </c>
      <c r="E221" s="2">
        <f t="shared" ca="1" si="2"/>
        <v>732</v>
      </c>
      <c r="F221" s="5">
        <v>45208</v>
      </c>
      <c r="G221" s="8" t="s">
        <v>13</v>
      </c>
    </row>
    <row r="222" spans="1:7" ht="18" hidden="1" x14ac:dyDescent="0.25">
      <c r="A222" s="6" t="s">
        <v>35</v>
      </c>
      <c r="B222" s="6" t="s">
        <v>10</v>
      </c>
      <c r="C222" s="6" t="s">
        <v>43</v>
      </c>
      <c r="D222" s="6" t="s">
        <v>34</v>
      </c>
      <c r="E222" s="2">
        <f t="shared" ca="1" si="2"/>
        <v>769</v>
      </c>
      <c r="F222" s="5">
        <v>45203</v>
      </c>
      <c r="G222" s="8" t="s">
        <v>13</v>
      </c>
    </row>
    <row r="223" spans="1:7" ht="18" hidden="1" x14ac:dyDescent="0.25">
      <c r="A223" s="6" t="s">
        <v>35</v>
      </c>
      <c r="B223" s="6" t="s">
        <v>51</v>
      </c>
      <c r="C223" s="6" t="s">
        <v>52</v>
      </c>
      <c r="D223" s="6" t="s">
        <v>53</v>
      </c>
      <c r="E223" s="9">
        <v>13000</v>
      </c>
      <c r="F223" s="5"/>
      <c r="G223" s="8"/>
    </row>
    <row r="224" spans="1:7" ht="18" hidden="1" x14ac:dyDescent="0.25">
      <c r="A224" s="6" t="s">
        <v>35</v>
      </c>
      <c r="B224" s="6" t="s">
        <v>51</v>
      </c>
      <c r="C224" s="6" t="s">
        <v>52</v>
      </c>
      <c r="D224" s="6" t="s">
        <v>54</v>
      </c>
      <c r="E224" s="9">
        <v>3600</v>
      </c>
      <c r="F224" s="5"/>
      <c r="G224" s="8"/>
    </row>
    <row r="225" spans="1:7" ht="18" hidden="1" x14ac:dyDescent="0.25">
      <c r="A225" s="6" t="s">
        <v>35</v>
      </c>
      <c r="B225" s="6" t="s">
        <v>51</v>
      </c>
      <c r="C225" s="6" t="s">
        <v>55</v>
      </c>
      <c r="D225" s="6" t="s">
        <v>56</v>
      </c>
      <c r="E225" s="9">
        <v>1500</v>
      </c>
      <c r="F225" s="5"/>
      <c r="G225" s="8"/>
    </row>
    <row r="226" spans="1:7" ht="18.75" hidden="1" thickBot="1" x14ac:dyDescent="0.3">
      <c r="A226" s="10" t="s">
        <v>35</v>
      </c>
      <c r="B226" s="10" t="s">
        <v>51</v>
      </c>
      <c r="C226" s="10" t="s">
        <v>55</v>
      </c>
      <c r="D226" s="10" t="s">
        <v>80</v>
      </c>
      <c r="E226" s="9">
        <v>160</v>
      </c>
      <c r="F226" s="12"/>
      <c r="G226" s="13"/>
    </row>
    <row r="227" spans="1:7" ht="18" hidden="1" x14ac:dyDescent="0.25">
      <c r="A227" s="1" t="s">
        <v>38</v>
      </c>
      <c r="B227" s="1" t="s">
        <v>10</v>
      </c>
      <c r="C227" s="1" t="s">
        <v>11</v>
      </c>
      <c r="D227" s="1" t="s">
        <v>12</v>
      </c>
      <c r="E227" s="2">
        <f t="shared" ca="1" si="2"/>
        <v>712</v>
      </c>
      <c r="F227" s="3">
        <v>45238</v>
      </c>
      <c r="G227" s="4" t="s">
        <v>13</v>
      </c>
    </row>
    <row r="228" spans="1:7" ht="18" hidden="1" x14ac:dyDescent="0.25">
      <c r="A228" s="6" t="s">
        <v>38</v>
      </c>
      <c r="B228" s="6" t="s">
        <v>10</v>
      </c>
      <c r="C228" s="6" t="s">
        <v>11</v>
      </c>
      <c r="D228" s="6" t="s">
        <v>15</v>
      </c>
      <c r="E228" s="2">
        <f t="shared" ca="1" si="2"/>
        <v>220</v>
      </c>
      <c r="F228" s="5">
        <v>45233</v>
      </c>
      <c r="G228" s="8" t="s">
        <v>13</v>
      </c>
    </row>
    <row r="229" spans="1:7" ht="18" hidden="1" x14ac:dyDescent="0.25">
      <c r="A229" s="6" t="s">
        <v>38</v>
      </c>
      <c r="B229" s="6" t="s">
        <v>10</v>
      </c>
      <c r="C229" s="6" t="s">
        <v>11</v>
      </c>
      <c r="D229" s="6" t="s">
        <v>19</v>
      </c>
      <c r="E229" s="2">
        <f t="shared" ca="1" si="2"/>
        <v>700</v>
      </c>
      <c r="F229" s="5">
        <v>45234</v>
      </c>
      <c r="G229" s="8" t="s">
        <v>13</v>
      </c>
    </row>
    <row r="230" spans="1:7" ht="18" hidden="1" x14ac:dyDescent="0.25">
      <c r="A230" s="6" t="s">
        <v>38</v>
      </c>
      <c r="B230" s="6" t="s">
        <v>10</v>
      </c>
      <c r="C230" s="6" t="s">
        <v>11</v>
      </c>
      <c r="D230" s="6" t="s">
        <v>22</v>
      </c>
      <c r="E230" s="2">
        <f t="shared" ca="1" si="2"/>
        <v>424</v>
      </c>
      <c r="F230" s="5">
        <v>45234</v>
      </c>
      <c r="G230" s="8" t="s">
        <v>13</v>
      </c>
    </row>
    <row r="231" spans="1:7" ht="18" hidden="1" x14ac:dyDescent="0.25">
      <c r="A231" s="6" t="s">
        <v>38</v>
      </c>
      <c r="B231" s="6" t="s">
        <v>10</v>
      </c>
      <c r="C231" s="6" t="s">
        <v>11</v>
      </c>
      <c r="D231" s="6" t="s">
        <v>25</v>
      </c>
      <c r="E231" s="2">
        <f t="shared" ca="1" si="2"/>
        <v>444</v>
      </c>
      <c r="F231" s="5">
        <v>45236</v>
      </c>
      <c r="G231" s="8" t="s">
        <v>13</v>
      </c>
    </row>
    <row r="232" spans="1:7" ht="18" hidden="1" x14ac:dyDescent="0.25">
      <c r="A232" s="6" t="s">
        <v>38</v>
      </c>
      <c r="B232" s="6" t="s">
        <v>10</v>
      </c>
      <c r="C232" s="6" t="s">
        <v>11</v>
      </c>
      <c r="D232" s="6" t="s">
        <v>28</v>
      </c>
      <c r="E232" s="2">
        <f t="shared" ca="1" si="2"/>
        <v>807</v>
      </c>
      <c r="F232" s="5">
        <v>45237</v>
      </c>
      <c r="G232" s="8" t="s">
        <v>13</v>
      </c>
    </row>
    <row r="233" spans="1:7" ht="18" hidden="1" x14ac:dyDescent="0.25">
      <c r="A233" s="6" t="s">
        <v>38</v>
      </c>
      <c r="B233" s="6" t="s">
        <v>10</v>
      </c>
      <c r="C233" s="6" t="s">
        <v>11</v>
      </c>
      <c r="D233" s="6" t="s">
        <v>30</v>
      </c>
      <c r="E233" s="2">
        <f t="shared" ca="1" si="2"/>
        <v>850</v>
      </c>
      <c r="F233" s="5">
        <v>45236</v>
      </c>
      <c r="G233" s="8" t="s">
        <v>13</v>
      </c>
    </row>
    <row r="234" spans="1:7" ht="18" hidden="1" x14ac:dyDescent="0.25">
      <c r="A234" s="6" t="s">
        <v>38</v>
      </c>
      <c r="B234" s="6" t="s">
        <v>10</v>
      </c>
      <c r="C234" s="6" t="s">
        <v>11</v>
      </c>
      <c r="D234" s="6" t="s">
        <v>32</v>
      </c>
      <c r="E234" s="2">
        <f t="shared" ca="1" si="2"/>
        <v>912</v>
      </c>
      <c r="F234" s="5">
        <v>45237</v>
      </c>
      <c r="G234" s="8" t="s">
        <v>13</v>
      </c>
    </row>
    <row r="235" spans="1:7" ht="18" hidden="1" x14ac:dyDescent="0.25">
      <c r="A235" s="6" t="s">
        <v>38</v>
      </c>
      <c r="B235" s="6" t="s">
        <v>10</v>
      </c>
      <c r="C235" s="6" t="s">
        <v>11</v>
      </c>
      <c r="D235" s="6" t="s">
        <v>34</v>
      </c>
      <c r="E235" s="2">
        <f t="shared" ca="1" si="2"/>
        <v>851</v>
      </c>
      <c r="F235" s="5">
        <v>45238</v>
      </c>
      <c r="G235" s="8" t="s">
        <v>13</v>
      </c>
    </row>
    <row r="236" spans="1:7" ht="18" hidden="1" x14ac:dyDescent="0.25">
      <c r="A236" s="6" t="s">
        <v>38</v>
      </c>
      <c r="B236" s="6" t="s">
        <v>10</v>
      </c>
      <c r="C236" s="6" t="s">
        <v>36</v>
      </c>
      <c r="D236" s="6" t="s">
        <v>37</v>
      </c>
      <c r="E236" s="2">
        <f t="shared" ca="1" si="2"/>
        <v>52</v>
      </c>
      <c r="F236" s="5">
        <v>45239</v>
      </c>
      <c r="G236" s="8" t="s">
        <v>13</v>
      </c>
    </row>
    <row r="237" spans="1:7" ht="18" hidden="1" x14ac:dyDescent="0.25">
      <c r="A237" s="6" t="s">
        <v>38</v>
      </c>
      <c r="B237" s="6" t="s">
        <v>10</v>
      </c>
      <c r="C237" s="6" t="s">
        <v>36</v>
      </c>
      <c r="D237" s="6" t="s">
        <v>39</v>
      </c>
      <c r="E237" s="2">
        <f t="shared" ca="1" si="2"/>
        <v>80</v>
      </c>
      <c r="F237" s="5">
        <v>45234</v>
      </c>
      <c r="G237" s="8" t="s">
        <v>13</v>
      </c>
    </row>
    <row r="238" spans="1:7" ht="18" hidden="1" x14ac:dyDescent="0.25">
      <c r="A238" s="6" t="s">
        <v>38</v>
      </c>
      <c r="B238" s="6" t="s">
        <v>10</v>
      </c>
      <c r="C238" s="6" t="s">
        <v>36</v>
      </c>
      <c r="D238" s="6" t="s">
        <v>41</v>
      </c>
      <c r="E238" s="2">
        <f t="shared" ca="1" si="2"/>
        <v>103</v>
      </c>
      <c r="F238" s="5">
        <v>45235</v>
      </c>
      <c r="G238" s="8" t="s">
        <v>13</v>
      </c>
    </row>
    <row r="239" spans="1:7" ht="18" hidden="1" x14ac:dyDescent="0.25">
      <c r="A239" s="6" t="s">
        <v>38</v>
      </c>
      <c r="B239" s="6" t="s">
        <v>10</v>
      </c>
      <c r="C239" s="6" t="s">
        <v>43</v>
      </c>
      <c r="D239" s="6" t="s">
        <v>12</v>
      </c>
      <c r="E239" s="2">
        <f t="shared" ca="1" si="2"/>
        <v>59</v>
      </c>
      <c r="F239" s="5">
        <v>45236</v>
      </c>
      <c r="G239" s="8" t="s">
        <v>13</v>
      </c>
    </row>
    <row r="240" spans="1:7" ht="18" hidden="1" x14ac:dyDescent="0.25">
      <c r="A240" s="6" t="s">
        <v>38</v>
      </c>
      <c r="B240" s="6" t="s">
        <v>10</v>
      </c>
      <c r="C240" s="6" t="s">
        <v>43</v>
      </c>
      <c r="D240" s="6" t="s">
        <v>44</v>
      </c>
      <c r="E240" s="2">
        <f t="shared" ca="1" si="2"/>
        <v>220</v>
      </c>
      <c r="F240" s="5">
        <v>45237</v>
      </c>
      <c r="G240" s="8" t="s">
        <v>13</v>
      </c>
    </row>
    <row r="241" spans="1:18" ht="18" hidden="1" x14ac:dyDescent="0.25">
      <c r="A241" s="6" t="s">
        <v>38</v>
      </c>
      <c r="B241" s="6" t="s">
        <v>10</v>
      </c>
      <c r="C241" s="6" t="s">
        <v>43</v>
      </c>
      <c r="D241" s="6" t="s">
        <v>45</v>
      </c>
      <c r="E241" s="2">
        <f t="shared" ca="1" si="2"/>
        <v>582</v>
      </c>
      <c r="F241" s="5">
        <v>45233</v>
      </c>
      <c r="G241" s="8" t="s">
        <v>13</v>
      </c>
    </row>
    <row r="242" spans="1:18" ht="18" hidden="1" x14ac:dyDescent="0.25">
      <c r="A242" s="6" t="s">
        <v>38</v>
      </c>
      <c r="B242" s="6" t="s">
        <v>10</v>
      </c>
      <c r="C242" s="6" t="s">
        <v>43</v>
      </c>
      <c r="D242" s="6" t="s">
        <v>46</v>
      </c>
      <c r="E242" s="2">
        <f t="shared" ca="1" si="2"/>
        <v>957</v>
      </c>
      <c r="F242" s="5">
        <v>45234</v>
      </c>
      <c r="G242" s="8" t="s">
        <v>13</v>
      </c>
    </row>
    <row r="243" spans="1:18" ht="18" hidden="1" x14ac:dyDescent="0.25">
      <c r="A243" s="6" t="s">
        <v>38</v>
      </c>
      <c r="B243" s="6" t="s">
        <v>10</v>
      </c>
      <c r="C243" s="6" t="s">
        <v>43</v>
      </c>
      <c r="D243" s="6" t="s">
        <v>47</v>
      </c>
      <c r="E243" s="2">
        <f t="shared" ca="1" si="2"/>
        <v>59</v>
      </c>
      <c r="F243" s="5">
        <v>45236</v>
      </c>
      <c r="G243" s="8" t="s">
        <v>13</v>
      </c>
    </row>
    <row r="244" spans="1:18" ht="18" hidden="1" x14ac:dyDescent="0.25">
      <c r="A244" s="6" t="s">
        <v>38</v>
      </c>
      <c r="B244" s="6" t="s">
        <v>10</v>
      </c>
      <c r="C244" s="6" t="s">
        <v>43</v>
      </c>
      <c r="D244" s="6" t="s">
        <v>48</v>
      </c>
      <c r="E244" s="2">
        <f t="shared" ca="1" si="2"/>
        <v>936</v>
      </c>
      <c r="F244" s="5">
        <v>45237</v>
      </c>
      <c r="G244" s="8" t="s">
        <v>13</v>
      </c>
    </row>
    <row r="245" spans="1:18" ht="18" hidden="1" x14ac:dyDescent="0.25">
      <c r="A245" s="6" t="s">
        <v>38</v>
      </c>
      <c r="B245" s="6" t="s">
        <v>10</v>
      </c>
      <c r="C245" s="6" t="s">
        <v>43</v>
      </c>
      <c r="D245" s="6" t="s">
        <v>49</v>
      </c>
      <c r="E245" s="2">
        <f t="shared" ca="1" si="2"/>
        <v>828</v>
      </c>
      <c r="F245" s="5">
        <v>45238</v>
      </c>
      <c r="G245" s="8" t="s">
        <v>13</v>
      </c>
    </row>
    <row r="246" spans="1:18" ht="18" hidden="1" x14ac:dyDescent="0.25">
      <c r="A246" s="6" t="s">
        <v>38</v>
      </c>
      <c r="B246" s="6" t="s">
        <v>10</v>
      </c>
      <c r="C246" s="6" t="s">
        <v>43</v>
      </c>
      <c r="D246" s="6" t="s">
        <v>50</v>
      </c>
      <c r="E246" s="2">
        <f t="shared" ca="1" si="2"/>
        <v>649</v>
      </c>
      <c r="F246" s="5">
        <v>45239</v>
      </c>
      <c r="G246" s="8" t="s">
        <v>13</v>
      </c>
    </row>
    <row r="247" spans="1:18" ht="18" hidden="1" x14ac:dyDescent="0.25">
      <c r="A247" s="6" t="s">
        <v>38</v>
      </c>
      <c r="B247" s="6" t="s">
        <v>10</v>
      </c>
      <c r="C247" s="6" t="s">
        <v>43</v>
      </c>
      <c r="D247" s="6" t="s">
        <v>34</v>
      </c>
      <c r="E247" s="2">
        <f t="shared" ca="1" si="2"/>
        <v>426</v>
      </c>
      <c r="F247" s="5">
        <v>45234</v>
      </c>
      <c r="G247" s="8" t="s">
        <v>13</v>
      </c>
    </row>
    <row r="248" spans="1:18" ht="18" hidden="1" x14ac:dyDescent="0.25">
      <c r="A248" s="6" t="s">
        <v>38</v>
      </c>
      <c r="B248" s="6" t="s">
        <v>51</v>
      </c>
      <c r="C248" s="6" t="s">
        <v>52</v>
      </c>
      <c r="D248" s="6" t="s">
        <v>53</v>
      </c>
      <c r="E248" s="9">
        <v>13000</v>
      </c>
      <c r="F248" s="5"/>
      <c r="G248" s="8"/>
    </row>
    <row r="249" spans="1:18" ht="18" hidden="1" x14ac:dyDescent="0.25">
      <c r="A249" s="6" t="s">
        <v>38</v>
      </c>
      <c r="B249" s="6" t="s">
        <v>51</v>
      </c>
      <c r="C249" s="6" t="s">
        <v>52</v>
      </c>
      <c r="D249" s="6" t="s">
        <v>54</v>
      </c>
      <c r="E249" s="9">
        <v>3600</v>
      </c>
      <c r="F249" s="5"/>
      <c r="G249" s="8"/>
    </row>
    <row r="250" spans="1:18" ht="18" hidden="1" x14ac:dyDescent="0.25">
      <c r="A250" s="6" t="s">
        <v>38</v>
      </c>
      <c r="B250" s="6" t="s">
        <v>51</v>
      </c>
      <c r="C250" s="6" t="s">
        <v>55</v>
      </c>
      <c r="D250" s="6" t="s">
        <v>56</v>
      </c>
      <c r="E250" s="9">
        <v>1500</v>
      </c>
      <c r="F250" s="5"/>
      <c r="G250" s="8"/>
    </row>
    <row r="251" spans="1:18" ht="18.75" hidden="1" thickBot="1" x14ac:dyDescent="0.3">
      <c r="A251" s="10" t="s">
        <v>38</v>
      </c>
      <c r="B251" s="10" t="s">
        <v>51</v>
      </c>
      <c r="C251" s="10" t="s">
        <v>55</v>
      </c>
      <c r="D251" s="10" t="s">
        <v>80</v>
      </c>
      <c r="E251" s="9">
        <v>160</v>
      </c>
      <c r="F251" s="12"/>
      <c r="G251" s="13"/>
    </row>
    <row r="252" spans="1:18" ht="18" hidden="1" x14ac:dyDescent="0.25">
      <c r="A252" s="1" t="s">
        <v>40</v>
      </c>
      <c r="B252" s="1" t="s">
        <v>10</v>
      </c>
      <c r="C252" s="1" t="s">
        <v>11</v>
      </c>
      <c r="D252" s="1" t="s">
        <v>12</v>
      </c>
      <c r="E252" s="2">
        <f t="shared" ca="1" si="2"/>
        <v>617</v>
      </c>
      <c r="F252" s="3">
        <v>45139</v>
      </c>
      <c r="G252" s="4" t="s">
        <v>13</v>
      </c>
    </row>
    <row r="253" spans="1:18" ht="18" hidden="1" x14ac:dyDescent="0.25">
      <c r="A253" s="6" t="s">
        <v>40</v>
      </c>
      <c r="B253" s="6" t="s">
        <v>10</v>
      </c>
      <c r="C253" s="6" t="s">
        <v>11</v>
      </c>
      <c r="D253" s="6" t="s">
        <v>15</v>
      </c>
      <c r="E253" s="2">
        <f t="shared" ca="1" si="2"/>
        <v>499</v>
      </c>
      <c r="F253" s="5">
        <v>45145</v>
      </c>
      <c r="G253" s="8" t="s">
        <v>13</v>
      </c>
    </row>
    <row r="254" spans="1:18" ht="18" hidden="1" x14ac:dyDescent="0.25">
      <c r="A254" s="6" t="s">
        <v>40</v>
      </c>
      <c r="B254" s="6" t="s">
        <v>10</v>
      </c>
      <c r="C254" s="6" t="s">
        <v>11</v>
      </c>
      <c r="D254" s="6" t="s">
        <v>19</v>
      </c>
      <c r="E254" s="2">
        <f t="shared" ca="1" si="2"/>
        <v>667</v>
      </c>
      <c r="F254" s="5">
        <v>45140</v>
      </c>
      <c r="G254" s="8" t="s">
        <v>13</v>
      </c>
      <c r="Q254" s="39" t="s">
        <v>57</v>
      </c>
      <c r="R254" s="37" t="s">
        <v>59</v>
      </c>
    </row>
    <row r="255" spans="1:18" ht="18" hidden="1" x14ac:dyDescent="0.25">
      <c r="A255" s="6" t="s">
        <v>40</v>
      </c>
      <c r="B255" s="6" t="s">
        <v>10</v>
      </c>
      <c r="C255" s="6" t="s">
        <v>11</v>
      </c>
      <c r="D255" s="6" t="s">
        <v>22</v>
      </c>
      <c r="E255" s="2">
        <f t="shared" ca="1" si="2"/>
        <v>548</v>
      </c>
      <c r="F255" s="5">
        <v>45142</v>
      </c>
      <c r="G255" s="8" t="s">
        <v>13</v>
      </c>
      <c r="Q255" s="39" t="s">
        <v>60</v>
      </c>
      <c r="R255" s="37">
        <v>23111</v>
      </c>
    </row>
    <row r="256" spans="1:18" ht="18" hidden="1" x14ac:dyDescent="0.25">
      <c r="A256" s="6" t="s">
        <v>40</v>
      </c>
      <c r="B256" s="6" t="s">
        <v>10</v>
      </c>
      <c r="C256" s="6" t="s">
        <v>11</v>
      </c>
      <c r="D256" s="6" t="s">
        <v>25</v>
      </c>
      <c r="E256" s="2">
        <f t="shared" ca="1" si="2"/>
        <v>51</v>
      </c>
      <c r="F256" s="5">
        <v>45142</v>
      </c>
      <c r="G256" s="8" t="s">
        <v>13</v>
      </c>
      <c r="Q256" s="39" t="s">
        <v>61</v>
      </c>
      <c r="R256" s="37">
        <v>26344</v>
      </c>
    </row>
    <row r="257" spans="1:18" ht="18" hidden="1" x14ac:dyDescent="0.25">
      <c r="A257" s="6" t="s">
        <v>40</v>
      </c>
      <c r="B257" s="6" t="s">
        <v>10</v>
      </c>
      <c r="C257" s="6" t="s">
        <v>11</v>
      </c>
      <c r="D257" s="6" t="s">
        <v>28</v>
      </c>
      <c r="E257" s="2">
        <f t="shared" ca="1" si="2"/>
        <v>846</v>
      </c>
      <c r="F257" s="5">
        <v>45143</v>
      </c>
      <c r="G257" s="8" t="s">
        <v>16</v>
      </c>
      <c r="Q257" s="39" t="s">
        <v>62</v>
      </c>
      <c r="R257" s="37">
        <v>29577</v>
      </c>
    </row>
    <row r="258" spans="1:18" ht="18" hidden="1" x14ac:dyDescent="0.25">
      <c r="A258" s="6" t="s">
        <v>40</v>
      </c>
      <c r="B258" s="6" t="s">
        <v>10</v>
      </c>
      <c r="C258" s="6" t="s">
        <v>11</v>
      </c>
      <c r="D258" s="6" t="s">
        <v>30</v>
      </c>
      <c r="E258" s="2">
        <f t="shared" ca="1" si="2"/>
        <v>192</v>
      </c>
      <c r="F258" s="5">
        <v>45144</v>
      </c>
      <c r="G258" s="8" t="s">
        <v>13</v>
      </c>
      <c r="Q258" s="39" t="s">
        <v>63</v>
      </c>
      <c r="R258" s="37">
        <v>32810</v>
      </c>
    </row>
    <row r="259" spans="1:18" ht="18" hidden="1" x14ac:dyDescent="0.25">
      <c r="A259" s="6" t="s">
        <v>40</v>
      </c>
      <c r="B259" s="6" t="s">
        <v>10</v>
      </c>
      <c r="C259" s="6" t="s">
        <v>11</v>
      </c>
      <c r="D259" s="6" t="s">
        <v>32</v>
      </c>
      <c r="E259" s="2">
        <f t="shared" ca="1" si="2"/>
        <v>493</v>
      </c>
      <c r="F259" s="5">
        <v>45145</v>
      </c>
      <c r="G259" s="8" t="s">
        <v>13</v>
      </c>
      <c r="Q259" s="39" t="s">
        <v>64</v>
      </c>
      <c r="R259" s="37">
        <v>36043</v>
      </c>
    </row>
    <row r="260" spans="1:18" ht="18" hidden="1" x14ac:dyDescent="0.25">
      <c r="A260" s="6" t="s">
        <v>40</v>
      </c>
      <c r="B260" s="6" t="s">
        <v>10</v>
      </c>
      <c r="C260" s="6" t="s">
        <v>11</v>
      </c>
      <c r="D260" s="6" t="s">
        <v>34</v>
      </c>
      <c r="E260" s="2">
        <f t="shared" ca="1" si="2"/>
        <v>880</v>
      </c>
      <c r="F260" s="5">
        <v>45146</v>
      </c>
      <c r="G260" s="8" t="s">
        <v>16</v>
      </c>
      <c r="Q260" s="39" t="s">
        <v>65</v>
      </c>
      <c r="R260" s="37">
        <v>39276</v>
      </c>
    </row>
    <row r="261" spans="1:18" ht="18" hidden="1" x14ac:dyDescent="0.25">
      <c r="A261" s="6" t="s">
        <v>40</v>
      </c>
      <c r="B261" s="6" t="s">
        <v>10</v>
      </c>
      <c r="C261" s="6" t="s">
        <v>36</v>
      </c>
      <c r="D261" s="6" t="s">
        <v>37</v>
      </c>
      <c r="E261" s="2">
        <f t="shared" ca="1" si="2"/>
        <v>49</v>
      </c>
      <c r="F261" s="5">
        <v>45147</v>
      </c>
      <c r="G261" s="8" t="s">
        <v>13</v>
      </c>
      <c r="Q261" s="39" t="s">
        <v>66</v>
      </c>
      <c r="R261" s="37">
        <v>42509</v>
      </c>
    </row>
    <row r="262" spans="1:18" ht="18" hidden="1" x14ac:dyDescent="0.25">
      <c r="A262" s="6" t="s">
        <v>40</v>
      </c>
      <c r="B262" s="6" t="s">
        <v>10</v>
      </c>
      <c r="C262" s="6" t="s">
        <v>36</v>
      </c>
      <c r="D262" s="6" t="s">
        <v>39</v>
      </c>
      <c r="E262" s="2">
        <f t="shared" ca="1" si="2"/>
        <v>513</v>
      </c>
      <c r="F262" s="5">
        <v>45142</v>
      </c>
      <c r="G262" s="8" t="s">
        <v>13</v>
      </c>
      <c r="Q262" s="39" t="s">
        <v>67</v>
      </c>
      <c r="R262" s="37">
        <v>45742</v>
      </c>
    </row>
    <row r="263" spans="1:18" ht="18" hidden="1" x14ac:dyDescent="0.25">
      <c r="A263" s="6" t="s">
        <v>40</v>
      </c>
      <c r="B263" s="6" t="s">
        <v>10</v>
      </c>
      <c r="C263" s="6" t="s">
        <v>36</v>
      </c>
      <c r="D263" s="6" t="s">
        <v>41</v>
      </c>
      <c r="E263" s="2">
        <f t="shared" ca="1" si="2"/>
        <v>91</v>
      </c>
      <c r="F263" s="5">
        <v>45143</v>
      </c>
      <c r="G263" s="8" t="s">
        <v>16</v>
      </c>
      <c r="Q263" s="39" t="s">
        <v>68</v>
      </c>
      <c r="R263" s="37">
        <v>29577</v>
      </c>
    </row>
    <row r="264" spans="1:18" ht="18" hidden="1" x14ac:dyDescent="0.25">
      <c r="A264" s="6" t="s">
        <v>40</v>
      </c>
      <c r="B264" s="6" t="s">
        <v>10</v>
      </c>
      <c r="C264" s="6" t="s">
        <v>43</v>
      </c>
      <c r="D264" s="6" t="s">
        <v>12</v>
      </c>
      <c r="E264" s="2">
        <f t="shared" ca="1" si="2"/>
        <v>551</v>
      </c>
      <c r="F264" s="5">
        <v>45144</v>
      </c>
      <c r="G264" s="8" t="s">
        <v>13</v>
      </c>
      <c r="Q264" s="39" t="s">
        <v>69</v>
      </c>
      <c r="R264" s="37">
        <v>32810</v>
      </c>
    </row>
    <row r="265" spans="1:18" ht="18" hidden="1" x14ac:dyDescent="0.25">
      <c r="A265" s="6" t="s">
        <v>40</v>
      </c>
      <c r="B265" s="6" t="s">
        <v>10</v>
      </c>
      <c r="C265" s="6" t="s">
        <v>43</v>
      </c>
      <c r="D265" s="6" t="s">
        <v>44</v>
      </c>
      <c r="E265" s="2">
        <f t="shared" ca="1" si="2"/>
        <v>366</v>
      </c>
      <c r="F265" s="5">
        <v>45145</v>
      </c>
      <c r="G265" s="8" t="s">
        <v>13</v>
      </c>
      <c r="Q265" s="39" t="s">
        <v>70</v>
      </c>
      <c r="R265" s="37">
        <v>36043</v>
      </c>
    </row>
    <row r="266" spans="1:18" ht="18" hidden="1" x14ac:dyDescent="0.25">
      <c r="A266" s="6" t="s">
        <v>40</v>
      </c>
      <c r="B266" s="6" t="s">
        <v>10</v>
      </c>
      <c r="C266" s="6" t="s">
        <v>43</v>
      </c>
      <c r="D266" s="6" t="s">
        <v>45</v>
      </c>
      <c r="E266" s="2">
        <f t="shared" ca="1" si="2"/>
        <v>895</v>
      </c>
      <c r="F266" s="5">
        <v>45141</v>
      </c>
      <c r="G266" s="8" t="s">
        <v>16</v>
      </c>
      <c r="Q266" s="39" t="s">
        <v>71</v>
      </c>
      <c r="R266" s="37">
        <v>28000</v>
      </c>
    </row>
    <row r="267" spans="1:18" ht="18" hidden="1" x14ac:dyDescent="0.25">
      <c r="A267" s="6" t="s">
        <v>40</v>
      </c>
      <c r="B267" s="6" t="s">
        <v>10</v>
      </c>
      <c r="C267" s="6" t="s">
        <v>43</v>
      </c>
      <c r="D267" s="6" t="s">
        <v>46</v>
      </c>
      <c r="E267" s="2">
        <f t="shared" ref="E267:E297" ca="1" si="3">RANDBETWEEN(40,1000)</f>
        <v>814</v>
      </c>
      <c r="F267" s="5">
        <v>45142</v>
      </c>
      <c r="G267" s="8" t="s">
        <v>13</v>
      </c>
    </row>
    <row r="268" spans="1:18" ht="18" hidden="1" x14ac:dyDescent="0.25">
      <c r="A268" s="6" t="s">
        <v>40</v>
      </c>
      <c r="B268" s="6" t="s">
        <v>10</v>
      </c>
      <c r="C268" s="6" t="s">
        <v>43</v>
      </c>
      <c r="D268" s="6" t="s">
        <v>47</v>
      </c>
      <c r="E268" s="2">
        <f t="shared" ca="1" si="3"/>
        <v>625</v>
      </c>
      <c r="F268" s="5">
        <v>45143</v>
      </c>
      <c r="G268" s="8" t="s">
        <v>13</v>
      </c>
    </row>
    <row r="269" spans="1:18" ht="18" hidden="1" x14ac:dyDescent="0.25">
      <c r="A269" s="6" t="s">
        <v>40</v>
      </c>
      <c r="B269" s="6" t="s">
        <v>10</v>
      </c>
      <c r="C269" s="6" t="s">
        <v>43</v>
      </c>
      <c r="D269" s="6" t="s">
        <v>48</v>
      </c>
      <c r="E269" s="2">
        <f t="shared" ca="1" si="3"/>
        <v>143</v>
      </c>
      <c r="F269" s="5">
        <v>45144</v>
      </c>
      <c r="G269" s="8" t="s">
        <v>16</v>
      </c>
    </row>
    <row r="270" spans="1:18" ht="18" hidden="1" x14ac:dyDescent="0.25">
      <c r="A270" s="6" t="s">
        <v>40</v>
      </c>
      <c r="B270" s="6" t="s">
        <v>10</v>
      </c>
      <c r="C270" s="6" t="s">
        <v>43</v>
      </c>
      <c r="D270" s="6" t="s">
        <v>49</v>
      </c>
      <c r="E270" s="2">
        <f t="shared" ca="1" si="3"/>
        <v>433</v>
      </c>
      <c r="F270" s="5">
        <v>45145</v>
      </c>
      <c r="G270" s="8" t="s">
        <v>13</v>
      </c>
    </row>
    <row r="271" spans="1:18" ht="18" hidden="1" x14ac:dyDescent="0.25">
      <c r="A271" s="6" t="s">
        <v>40</v>
      </c>
      <c r="B271" s="6" t="s">
        <v>10</v>
      </c>
      <c r="C271" s="6" t="s">
        <v>43</v>
      </c>
      <c r="D271" s="6" t="s">
        <v>50</v>
      </c>
      <c r="E271" s="2">
        <f t="shared" ca="1" si="3"/>
        <v>907</v>
      </c>
      <c r="F271" s="5">
        <v>45146</v>
      </c>
      <c r="G271" s="8" t="s">
        <v>13</v>
      </c>
    </row>
    <row r="272" spans="1:18" ht="18" hidden="1" x14ac:dyDescent="0.25">
      <c r="A272" s="6" t="s">
        <v>40</v>
      </c>
      <c r="B272" s="6" t="s">
        <v>10</v>
      </c>
      <c r="C272" s="6" t="s">
        <v>43</v>
      </c>
      <c r="D272" s="6" t="s">
        <v>34</v>
      </c>
      <c r="E272" s="2">
        <f t="shared" ca="1" si="3"/>
        <v>683</v>
      </c>
      <c r="F272" s="5">
        <v>45147</v>
      </c>
      <c r="G272" s="8" t="s">
        <v>13</v>
      </c>
    </row>
    <row r="273" spans="1:7" ht="18" hidden="1" x14ac:dyDescent="0.25">
      <c r="A273" s="6" t="s">
        <v>40</v>
      </c>
      <c r="B273" s="6" t="s">
        <v>51</v>
      </c>
      <c r="C273" s="6" t="s">
        <v>52</v>
      </c>
      <c r="D273" s="6" t="s">
        <v>53</v>
      </c>
      <c r="E273" s="9">
        <v>13000</v>
      </c>
      <c r="F273" s="5"/>
      <c r="G273" s="8"/>
    </row>
    <row r="274" spans="1:7" ht="18" hidden="1" x14ac:dyDescent="0.25">
      <c r="A274" s="6" t="s">
        <v>40</v>
      </c>
      <c r="B274" s="6" t="s">
        <v>51</v>
      </c>
      <c r="C274" s="6" t="s">
        <v>52</v>
      </c>
      <c r="D274" s="6" t="s">
        <v>54</v>
      </c>
      <c r="E274" s="9">
        <v>3600</v>
      </c>
      <c r="F274" s="5"/>
      <c r="G274" s="8"/>
    </row>
    <row r="275" spans="1:7" ht="18" hidden="1" x14ac:dyDescent="0.25">
      <c r="A275" s="6" t="s">
        <v>40</v>
      </c>
      <c r="B275" s="6" t="s">
        <v>51</v>
      </c>
      <c r="C275" s="6" t="s">
        <v>55</v>
      </c>
      <c r="D275" s="6" t="s">
        <v>56</v>
      </c>
      <c r="E275" s="9">
        <v>1500</v>
      </c>
      <c r="F275" s="5"/>
      <c r="G275" s="8"/>
    </row>
    <row r="276" spans="1:7" ht="18.75" hidden="1" thickBot="1" x14ac:dyDescent="0.3">
      <c r="A276" s="10" t="s">
        <v>40</v>
      </c>
      <c r="B276" s="10" t="s">
        <v>51</v>
      </c>
      <c r="C276" s="10" t="s">
        <v>55</v>
      </c>
      <c r="D276" s="10" t="s">
        <v>80</v>
      </c>
      <c r="E276" s="9">
        <v>160</v>
      </c>
      <c r="F276" s="12"/>
      <c r="G276" s="13"/>
    </row>
    <row r="277" spans="1:7" ht="18" hidden="1" x14ac:dyDescent="0.25">
      <c r="A277" s="1" t="s">
        <v>42</v>
      </c>
      <c r="B277" s="1" t="s">
        <v>10</v>
      </c>
      <c r="C277" s="1" t="s">
        <v>11</v>
      </c>
      <c r="D277" s="1" t="s">
        <v>12</v>
      </c>
      <c r="E277" s="2">
        <f t="shared" ca="1" si="3"/>
        <v>519</v>
      </c>
      <c r="F277" s="3">
        <v>45261</v>
      </c>
      <c r="G277" s="4" t="s">
        <v>13</v>
      </c>
    </row>
    <row r="278" spans="1:7" ht="18" hidden="1" x14ac:dyDescent="0.25">
      <c r="A278" s="6" t="s">
        <v>42</v>
      </c>
      <c r="B278" s="6" t="s">
        <v>10</v>
      </c>
      <c r="C278" s="6" t="s">
        <v>11</v>
      </c>
      <c r="D278" s="6" t="s">
        <v>15</v>
      </c>
      <c r="E278" s="2">
        <f t="shared" ca="1" si="3"/>
        <v>268</v>
      </c>
      <c r="F278" s="5">
        <v>45267</v>
      </c>
      <c r="G278" s="8" t="s">
        <v>16</v>
      </c>
    </row>
    <row r="279" spans="1:7" ht="18" hidden="1" x14ac:dyDescent="0.25">
      <c r="A279" s="6" t="s">
        <v>42</v>
      </c>
      <c r="B279" s="6" t="s">
        <v>10</v>
      </c>
      <c r="C279" s="6" t="s">
        <v>11</v>
      </c>
      <c r="D279" s="6" t="s">
        <v>19</v>
      </c>
      <c r="E279" s="2">
        <f t="shared" ca="1" si="3"/>
        <v>305</v>
      </c>
      <c r="F279" s="5">
        <v>45262</v>
      </c>
      <c r="G279" s="8" t="s">
        <v>13</v>
      </c>
    </row>
    <row r="280" spans="1:7" ht="18" hidden="1" x14ac:dyDescent="0.25">
      <c r="A280" s="6" t="s">
        <v>42</v>
      </c>
      <c r="B280" s="6" t="s">
        <v>10</v>
      </c>
      <c r="C280" s="6" t="s">
        <v>11</v>
      </c>
      <c r="D280" s="6" t="s">
        <v>22</v>
      </c>
      <c r="E280" s="2">
        <f t="shared" ca="1" si="3"/>
        <v>121</v>
      </c>
      <c r="F280" s="5">
        <v>45264</v>
      </c>
      <c r="G280" s="8" t="s">
        <v>13</v>
      </c>
    </row>
    <row r="281" spans="1:7" ht="18" hidden="1" x14ac:dyDescent="0.25">
      <c r="A281" s="6" t="s">
        <v>42</v>
      </c>
      <c r="B281" s="6" t="s">
        <v>10</v>
      </c>
      <c r="C281" s="6" t="s">
        <v>11</v>
      </c>
      <c r="D281" s="6" t="s">
        <v>25</v>
      </c>
      <c r="E281" s="2">
        <f t="shared" ca="1" si="3"/>
        <v>540</v>
      </c>
      <c r="F281" s="5">
        <v>45264</v>
      </c>
      <c r="G281" s="8" t="s">
        <v>16</v>
      </c>
    </row>
    <row r="282" spans="1:7" ht="18" hidden="1" x14ac:dyDescent="0.25">
      <c r="A282" s="6" t="s">
        <v>42</v>
      </c>
      <c r="B282" s="6" t="s">
        <v>10</v>
      </c>
      <c r="C282" s="6" t="s">
        <v>11</v>
      </c>
      <c r="D282" s="6" t="s">
        <v>28</v>
      </c>
      <c r="E282" s="2">
        <f t="shared" ca="1" si="3"/>
        <v>405</v>
      </c>
      <c r="F282" s="5">
        <v>45265</v>
      </c>
      <c r="G282" s="8" t="s">
        <v>13</v>
      </c>
    </row>
    <row r="283" spans="1:7" ht="18" hidden="1" x14ac:dyDescent="0.25">
      <c r="A283" s="6" t="s">
        <v>42</v>
      </c>
      <c r="B283" s="6" t="s">
        <v>10</v>
      </c>
      <c r="C283" s="6" t="s">
        <v>11</v>
      </c>
      <c r="D283" s="6" t="s">
        <v>30</v>
      </c>
      <c r="E283" s="2">
        <f t="shared" ca="1" si="3"/>
        <v>671</v>
      </c>
      <c r="F283" s="5">
        <v>45266</v>
      </c>
      <c r="G283" s="8" t="s">
        <v>13</v>
      </c>
    </row>
    <row r="284" spans="1:7" ht="18" hidden="1" x14ac:dyDescent="0.25">
      <c r="A284" s="6" t="s">
        <v>42</v>
      </c>
      <c r="B284" s="6" t="s">
        <v>10</v>
      </c>
      <c r="C284" s="6" t="s">
        <v>11</v>
      </c>
      <c r="D284" s="6" t="s">
        <v>32</v>
      </c>
      <c r="E284" s="2">
        <f t="shared" ca="1" si="3"/>
        <v>345</v>
      </c>
      <c r="F284" s="5">
        <v>45267</v>
      </c>
      <c r="G284" s="8" t="s">
        <v>16</v>
      </c>
    </row>
    <row r="285" spans="1:7" ht="18" hidden="1" x14ac:dyDescent="0.25">
      <c r="A285" s="6" t="s">
        <v>42</v>
      </c>
      <c r="B285" s="6" t="s">
        <v>10</v>
      </c>
      <c r="C285" s="6" t="s">
        <v>11</v>
      </c>
      <c r="D285" s="6" t="s">
        <v>34</v>
      </c>
      <c r="E285" s="2">
        <f t="shared" ca="1" si="3"/>
        <v>577</v>
      </c>
      <c r="F285" s="5">
        <v>45268</v>
      </c>
      <c r="G285" s="8" t="s">
        <v>13</v>
      </c>
    </row>
    <row r="286" spans="1:7" ht="18" hidden="1" x14ac:dyDescent="0.25">
      <c r="A286" s="6" t="s">
        <v>42</v>
      </c>
      <c r="B286" s="6" t="s">
        <v>10</v>
      </c>
      <c r="C286" s="6" t="s">
        <v>36</v>
      </c>
      <c r="D286" s="6" t="s">
        <v>37</v>
      </c>
      <c r="E286" s="2">
        <f t="shared" ca="1" si="3"/>
        <v>851</v>
      </c>
      <c r="F286" s="5">
        <v>45269</v>
      </c>
      <c r="G286" s="8" t="s">
        <v>13</v>
      </c>
    </row>
    <row r="287" spans="1:7" ht="18" hidden="1" x14ac:dyDescent="0.25">
      <c r="A287" s="6" t="s">
        <v>42</v>
      </c>
      <c r="B287" s="6" t="s">
        <v>10</v>
      </c>
      <c r="C287" s="6" t="s">
        <v>36</v>
      </c>
      <c r="D287" s="6" t="s">
        <v>39</v>
      </c>
      <c r="E287" s="2">
        <f t="shared" ca="1" si="3"/>
        <v>700</v>
      </c>
      <c r="F287" s="5">
        <v>45264</v>
      </c>
      <c r="G287" s="8" t="s">
        <v>13</v>
      </c>
    </row>
    <row r="288" spans="1:7" ht="18" hidden="1" x14ac:dyDescent="0.25">
      <c r="A288" s="6" t="s">
        <v>42</v>
      </c>
      <c r="B288" s="6" t="s">
        <v>10</v>
      </c>
      <c r="C288" s="6" t="s">
        <v>36</v>
      </c>
      <c r="D288" s="6" t="s">
        <v>41</v>
      </c>
      <c r="E288" s="2">
        <f t="shared" ca="1" si="3"/>
        <v>350</v>
      </c>
      <c r="F288" s="5">
        <v>45265</v>
      </c>
      <c r="G288" s="8" t="s">
        <v>13</v>
      </c>
    </row>
    <row r="289" spans="1:7" ht="18" hidden="1" x14ac:dyDescent="0.25">
      <c r="A289" s="6" t="s">
        <v>42</v>
      </c>
      <c r="B289" s="6" t="s">
        <v>10</v>
      </c>
      <c r="C289" s="6" t="s">
        <v>43</v>
      </c>
      <c r="D289" s="6" t="s">
        <v>12</v>
      </c>
      <c r="E289" s="2">
        <f t="shared" ca="1" si="3"/>
        <v>949</v>
      </c>
      <c r="F289" s="5">
        <v>45266</v>
      </c>
      <c r="G289" s="8" t="s">
        <v>13</v>
      </c>
    </row>
    <row r="290" spans="1:7" ht="18" hidden="1" x14ac:dyDescent="0.25">
      <c r="A290" s="6" t="s">
        <v>42</v>
      </c>
      <c r="B290" s="6" t="s">
        <v>10</v>
      </c>
      <c r="C290" s="6" t="s">
        <v>43</v>
      </c>
      <c r="D290" s="6" t="s">
        <v>44</v>
      </c>
      <c r="E290" s="2">
        <f t="shared" ca="1" si="3"/>
        <v>711</v>
      </c>
      <c r="F290" s="5">
        <v>45267</v>
      </c>
      <c r="G290" s="8" t="s">
        <v>13</v>
      </c>
    </row>
    <row r="291" spans="1:7" ht="18" hidden="1" x14ac:dyDescent="0.25">
      <c r="A291" s="6" t="s">
        <v>42</v>
      </c>
      <c r="B291" s="6" t="s">
        <v>10</v>
      </c>
      <c r="C291" s="6" t="s">
        <v>43</v>
      </c>
      <c r="D291" s="6" t="s">
        <v>45</v>
      </c>
      <c r="E291" s="2">
        <f t="shared" ca="1" si="3"/>
        <v>996</v>
      </c>
      <c r="F291" s="5">
        <v>45263</v>
      </c>
      <c r="G291" s="8" t="s">
        <v>13</v>
      </c>
    </row>
    <row r="292" spans="1:7" ht="18" hidden="1" x14ac:dyDescent="0.25">
      <c r="A292" s="6" t="s">
        <v>42</v>
      </c>
      <c r="B292" s="6" t="s">
        <v>10</v>
      </c>
      <c r="C292" s="6" t="s">
        <v>43</v>
      </c>
      <c r="D292" s="6" t="s">
        <v>46</v>
      </c>
      <c r="E292" s="2">
        <f t="shared" ca="1" si="3"/>
        <v>397</v>
      </c>
      <c r="F292" s="5">
        <v>45264</v>
      </c>
      <c r="G292" s="8" t="s">
        <v>13</v>
      </c>
    </row>
    <row r="293" spans="1:7" ht="18" hidden="1" x14ac:dyDescent="0.25">
      <c r="A293" s="6" t="s">
        <v>42</v>
      </c>
      <c r="B293" s="6" t="s">
        <v>10</v>
      </c>
      <c r="C293" s="6" t="s">
        <v>43</v>
      </c>
      <c r="D293" s="6" t="s">
        <v>47</v>
      </c>
      <c r="E293" s="2">
        <f t="shared" ca="1" si="3"/>
        <v>439</v>
      </c>
      <c r="F293" s="5">
        <v>45265</v>
      </c>
      <c r="G293" s="8" t="s">
        <v>13</v>
      </c>
    </row>
    <row r="294" spans="1:7" ht="18" hidden="1" x14ac:dyDescent="0.25">
      <c r="A294" s="6" t="s">
        <v>42</v>
      </c>
      <c r="B294" s="6" t="s">
        <v>10</v>
      </c>
      <c r="C294" s="6" t="s">
        <v>43</v>
      </c>
      <c r="D294" s="6" t="s">
        <v>48</v>
      </c>
      <c r="E294" s="2">
        <f t="shared" ca="1" si="3"/>
        <v>133</v>
      </c>
      <c r="F294" s="5">
        <v>45266</v>
      </c>
      <c r="G294" s="8" t="s">
        <v>13</v>
      </c>
    </row>
    <row r="295" spans="1:7" ht="18" hidden="1" x14ac:dyDescent="0.25">
      <c r="A295" s="6" t="s">
        <v>42</v>
      </c>
      <c r="B295" s="6" t="s">
        <v>10</v>
      </c>
      <c r="C295" s="6" t="s">
        <v>43</v>
      </c>
      <c r="D295" s="6" t="s">
        <v>49</v>
      </c>
      <c r="E295" s="2">
        <f t="shared" ca="1" si="3"/>
        <v>174</v>
      </c>
      <c r="F295" s="5">
        <v>45267</v>
      </c>
      <c r="G295" s="8" t="s">
        <v>13</v>
      </c>
    </row>
    <row r="296" spans="1:7" ht="18" hidden="1" x14ac:dyDescent="0.25">
      <c r="A296" s="6" t="s">
        <v>42</v>
      </c>
      <c r="B296" s="6" t="s">
        <v>10</v>
      </c>
      <c r="C296" s="6" t="s">
        <v>43</v>
      </c>
      <c r="D296" s="6" t="s">
        <v>50</v>
      </c>
      <c r="E296" s="2">
        <f t="shared" ca="1" si="3"/>
        <v>922</v>
      </c>
      <c r="F296" s="5">
        <v>45268</v>
      </c>
      <c r="G296" s="8" t="s">
        <v>13</v>
      </c>
    </row>
    <row r="297" spans="1:7" ht="18" hidden="1" x14ac:dyDescent="0.25">
      <c r="A297" s="6" t="s">
        <v>42</v>
      </c>
      <c r="B297" s="6" t="s">
        <v>10</v>
      </c>
      <c r="C297" s="6" t="s">
        <v>43</v>
      </c>
      <c r="D297" s="6" t="s">
        <v>34</v>
      </c>
      <c r="E297" s="2">
        <f t="shared" ca="1" si="3"/>
        <v>450</v>
      </c>
      <c r="F297" s="5">
        <v>45269</v>
      </c>
      <c r="G297" s="8" t="s">
        <v>13</v>
      </c>
    </row>
    <row r="298" spans="1:7" ht="18" hidden="1" x14ac:dyDescent="0.25">
      <c r="A298" s="6" t="s">
        <v>42</v>
      </c>
      <c r="B298" s="6" t="s">
        <v>51</v>
      </c>
      <c r="C298" s="6" t="s">
        <v>52</v>
      </c>
      <c r="D298" s="6" t="s">
        <v>53</v>
      </c>
      <c r="E298" s="9">
        <v>13000</v>
      </c>
      <c r="F298" s="5"/>
      <c r="G298" s="8"/>
    </row>
    <row r="299" spans="1:7" ht="18" hidden="1" x14ac:dyDescent="0.25">
      <c r="A299" s="6" t="s">
        <v>42</v>
      </c>
      <c r="B299" s="6" t="s">
        <v>51</v>
      </c>
      <c r="C299" s="6" t="s">
        <v>52</v>
      </c>
      <c r="D299" s="6" t="s">
        <v>54</v>
      </c>
      <c r="E299" s="9">
        <v>3600</v>
      </c>
      <c r="F299" s="5"/>
      <c r="G299" s="8"/>
    </row>
    <row r="300" spans="1:7" ht="18" hidden="1" x14ac:dyDescent="0.25">
      <c r="A300" s="6" t="s">
        <v>42</v>
      </c>
      <c r="B300" s="6" t="s">
        <v>51</v>
      </c>
      <c r="C300" s="6" t="s">
        <v>55</v>
      </c>
      <c r="D300" s="6" t="s">
        <v>56</v>
      </c>
      <c r="E300" s="9">
        <v>1500</v>
      </c>
      <c r="F300" s="5"/>
      <c r="G300" s="8"/>
    </row>
    <row r="301" spans="1:7" ht="18" hidden="1" x14ac:dyDescent="0.25">
      <c r="A301" s="14" t="s">
        <v>42</v>
      </c>
      <c r="B301" s="14" t="s">
        <v>51</v>
      </c>
      <c r="C301" s="14" t="s">
        <v>55</v>
      </c>
      <c r="D301" s="14" t="s">
        <v>80</v>
      </c>
      <c r="E301" s="9">
        <v>160</v>
      </c>
      <c r="F301" s="15"/>
      <c r="G301" s="16"/>
    </row>
  </sheetData>
  <pageMargins left="0.7" right="0.7" top="0.75" bottom="0.75" header="0.3" footer="0.3"/>
  <drawing r:id="rId1"/>
  <tableParts count="6">
    <tablePart r:id="rId2"/>
    <tablePart r:id="rId3"/>
    <tablePart r:id="rId4"/>
    <tablePart r:id="rId5"/>
    <tablePart r:id="rId6"/>
    <tablePart r:id="rId7"/>
  </tableParts>
  <extLst>
    <ext xmlns:x15="http://schemas.microsoft.com/office/spreadsheetml/2010/11/main" uri="{3A4CF648-6AED-40f4-86FF-DC5316D8AED3}">
      <x14:slicerList xmlns:x14="http://schemas.microsoft.com/office/spreadsheetml/2009/9/main">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FD3E0-5854-4BDE-BB8C-E473A92754EF}">
  <dimension ref="B2:AY29"/>
  <sheetViews>
    <sheetView showGridLines="0" workbookViewId="0">
      <selection activeCell="H22" sqref="H22:H25"/>
      <pivotSelection pane="bottomRight" showHeader="1" axis="axisRow" activeRow="21" activeCol="7" previousRow="21" previousCol="7" click="1" r:id="rId7">
        <pivotArea dataOnly="0" labelOnly="1" fieldPosition="0">
          <references count="1">
            <reference field="3" count="0"/>
          </references>
        </pivotArea>
      </pivotSelection>
    </sheetView>
  </sheetViews>
  <sheetFormatPr defaultRowHeight="21" x14ac:dyDescent="0.35"/>
  <cols>
    <col min="2" max="2" width="14.140625" bestFit="1" customWidth="1"/>
    <col min="3" max="3" width="14.85546875" bestFit="1" customWidth="1"/>
    <col min="4" max="4" width="14.140625" bestFit="1" customWidth="1"/>
    <col min="5" max="5" width="14.85546875" bestFit="1" customWidth="1"/>
    <col min="6" max="6" width="11.140625" customWidth="1"/>
    <col min="8" max="8" width="15.42578125" bestFit="1" customWidth="1"/>
    <col min="9" max="9" width="14.85546875" bestFit="1" customWidth="1"/>
    <col min="12" max="12" width="17.140625" customWidth="1"/>
    <col min="15" max="15" width="13.140625" bestFit="1" customWidth="1"/>
    <col min="16" max="16" width="14.85546875" bestFit="1" customWidth="1"/>
    <col min="20" max="20" width="13.140625" bestFit="1" customWidth="1"/>
    <col min="21" max="21" width="14.85546875" bestFit="1" customWidth="1"/>
    <col min="26" max="26" width="14.85546875" bestFit="1" customWidth="1"/>
    <col min="27" max="27" width="16.28515625" bestFit="1" customWidth="1"/>
    <col min="28" max="28" width="7.5703125" bestFit="1" customWidth="1"/>
    <col min="29" max="29" width="11.140625" bestFit="1" customWidth="1"/>
    <col min="32" max="32" width="14.140625" bestFit="1" customWidth="1"/>
    <col min="33" max="33" width="10.140625" bestFit="1" customWidth="1"/>
    <col min="36" max="36" width="13.140625" bestFit="1" customWidth="1"/>
    <col min="37" max="37" width="14.5703125" bestFit="1" customWidth="1"/>
    <col min="38" max="38" width="7.5703125" bestFit="1" customWidth="1"/>
    <col min="41" max="41" width="13.140625" bestFit="1" customWidth="1"/>
    <col min="43" max="43" width="19.7109375" style="73" bestFit="1" customWidth="1"/>
    <col min="44" max="44" width="11" bestFit="1" customWidth="1"/>
    <col min="51" max="51" width="18" bestFit="1" customWidth="1"/>
  </cols>
  <sheetData>
    <row r="2" spans="2:51" x14ac:dyDescent="0.35">
      <c r="B2" s="44" t="s">
        <v>72</v>
      </c>
      <c r="M2" s="59"/>
      <c r="R2" s="59"/>
      <c r="X2" s="59"/>
      <c r="AH2" s="59"/>
      <c r="AM2" s="59"/>
    </row>
    <row r="3" spans="2:51" x14ac:dyDescent="0.35">
      <c r="B3" s="45" t="s">
        <v>11</v>
      </c>
      <c r="F3" s="59"/>
      <c r="J3" s="59"/>
      <c r="M3" s="59"/>
      <c r="O3" s="77" t="s">
        <v>81</v>
      </c>
      <c r="R3" s="59"/>
      <c r="T3" s="55" t="s">
        <v>82</v>
      </c>
      <c r="X3" s="59"/>
      <c r="AH3" s="59"/>
      <c r="AM3" s="59"/>
    </row>
    <row r="4" spans="2:51" x14ac:dyDescent="0.35">
      <c r="B4" s="45" t="s">
        <v>52</v>
      </c>
      <c r="F4" s="59"/>
      <c r="J4" s="59"/>
      <c r="M4" s="59"/>
      <c r="R4" s="59"/>
      <c r="X4" s="59"/>
      <c r="AH4" s="59"/>
      <c r="AM4" s="59"/>
    </row>
    <row r="5" spans="2:51" x14ac:dyDescent="0.35">
      <c r="B5" s="45" t="s">
        <v>36</v>
      </c>
      <c r="F5" s="59"/>
      <c r="J5" s="59"/>
      <c r="M5" s="59"/>
      <c r="R5" s="59"/>
      <c r="X5" s="59"/>
      <c r="AH5" s="59"/>
      <c r="AM5" s="59"/>
      <c r="AY5" t="s">
        <v>89</v>
      </c>
    </row>
    <row r="6" spans="2:51" ht="23.25" x14ac:dyDescent="0.35">
      <c r="B6" s="45" t="s">
        <v>55</v>
      </c>
      <c r="F6" s="59"/>
      <c r="J6" s="59"/>
      <c r="M6" s="59"/>
      <c r="O6" s="44" t="s">
        <v>1</v>
      </c>
      <c r="P6" t="s">
        <v>10</v>
      </c>
      <c r="R6" s="59"/>
      <c r="T6" s="44" t="s">
        <v>1</v>
      </c>
      <c r="U6" t="s">
        <v>51</v>
      </c>
      <c r="X6" s="59"/>
      <c r="AH6" s="59"/>
      <c r="AM6" s="59"/>
      <c r="AY6" s="81">
        <f>SUM('Assets &amp; Goals'!N120:N124)-('Pivot Tables'!I14-'Pivot Tables'!E14)</f>
        <v>349602</v>
      </c>
    </row>
    <row r="7" spans="2:51" x14ac:dyDescent="0.35">
      <c r="B7" s="46" t="s">
        <v>43</v>
      </c>
      <c r="D7" s="56" t="s">
        <v>10</v>
      </c>
      <c r="F7" s="59"/>
      <c r="H7" s="57" t="s">
        <v>75</v>
      </c>
      <c r="J7" s="59"/>
      <c r="L7" t="s">
        <v>78</v>
      </c>
      <c r="M7" s="59"/>
      <c r="R7" s="59"/>
      <c r="X7" s="59"/>
      <c r="AH7" s="59"/>
      <c r="AM7" s="59"/>
      <c r="AO7" s="44" t="s">
        <v>72</v>
      </c>
      <c r="AQ7" s="73" t="s">
        <v>51</v>
      </c>
      <c r="AR7" t="s">
        <v>88</v>
      </c>
      <c r="AY7" s="80" t="s">
        <v>90</v>
      </c>
    </row>
    <row r="8" spans="2:51" x14ac:dyDescent="0.35">
      <c r="B8" s="45" t="s">
        <v>73</v>
      </c>
      <c r="F8" s="59"/>
      <c r="J8" s="59"/>
      <c r="M8" s="59"/>
      <c r="O8" s="44" t="s">
        <v>72</v>
      </c>
      <c r="P8" t="s">
        <v>74</v>
      </c>
      <c r="R8" s="59"/>
      <c r="T8" s="44" t="s">
        <v>72</v>
      </c>
      <c r="U8" t="s">
        <v>74</v>
      </c>
      <c r="X8" s="59"/>
      <c r="Z8" s="44" t="s">
        <v>74</v>
      </c>
      <c r="AA8" s="44" t="s">
        <v>83</v>
      </c>
      <c r="AH8" s="59"/>
      <c r="AJ8" s="44" t="s">
        <v>72</v>
      </c>
      <c r="AK8" t="s">
        <v>86</v>
      </c>
      <c r="AM8" s="59"/>
      <c r="AO8" s="45" t="s">
        <v>29</v>
      </c>
      <c r="AQ8" s="74">
        <f>I14</f>
        <v>18570</v>
      </c>
      <c r="AR8" s="78">
        <f>AQ8/AQ11</f>
        <v>0.47280782157042467</v>
      </c>
      <c r="AS8" s="79">
        <v>1</v>
      </c>
    </row>
    <row r="9" spans="2:51" s="47" customFormat="1" ht="21.75" thickBot="1" x14ac:dyDescent="0.4">
      <c r="F9" s="60"/>
      <c r="J9" s="60"/>
      <c r="L9" s="64">
        <f>I14-E14</f>
        <v>9398</v>
      </c>
      <c r="M9" s="60"/>
      <c r="O9" s="45" t="s">
        <v>9</v>
      </c>
      <c r="P9">
        <v>10307</v>
      </c>
      <c r="R9" s="60"/>
      <c r="T9" s="45" t="s">
        <v>9</v>
      </c>
      <c r="U9">
        <v>6370</v>
      </c>
      <c r="X9" s="60"/>
      <c r="Z9" s="44" t="s">
        <v>72</v>
      </c>
      <c r="AA9" t="s">
        <v>10</v>
      </c>
      <c r="AB9" t="s">
        <v>51</v>
      </c>
      <c r="AC9" t="s">
        <v>73</v>
      </c>
      <c r="AH9" s="60"/>
      <c r="AJ9" s="45" t="s">
        <v>73</v>
      </c>
      <c r="AK9"/>
      <c r="AL9"/>
      <c r="AM9" s="60"/>
      <c r="AO9" s="45" t="s">
        <v>73</v>
      </c>
      <c r="AP9"/>
      <c r="AQ9" s="73"/>
    </row>
    <row r="10" spans="2:51" s="47" customFormat="1" x14ac:dyDescent="0.35">
      <c r="F10" s="60"/>
      <c r="H10" s="53" t="s">
        <v>56</v>
      </c>
      <c r="I10" s="48">
        <f>VLOOKUP(H10,H21:I26,2,0)</f>
        <v>1600</v>
      </c>
      <c r="J10" s="60"/>
      <c r="M10" s="60"/>
      <c r="O10" s="45" t="s">
        <v>17</v>
      </c>
      <c r="P10">
        <v>11388</v>
      </c>
      <c r="R10" s="60"/>
      <c r="T10" s="45" t="s">
        <v>17</v>
      </c>
      <c r="U10">
        <v>18070</v>
      </c>
      <c r="X10" s="60"/>
      <c r="Z10" s="45" t="s">
        <v>9</v>
      </c>
      <c r="AA10">
        <v>10307</v>
      </c>
      <c r="AB10">
        <v>6370</v>
      </c>
      <c r="AC10">
        <v>16677</v>
      </c>
      <c r="AF10" s="68" t="s">
        <v>84</v>
      </c>
      <c r="AG10" s="69">
        <f>MAX(AA10:AA21)</f>
        <v>11716</v>
      </c>
      <c r="AH10" s="60"/>
      <c r="AJ10"/>
      <c r="AK10"/>
      <c r="AL10"/>
      <c r="AM10" s="60"/>
      <c r="AO10"/>
      <c r="AP10"/>
      <c r="AQ10" s="73" t="s">
        <v>7</v>
      </c>
    </row>
    <row r="11" spans="2:51" s="50" customFormat="1" ht="21.75" thickBot="1" x14ac:dyDescent="0.4">
      <c r="D11" s="53" t="s">
        <v>11</v>
      </c>
      <c r="E11" s="51">
        <f>VLOOKUP(D11,D21:E25,2,0)</f>
        <v>4265</v>
      </c>
      <c r="F11" s="61"/>
      <c r="H11" s="53" t="s">
        <v>80</v>
      </c>
      <c r="I11" s="48">
        <f>VLOOKUP(H11,H22:I27,2,0)</f>
        <v>170</v>
      </c>
      <c r="J11" s="63"/>
      <c r="L11" s="47"/>
      <c r="M11" s="63"/>
      <c r="O11" s="45" t="s">
        <v>20</v>
      </c>
      <c r="P11">
        <v>8408</v>
      </c>
      <c r="R11" s="63"/>
      <c r="T11" s="45" t="s">
        <v>20</v>
      </c>
      <c r="U11">
        <v>18770</v>
      </c>
      <c r="X11" s="63"/>
      <c r="Z11" s="45" t="s">
        <v>17</v>
      </c>
      <c r="AA11">
        <v>11388</v>
      </c>
      <c r="AB11">
        <v>18070</v>
      </c>
      <c r="AC11">
        <v>29458</v>
      </c>
      <c r="AF11" s="70" t="s">
        <v>85</v>
      </c>
      <c r="AG11" s="71">
        <f>MAX(AB10:AB21)</f>
        <v>18850</v>
      </c>
      <c r="AH11" s="63"/>
      <c r="AJ11"/>
      <c r="AK11"/>
      <c r="AL11"/>
      <c r="AM11" s="63"/>
      <c r="AO11"/>
      <c r="AP11"/>
      <c r="AQ11" s="76">
        <f>VLOOKUP(AQ13,Table1[#All],2,0)</f>
        <v>39276</v>
      </c>
    </row>
    <row r="12" spans="2:51" s="50" customFormat="1" x14ac:dyDescent="0.35">
      <c r="D12" s="53" t="s">
        <v>36</v>
      </c>
      <c r="E12" s="51">
        <f t="shared" ref="E12" si="0">VLOOKUP(D12,D22:E26,2,0)</f>
        <v>2680</v>
      </c>
      <c r="F12" s="61"/>
      <c r="H12" s="53" t="s">
        <v>54</v>
      </c>
      <c r="I12" s="48">
        <f t="shared" ref="I12:I13" si="1">VLOOKUP(H12,H23:I28,2,0)</f>
        <v>3800</v>
      </c>
      <c r="J12" s="63"/>
      <c r="M12" s="63"/>
      <c r="O12" s="45" t="s">
        <v>23</v>
      </c>
      <c r="P12">
        <v>8672</v>
      </c>
      <c r="R12" s="63"/>
      <c r="T12" s="45" t="s">
        <v>23</v>
      </c>
      <c r="U12">
        <v>18850</v>
      </c>
      <c r="X12" s="63"/>
      <c r="Z12" s="45" t="s">
        <v>20</v>
      </c>
      <c r="AA12">
        <v>8408</v>
      </c>
      <c r="AB12">
        <v>18770</v>
      </c>
      <c r="AC12">
        <v>27178</v>
      </c>
      <c r="AH12" s="63"/>
      <c r="AJ12"/>
      <c r="AK12"/>
      <c r="AL12"/>
      <c r="AM12" s="63"/>
      <c r="AO12"/>
      <c r="AP12"/>
      <c r="AQ12" s="73" t="s">
        <v>87</v>
      </c>
    </row>
    <row r="13" spans="2:51" s="50" customFormat="1" ht="21.75" thickBot="1" x14ac:dyDescent="0.4">
      <c r="D13" s="54" t="s">
        <v>43</v>
      </c>
      <c r="E13" s="52">
        <f>VLOOKUP(D13,D23:E27,2,0)</f>
        <v>2227</v>
      </c>
      <c r="F13" s="61"/>
      <c r="H13" s="54" t="s">
        <v>53</v>
      </c>
      <c r="I13" s="49">
        <f t="shared" si="1"/>
        <v>13000</v>
      </c>
      <c r="J13" s="63"/>
      <c r="M13" s="63"/>
      <c r="O13" s="45" t="s">
        <v>26</v>
      </c>
      <c r="P13">
        <v>8991</v>
      </c>
      <c r="R13" s="63"/>
      <c r="T13" s="45" t="s">
        <v>26</v>
      </c>
      <c r="U13">
        <v>18770</v>
      </c>
      <c r="X13" s="63"/>
      <c r="Z13" s="45" t="s">
        <v>23</v>
      </c>
      <c r="AA13">
        <v>8672</v>
      </c>
      <c r="AB13">
        <v>18850</v>
      </c>
      <c r="AC13">
        <v>27522</v>
      </c>
      <c r="AH13" s="63"/>
      <c r="AJ13" s="72" t="str">
        <f>IF(AK9=1,CONCATENATE(AK9," ","Bill past Due, Pay soon to avoid fees."),IF(AK9&gt;1,CONCATENATE(AK9," ","Bill past Due, Pay soon to avoid fees."),"All bills have been paid, and there  are no overdue bills."))</f>
        <v>All bills have been paid, and there  are no overdue bills.</v>
      </c>
      <c r="AK13" s="72"/>
      <c r="AL13" s="72"/>
      <c r="AM13" s="63"/>
      <c r="AO13"/>
      <c r="AP13"/>
      <c r="AQ13" s="75" t="str">
        <f>CONCATENATE(AO8,",2023")</f>
        <v>Jun,2023</v>
      </c>
    </row>
    <row r="14" spans="2:51" s="47" customFormat="1" ht="21.75" thickTop="1" x14ac:dyDescent="0.35">
      <c r="D14" s="47" t="s">
        <v>76</v>
      </c>
      <c r="E14" s="48">
        <f>GETPIVOTDATA("Amount",$D$21)</f>
        <v>9172</v>
      </c>
      <c r="F14" s="62"/>
      <c r="H14" s="55" t="s">
        <v>77</v>
      </c>
      <c r="I14" s="58">
        <f>GETPIVOTDATA("Amount",$H$21)</f>
        <v>18570</v>
      </c>
      <c r="J14" s="60"/>
      <c r="L14" s="50"/>
      <c r="M14" s="60"/>
      <c r="O14" s="45" t="s">
        <v>29</v>
      </c>
      <c r="P14">
        <v>9172</v>
      </c>
      <c r="R14" s="60"/>
      <c r="T14" s="45" t="s">
        <v>29</v>
      </c>
      <c r="U14">
        <v>18570</v>
      </c>
      <c r="X14" s="60"/>
      <c r="Z14" s="45" t="s">
        <v>26</v>
      </c>
      <c r="AA14">
        <v>8991</v>
      </c>
      <c r="AB14">
        <v>18770</v>
      </c>
      <c r="AC14">
        <v>27761</v>
      </c>
      <c r="AH14" s="60"/>
      <c r="AJ14"/>
      <c r="AK14"/>
      <c r="AL14"/>
      <c r="AM14" s="60"/>
      <c r="AO14"/>
      <c r="AP14"/>
      <c r="AQ14" s="73"/>
    </row>
    <row r="15" spans="2:51" s="47" customFormat="1" x14ac:dyDescent="0.35">
      <c r="F15" s="60"/>
      <c r="J15" s="60"/>
      <c r="M15" s="60"/>
      <c r="O15" s="45" t="s">
        <v>31</v>
      </c>
      <c r="P15">
        <v>10196</v>
      </c>
      <c r="R15" s="60"/>
      <c r="T15" s="45" t="s">
        <v>31</v>
      </c>
      <c r="U15">
        <v>18590</v>
      </c>
      <c r="X15" s="60"/>
      <c r="Z15" s="45" t="s">
        <v>29</v>
      </c>
      <c r="AA15">
        <v>9172</v>
      </c>
      <c r="AB15">
        <v>18570</v>
      </c>
      <c r="AC15">
        <v>27742</v>
      </c>
      <c r="AH15" s="60"/>
      <c r="AJ15"/>
      <c r="AK15"/>
      <c r="AL15"/>
      <c r="AM15" s="60"/>
      <c r="AO15"/>
      <c r="AP15"/>
      <c r="AQ15" s="73"/>
    </row>
    <row r="16" spans="2:51" s="47" customFormat="1" x14ac:dyDescent="0.35">
      <c r="F16" s="60"/>
      <c r="J16" s="60"/>
      <c r="M16" s="60"/>
      <c r="O16" s="45" t="s">
        <v>40</v>
      </c>
      <c r="P16">
        <v>9929</v>
      </c>
      <c r="R16" s="60"/>
      <c r="T16" s="45" t="s">
        <v>40</v>
      </c>
      <c r="U16">
        <v>18260</v>
      </c>
      <c r="X16" s="60"/>
      <c r="Z16" s="45" t="s">
        <v>31</v>
      </c>
      <c r="AA16">
        <v>10196</v>
      </c>
      <c r="AB16">
        <v>18590</v>
      </c>
      <c r="AC16">
        <v>28786</v>
      </c>
      <c r="AH16" s="60"/>
      <c r="AJ16"/>
      <c r="AK16"/>
      <c r="AL16"/>
      <c r="AM16" s="60"/>
      <c r="AO16"/>
      <c r="AP16"/>
      <c r="AQ16" s="73"/>
    </row>
    <row r="17" spans="4:43" s="47" customFormat="1" x14ac:dyDescent="0.35">
      <c r="F17" s="60"/>
      <c r="J17" s="60"/>
      <c r="M17" s="60"/>
      <c r="O17" s="45" t="s">
        <v>33</v>
      </c>
      <c r="P17">
        <v>8436</v>
      </c>
      <c r="R17" s="60"/>
      <c r="T17" s="45" t="s">
        <v>33</v>
      </c>
      <c r="U17">
        <v>18720</v>
      </c>
      <c r="X17" s="60"/>
      <c r="Z17" s="45" t="s">
        <v>40</v>
      </c>
      <c r="AA17">
        <v>9929</v>
      </c>
      <c r="AB17">
        <v>18260</v>
      </c>
      <c r="AC17">
        <v>28189</v>
      </c>
      <c r="AH17" s="60"/>
      <c r="AJ17"/>
      <c r="AK17"/>
      <c r="AL17"/>
      <c r="AM17" s="60"/>
      <c r="AO17"/>
      <c r="AP17"/>
      <c r="AQ17" s="73"/>
    </row>
    <row r="18" spans="4:43" x14ac:dyDescent="0.35">
      <c r="F18" s="59"/>
      <c r="J18" s="59"/>
      <c r="L18" s="47"/>
      <c r="M18" s="59"/>
      <c r="O18" s="45" t="s">
        <v>35</v>
      </c>
      <c r="P18">
        <v>11716</v>
      </c>
      <c r="R18" s="59"/>
      <c r="T18" s="45" t="s">
        <v>35</v>
      </c>
      <c r="U18">
        <v>18260</v>
      </c>
      <c r="X18" s="59"/>
      <c r="Z18" s="45" t="s">
        <v>33</v>
      </c>
      <c r="AA18">
        <v>8436</v>
      </c>
      <c r="AB18">
        <v>18720</v>
      </c>
      <c r="AC18">
        <v>27156</v>
      </c>
      <c r="AH18" s="59"/>
      <c r="AM18" s="59"/>
    </row>
    <row r="19" spans="4:43" x14ac:dyDescent="0.35">
      <c r="D19" s="44" t="s">
        <v>1</v>
      </c>
      <c r="E19" t="s">
        <v>10</v>
      </c>
      <c r="F19" s="59"/>
      <c r="H19" s="44" t="s">
        <v>1</v>
      </c>
      <c r="I19" t="s">
        <v>51</v>
      </c>
      <c r="J19" s="59"/>
      <c r="M19" s="59"/>
      <c r="O19" s="45" t="s">
        <v>38</v>
      </c>
      <c r="P19">
        <v>9960</v>
      </c>
      <c r="R19" s="59"/>
      <c r="T19" s="45" t="s">
        <v>38</v>
      </c>
      <c r="U19">
        <v>18260</v>
      </c>
      <c r="X19" s="59"/>
      <c r="Z19" s="45" t="s">
        <v>35</v>
      </c>
      <c r="AA19">
        <v>11716</v>
      </c>
      <c r="AB19">
        <v>18260</v>
      </c>
      <c r="AC19">
        <v>29976</v>
      </c>
      <c r="AH19" s="59"/>
      <c r="AM19" s="59"/>
    </row>
    <row r="20" spans="4:43" x14ac:dyDescent="0.35">
      <c r="F20" s="59"/>
      <c r="J20" s="59"/>
      <c r="M20" s="59"/>
      <c r="O20" s="45" t="s">
        <v>42</v>
      </c>
      <c r="P20">
        <v>10474</v>
      </c>
      <c r="R20" s="59"/>
      <c r="T20" s="45" t="s">
        <v>42</v>
      </c>
      <c r="U20">
        <v>18260</v>
      </c>
      <c r="X20" s="59"/>
      <c r="Z20" s="45" t="s">
        <v>38</v>
      </c>
      <c r="AA20">
        <v>9960</v>
      </c>
      <c r="AB20">
        <v>18260</v>
      </c>
      <c r="AC20">
        <v>28220</v>
      </c>
      <c r="AH20" s="59"/>
      <c r="AM20" s="59"/>
    </row>
    <row r="21" spans="4:43" x14ac:dyDescent="0.35">
      <c r="D21" s="44" t="s">
        <v>72</v>
      </c>
      <c r="E21" t="s">
        <v>74</v>
      </c>
      <c r="F21" s="59"/>
      <c r="H21" s="44" t="s">
        <v>72</v>
      </c>
      <c r="I21" t="s">
        <v>74</v>
      </c>
      <c r="J21" s="59"/>
      <c r="M21" s="59"/>
      <c r="O21" s="45" t="s">
        <v>73</v>
      </c>
      <c r="P21">
        <v>117649</v>
      </c>
      <c r="R21" s="59"/>
      <c r="T21" s="45" t="s">
        <v>73</v>
      </c>
      <c r="U21">
        <v>209750</v>
      </c>
      <c r="X21" s="59"/>
      <c r="Z21" s="45" t="s">
        <v>42</v>
      </c>
      <c r="AA21">
        <v>10474</v>
      </c>
      <c r="AB21">
        <v>18260</v>
      </c>
      <c r="AC21">
        <v>28734</v>
      </c>
      <c r="AH21" s="59"/>
      <c r="AM21" s="59"/>
    </row>
    <row r="22" spans="4:43" x14ac:dyDescent="0.35">
      <c r="D22" s="45" t="s">
        <v>11</v>
      </c>
      <c r="E22">
        <v>4265</v>
      </c>
      <c r="F22" s="59"/>
      <c r="H22" s="45" t="s">
        <v>56</v>
      </c>
      <c r="I22">
        <v>1600</v>
      </c>
      <c r="J22" s="59"/>
      <c r="M22" s="59"/>
      <c r="R22" s="59"/>
      <c r="X22" s="59"/>
      <c r="Z22" s="45" t="s">
        <v>73</v>
      </c>
      <c r="AA22">
        <v>117649</v>
      </c>
      <c r="AB22">
        <v>209750</v>
      </c>
      <c r="AC22">
        <v>327399</v>
      </c>
      <c r="AH22" s="59"/>
      <c r="AM22" s="59"/>
    </row>
    <row r="23" spans="4:43" x14ac:dyDescent="0.35">
      <c r="D23" s="45" t="s">
        <v>36</v>
      </c>
      <c r="E23">
        <v>2680</v>
      </c>
      <c r="F23" s="59"/>
      <c r="H23" s="45" t="s">
        <v>54</v>
      </c>
      <c r="I23">
        <v>3800</v>
      </c>
      <c r="J23" s="59"/>
      <c r="M23" s="59"/>
      <c r="R23" s="59"/>
      <c r="X23" s="59"/>
      <c r="AH23" s="59"/>
      <c r="AM23" s="59"/>
    </row>
    <row r="24" spans="4:43" x14ac:dyDescent="0.35">
      <c r="D24" s="45" t="s">
        <v>43</v>
      </c>
      <c r="E24">
        <v>2227</v>
      </c>
      <c r="F24" s="59"/>
      <c r="H24" s="45" t="s">
        <v>53</v>
      </c>
      <c r="I24">
        <v>13000</v>
      </c>
      <c r="J24" s="59"/>
      <c r="M24" s="59"/>
      <c r="R24" s="59"/>
      <c r="X24" s="59"/>
      <c r="AH24" s="59"/>
      <c r="AM24" s="59"/>
    </row>
    <row r="25" spans="4:43" x14ac:dyDescent="0.35">
      <c r="D25" s="45" t="s">
        <v>73</v>
      </c>
      <c r="E25">
        <v>9172</v>
      </c>
      <c r="F25" s="59"/>
      <c r="H25" s="45" t="s">
        <v>80</v>
      </c>
      <c r="I25">
        <v>170</v>
      </c>
      <c r="J25" s="59"/>
      <c r="M25" s="59"/>
      <c r="R25" s="59"/>
      <c r="X25" s="59"/>
      <c r="AH25" s="59"/>
      <c r="AM25" s="59"/>
    </row>
    <row r="26" spans="4:43" x14ac:dyDescent="0.35">
      <c r="F26" s="59"/>
      <c r="H26" s="45" t="s">
        <v>73</v>
      </c>
      <c r="I26">
        <v>18570</v>
      </c>
      <c r="J26" s="59"/>
      <c r="M26" s="59"/>
      <c r="R26" s="59"/>
      <c r="X26" s="59"/>
      <c r="AH26" s="59"/>
      <c r="AM26" s="59"/>
    </row>
    <row r="27" spans="4:43" x14ac:dyDescent="0.35">
      <c r="F27" s="59"/>
      <c r="J27" s="59"/>
      <c r="M27" s="59"/>
      <c r="R27" s="59"/>
      <c r="X27" s="59"/>
      <c r="AH27" s="59"/>
      <c r="AM27" s="59"/>
    </row>
    <row r="28" spans="4:43" x14ac:dyDescent="0.35">
      <c r="F28" s="59"/>
      <c r="J28" s="59"/>
      <c r="M28" s="59"/>
      <c r="R28" s="59"/>
      <c r="X28" s="59"/>
      <c r="AH28" s="59"/>
      <c r="AM28" s="59"/>
    </row>
    <row r="29" spans="4:43" x14ac:dyDescent="0.35">
      <c r="J29" s="59"/>
      <c r="M29" s="59"/>
      <c r="R29" s="59"/>
      <c r="X29" s="59"/>
      <c r="AH29" s="59"/>
      <c r="AM29" s="59"/>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w D A A B Q S w M E F A A C A A g A 7 I Z Y V R t s + y W k A A A A 9 g A A A B I A H A B D b 2 5 m a W c v U G F j a 2 F n Z S 5 4 b W w g o h g A K K A U A A A A A A A A A A A A A A A A A A A A A A A A A A A A h Y + x D o I w G I R f h X S n L W V R 8 l M G V 0 l M i M a 1 g Y q N 8 G N o s b y b g 4 / k K 4 h R 1 M 3 x 7 r 5 L 7 u 7 X G 2 R j 2 w Q X 3 V v T Y U o i y k m g s e w q g 3 V K B n c I F y S T s F H l S d U 6 m G C 0 y W h N S o 7 O n R P G v P f U x 7 T r a y Y 4 j 9 g + X x f l U b c q N G i d w l K T T 6 v 6 3 y I S d q 8 x U t C I L 2 n M B e X A Z h N y g 1 9 A T H u f 6 Y 8 J q 6 F x Q 6 + l x n B b A J s l s P c H + Q B Q S w M E F A A C A A g A 7 I Z Y 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y G W F U z L 1 9 r 1 g A A A E U B A A A T A B w A R m 9 y b X V s Y X M v U 2 V j d G l v b j E u b S C i G A A o o B Q A A A A A A A A A A A A A A A A A A A A A A A A A A A B 1 j z 1 r w z A Q h n e D / 8 O h L g k 4 h p b S J W R o l Q 5 d u j j Q I W S Q n U t i I t 0 F 6 Q Q J x v + 9 c k S H Q n u L j v f j O R S w k 5 4 J m v w + L s u i L M L J e N z D x r Q W n 2 A F F q U s I E 3 D 0 X e Y l P d r h 7 b W 0 X s k + W J / b p n P s / m w / T Q O V y o 3 1 W 7 c a i Z J k V 2 V A Q 9 K n w w d J / j t g i q R 7 t F 6 4 w 2 F A 3 u n 2 U Z H k x l m + V o 1 D E o b w S P 7 m 6 p A k g W C V x k r G F Q T 2 0 X 3 n / n q O J I k + Y P k 5 b m e o H f 9 r b c W 1 h F h n Z o / r X 3 a p X c 5 0 Y i R G H 4 B x 3 l Z 9 P T n L 5 b f U E s B A i 0 A F A A C A A g A 7 I Z Y V R t s + y W k A A A A 9 g A A A B I A A A A A A A A A A A A A A A A A A A A A A E N v b m Z p Z y 9 Q Y W N r Y W d l L n h t b F B L A Q I t A B Q A A g A I A O y G W F U P y u m r p A A A A O k A A A A T A A A A A A A A A A A A A A A A A P A A A A B b Q 2 9 u d G V u d F 9 U e X B l c 1 0 u e G 1 s U E s B A i 0 A F A A C A A g A 7 I Z Y V T M v X 2 v W A A A A R Q E A A B M A A A A A A A A A A A A A A A A A 4 Q E A A E Z v c m 1 1 b G F z L 1 N l Y 3 R p b 2 4 x L m 1 Q S w U G A A A A A A M A A w D C A A A A B 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g o A A A A A A A B A C 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h Y m x l M j 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w I i A v P j x F b n R y e S B U e X B l P S J G a W x s Q 2 9 1 b n Q i I F Z h b H V l P S J s M z A w I i A v P j x F b n R y e S B U e X B l P S J G a W x s R X J y b 3 J D b 2 R l I i B W Y W x 1 Z T 0 i c 1 V u a 2 5 v d 2 4 i I C 8 + P E V u d H J 5 I F R 5 c G U 9 I k Z p b G x F c n J v c k N v d W 5 0 I i B W Y W x 1 Z T 0 i b D A i I C 8 + P E V u d H J 5 I F R 5 c G U 9 I k Z p b G x M Y X N 0 V X B k Y X R l Z C I g V m F s d W U 9 I m Q y M D I y L T E w L T I z V D E 2 O j M w O j E 0 L j Y 0 O T Y 0 O T h a I i A v P j x F b n R y e S B U e X B l P S J G a W x s Q 2 9 s d W 1 u V H l w Z X M i I F Z h b H V l P S J z Q m d Z R E J 3 W T 0 i I C 8 + P E V u d H J 5 I F R 5 c G U 9 I k Z p b G x D b 2 x 1 b W 5 O Y W 1 l c y I g V m F s d W U 9 I n N b J n F 1 b 3 Q 7 Q 2 F 0 Z W d v c n k m c X V v d D s s J n F 1 b 3 Q 7 U 3 V i L W N h d G V n b 3 J 5 J n F 1 b 3 Q 7 L C Z x d W 9 0 O 0 F t b 3 V u d C Z x d W 9 0 O y w m c X V v d D t C a W x s I E R 1 Z S B E Y X R l J n F 1 b 3 Q 7 L C Z x d W 9 0 O 1 N 0 Y X R 1 c 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R h Y m x l M i 9 D a G F u Z 2 V k I F R 5 c G U u e 0 N h d G V n b 3 J 5 L D B 9 J n F 1 b 3 Q 7 L C Z x d W 9 0 O 1 N l Y 3 R p b 2 4 x L 1 R h Y m x l M i 9 D a G F u Z 2 V k I F R 5 c G U u e 1 N 1 Y i 1 j Y X R l Z 2 9 y e S w x f S Z x d W 9 0 O y w m c X V v d D t T Z W N 0 a W 9 u M S 9 U Y W J s Z T I v Q 2 h h b m d l Z C B U e X B l L n t B b W 9 1 b n Q s M n 0 m c X V v d D s s J n F 1 b 3 Q 7 U 2 V j d G l v b j E v V G F i b G U y L 0 N o Y W 5 n Z W Q g V H l w Z S 5 7 Q m l s b C B E d W U g R G F 0 Z S w z f S Z x d W 9 0 O y w m c X V v d D t T Z W N 0 a W 9 u M S 9 U Y W J s Z T I v Q 2 h h b m d l Z C B U e X B l L n t T d G F 0 d X M s N H 0 m c X V v d D t d L C Z x d W 9 0 O 0 N v b H V t b k N v d W 5 0 J n F 1 b 3 Q 7 O j U s J n F 1 b 3 Q 7 S 2 V 5 Q 2 9 s d W 1 u T m F t Z X M m c X V v d D s 6 W 1 0 s J n F 1 b 3 Q 7 Q 2 9 s d W 1 u S W R l b n R p d G l l c y Z x d W 9 0 O z p b J n F 1 b 3 Q 7 U 2 V j d G l v b j E v V G F i b G U y L 0 N o Y W 5 n Z W Q g V H l w Z S 5 7 Q 2 F 0 Z W d v c n k s M H 0 m c X V v d D s s J n F 1 b 3 Q 7 U 2 V j d G l v b j E v V G F i b G U y L 0 N o Y W 5 n Z W Q g V H l w Z S 5 7 U 3 V i L W N h d G V n b 3 J 5 L D F 9 J n F 1 b 3 Q 7 L C Z x d W 9 0 O 1 N l Y 3 R p b 2 4 x L 1 R h Y m x l M i 9 D a G F u Z 2 V k I F R 5 c G U u e 0 F t b 3 V u d C w y f S Z x d W 9 0 O y w m c X V v d D t T Z W N 0 a W 9 u M S 9 U Y W J s Z T I v Q 2 h h b m d l Z C B U e X B l L n t C a W x s I E R 1 Z S B E Y X R l L D N 9 J n F 1 b 3 Q 7 L C Z x d W 9 0 O 1 N l Y 3 R p b 2 4 x L 1 R h Y m x l M i 9 D a G F u Z 2 V k I F R 5 c G U u e 1 N 0 Y X R 1 c y w 0 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C 9 J d G V t c z 4 8 L 0 x v Y 2 F s U G F j a 2 F n Z U 1 l d G F k Y X R h R m l s Z T 4 W A A A A U E s F B g A A A A A A A A A A A A A A A A A A A A A A A C Y B A A A B A A A A 0 I y d 3 w E V 0 R G M e g D A T 8 K X 6 w E A A A B P t X J X J O C Q T L Z V 0 h h a 4 4 P 8 A A A A A A I A A A A A A B B m A A A A A Q A A I A A A A F F g y W T d Y h 3 d U e z 0 8 5 / y 1 X L D X i / J i m c z P v 8 p F c E L J 4 F j A A A A A A 6 A A A A A A g A A I A A A A I e v f U s k x r B s r I y U F W 9 a g A W y 6 Q l / 3 k O f 1 5 5 s o C s 2 L n o B U A A A A H v U d T e I w Q v q e D X a M t g A 2 j N 2 6 X 9 P R R S + K R 4 k B 6 B P F v 6 c J T u 4 v K 5 0 U d c L A + 1 B I n 6 6 G c W M i l t g F r y C U A V V 9 j a M X / x w G / / n n j w n G X a S H 8 0 t A u g H Q A A A A G H J 2 n 3 2 p t T x r 5 o A p U I t T I w U E f C O w J I 3 o 6 A i L T i c S K O G 1 O s 7 F i U 2 v c k D W Q S / c 8 r Y E 8 V R I 4 3 2 r B E 9 a D C 3 P o i l y h k = < / D a t a M a s h u p > 
</file>

<file path=customXml/itemProps1.xml><?xml version="1.0" encoding="utf-8"?>
<ds:datastoreItem xmlns:ds="http://schemas.openxmlformats.org/officeDocument/2006/customXml" ds:itemID="{2C53C6E9-CACD-497C-9C0F-DC16A8DB307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Income &amp;  Expenses</vt:lpstr>
      <vt:lpstr>Assets &amp; Goals</vt:lpstr>
      <vt:lpstr>real 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Harut</dc:creator>
  <cp:lastModifiedBy>Harut</cp:lastModifiedBy>
  <dcterms:created xsi:type="dcterms:W3CDTF">2022-10-23T15:53:08Z</dcterms:created>
  <dcterms:modified xsi:type="dcterms:W3CDTF">2022-10-30T18:44:22Z</dcterms:modified>
</cp:coreProperties>
</file>