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cuments\####uni\3\lab\3c6 - FTR\"/>
    </mc:Choice>
  </mc:AlternateContent>
  <xr:revisionPtr revIDLastSave="0" documentId="10_ncr:0_{7B7D4ACB-DF19-43F0-BF17-E838AB36BD03}" xr6:coauthVersionLast="41" xr6:coauthVersionMax="41" xr10:uidLastSave="{00000000-0000-0000-0000-000000000000}"/>
  <bookViews>
    <workbookView xWindow="-96" yWindow="-96" windowWidth="23232" windowHeight="12696" xr2:uid="{56DE0B27-8CA6-47C9-BED5-A3AC26579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6" i="1"/>
  <c r="U5" i="1"/>
  <c r="O6" i="1"/>
  <c r="O7" i="1"/>
  <c r="O8" i="1"/>
  <c r="O9" i="1"/>
  <c r="O5" i="1"/>
  <c r="Q5" i="1" s="1"/>
  <c r="Q6" i="1"/>
  <c r="Q7" i="1"/>
  <c r="Q8" i="1"/>
  <c r="S8" i="1" s="1"/>
  <c r="P6" i="1"/>
  <c r="P7" i="1"/>
  <c r="P8" i="1"/>
  <c r="R8" i="1" s="1"/>
  <c r="U8" i="1" s="1"/>
  <c r="P9" i="1"/>
  <c r="R9" i="1" s="1"/>
  <c r="P5" i="1"/>
  <c r="Q9" i="1"/>
  <c r="S9" i="1" s="1"/>
  <c r="N6" i="1"/>
  <c r="N7" i="1"/>
  <c r="N8" i="1"/>
  <c r="N9" i="1"/>
  <c r="N5" i="1"/>
  <c r="Q17" i="1"/>
  <c r="Q16" i="1"/>
  <c r="Q15" i="1"/>
  <c r="Q14" i="1"/>
  <c r="P15" i="1"/>
  <c r="P16" i="1"/>
  <c r="P17" i="1"/>
  <c r="P18" i="1"/>
  <c r="P14" i="1"/>
  <c r="M18" i="1"/>
  <c r="M17" i="1"/>
  <c r="M16" i="1"/>
  <c r="M15" i="1"/>
  <c r="G5" i="1"/>
  <c r="F5" i="1"/>
  <c r="F6" i="1"/>
  <c r="G6" i="1"/>
  <c r="M8" i="1"/>
  <c r="M9" i="1"/>
  <c r="F8" i="1"/>
  <c r="G8" i="1"/>
  <c r="H8" i="1"/>
  <c r="I8" i="1"/>
  <c r="E9" i="1"/>
  <c r="F9" i="1"/>
  <c r="G9" i="1"/>
  <c r="H9" i="1"/>
  <c r="I9" i="1"/>
  <c r="H6" i="1"/>
  <c r="E6" i="1"/>
  <c r="I6" i="1"/>
  <c r="E7" i="1"/>
  <c r="H7" i="1" s="1"/>
  <c r="F7" i="1"/>
  <c r="G7" i="1"/>
  <c r="M7" i="1"/>
  <c r="M6" i="1"/>
  <c r="I5" i="1"/>
  <c r="R6" i="1" l="1"/>
  <c r="R7" i="1"/>
  <c r="S7" i="1"/>
  <c r="S6" i="1"/>
  <c r="I7" i="1"/>
  <c r="H5" i="1"/>
  <c r="R5" i="1" l="1"/>
  <c r="S5" i="1"/>
</calcChain>
</file>

<file path=xl/sharedStrings.xml><?xml version="1.0" encoding="utf-8"?>
<sst xmlns="http://schemas.openxmlformats.org/spreadsheetml/2006/main" count="17" uniqueCount="17">
  <si>
    <t>b</t>
  </si>
  <si>
    <t>d</t>
  </si>
  <si>
    <t>rho</t>
  </si>
  <si>
    <t>e</t>
  </si>
  <si>
    <t>I</t>
  </si>
  <si>
    <t>A</t>
  </si>
  <si>
    <t>L top</t>
  </si>
  <si>
    <t>Lbot</t>
  </si>
  <si>
    <t>n</t>
  </si>
  <si>
    <t>w top</t>
  </si>
  <si>
    <t>w bot</t>
  </si>
  <si>
    <t>f top</t>
  </si>
  <si>
    <t>f bot</t>
  </si>
  <si>
    <t>omega</t>
  </si>
  <si>
    <t>k top</t>
  </si>
  <si>
    <t>kbot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</si>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</sst>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CFD9-EBE3-4767-9519-23C9BC3A391D}">
  <dimension ref="D4:U18"/>
  <sheetViews>
    <sheetView tabSelected="1" topLeftCell="B1" workbookViewId="0">
      <selection activeCell="Q5" sqref="Q5"/>
    </sheetView>
  </sheetViews>
  <sheetFormatPr defaultRowHeight="14.4" x14ac:dyDescent="0.55000000000000004"/>
  <sheetData>
    <row r="4" spans="4:21" x14ac:dyDescent="0.55000000000000004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16</v>
      </c>
      <c r="N4" t="s">
        <v>14</v>
      </c>
      <c r="O4" t="s">
        <v>15</v>
      </c>
      <c r="P4" t="s">
        <v>9</v>
      </c>
      <c r="Q4" t="s">
        <v>10</v>
      </c>
      <c r="R4" t="s">
        <v>11</v>
      </c>
      <c r="S4" t="s">
        <v>12</v>
      </c>
    </row>
    <row r="5" spans="4:21" x14ac:dyDescent="0.55000000000000004">
      <c r="D5">
        <v>0.05</v>
      </c>
      <c r="E5">
        <v>6.0000000000000001E-3</v>
      </c>
      <c r="F5">
        <f>7.8*10^3</f>
        <v>7800</v>
      </c>
      <c r="G5">
        <f>210*10^9</f>
        <v>210000000000</v>
      </c>
      <c r="H5">
        <f>(D5*E5^3)/12</f>
        <v>9.000000000000001E-10</v>
      </c>
      <c r="I5">
        <f>D5*E5</f>
        <v>3.0000000000000003E-4</v>
      </c>
      <c r="J5">
        <v>0.33</v>
      </c>
      <c r="K5">
        <v>0.48499999999999999</v>
      </c>
      <c r="L5">
        <v>1</v>
      </c>
      <c r="M5">
        <v>1.8751</v>
      </c>
      <c r="N5">
        <f>M5/J5</f>
        <v>5.6821212121212117</v>
      </c>
      <c r="O5">
        <f>M5/K5</f>
        <v>3.8661855670103096</v>
      </c>
      <c r="P5">
        <f>N5^2 *SQRT(G5*H5/(F5*I5))</f>
        <v>290.16428847481603</v>
      </c>
      <c r="Q5">
        <f>O5^2 *SQRT(G5*H5/(I5*F5))</f>
        <v>134.33474764547762</v>
      </c>
      <c r="R5">
        <f>P5/(2*PI())</f>
        <v>46.181080819509646</v>
      </c>
      <c r="S5">
        <f>Q5/(2*PI())</f>
        <v>21.380039116780111</v>
      </c>
      <c r="U5">
        <f>S5/S5</f>
        <v>1</v>
      </c>
    </row>
    <row r="6" spans="4:21" x14ac:dyDescent="0.55000000000000004">
      <c r="D6">
        <v>0.05</v>
      </c>
      <c r="E6">
        <f t="shared" ref="E6:E9" si="0">6*10^-3</f>
        <v>6.0000000000000001E-3</v>
      </c>
      <c r="F6">
        <f t="shared" ref="F6:F9" si="1">7.8*10^3</f>
        <v>7800</v>
      </c>
      <c r="G6">
        <f t="shared" ref="G6:G9" si="2">210*10^9</f>
        <v>210000000000</v>
      </c>
      <c r="H6">
        <f>(D6*E6^3)/12</f>
        <v>9.000000000000001E-10</v>
      </c>
      <c r="I6">
        <f t="shared" ref="I6:I7" si="3">D6*E6</f>
        <v>3.0000000000000003E-4</v>
      </c>
      <c r="J6">
        <v>0.33</v>
      </c>
      <c r="K6">
        <v>0.48499999999999999</v>
      </c>
      <c r="L6">
        <v>2</v>
      </c>
      <c r="M6">
        <f>(L6-0.5)*PI()</f>
        <v>4.7123889803846897</v>
      </c>
      <c r="N6">
        <f t="shared" ref="N6:O9" si="4">M6/J6</f>
        <v>14.279966607226331</v>
      </c>
      <c r="O6">
        <f t="shared" ref="O6:O9" si="5">M6/K6</f>
        <v>9.7162659389375055</v>
      </c>
      <c r="P6">
        <f t="shared" ref="P6:P9" si="6">N6^2 *SQRT(G6*H6/(F6*I6))</f>
        <v>1832.6408257838757</v>
      </c>
      <c r="Q6">
        <f t="shared" ref="Q6:Q8" si="7">O6^2 *SQRT(G6*H6/(I6*F6))</f>
        <v>848.44121980173918</v>
      </c>
      <c r="R6">
        <f t="shared" ref="R6:R7" si="8">P6/(2*PI())</f>
        <v>291.67384633551683</v>
      </c>
      <c r="S6">
        <f t="shared" ref="S6:S7" si="9">Q6/(2*PI())</f>
        <v>135.03361405436408</v>
      </c>
      <c r="U6">
        <f>S6/S5</f>
        <v>6.315873105600776</v>
      </c>
    </row>
    <row r="7" spans="4:21" x14ac:dyDescent="0.55000000000000004">
      <c r="D7">
        <v>0.05</v>
      </c>
      <c r="E7">
        <f t="shared" si="0"/>
        <v>6.0000000000000001E-3</v>
      </c>
      <c r="F7">
        <f t="shared" si="1"/>
        <v>7800</v>
      </c>
      <c r="G7">
        <f t="shared" si="2"/>
        <v>210000000000</v>
      </c>
      <c r="H7">
        <f t="shared" ref="H7" si="10">(D7*E7^3)/12</f>
        <v>9.000000000000001E-10</v>
      </c>
      <c r="I7">
        <f t="shared" si="3"/>
        <v>3.0000000000000003E-4</v>
      </c>
      <c r="J7">
        <v>0.33</v>
      </c>
      <c r="K7">
        <v>0.48499999999999999</v>
      </c>
      <c r="L7">
        <v>3</v>
      </c>
      <c r="M7">
        <f>(L7-0.5)*PI()</f>
        <v>7.8539816339744828</v>
      </c>
      <c r="N7">
        <f t="shared" si="4"/>
        <v>23.79994434537722</v>
      </c>
      <c r="O7">
        <f t="shared" si="5"/>
        <v>16.193776564895842</v>
      </c>
      <c r="P7">
        <f t="shared" si="6"/>
        <v>5090.6689605107658</v>
      </c>
      <c r="Q7">
        <f t="shared" si="7"/>
        <v>2356.7811661159421</v>
      </c>
      <c r="R7">
        <f t="shared" si="8"/>
        <v>810.20512870976893</v>
      </c>
      <c r="S7">
        <f t="shared" si="9"/>
        <v>375.09337237323354</v>
      </c>
      <c r="U7">
        <f>S7/S5</f>
        <v>17.544091960002156</v>
      </c>
    </row>
    <row r="8" spans="4:21" x14ac:dyDescent="0.55000000000000004">
      <c r="D8">
        <v>0.05</v>
      </c>
      <c r="E8">
        <v>6.0000000000000001E-3</v>
      </c>
      <c r="F8">
        <f>7.8*10^3</f>
        <v>7800</v>
      </c>
      <c r="G8">
        <f>210*10^9</f>
        <v>210000000000</v>
      </c>
      <c r="H8">
        <f>(D8*E8^3)/12</f>
        <v>9.000000000000001E-10</v>
      </c>
      <c r="I8">
        <f>D8*E8</f>
        <v>3.0000000000000003E-4</v>
      </c>
      <c r="J8">
        <v>0.33</v>
      </c>
      <c r="K8">
        <v>0.48499999999999999</v>
      </c>
      <c r="L8">
        <v>4</v>
      </c>
      <c r="M8">
        <f t="shared" ref="M8:M9" si="11">(L8-0.5)*PI()</f>
        <v>10.995574287564276</v>
      </c>
      <c r="N8">
        <f t="shared" si="4"/>
        <v>33.319922083528105</v>
      </c>
      <c r="O8">
        <f t="shared" si="5"/>
        <v>22.671287190854176</v>
      </c>
      <c r="P8">
        <f t="shared" si="6"/>
        <v>9977.7111626010992</v>
      </c>
      <c r="Q8">
        <f t="shared" si="7"/>
        <v>4619.2910855872451</v>
      </c>
      <c r="R8">
        <f t="shared" ref="R8:R9" si="12">P8/(2*PI())</f>
        <v>1588.0020522711468</v>
      </c>
      <c r="S8">
        <f t="shared" ref="S8:S9" si="13">Q8/(2*PI())</f>
        <v>735.18300985153746</v>
      </c>
      <c r="U8">
        <f t="shared" ref="U6:U8" si="14">R8*2</f>
        <v>3176.0041045422936</v>
      </c>
    </row>
    <row r="9" spans="4:21" x14ac:dyDescent="0.55000000000000004">
      <c r="D9">
        <v>0.05</v>
      </c>
      <c r="E9">
        <f t="shared" si="0"/>
        <v>6.0000000000000001E-3</v>
      </c>
      <c r="F9">
        <f t="shared" si="1"/>
        <v>7800</v>
      </c>
      <c r="G9">
        <f t="shared" si="2"/>
        <v>210000000000</v>
      </c>
      <c r="H9">
        <f>(D9*E9^3)/12</f>
        <v>9.000000000000001E-10</v>
      </c>
      <c r="I9">
        <f t="shared" ref="I9" si="15">D9*E9</f>
        <v>3.0000000000000003E-4</v>
      </c>
      <c r="J9">
        <v>0.33</v>
      </c>
      <c r="K9">
        <v>0.48499999999999999</v>
      </c>
      <c r="L9">
        <v>5</v>
      </c>
      <c r="M9">
        <f t="shared" si="11"/>
        <v>14.137166941154069</v>
      </c>
      <c r="N9">
        <f t="shared" si="4"/>
        <v>42.839899821678998</v>
      </c>
      <c r="O9">
        <f t="shared" si="5"/>
        <v>29.148797816812515</v>
      </c>
      <c r="P9">
        <f t="shared" si="6"/>
        <v>16493.767432054883</v>
      </c>
      <c r="Q9">
        <f t="shared" ref="Q6:Q9" si="16">O9 *SQRT(G9*H9/(I9*F9))</f>
        <v>261.96521126546628</v>
      </c>
      <c r="R9">
        <f t="shared" si="12"/>
        <v>2625.0646170196519</v>
      </c>
      <c r="S9">
        <f t="shared" si="13"/>
        <v>41.693058291011624</v>
      </c>
    </row>
    <row r="13" spans="4:21" x14ac:dyDescent="0.55000000000000004">
      <c r="P13" t="s">
        <v>13</v>
      </c>
    </row>
    <row r="14" spans="4:21" x14ac:dyDescent="0.55000000000000004">
      <c r="L14">
        <v>1</v>
      </c>
      <c r="M14">
        <v>1.8751</v>
      </c>
      <c r="P14">
        <f>M14^2</f>
        <v>3.51600001</v>
      </c>
      <c r="Q14">
        <f>P14/P14</f>
        <v>1</v>
      </c>
    </row>
    <row r="15" spans="4:21" x14ac:dyDescent="0.55000000000000004">
      <c r="L15">
        <v>2</v>
      </c>
      <c r="M15">
        <f>(L15-0.5)*PI()</f>
        <v>4.7123889803846897</v>
      </c>
      <c r="P15">
        <f t="shared" ref="P15:P18" si="17">M15^2</f>
        <v>22.206609902451056</v>
      </c>
      <c r="Q15">
        <f>P15/P14</f>
        <v>6.3158731056007751</v>
      </c>
    </row>
    <row r="16" spans="4:21" x14ac:dyDescent="0.55000000000000004">
      <c r="L16">
        <v>3</v>
      </c>
      <c r="M16">
        <f>(L16-0.5)*PI()</f>
        <v>7.8539816339744828</v>
      </c>
      <c r="P16">
        <f t="shared" si="17"/>
        <v>61.685027506808488</v>
      </c>
      <c r="Q16">
        <f>P16/P14</f>
        <v>17.544091960002152</v>
      </c>
    </row>
    <row r="17" spans="12:17" x14ac:dyDescent="0.55000000000000004">
      <c r="L17">
        <v>4</v>
      </c>
      <c r="M17">
        <f t="shared" ref="M17:M18" si="18">(L17-0.5)*PI()</f>
        <v>10.995574287564276</v>
      </c>
      <c r="P17">
        <f t="shared" si="17"/>
        <v>120.90265391334464</v>
      </c>
      <c r="Q17">
        <f>P17/P14</f>
        <v>34.38642024160422</v>
      </c>
    </row>
    <row r="18" spans="12:17" x14ac:dyDescent="0.55000000000000004">
      <c r="L18">
        <v>5</v>
      </c>
      <c r="M18">
        <f t="shared" si="18"/>
        <v>14.137166941154069</v>
      </c>
      <c r="P18">
        <f t="shared" si="17"/>
        <v>199.8594891220595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Hughes</dc:creator>
  <cp:lastModifiedBy>Harvey Hughes</cp:lastModifiedBy>
  <dcterms:created xsi:type="dcterms:W3CDTF">2019-03-11T22:54:29Z</dcterms:created>
  <dcterms:modified xsi:type="dcterms:W3CDTF">2019-03-19T09:53:34Z</dcterms:modified>
</cp:coreProperties>
</file>