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vi\Documents\Opinion-Polling\Greece\"/>
    </mc:Choice>
  </mc:AlternateContent>
  <xr:revisionPtr revIDLastSave="0" documentId="13_ncr:1_{9896D5D1-B128-424F-8F76-99A7A158B871}" xr6:coauthVersionLast="47" xr6:coauthVersionMax="47" xr10:uidLastSave="{00000000-0000-0000-0000-000000000000}"/>
  <bookViews>
    <workbookView xWindow="-28920" yWindow="-120" windowWidth="29040" windowHeight="15720" xr2:uid="{2C96B14F-CFC7-4BE4-93E4-84B93424B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B2" i="1"/>
  <c r="C2" i="1" s="1"/>
  <c r="D2" i="1" s="1"/>
  <c r="D3" i="1" s="1"/>
  <c r="D1" i="1"/>
  <c r="C16" i="1" l="1"/>
  <c r="D7" i="1" s="1"/>
  <c r="F7" i="1" s="1"/>
  <c r="D13" i="1" l="1"/>
  <c r="F13" i="1" s="1"/>
  <c r="D12" i="1"/>
  <c r="D8" i="1"/>
  <c r="D6" i="1"/>
  <c r="D15" i="1"/>
  <c r="F15" i="1" s="1"/>
  <c r="D4" i="1"/>
  <c r="D14" i="1"/>
  <c r="D11" i="1"/>
  <c r="D10" i="1"/>
  <c r="F10" i="1" s="1"/>
  <c r="D5" i="1"/>
  <c r="D9" i="1"/>
  <c r="F9" i="1" s="1"/>
  <c r="E7" i="1"/>
  <c r="I7" i="1" l="1"/>
  <c r="G7" i="1"/>
  <c r="E5" i="1"/>
  <c r="F5" i="1"/>
  <c r="E11" i="1"/>
  <c r="F11" i="1"/>
  <c r="E6" i="1"/>
  <c r="F6" i="1"/>
  <c r="E14" i="1"/>
  <c r="F14" i="1"/>
  <c r="E4" i="1"/>
  <c r="F4" i="1"/>
  <c r="E8" i="1"/>
  <c r="F8" i="1"/>
  <c r="E12" i="1"/>
  <c r="F12" i="1"/>
  <c r="E10" i="1"/>
  <c r="E13" i="1"/>
  <c r="E9" i="1"/>
  <c r="E15" i="1"/>
  <c r="I15" i="1" l="1"/>
  <c r="G15" i="1"/>
  <c r="I9" i="1"/>
  <c r="G9" i="1"/>
  <c r="I13" i="1"/>
  <c r="G13" i="1"/>
  <c r="I10" i="1"/>
  <c r="G10" i="1"/>
  <c r="I12" i="1"/>
  <c r="G12" i="1"/>
  <c r="I8" i="1"/>
  <c r="G8" i="1"/>
  <c r="I4" i="1"/>
  <c r="G4" i="1"/>
  <c r="I14" i="1"/>
  <c r="G14" i="1"/>
  <c r="I5" i="1"/>
  <c r="G5" i="1"/>
  <c r="I6" i="1"/>
  <c r="G6" i="1"/>
  <c r="I11" i="1"/>
  <c r="G11" i="1"/>
  <c r="E16" i="1"/>
  <c r="F16" i="1"/>
</calcChain>
</file>

<file path=xl/sharedStrings.xml><?xml version="1.0" encoding="utf-8"?>
<sst xmlns="http://schemas.openxmlformats.org/spreadsheetml/2006/main" count="23" uniqueCount="22">
  <si>
    <t>ND</t>
  </si>
  <si>
    <t>SYRIZA</t>
  </si>
  <si>
    <t>PASOK</t>
  </si>
  <si>
    <t>KKE</t>
  </si>
  <si>
    <t>SP</t>
  </si>
  <si>
    <t>EL</t>
  </si>
  <si>
    <t>NIKI</t>
  </si>
  <si>
    <t>PE</t>
  </si>
  <si>
    <t>FL</t>
  </si>
  <si>
    <t>NA</t>
  </si>
  <si>
    <t>MERA25</t>
  </si>
  <si>
    <t>New Seats</t>
  </si>
  <si>
    <t>Old Seats</t>
  </si>
  <si>
    <t>Change</t>
  </si>
  <si>
    <t>Party</t>
  </si>
  <si>
    <t>Votes</t>
  </si>
  <si>
    <t>Threshold</t>
  </si>
  <si>
    <t>*</t>
  </si>
  <si>
    <t>*New</t>
  </si>
  <si>
    <t>KD</t>
  </si>
  <si>
    <t>Reject!</t>
  </si>
  <si>
    <t>if &gt;300…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</si>
</sst>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716-C1B1-4732-A08F-6A43BE8B05B8}">
  <dimension ref="A1:J16"/>
  <sheetViews>
    <sheetView tabSelected="1" zoomScale="220" zoomScaleNormal="220" workbookViewId="0">
      <selection activeCell="E5" sqref="E5"/>
    </sheetView>
  </sheetViews>
  <sheetFormatPr defaultRowHeight="15" x14ac:dyDescent="0.25"/>
  <cols>
    <col min="1" max="1" width="11.140625" customWidth="1"/>
    <col min="3" max="3" width="9.7109375" customWidth="1"/>
    <col min="5" max="5" width="10.140625" customWidth="1"/>
    <col min="8" max="8" width="9.7109375" customWidth="1"/>
  </cols>
  <sheetData>
    <row r="1" spans="1:10" x14ac:dyDescent="0.25">
      <c r="D1">
        <f>300</f>
        <v>300</v>
      </c>
    </row>
    <row r="2" spans="1:10" ht="15.75" thickBot="1" x14ac:dyDescent="0.3">
      <c r="B2">
        <f>B4-25</f>
        <v>2</v>
      </c>
      <c r="C2">
        <f>B2/0.5</f>
        <v>4</v>
      </c>
      <c r="D2">
        <f>ROUNDDOWN(20+C2,0)</f>
        <v>24</v>
      </c>
    </row>
    <row r="3" spans="1:10" ht="15.75" thickBot="1" x14ac:dyDescent="0.3">
      <c r="A3" s="14" t="s">
        <v>14</v>
      </c>
      <c r="B3" s="10" t="s">
        <v>15</v>
      </c>
      <c r="C3" s="7" t="s">
        <v>16</v>
      </c>
      <c r="D3" s="8">
        <f>D1-D2</f>
        <v>276</v>
      </c>
      <c r="E3" s="7" t="s">
        <v>11</v>
      </c>
      <c r="F3" s="24" t="s">
        <v>21</v>
      </c>
      <c r="G3" s="23" t="s">
        <v>20</v>
      </c>
      <c r="H3" s="7" t="s">
        <v>12</v>
      </c>
      <c r="I3" s="9" t="s">
        <v>13</v>
      </c>
    </row>
    <row r="4" spans="1:10" x14ac:dyDescent="0.25">
      <c r="A4" s="15" t="s">
        <v>0</v>
      </c>
      <c r="B4" s="11">
        <v>27</v>
      </c>
      <c r="C4" s="5">
        <f t="shared" ref="C4:C15" si="0">IF(B4&gt;=3,B4,0)</f>
        <v>27</v>
      </c>
      <c r="D4" s="5">
        <f>(C4/$C$16)*$D$3</f>
        <v>84.681818181818187</v>
      </c>
      <c r="E4" s="5">
        <f>ROUND(D4+D2,0)</f>
        <v>109</v>
      </c>
      <c r="F4" s="18">
        <f>ROUND(D4+D2,2)</f>
        <v>108.68</v>
      </c>
      <c r="G4" s="21">
        <f>(E4-F4)^2</f>
        <v>0.10239999999999563</v>
      </c>
      <c r="H4" s="5">
        <v>158</v>
      </c>
      <c r="I4" s="6">
        <f>E4-H4</f>
        <v>-49</v>
      </c>
    </row>
    <row r="5" spans="1:10" x14ac:dyDescent="0.25">
      <c r="A5" s="16" t="s">
        <v>1</v>
      </c>
      <c r="B5" s="12">
        <v>7.6</v>
      </c>
      <c r="C5" s="1">
        <f t="shared" si="0"/>
        <v>7.6</v>
      </c>
      <c r="D5" s="1">
        <f t="shared" ref="D5:D15" si="1">(C5/$C$16)*$D$3</f>
        <v>23.836363636363636</v>
      </c>
      <c r="E5" s="1">
        <f t="shared" ref="E5:E15" si="2">ROUND(D5,0)</f>
        <v>24</v>
      </c>
      <c r="F5" s="19">
        <f>ROUND(D5,2)</f>
        <v>23.84</v>
      </c>
      <c r="G5" s="21">
        <f t="shared" ref="G5:G14" si="3">(E5-F5)^2</f>
        <v>2.5600000000000046E-2</v>
      </c>
      <c r="H5" s="1">
        <v>47</v>
      </c>
      <c r="I5" s="2">
        <f t="shared" ref="I5:I15" si="4">E5-H5</f>
        <v>-23</v>
      </c>
    </row>
    <row r="6" spans="1:10" x14ac:dyDescent="0.25">
      <c r="A6" s="16" t="s">
        <v>2</v>
      </c>
      <c r="B6" s="12">
        <v>14.9</v>
      </c>
      <c r="C6" s="1">
        <f t="shared" si="0"/>
        <v>14.9</v>
      </c>
      <c r="D6" s="1">
        <f t="shared" si="1"/>
        <v>46.731818181818177</v>
      </c>
      <c r="E6" s="1">
        <f t="shared" si="2"/>
        <v>47</v>
      </c>
      <c r="F6" s="19">
        <f t="shared" ref="F6:F14" si="5">ROUND(D6,2)</f>
        <v>46.73</v>
      </c>
      <c r="G6" s="21">
        <f t="shared" si="3"/>
        <v>7.2900000000001686E-2</v>
      </c>
      <c r="H6" s="1">
        <v>32</v>
      </c>
      <c r="I6" s="2">
        <f t="shared" si="4"/>
        <v>15</v>
      </c>
    </row>
    <row r="7" spans="1:10" x14ac:dyDescent="0.25">
      <c r="A7" s="16" t="s">
        <v>3</v>
      </c>
      <c r="B7" s="12">
        <v>9.6</v>
      </c>
      <c r="C7" s="1">
        <f t="shared" si="0"/>
        <v>9.6</v>
      </c>
      <c r="D7" s="1">
        <f t="shared" si="1"/>
        <v>30.109090909090909</v>
      </c>
      <c r="E7" s="1">
        <f t="shared" si="2"/>
        <v>30</v>
      </c>
      <c r="F7" s="19">
        <f t="shared" si="5"/>
        <v>30.11</v>
      </c>
      <c r="G7" s="21">
        <f t="shared" si="3"/>
        <v>1.2099999999999875E-2</v>
      </c>
      <c r="H7" s="1">
        <v>21</v>
      </c>
      <c r="I7" s="2">
        <f t="shared" si="4"/>
        <v>9</v>
      </c>
    </row>
    <row r="8" spans="1:10" x14ac:dyDescent="0.25">
      <c r="A8" s="16" t="s">
        <v>4</v>
      </c>
      <c r="B8" s="12">
        <v>1.2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9">
        <f t="shared" si="5"/>
        <v>0</v>
      </c>
      <c r="G8" s="21">
        <f t="shared" si="3"/>
        <v>0</v>
      </c>
      <c r="H8" s="1">
        <v>12</v>
      </c>
      <c r="I8" s="2">
        <f t="shared" si="4"/>
        <v>-12</v>
      </c>
    </row>
    <row r="9" spans="1:10" x14ac:dyDescent="0.25">
      <c r="A9" s="16" t="s">
        <v>5</v>
      </c>
      <c r="B9" s="12">
        <v>10.8</v>
      </c>
      <c r="C9" s="1">
        <f t="shared" si="0"/>
        <v>10.8</v>
      </c>
      <c r="D9" s="1">
        <f t="shared" si="1"/>
        <v>33.872727272727275</v>
      </c>
      <c r="E9" s="1">
        <f t="shared" si="2"/>
        <v>34</v>
      </c>
      <c r="F9" s="19">
        <f t="shared" si="5"/>
        <v>33.869999999999997</v>
      </c>
      <c r="G9" s="21">
        <f t="shared" si="3"/>
        <v>1.6900000000000664E-2</v>
      </c>
      <c r="H9" s="1">
        <v>12</v>
      </c>
      <c r="I9" s="2">
        <f t="shared" si="4"/>
        <v>22</v>
      </c>
    </row>
    <row r="10" spans="1:10" x14ac:dyDescent="0.25">
      <c r="A10" s="16" t="s">
        <v>6</v>
      </c>
      <c r="B10" s="12">
        <v>2.6</v>
      </c>
      <c r="C10" s="1">
        <f t="shared" si="0"/>
        <v>0</v>
      </c>
      <c r="D10" s="1">
        <f t="shared" si="1"/>
        <v>0</v>
      </c>
      <c r="E10" s="1">
        <f t="shared" si="2"/>
        <v>0</v>
      </c>
      <c r="F10" s="19">
        <f t="shared" si="5"/>
        <v>0</v>
      </c>
      <c r="G10" s="21">
        <f t="shared" si="3"/>
        <v>0</v>
      </c>
      <c r="H10" s="1">
        <v>10</v>
      </c>
      <c r="I10" s="2">
        <f t="shared" si="4"/>
        <v>-10</v>
      </c>
    </row>
    <row r="11" spans="1:10" x14ac:dyDescent="0.25">
      <c r="A11" s="16" t="s">
        <v>7</v>
      </c>
      <c r="B11" s="12">
        <v>9.3000000000000007</v>
      </c>
      <c r="C11" s="1">
        <f t="shared" si="0"/>
        <v>9.3000000000000007</v>
      </c>
      <c r="D11" s="1">
        <f t="shared" si="1"/>
        <v>29.168181818181822</v>
      </c>
      <c r="E11" s="1">
        <f t="shared" si="2"/>
        <v>29</v>
      </c>
      <c r="F11" s="19">
        <f t="shared" si="5"/>
        <v>29.17</v>
      </c>
      <c r="G11" s="21">
        <f t="shared" si="3"/>
        <v>2.8900000000000581E-2</v>
      </c>
      <c r="H11" s="1">
        <v>8</v>
      </c>
      <c r="I11" s="2">
        <f t="shared" si="4"/>
        <v>21</v>
      </c>
    </row>
    <row r="12" spans="1:10" x14ac:dyDescent="0.25">
      <c r="A12" s="16" t="s">
        <v>10</v>
      </c>
      <c r="B12" s="12">
        <v>2.6</v>
      </c>
      <c r="C12" s="1">
        <f t="shared" si="0"/>
        <v>0</v>
      </c>
      <c r="D12" s="1">
        <f t="shared" si="1"/>
        <v>0</v>
      </c>
      <c r="E12" s="1">
        <f t="shared" si="2"/>
        <v>0</v>
      </c>
      <c r="F12" s="19">
        <f t="shared" si="5"/>
        <v>0</v>
      </c>
      <c r="G12" s="21">
        <f t="shared" si="3"/>
        <v>0</v>
      </c>
      <c r="H12" s="1">
        <v>0</v>
      </c>
      <c r="I12" s="2">
        <f t="shared" si="4"/>
        <v>0</v>
      </c>
    </row>
    <row r="13" spans="1:10" x14ac:dyDescent="0.25">
      <c r="A13" s="16" t="s">
        <v>8</v>
      </c>
      <c r="B13" s="12">
        <v>5.7</v>
      </c>
      <c r="C13" s="1">
        <f t="shared" si="0"/>
        <v>5.7</v>
      </c>
      <c r="D13" s="1">
        <f t="shared" si="1"/>
        <v>17.877272727272729</v>
      </c>
      <c r="E13" s="1">
        <f t="shared" si="2"/>
        <v>18</v>
      </c>
      <c r="F13" s="19">
        <f t="shared" si="5"/>
        <v>17.88</v>
      </c>
      <c r="G13" s="21">
        <f t="shared" si="3"/>
        <v>1.4400000000000239E-2</v>
      </c>
      <c r="H13" s="1">
        <v>0</v>
      </c>
      <c r="I13" s="2">
        <f t="shared" si="4"/>
        <v>18</v>
      </c>
    </row>
    <row r="14" spans="1:10" x14ac:dyDescent="0.25">
      <c r="A14" s="16" t="s">
        <v>9</v>
      </c>
      <c r="B14" s="12">
        <v>2.7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9">
        <f t="shared" si="5"/>
        <v>0</v>
      </c>
      <c r="G14" s="21">
        <f t="shared" si="3"/>
        <v>0</v>
      </c>
      <c r="H14" s="1">
        <v>0</v>
      </c>
      <c r="I14" s="2">
        <f t="shared" si="4"/>
        <v>0</v>
      </c>
      <c r="J14" t="s">
        <v>17</v>
      </c>
    </row>
    <row r="15" spans="1:10" ht="15.75" thickBot="1" x14ac:dyDescent="0.3">
      <c r="A15" s="17" t="s">
        <v>19</v>
      </c>
      <c r="B15" s="13">
        <v>3.1</v>
      </c>
      <c r="C15" s="3">
        <f t="shared" si="0"/>
        <v>3.1</v>
      </c>
      <c r="D15" s="3">
        <f t="shared" si="1"/>
        <v>9.7227272727272727</v>
      </c>
      <c r="E15" s="3">
        <f t="shared" si="2"/>
        <v>10</v>
      </c>
      <c r="F15" s="20">
        <f>ROUND(D15,2)</f>
        <v>9.7200000000000006</v>
      </c>
      <c r="G15" s="22">
        <f>(E15-F15)^2</f>
        <v>7.8399999999999637E-2</v>
      </c>
      <c r="H15" s="3">
        <v>0</v>
      </c>
      <c r="I15" s="4">
        <f t="shared" si="4"/>
        <v>10</v>
      </c>
      <c r="J15" t="s">
        <v>17</v>
      </c>
    </row>
    <row r="16" spans="1:10" x14ac:dyDescent="0.25">
      <c r="C16">
        <f>SUM(C4:C15)</f>
        <v>88</v>
      </c>
      <c r="E16">
        <f>SUM(E4:E15)</f>
        <v>301</v>
      </c>
      <c r="F16">
        <f>SUM(F4:F15)</f>
        <v>300.00000000000006</v>
      </c>
      <c r="J16" t="s">
        <v>18</v>
      </c>
    </row>
  </sheetData>
  <conditionalFormatting sqref="G4:G15">
    <cfRule type="top10" dxfId="0" priority="1" percent="1" rank="1"/>
  </conditionalFormatting>
  <conditionalFormatting sqref="I4:I15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 Singh</dc:creator>
  <cp:lastModifiedBy>Harvi Singh</cp:lastModifiedBy>
  <dcterms:created xsi:type="dcterms:W3CDTF">2024-09-17T00:32:36Z</dcterms:created>
  <dcterms:modified xsi:type="dcterms:W3CDTF">2025-02-28T15:52:06Z</dcterms:modified>
</cp:coreProperties>
</file>