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C:\Project\idle-zombie-2020\IdleZombie_GameClient\Localization\"/>
    </mc:Choice>
  </mc:AlternateContent>
  <xr:revisionPtr revIDLastSave="0" documentId="13_ncr:1_{B041107A-55B9-439F-A1A0-42E598E7DFBE}" xr6:coauthVersionLast="47" xr6:coauthVersionMax="47" xr10:uidLastSave="{00000000-0000-0000-0000-000000000000}"/>
  <bookViews>
    <workbookView xWindow="-120" yWindow="-120" windowWidth="29040" windowHeight="15840" activeTab="5" xr2:uid="{00000000-000D-0000-FFFF-FFFF00000000}"/>
  </bookViews>
  <sheets>
    <sheet name="SkillDescription" sheetId="1" r:id="rId1"/>
    <sheet name="MissionDescription" sheetId="2" r:id="rId2"/>
    <sheet name="RewardDescription" sheetId="3" r:id="rId3"/>
    <sheet name="AttributeDisplayDescription" sheetId="4" r:id="rId4"/>
    <sheet name="TalentDescription" sheetId="5" r:id="rId5"/>
    <sheet name="LocationPackDescription" sheetId="6" r:id="rId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1">
      <go:sheetsCustomData xmlns:go="http://customooxmlschemas.google.com/" r:id="rId10" roundtripDataSignature="AMtx7mjlH0oyI3iDx80okJZjKW5jrbPnGw=="/>
    </ext>
  </extLst>
</workbook>
</file>

<file path=xl/calcChain.xml><?xml version="1.0" encoding="utf-8"?>
<calcChain xmlns="http://schemas.openxmlformats.org/spreadsheetml/2006/main">
  <c r="D47" i="1" l="1"/>
  <c r="D46" i="1"/>
  <c r="D45" i="1"/>
  <c r="D44" i="1"/>
  <c r="D43" i="1"/>
  <c r="D42" i="1"/>
  <c r="D41" i="1"/>
  <c r="D40" i="1"/>
  <c r="D39" i="1"/>
  <c r="D38" i="1"/>
  <c r="D37" i="1"/>
  <c r="D36" i="1"/>
  <c r="D35" i="1"/>
  <c r="D34" i="1"/>
  <c r="D33" i="1"/>
  <c r="D32" i="1"/>
  <c r="D31" i="1"/>
  <c r="D30" i="1"/>
  <c r="D29" i="1"/>
  <c r="D28" i="1"/>
  <c r="D27" i="1"/>
  <c r="D26" i="1"/>
  <c r="D25" i="1"/>
  <c r="D24" i="1"/>
  <c r="D23" i="1"/>
  <c r="D22" i="1"/>
  <c r="D21" i="1"/>
  <c r="D18" i="1"/>
  <c r="D17" i="1"/>
  <c r="D16" i="1"/>
  <c r="D15" i="1"/>
  <c r="D14" i="1"/>
  <c r="D13" i="1"/>
  <c r="D11" i="1"/>
  <c r="D10" i="1"/>
  <c r="D9" i="1"/>
  <c r="D8" i="1"/>
  <c r="D7" i="1"/>
  <c r="D6" i="1"/>
  <c r="D5" i="1"/>
  <c r="D4" i="1"/>
  <c r="D3" i="1"/>
  <c r="D2" i="1"/>
</calcChain>
</file>

<file path=xl/sharedStrings.xml><?xml version="1.0" encoding="utf-8"?>
<sst xmlns="http://schemas.openxmlformats.org/spreadsheetml/2006/main" count="318" uniqueCount="281">
  <si>
    <t>TextName</t>
  </si>
  <si>
    <t>TextAttribute</t>
  </si>
  <si>
    <t>en-US</t>
  </si>
  <si>
    <t>vi</t>
  </si>
  <si>
    <t>SKILL_ACTIVE_BOMB_DESCRIPTION</t>
  </si>
  <si>
    <t>Active Bomb 1</t>
  </si>
  <si>
    <t>SKILL_FORKED_LIGHTNING_DESCRIPTION</t>
  </si>
  <si>
    <t>Deals damage up to 50 targets and stun them for 6 seconds.</t>
  </si>
  <si>
    <t>SKILL_ACTIVE_FIRE_BOMB_DESCRIPTION</t>
  </si>
  <si>
    <t>Throw a molotov bottle at the selected location, damage and burn all enemies in a range.</t>
  </si>
  <si>
    <t>SKILL_SONIC_WAVE_DESCRIPTION</t>
  </si>
  <si>
    <t>Release a sonic wave in front of hero and knock all enemies back for a short distance.</t>
  </si>
  <si>
    <t>SKILL_ZONE_BOMB_DESCRIPTION</t>
  </si>
  <si>
    <t>Activate all C4 bombs planted randomly around battle field.</t>
  </si>
  <si>
    <t>SKILL_STUN_BOMB_DESCRIPTION</t>
  </si>
  <si>
    <t>SKILL_STUN_BOMB/1</t>
  </si>
  <si>
    <t>SKILL_DARK_WING_DESCRIPTION</t>
  </si>
  <si>
    <t>SKILL_DARK_WING/1</t>
  </si>
  <si>
    <t>SKILL_POISON_BOMB_DESCRIPTION</t>
  </si>
  <si>
    <t>SKILL_POISON_BOMB/1</t>
  </si>
  <si>
    <t>SKILL_PIERCE_BULLET_DESCRIPTION</t>
  </si>
  <si>
    <t>SKILL_PIERCE_BULLET</t>
  </si>
  <si>
    <t>SKILL_MANUAL_HERO_DESCRIPTION</t>
  </si>
  <si>
    <t>SKILL_MANUAL_HERO</t>
  </si>
  <si>
    <t>SKILL_SUMMON_ROCKET_DRONE_DESCRIPTION</t>
  </si>
  <si>
    <t>Shoot multi rockets to the boss</t>
  </si>
  <si>
    <t>ADD_ON_RADIO_CALL_DESCRIPTION</t>
  </si>
  <si>
    <t>Called for an airstrike. Deals massive damage on large area.</t>
  </si>
  <si>
    <t>ADD_ON_FLAME_BOX_DESCRIPTION</t>
  </si>
  <si>
    <t>Set a big fire at selected location, burn all enemies in range.</t>
  </si>
  <si>
    <t>ADD_ON_BUFF_DEADSHOT_DESCRIPTION</t>
  </si>
  <si>
    <t>Increase by 10% headshot rate for 10s</t>
  </si>
  <si>
    <t>ADD_ON_SPAWN_GATE_DESCRIPTION</t>
  </si>
  <si>
    <t>Deploy a bus at selected location and force all enemies nearby attack it.</t>
  </si>
  <si>
    <t>ADD_ON_MEDIC_DESCRIPTION</t>
  </si>
  <si>
    <t>Restore the Home Base an amount of life when used.</t>
  </si>
  <si>
    <t>ADD_ON_AIR_DROP_DESCRIPTION</t>
  </si>
  <si>
    <t>Supply crates that include GOLD, DIAMOND and ADD-ONS.</t>
  </si>
  <si>
    <t>ADD_ON_AUTO_MANUAL_HERO_DESCRIPTION</t>
  </si>
  <si>
    <t>Auto tap to shoot at max speed</t>
  </si>
  <si>
    <t>Tự động bắn với tốc độ nhanh nhất</t>
  </si>
  <si>
    <t>ADD_ON_SPEED_UP_DESCRIPTION</t>
  </si>
  <si>
    <t>Increase game speed for 2 times</t>
  </si>
  <si>
    <t>Tăng tốc độ trò chơi x2</t>
  </si>
  <si>
    <t>PASSIVE_INCREASE_DMG_DESCRIPTION</t>
  </si>
  <si>
    <t>PASSIVE_INCREASE_DMG/1</t>
  </si>
  <si>
    <t>PASSIVE_INCREASE_HP_DESCRIPTION</t>
  </si>
  <si>
    <t>PASSIVE_INCREASE_HP/1</t>
  </si>
  <si>
    <t>PASSIVE_INCREASE_CRIT_DESCRIPTION</t>
  </si>
  <si>
    <t>PASSIVE_INCREASE_CRIT/1</t>
  </si>
  <si>
    <t>PASSIVE_INCREASE_ARMOUR_DESCRIPTION</t>
  </si>
  <si>
    <t>PASSIVE_INCREASE_ARMOUR</t>
  </si>
  <si>
    <t>PASSIVE_HIT_FIRE_DESCRIPTION</t>
  </si>
  <si>
    <t>PASSIVE_HIT_FIRE</t>
  </si>
  <si>
    <t>PASSIVE_HIT_LIGHTING_DESCRIPTION</t>
  </si>
  <si>
    <t>PASSIVE_HIT_LIGHTING</t>
  </si>
  <si>
    <t>PASSIVE_HIT_STUN_DESCRIPTION</t>
  </si>
  <si>
    <t>PASSIVE_HIT_STUN</t>
  </si>
  <si>
    <t>PASSIVE_HIT_FROZEN_DESCRIPTION</t>
  </si>
  <si>
    <t>PASSIVE_HIT_FROZEN</t>
  </si>
  <si>
    <t>PASSIVE_HIT_BOMB_DESCRIPTION</t>
  </si>
  <si>
    <t>PASSIVE_HIT_BOMB</t>
  </si>
  <si>
    <t>PASSIVE_HIT_POISON_DESCRIPTION</t>
  </si>
  <si>
    <t>PASSIVE_HIT_POISON</t>
  </si>
  <si>
    <t>PASSIVE_DEAD_SHOT_DESCRIPTION</t>
  </si>
  <si>
    <t>PASSIVE_DEAD_SHOT</t>
  </si>
  <si>
    <t>PASSIVE_FURY_SHOT_DESCRIPTION</t>
  </si>
  <si>
    <t>PASSIVE_FURY_SHOT</t>
  </si>
  <si>
    <t>PASSIVE_MADNESS_DESCRIPTION</t>
  </si>
  <si>
    <t>PASSIVE_MADNESS</t>
  </si>
  <si>
    <t>PASSIVE_RICOCHET_DESCRIPTION</t>
  </si>
  <si>
    <t>PASSIVE_RICOCHET</t>
  </si>
  <si>
    <t>PASSIVE_BULLET_TRAIL_DESCRIPTION</t>
  </si>
  <si>
    <t>PASSIVE_BULLET_TRAIL</t>
  </si>
  <si>
    <t>PASSIVE_PIERCE_DESCRIPTION</t>
  </si>
  <si>
    <t>PASSIVE_PIERCE</t>
  </si>
  <si>
    <t>PASSIVE_PUSHBACK_DESCRIPTION</t>
  </si>
  <si>
    <t>PASSIVE_PUSHBACK</t>
  </si>
  <si>
    <t>PASSIVE_AOE_DESCRIPTION</t>
  </si>
  <si>
    <t>PASSIVE_AOE</t>
  </si>
  <si>
    <t>PASSIVE_DIAGONAL_DESCRIPTION</t>
  </si>
  <si>
    <t>PASSIVE_DIAGONAL</t>
  </si>
  <si>
    <t>PASSIVE_INCREASE_CRIT_DMG_DESCRIPTION</t>
  </si>
  <si>
    <t>Critical Damage</t>
  </si>
  <si>
    <t>PASSIVE_INCREASE_HEADSHOT_PERCENT_DESCRIPTION</t>
  </si>
  <si>
    <t>Headshot</t>
  </si>
  <si>
    <t>PASSIVE_INCREASE_FIRERATE_DESCRIPTION</t>
  </si>
  <si>
    <t>Fire rate</t>
  </si>
  <si>
    <t>PASSIVE_INCREASE_PERCENT_DMG_DESCRIPTION</t>
  </si>
  <si>
    <t>Damage percent</t>
  </si>
  <si>
    <t>PASSIVE_INCREASE_DODGE_RATE_DESCRIPTION</t>
  </si>
  <si>
    <t>Dodge rate</t>
  </si>
  <si>
    <t>PASSIVE_INCREASE_RANGE_DESCRIPTION</t>
  </si>
  <si>
    <t>Range</t>
  </si>
  <si>
    <t>PASSIVE_INCREASE_HERO_BASE_DAMAGE_DESCRIPTION</t>
  </si>
  <si>
    <t>PASSIVE_INCREASE_FIRERATE_PERCENT_DESCRIPTION</t>
  </si>
  <si>
    <t>Fire rate percent</t>
  </si>
  <si>
    <t>KILL_ZOMBIE_NORMAL_DESCRIPTION</t>
  </si>
  <si>
    <t>Kill {{0}} normal zombies</t>
  </si>
  <si>
    <t>Giết {{0}} zombie thường</t>
  </si>
  <si>
    <t>KILL_ZOMBIE</t>
  </si>
  <si>
    <t>ZOMBIE_NORMAL</t>
  </si>
  <si>
    <t>KILL_ZOMBIE_DESCRIPTION</t>
  </si>
  <si>
    <t>Kill {{0}} any type of zombies</t>
  </si>
  <si>
    <t xml:space="preserve">Giết {{0}} lần bất kì loại zombie </t>
  </si>
  <si>
    <t>FINISH_CAMPAIGN_LEVEL_DESCRIPTION</t>
  </si>
  <si>
    <t>Complete {{0}} levels Campaign mode</t>
  </si>
  <si>
    <t>Hoàn thành {{0}} màn chơi Campaign mode</t>
  </si>
  <si>
    <t>FINISH_LEVEL</t>
  </si>
  <si>
    <t>CAMPAIGN_MODE</t>
  </si>
  <si>
    <t>UPGRADE_HERO_DESCRIPTION</t>
  </si>
  <si>
    <t>Upgrade hero {{0}} times</t>
  </si>
  <si>
    <t>Nâng cấp anh hùng {{0}} lần</t>
  </si>
  <si>
    <t>UPGRADE_HERO</t>
  </si>
  <si>
    <t>UPGRADE_EQUIPMENT_DESCRIPTION</t>
  </si>
  <si>
    <t>Upgrade equipment {{0}} times</t>
  </si>
  <si>
    <t>Nâng cấp trang bị {{0}} lần</t>
  </si>
  <si>
    <t>UPGRADE_EQUIPMENT</t>
  </si>
  <si>
    <t>USE_ADDON_DESCRIPTION</t>
  </si>
  <si>
    <t>Use addon {{0}} times</t>
  </si>
  <si>
    <t>Sử dụng hỗ trợ {{0}} lần</t>
  </si>
  <si>
    <t>USE_ADDON</t>
  </si>
  <si>
    <t>USE_ULTIMATE_DESCRIPTION</t>
  </si>
  <si>
    <t>Use ultimate {{0}} times</t>
  </si>
  <si>
    <t>Sử dụng kĩ năng {{0}} lần</t>
  </si>
  <si>
    <t>USE_ULTIMATE</t>
  </si>
  <si>
    <t>OPEN_CHEST_DESCRIPTION</t>
  </si>
  <si>
    <t>Open {{0}} chests</t>
  </si>
  <si>
    <t>Mở {{0}} rương</t>
  </si>
  <si>
    <t>OPEN_CHEST</t>
  </si>
  <si>
    <t>LOGIN_DESCRIPTION</t>
  </si>
  <si>
    <t>Login to the game</t>
  </si>
  <si>
    <t>Đăng nhập vào game</t>
  </si>
  <si>
    <t>LOGIN</t>
  </si>
  <si>
    <t>CLAIM_OFFLINE_REWARD_DESCRIPTION</t>
  </si>
  <si>
    <t>Claim Time Reward {{0}} times</t>
  </si>
  <si>
    <t>Thu thập quà offline {{0}} lần</t>
  </si>
  <si>
    <t>CLAIM_OFFLINE_REWARD</t>
  </si>
  <si>
    <t>Open {{0}} chest(s)</t>
  </si>
  <si>
    <t>FUSION_EQUIP_DESCRIPTION</t>
  </si>
  <si>
    <t xml:space="preserve">Fuse successfully {{0}} equipment </t>
  </si>
  <si>
    <t>Phối thành công {{0}} vũ khí</t>
  </si>
  <si>
    <t>FUSION_EQUIP</t>
  </si>
  <si>
    <t>WATCH_VIDEO_OPEN_CHEST_DESCRIPTION</t>
  </si>
  <si>
    <t>Open {{0}} Rare Chest via an ad</t>
  </si>
  <si>
    <t>Xem video {{0}} để được một rương hiếm</t>
  </si>
  <si>
    <t>WATCH_VIDEO_OPEN_CHEST</t>
  </si>
  <si>
    <t>GET_FREE_DIAMOND_DESCRIPTION</t>
  </si>
  <si>
    <t xml:space="preserve">Watch video to get diamond {{0}} times </t>
  </si>
  <si>
    <t>Xem video để được kim cương {{0}} lần</t>
  </si>
  <si>
    <t>GET_FREE_RESOURCE</t>
  </si>
  <si>
    <t>GOLD</t>
  </si>
  <si>
    <t>GET_FREE_GOLD_COIN_DESCRIPTION</t>
  </si>
  <si>
    <t xml:space="preserve">Watch video to get gold coin {{0}} times </t>
  </si>
  <si>
    <t>Xem video để được vàng {{0}} lần</t>
  </si>
  <si>
    <t>DIAMOND</t>
  </si>
  <si>
    <t>GET_FREE_SCROLL_WEAPON_DESCRIPTION</t>
  </si>
  <si>
    <t xml:space="preserve">Watch video to get scroll weapon {{0}} times </t>
  </si>
  <si>
    <t>Xem video để được nguyên liệu {{0}} lần</t>
  </si>
  <si>
    <t>SCROLL_WEAPON</t>
  </si>
  <si>
    <t>FINISH_IDLE_LEVEL_DESCRIPTION</t>
  </si>
  <si>
    <t>Complete {{0}} idle levels</t>
  </si>
  <si>
    <t>Hoàn thành {{0}} màn chơi Idle mode</t>
  </si>
  <si>
    <t>IDLE_MODE</t>
  </si>
  <si>
    <t>DESCRIPTION_GOLD</t>
  </si>
  <si>
    <t>Use to upgrade</t>
  </si>
  <si>
    <t>Sử dụng để nâng cấp</t>
  </si>
  <si>
    <t>DESCRIPTION_TOKEN</t>
  </si>
  <si>
    <t>Use to ascend</t>
  </si>
  <si>
    <t>Sử dụng để trùng sinh</t>
  </si>
  <si>
    <t>DESCRIPTION_PILL</t>
  </si>
  <si>
    <t>Use to upgrade talent</t>
  </si>
  <si>
    <t>Sử dụng để nâng cấp tài năng</t>
  </si>
  <si>
    <t>DESCRIPTION_SCROLL_ARMOUR</t>
  </si>
  <si>
    <t>Use to upgrade armour</t>
  </si>
  <si>
    <t>Sử dụng để nâng cấp giáp</t>
  </si>
  <si>
    <t>DESCRIPTION_SCROLL_WEAPON</t>
  </si>
  <si>
    <t>Use to upgrade weapon</t>
  </si>
  <si>
    <t>Sử dụng để nâng cấp vũ khí</t>
  </si>
  <si>
    <t>DESCRIPTION_SCROLL_HERO</t>
  </si>
  <si>
    <t>Use to upgrade hero</t>
  </si>
  <si>
    <t>Sử dụng để nâng cấp anh hùng</t>
  </si>
  <si>
    <t>DESCRIPTION_CHEST</t>
  </si>
  <si>
    <t>Use to open</t>
  </si>
  <si>
    <t>Sử dụng để mở</t>
  </si>
  <si>
    <t>DESCRIPTION_DIAMOND</t>
  </si>
  <si>
    <t>Use to buy</t>
  </si>
  <si>
    <t>Sử dụng để mua</t>
  </si>
  <si>
    <t>DESCRIPTION_KEY_CHEST_RARE</t>
  </si>
  <si>
    <t>Use to open a rare chest</t>
  </si>
  <si>
    <t>Sử dụng để mở một rương hiếm</t>
  </si>
  <si>
    <t>DESCRIPTION_KEY_CHEST_LEGENDARY</t>
  </si>
  <si>
    <t>Use to open a legendary chest</t>
  </si>
  <si>
    <t>Sử dụng để mở một rương huyền thoại</t>
  </si>
  <si>
    <t>DESCRIPTION_EQUIP</t>
  </si>
  <si>
    <t>Receive a random equip</t>
  </si>
  <si>
    <t>Nhận được trang bị ngẫu nhiên</t>
  </si>
  <si>
    <t>DESCRIPTION_REVIVE</t>
  </si>
  <si>
    <t>Revive 1 time</t>
  </si>
  <si>
    <t>Hồi sinh 1 lần</t>
  </si>
  <si>
    <t>DESCRIPTION_REFILL_HP</t>
  </si>
  <si>
    <t>Refill HP</t>
  </si>
  <si>
    <t>Hồi máu</t>
  </si>
  <si>
    <t>DESCRIPTION_ADD_ON</t>
  </si>
  <si>
    <t>Random Addon</t>
  </si>
  <si>
    <t>Trợ giúp ngẫu nhiên</t>
  </si>
  <si>
    <t>DESCRIPTION_RANDOM_EQUIP</t>
  </si>
  <si>
    <t>Random Equip</t>
  </si>
  <si>
    <t>Vũ khí ngẫu nhiên</t>
  </si>
  <si>
    <t>FIRE_RATE_1_DESCRIPTION</t>
  </si>
  <si>
    <t>&lt;color=#898989&gt;SLOW&lt;/color&gt;</t>
  </si>
  <si>
    <t>&lt;color=#898989&gt;CHẬM&lt;/color&gt;</t>
  </si>
  <si>
    <t>FIRE_RATE_2_DESCRIPTION</t>
  </si>
  <si>
    <t>&lt;color=#898989&gt;NORMAL&lt;/color&gt;</t>
  </si>
  <si>
    <t>&lt;color=#898989&gt;THƯỜNG&lt;/color&gt;</t>
  </si>
  <si>
    <t>FIRE_RATE_3_DESCRIPTION</t>
  </si>
  <si>
    <t>&lt;color=#F4FD00&gt;FAST&lt;/color&gt;</t>
  </si>
  <si>
    <t>&lt;color=#F4FD00&gt;NHANH&lt;/color&gt;</t>
  </si>
  <si>
    <t>FIRE_RATE_4_DESCRIPTION</t>
  </si>
  <si>
    <t>&lt;color=#F4FD00&gt;VERY FAST&lt;/color&gt;</t>
  </si>
  <si>
    <t>&lt;color=#F4FD00&gt;RẤT NHANH&lt;/color&gt;</t>
  </si>
  <si>
    <t>RANGE_1_DESCRIPTION</t>
  </si>
  <si>
    <t>&lt;color=#898989&gt;VERY SHORT&lt;/color&gt;</t>
  </si>
  <si>
    <t>&lt;color=#898989&gt;RẤT NGẮN&lt;/color&gt;</t>
  </si>
  <si>
    <t>RANGE_2_DESCRIPTION</t>
  </si>
  <si>
    <t>&lt;color=#898989&gt;SHORT&lt;/color&gt;</t>
  </si>
  <si>
    <t>&lt;color=#898989&gt;NGẮN&lt;/color&gt;</t>
  </si>
  <si>
    <t>RANGE_3_DESCRIPTION</t>
  </si>
  <si>
    <t>&lt;color=#F4FD00&gt;LONG&lt;/color&gt;</t>
  </si>
  <si>
    <t>&lt;color=#F4FD00&gt;DÀI&lt;/color&gt;</t>
  </si>
  <si>
    <t>RANGE_4_DESCRIPTION</t>
  </si>
  <si>
    <t>&lt;color=#F4FD00&gt;VERY LONG&lt;/color&gt;</t>
  </si>
  <si>
    <t>&lt;color=#F4FD00&gt;RẤT DÀI&lt;/color&gt;</t>
  </si>
  <si>
    <t>STRENGTH_DESCRIPTION</t>
  </si>
  <si>
    <t>Increases all your Hero's Health Points</t>
  </si>
  <si>
    <t>Tăng tất cả các điểm y tế Anh hùng của bạn</t>
  </si>
  <si>
    <t>POWER_DESCRIPTION</t>
  </si>
  <si>
    <t>Increases all your Hero's attack</t>
  </si>
  <si>
    <t>Tăng tấn công tất cả của anh hùng của bạn</t>
  </si>
  <si>
    <t>RECOVER_DESCRIPTION</t>
  </si>
  <si>
    <t>Increases the HP hero recover from Medic</t>
  </si>
  <si>
    <t>Tăng anh hùng HP phục hồi từ Medic</t>
  </si>
  <si>
    <t>RANGE_BLOCK_DESCRIPTION</t>
  </si>
  <si>
    <t>Reduces damage when being attacked by range attack</t>
  </si>
  <si>
    <t>Giảm thiệt hại khi bị tấn công bởi cuộc tấn công phạm vi</t>
  </si>
  <si>
    <t>MELEE_BLOCK_DESCRIPTION</t>
  </si>
  <si>
    <t>Reduces damage when being attacked by melee attack</t>
  </si>
  <si>
    <t>Giảm thiệt hại khi bị tấn công bởi cuộc tấn công melee</t>
  </si>
  <si>
    <t>AGILITY_DESCRIPTION</t>
  </si>
  <si>
    <t>Increases all your Hero's firerate</t>
  </si>
  <si>
    <t>Tăng firerate tất cả của anh hùng của bạn</t>
  </si>
  <si>
    <t>VAMPIRE_DESCRIPTION</t>
  </si>
  <si>
    <t>Heal an amount of HP everytime you kill a zombie</t>
  </si>
  <si>
    <t>Chữa lành một lượng HP mọi lúc bạn giết một zombie</t>
  </si>
  <si>
    <t>POWER_OF_ANGLE_DESCRIPTION</t>
  </si>
  <si>
    <t>The rage bar of Angel will be increased faster</t>
  </si>
  <si>
    <t>Thanh cơn thịnh nộ của Thiên thần sẽ tăng nhanh hơn</t>
  </si>
  <si>
    <t>HAND_OF_MIDAS_DESCRIPTION</t>
  </si>
  <si>
    <t>Increases the amount gold receive from killing zombie</t>
  </si>
  <si>
    <t>Làm tăng lượng vàng nhận được từ giết zombie</t>
  </si>
  <si>
    <t>GREEDY_DESCRIPTION</t>
  </si>
  <si>
    <t>Increases the amount gem of all the Gem Packs in Shop</t>
  </si>
  <si>
    <t>Tăng số lượng đá quý của tất cả các Gói Gem tại các cửa hàng</t>
  </si>
  <si>
    <t>CRITICAL_HIT_DESCRIPTION</t>
  </si>
  <si>
    <t>Add an amount of damage everytime Hero performs a critical hit</t>
  </si>
  <si>
    <t>Thêm một số tiền thiệt hại mỗi lần anh hùng thực hiện một đòn đánh chí mạng</t>
  </si>
  <si>
    <t>WHEEL_OF_FORTUNE_DESCRIPTION</t>
  </si>
  <si>
    <t>Unlock a spin wheel, appear at the start of each level in campaign mode</t>
  </si>
  <si>
    <t>Mở khóa một bánh xe quay, xuất hiện ở đầu của mỗi cấp trong chế độ chiến dịch</t>
  </si>
  <si>
    <t>LOCATIONPACK_1_DESCRIPTION</t>
  </si>
  <si>
    <t>LOCATIONPACK_2_DESCRIPTION</t>
  </si>
  <si>
    <t>LOCATIONPACK_3_DESCRIPTION</t>
  </si>
  <si>
    <t>LOCATIONPACK_4_DESCRIPTION</t>
  </si>
  <si>
    <t>LOCATIONPACK_5_DESCRIPTION</t>
  </si>
  <si>
    <t>LOCATIONPACK_6_DESCRIPTION</t>
  </si>
  <si>
    <t>LOCATIONPACK_7_DESCRIPTION</t>
  </si>
  <si>
    <t>LOCATIONPACK_8_DESCRIPTION</t>
  </si>
  <si>
    <t>LOCATIONPACK_9_DESCRIPTION</t>
  </si>
  <si>
    <t>LOCATIONPACK_10_DESCRIPTION</t>
  </si>
  <si>
    <t>LOCATIONPACK_11_DESCRIPTION</t>
  </si>
  <si>
    <t>LOCATIONPACK_12_DESCRIPTION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</si>
</sst>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>
    <font>
      <sz val="11"/>
      <color theme="1"/>
      <name val="Arial"/>
    </font>
    <font>
      <b/>
      <sz val="10"/>
      <color rgb="FFC55A11"/>
      <name val="Calibri"/>
    </font>
    <font>
      <sz val="10"/>
      <color rgb="FF000000"/>
      <name val="Calibri"/>
    </font>
    <font>
      <sz val="10"/>
      <color theme="1"/>
      <name val="Calibri"/>
    </font>
    <font>
      <sz val="11"/>
      <color theme="1"/>
      <name val="Calibri"/>
    </font>
    <font>
      <sz val="11"/>
      <color theme="1"/>
      <name val="Arial"/>
    </font>
    <font>
      <sz val="11"/>
      <name val="Calibri"/>
    </font>
    <font>
      <sz val="11"/>
      <name val="Arial"/>
    </font>
    <font>
      <sz val="11"/>
      <color rgb="FF000000"/>
      <name val="Arial"/>
    </font>
    <font>
      <sz val="11"/>
      <color theme="1"/>
      <name val="Calibri"/>
    </font>
    <font>
      <b/>
      <sz val="11"/>
      <color rgb="FFC55A11"/>
      <name val="Calibri"/>
    </font>
    <font>
      <sz val="10"/>
      <color theme="1"/>
      <name val="Arial"/>
    </font>
    <font>
      <sz val="14"/>
      <color rgb="FF000000"/>
      <name val="Arial"/>
    </font>
    <font>
      <sz val="11"/>
      <color rgb="FF000000"/>
      <name val="Calibri"/>
    </font>
    <font>
      <sz val="11"/>
      <color rgb="FF000000"/>
      <name val="Arial"/>
    </font>
  </fonts>
  <fills count="8">
    <fill>
      <patternFill patternType="none"/>
    </fill>
    <fill>
      <patternFill patternType="gray125"/>
    </fill>
    <fill>
      <patternFill patternType="solid">
        <fgColor rgb="FFD9EAD3"/>
        <bgColor rgb="FFD9EAD3"/>
      </patternFill>
    </fill>
    <fill>
      <patternFill patternType="solid">
        <fgColor theme="0"/>
        <bgColor theme="0"/>
      </patternFill>
    </fill>
    <fill>
      <patternFill patternType="solid">
        <fgColor rgb="FFFFD966"/>
        <bgColor rgb="FFFFD966"/>
      </patternFill>
    </fill>
    <fill>
      <patternFill patternType="solid">
        <fgColor rgb="FFEAD1DC"/>
        <bgColor rgb="FFEAD1DC"/>
      </patternFill>
    </fill>
    <fill>
      <patternFill patternType="solid">
        <fgColor rgb="FFFFFFFF"/>
        <bgColor rgb="FFFFFFFF"/>
      </patternFill>
    </fill>
    <fill>
      <patternFill patternType="solid">
        <fgColor rgb="FFFFF2CC"/>
        <bgColor rgb="FFFFF2CC"/>
      </patternFill>
    </fill>
  </fills>
  <borders count="6">
    <border>
      <left/>
      <right/>
      <top/>
      <bottom/>
      <diagonal/>
    </border>
    <border>
      <left/>
      <right/>
      <top/>
      <bottom/>
      <diagonal/>
    </border>
    <border>
      <left style="medium">
        <color rgb="FF000000"/>
      </left>
      <right style="medium">
        <color rgb="FFCCCCCC"/>
      </right>
      <top style="medium">
        <color rgb="FF000000"/>
      </top>
      <bottom style="medium">
        <color rgb="FFCCCCCC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</borders>
  <cellStyleXfs count="1">
    <xf numFmtId="0" fontId="0" fillId="0" borderId="0"/>
  </cellStyleXfs>
  <cellXfs count="29">
    <xf numFmtId="0" fontId="0" fillId="0" borderId="0" xfId="0"/>
    <xf numFmtId="49" fontId="1" fillId="0" borderId="0" xfId="0" applyNumberFormat="1" applyFont="1" applyAlignment="1">
      <alignment horizontal="left" vertical="top"/>
    </xf>
    <xf numFmtId="0" fontId="2" fillId="0" borderId="0" xfId="0" applyFont="1"/>
    <xf numFmtId="0" fontId="3" fillId="0" borderId="0" xfId="0" applyFont="1"/>
    <xf numFmtId="0" fontId="2" fillId="2" borderId="1" xfId="0" applyFont="1" applyFill="1" applyBorder="1"/>
    <xf numFmtId="0" fontId="2" fillId="3" borderId="0" xfId="0" applyFont="1" applyFill="1"/>
    <xf numFmtId="0" fontId="2" fillId="4" borderId="1" xfId="0" applyFont="1" applyFill="1" applyBorder="1"/>
    <xf numFmtId="0" fontId="2" fillId="3" borderId="1" xfId="0" applyFont="1" applyFill="1" applyBorder="1"/>
    <xf numFmtId="0" fontId="4" fillId="4" borderId="1" xfId="0" applyFont="1" applyFill="1" applyBorder="1"/>
    <xf numFmtId="0" fontId="4" fillId="2" borderId="1" xfId="0" applyFont="1" applyFill="1" applyBorder="1"/>
    <xf numFmtId="0" fontId="3" fillId="2" borderId="1" xfId="0" applyFont="1" applyFill="1" applyBorder="1"/>
    <xf numFmtId="0" fontId="4" fillId="0" borderId="0" xfId="0" applyFont="1"/>
    <xf numFmtId="0" fontId="5" fillId="5" borderId="0" xfId="0" applyFont="1" applyFill="1"/>
    <xf numFmtId="0" fontId="6" fillId="0" borderId="0" xfId="0" applyFont="1"/>
    <xf numFmtId="0" fontId="7" fillId="5" borderId="0" xfId="0" applyFont="1" applyFill="1"/>
    <xf numFmtId="0" fontId="8" fillId="5" borderId="0" xfId="0" applyFont="1" applyFill="1"/>
    <xf numFmtId="0" fontId="9" fillId="0" borderId="0" xfId="0" applyFont="1"/>
    <xf numFmtId="0" fontId="5" fillId="0" borderId="0" xfId="0" applyFont="1"/>
    <xf numFmtId="0" fontId="8" fillId="6" borderId="0" xfId="0" applyFont="1" applyFill="1"/>
    <xf numFmtId="49" fontId="10" fillId="0" borderId="0" xfId="0" applyNumberFormat="1" applyFont="1" applyAlignment="1">
      <alignment horizontal="left" vertical="top" wrapText="1"/>
    </xf>
    <xf numFmtId="0" fontId="11" fillId="7" borderId="2" xfId="0" applyFont="1" applyFill="1" applyBorder="1" applyAlignment="1">
      <alignment wrapText="1"/>
    </xf>
    <xf numFmtId="0" fontId="12" fillId="7" borderId="3" xfId="0" applyFont="1" applyFill="1" applyBorder="1" applyAlignment="1">
      <alignment horizontal="right" wrapText="1"/>
    </xf>
    <xf numFmtId="0" fontId="11" fillId="7" borderId="4" xfId="0" applyFont="1" applyFill="1" applyBorder="1" applyAlignment="1">
      <alignment wrapText="1"/>
    </xf>
    <xf numFmtId="0" fontId="12" fillId="7" borderId="5" xfId="0" applyFont="1" applyFill="1" applyBorder="1" applyAlignment="1">
      <alignment horizontal="right" wrapText="1"/>
    </xf>
    <xf numFmtId="0" fontId="12" fillId="6" borderId="5" xfId="0" applyFont="1" applyFill="1" applyBorder="1" applyAlignment="1">
      <alignment horizontal="right" wrapText="1"/>
    </xf>
    <xf numFmtId="0" fontId="10" fillId="0" borderId="0" xfId="0" applyFont="1" applyAlignment="1">
      <alignment horizontal="left" vertical="top"/>
    </xf>
    <xf numFmtId="0" fontId="13" fillId="0" borderId="0" xfId="0" applyFont="1"/>
    <xf numFmtId="0" fontId="13" fillId="0" borderId="0" xfId="0" applyFont="1" applyAlignment="1">
      <alignment horizontal="left" vertical="top"/>
    </xf>
    <xf numFmtId="0" fontId="14" fillId="0" borderId="0" xfId="0" applyFont="1"/>
  </cellXfs>
  <cellStyles count="1">
    <cellStyle name="Bình thường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customschemas.google.com/relationships/workbookmetadata" Target="metadata"/><Relationship Id="rId4" Type="http://schemas.openxmlformats.org/officeDocument/2006/relationships/worksheet" Target="worksheets/sheet4.xml"/><Relationship Id="rId1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01"/>
  <sheetViews>
    <sheetView workbookViewId="0"/>
  </sheetViews>
  <sheetFormatPr defaultColWidth="12.625" defaultRowHeight="15" customHeight="1"/>
  <cols>
    <col min="1" max="1" width="45.625" customWidth="1"/>
    <col min="2" max="2" width="7.75" customWidth="1"/>
    <col min="3" max="4" width="45" customWidth="1"/>
    <col min="5" max="5" width="7.625" customWidth="1"/>
    <col min="6" max="6" width="39.25" customWidth="1"/>
    <col min="7" max="26" width="7.625" customWidth="1"/>
  </cols>
  <sheetData>
    <row r="1" spans="1:8" ht="14.25">
      <c r="A1" s="1" t="s">
        <v>0</v>
      </c>
      <c r="B1" s="1" t="s">
        <v>1</v>
      </c>
      <c r="C1" s="1" t="s">
        <v>2</v>
      </c>
      <c r="D1" s="1" t="s">
        <v>3</v>
      </c>
    </row>
    <row r="2" spans="1:8" ht="14.25">
      <c r="A2" s="2" t="s">
        <v>4</v>
      </c>
      <c r="B2" s="3"/>
      <c r="C2" s="2" t="s">
        <v>5</v>
      </c>
      <c r="D2" s="2" t="str">
        <f ca="1">IFERROR(__xludf.DUMMYFUNCTION(" GOOGLETRANSLATE(C2,""en"",""vi"")"),"Tích cực Bomb 1")</f>
        <v>Tích cực Bomb 1</v>
      </c>
      <c r="F2" s="2"/>
      <c r="G2" s="2"/>
    </row>
    <row r="3" spans="1:8" ht="14.25">
      <c r="A3" s="4" t="s">
        <v>6</v>
      </c>
      <c r="B3" s="3"/>
      <c r="C3" s="4" t="s">
        <v>7</v>
      </c>
      <c r="D3" s="4" t="str">
        <f ca="1">IFERROR(__xludf.DUMMYFUNCTION(" GOOGLETRANSLATE(C3,""en"",""vi"")"),"Ưu đãi hỏng lên đến 50 mục tiêu và stun chúng trong 6 giây.")</f>
        <v>Ưu đãi hỏng lên đến 50 mục tiêu và stun chúng trong 6 giây.</v>
      </c>
      <c r="F3" s="2"/>
      <c r="G3" s="2"/>
      <c r="H3" s="2"/>
    </row>
    <row r="4" spans="1:8" ht="14.25">
      <c r="A4" s="4" t="s">
        <v>8</v>
      </c>
      <c r="B4" s="3"/>
      <c r="C4" s="4" t="s">
        <v>9</v>
      </c>
      <c r="D4" s="4" t="str">
        <f ca="1">IFERROR(__xludf.DUMMYFUNCTION(" GOOGLETRANSLATE(C4,""en"",""vi"")"),"Ném một chai Molotov tại vị trí, thiệt hại được lựa chọn và ghi tất cả các kẻ thù trong một dãy.")</f>
        <v>Ném một chai Molotov tại vị trí, thiệt hại được lựa chọn và ghi tất cả các kẻ thù trong một dãy.</v>
      </c>
      <c r="F4" s="2"/>
      <c r="G4" s="2"/>
      <c r="H4" s="2"/>
    </row>
    <row r="5" spans="1:8" ht="14.25">
      <c r="A5" s="4" t="s">
        <v>10</v>
      </c>
      <c r="B5" s="3"/>
      <c r="C5" s="4" t="s">
        <v>11</v>
      </c>
      <c r="D5" s="4" t="str">
        <f ca="1">IFERROR(__xludf.DUMMYFUNCTION(" GOOGLETRANSLATE(C5,""en"",""vi"")"),"Thả một làn sóng âm trước mặt anh hùng và gõ tất cả các kẻ thù trở lại cho một khoảng cách ngắn.")</f>
        <v>Thả một làn sóng âm trước mặt anh hùng và gõ tất cả các kẻ thù trở lại cho một khoảng cách ngắn.</v>
      </c>
      <c r="F5" s="2"/>
      <c r="G5" s="2"/>
      <c r="H5" s="2"/>
    </row>
    <row r="6" spans="1:8" ht="14.25">
      <c r="A6" s="2" t="s">
        <v>12</v>
      </c>
      <c r="B6" s="3"/>
      <c r="C6" s="2" t="s">
        <v>13</v>
      </c>
      <c r="D6" s="2" t="str">
        <f ca="1">IFERROR(__xludf.DUMMYFUNCTION(" GOOGLETRANSLATE(C6,""en"",""vi"")"),"Kích hoạt tất cả các quả bom C4 trồng ngẫu nhiên xung quanh chiến trường.")</f>
        <v>Kích hoạt tất cả các quả bom C4 trồng ngẫu nhiên xung quanh chiến trường.</v>
      </c>
      <c r="F6" s="2"/>
      <c r="G6" s="2"/>
      <c r="H6" s="2"/>
    </row>
    <row r="7" spans="1:8" ht="14.25">
      <c r="A7" s="2" t="s">
        <v>14</v>
      </c>
      <c r="B7" s="3"/>
      <c r="C7" s="2" t="s">
        <v>15</v>
      </c>
      <c r="D7" s="2" t="str">
        <f ca="1">IFERROR(__xludf.DUMMYFUNCTION(" GOOGLETRANSLATE(C7,""en"",""vi"")"),"SKILL_STUN_BOMB / 1")</f>
        <v>SKILL_STUN_BOMB / 1</v>
      </c>
      <c r="F7" s="2"/>
      <c r="G7" s="2"/>
    </row>
    <row r="8" spans="1:8" ht="14.25">
      <c r="A8" s="2" t="s">
        <v>16</v>
      </c>
      <c r="B8" s="3"/>
      <c r="C8" s="2" t="s">
        <v>17</v>
      </c>
      <c r="D8" s="2" t="str">
        <f ca="1">IFERROR(__xludf.DUMMYFUNCTION(" GOOGLETRANSLATE(C8,""en"",""vi"")"),"SKILL_DARK_WING / 1")</f>
        <v>SKILL_DARK_WING / 1</v>
      </c>
      <c r="F8" s="2"/>
      <c r="G8" s="2"/>
    </row>
    <row r="9" spans="1:8" ht="14.25">
      <c r="A9" s="2" t="s">
        <v>18</v>
      </c>
      <c r="B9" s="3"/>
      <c r="C9" s="2" t="s">
        <v>19</v>
      </c>
      <c r="D9" s="2" t="str">
        <f ca="1">IFERROR(__xludf.DUMMYFUNCTION(" GOOGLETRANSLATE(C9,""en"",""vi"")"),"SKILL_POISON_BOMB / 1")</f>
        <v>SKILL_POISON_BOMB / 1</v>
      </c>
      <c r="F9" s="2"/>
      <c r="G9" s="2"/>
    </row>
    <row r="10" spans="1:8" ht="14.25">
      <c r="A10" s="2" t="s">
        <v>20</v>
      </c>
      <c r="B10" s="3"/>
      <c r="C10" s="2" t="s">
        <v>21</v>
      </c>
      <c r="D10" s="2" t="str">
        <f ca="1">IFERROR(__xludf.DUMMYFUNCTION(" GOOGLETRANSLATE(C10,""en"",""vi"")"),"SKILL_PIERCE_BULLET")</f>
        <v>SKILL_PIERCE_BULLET</v>
      </c>
      <c r="F10" s="2"/>
      <c r="G10" s="2"/>
    </row>
    <row r="11" spans="1:8" ht="14.25">
      <c r="A11" s="2" t="s">
        <v>22</v>
      </c>
      <c r="B11" s="3"/>
      <c r="C11" s="2" t="s">
        <v>23</v>
      </c>
      <c r="D11" s="2" t="str">
        <f ca="1">IFERROR(__xludf.DUMMYFUNCTION(" GOOGLETRANSLATE(C11,""en"",""vi"")"),"SKILL_MANUAL_HERO")</f>
        <v>SKILL_MANUAL_HERO</v>
      </c>
      <c r="F11" s="2"/>
      <c r="G11" s="2"/>
    </row>
    <row r="12" spans="1:8" ht="14.25">
      <c r="A12" s="2" t="s">
        <v>24</v>
      </c>
      <c r="B12" s="3"/>
      <c r="C12" s="5" t="s">
        <v>25</v>
      </c>
      <c r="D12" s="2" t="s">
        <v>25</v>
      </c>
    </row>
    <row r="13" spans="1:8" ht="14.25">
      <c r="A13" s="6" t="s">
        <v>26</v>
      </c>
      <c r="B13" s="3"/>
      <c r="C13" s="7" t="s">
        <v>27</v>
      </c>
      <c r="D13" s="2" t="str">
        <f ca="1">IFERROR(__xludf.DUMMYFUNCTION(" GOOGLETRANSLATE(C13,""en"",""vi"")"),"Kêu gọi một cuộc không kích. Gây sát thương lớn trên diện tích lớn.")</f>
        <v>Kêu gọi một cuộc không kích. Gây sát thương lớn trên diện tích lớn.</v>
      </c>
    </row>
    <row r="14" spans="1:8" ht="14.25">
      <c r="A14" s="6" t="s">
        <v>28</v>
      </c>
      <c r="B14" s="3"/>
      <c r="C14" s="7" t="s">
        <v>29</v>
      </c>
      <c r="D14" s="2" t="str">
        <f ca="1">IFERROR(__xludf.DUMMYFUNCTION(" GOOGLETRANSLATE(C14,""en"",""vi"")"),"Đặt một đám cháy lớn tại vị trí đã chọn, đốt cháy tất cả các kẻ thù trong phạm vi.")</f>
        <v>Đặt một đám cháy lớn tại vị trí đã chọn, đốt cháy tất cả các kẻ thù trong phạm vi.</v>
      </c>
    </row>
    <row r="15" spans="1:8" ht="14.25">
      <c r="A15" s="6" t="s">
        <v>30</v>
      </c>
      <c r="B15" s="3"/>
      <c r="C15" s="7" t="s">
        <v>31</v>
      </c>
      <c r="D15" s="2" t="str">
        <f ca="1">IFERROR(__xludf.DUMMYFUNCTION(" GOOGLETRANSLATE(C15,""en"",""vi"")"),"Tăng 10% tỷ lệ headshot cho 10s")</f>
        <v>Tăng 10% tỷ lệ headshot cho 10s</v>
      </c>
    </row>
    <row r="16" spans="1:8" ht="14.25">
      <c r="A16" s="6" t="s">
        <v>32</v>
      </c>
      <c r="B16" s="3"/>
      <c r="C16" s="7" t="s">
        <v>33</v>
      </c>
      <c r="D16" s="2" t="str">
        <f ca="1">IFERROR(__xludf.DUMMYFUNCTION(" GOOGLETRANSLATE(C16,""en"",""vi"")"),"Triển khai một chiếc xe buýt tại vị trí đã chọn và buộc tất cả các kẻ thù xung quanh tấn công nó.")</f>
        <v>Triển khai một chiếc xe buýt tại vị trí đã chọn và buộc tất cả các kẻ thù xung quanh tấn công nó.</v>
      </c>
    </row>
    <row r="17" spans="1:7" ht="14.25">
      <c r="A17" s="6" t="s">
        <v>34</v>
      </c>
      <c r="B17" s="3"/>
      <c r="C17" s="7" t="s">
        <v>35</v>
      </c>
      <c r="D17" s="2" t="str">
        <f ca="1">IFERROR(__xludf.DUMMYFUNCTION(" GOOGLETRANSLATE(C17,""en"",""vi"")"),"Khôi phục các chủ cơ sở một lượng cuộc sống khi sử dụng.")</f>
        <v>Khôi phục các chủ cơ sở một lượng cuộc sống khi sử dụng.</v>
      </c>
    </row>
    <row r="18" spans="1:7" ht="14.25">
      <c r="A18" s="6" t="s">
        <v>36</v>
      </c>
      <c r="B18" s="3"/>
      <c r="C18" s="7" t="s">
        <v>37</v>
      </c>
      <c r="D18" s="2" t="str">
        <f ca="1">IFERROR(__xludf.DUMMYFUNCTION(" GOOGLETRANSLATE(C18,""en"",""vi"")"),"thùng Cung cấp bao gồm vàng, kim cương và Add-ons.")</f>
        <v>thùng Cung cấp bao gồm vàng, kim cương và Add-ons.</v>
      </c>
    </row>
    <row r="19" spans="1:7">
      <c r="A19" s="6" t="s">
        <v>38</v>
      </c>
      <c r="B19" s="3"/>
      <c r="C19" s="6" t="s">
        <v>39</v>
      </c>
      <c r="D19" s="6" t="s">
        <v>40</v>
      </c>
      <c r="E19" s="8"/>
      <c r="F19" s="6"/>
      <c r="G19" s="6"/>
    </row>
    <row r="20" spans="1:7">
      <c r="A20" s="6" t="s">
        <v>41</v>
      </c>
      <c r="B20" s="3"/>
      <c r="C20" s="6" t="s">
        <v>42</v>
      </c>
      <c r="D20" s="6" t="s">
        <v>43</v>
      </c>
      <c r="E20" s="8"/>
      <c r="F20" s="6"/>
      <c r="G20" s="6"/>
    </row>
    <row r="21" spans="1:7">
      <c r="A21" s="4" t="s">
        <v>44</v>
      </c>
      <c r="B21" s="3"/>
      <c r="C21" s="4" t="s">
        <v>45</v>
      </c>
      <c r="D21" s="4" t="str">
        <f ca="1">IFERROR(__xludf.DUMMYFUNCTION(" GOOGLETRANSLATE(C21,""en"",""vi"")"),"PASSIVE_INCREASE_DMG / 1")</f>
        <v>PASSIVE_INCREASE_DMG / 1</v>
      </c>
      <c r="E21" s="9"/>
      <c r="F21" s="4"/>
      <c r="G21" s="4"/>
    </row>
    <row r="22" spans="1:7" ht="15.75" customHeight="1">
      <c r="A22" s="4" t="s">
        <v>46</v>
      </c>
      <c r="B22" s="3"/>
      <c r="C22" s="4" t="s">
        <v>47</v>
      </c>
      <c r="D22" s="4" t="str">
        <f ca="1">IFERROR(__xludf.DUMMYFUNCTION(" GOOGLETRANSLATE(C22,""en"",""vi"")"),"PASSIVE_INCREASE_HP / 1")</f>
        <v>PASSIVE_INCREASE_HP / 1</v>
      </c>
      <c r="E22" s="9"/>
      <c r="F22" s="4"/>
      <c r="G22" s="4"/>
    </row>
    <row r="23" spans="1:7" ht="15.75" customHeight="1">
      <c r="A23" s="4" t="s">
        <v>48</v>
      </c>
      <c r="B23" s="3"/>
      <c r="C23" s="4" t="s">
        <v>49</v>
      </c>
      <c r="D23" s="4" t="str">
        <f ca="1">IFERROR(__xludf.DUMMYFUNCTION(" GOOGLETRANSLATE(C23,""en"",""vi"")"),"PASSIVE_INCREASE_CRIT / 1")</f>
        <v>PASSIVE_INCREASE_CRIT / 1</v>
      </c>
      <c r="E23" s="9"/>
      <c r="F23" s="4"/>
      <c r="G23" s="4"/>
    </row>
    <row r="24" spans="1:7" ht="15.75" customHeight="1">
      <c r="A24" s="4" t="s">
        <v>50</v>
      </c>
      <c r="B24" s="3"/>
      <c r="C24" s="4" t="s">
        <v>51</v>
      </c>
      <c r="D24" s="4" t="str">
        <f ca="1">IFERROR(__xludf.DUMMYFUNCTION(" GOOGLETRANSLATE(C24,""en"",""vi"")"),"PASSIVE_INCREASE_ARMOUR")</f>
        <v>PASSIVE_INCREASE_ARMOUR</v>
      </c>
      <c r="E24" s="9"/>
      <c r="F24" s="4"/>
      <c r="G24" s="4"/>
    </row>
    <row r="25" spans="1:7" ht="15.75" customHeight="1">
      <c r="A25" s="4" t="s">
        <v>52</v>
      </c>
      <c r="B25" s="3"/>
      <c r="C25" s="4" t="s">
        <v>53</v>
      </c>
      <c r="D25" s="4" t="str">
        <f ca="1">IFERROR(__xludf.DUMMYFUNCTION(" GOOGLETRANSLATE(C25,""en"",""vi"")"),"PASSIVE_HIT_FIRE")</f>
        <v>PASSIVE_HIT_FIRE</v>
      </c>
      <c r="E25" s="9"/>
      <c r="F25" s="4"/>
      <c r="G25" s="4"/>
    </row>
    <row r="26" spans="1:7" ht="15.75" customHeight="1">
      <c r="A26" s="4" t="s">
        <v>54</v>
      </c>
      <c r="B26" s="3"/>
      <c r="C26" s="4" t="s">
        <v>55</v>
      </c>
      <c r="D26" s="4" t="str">
        <f ca="1">IFERROR(__xludf.DUMMYFUNCTION(" GOOGLETRANSLATE(C26,""en"",""vi"")"),"PASSIVE_HIT_LIGHTING")</f>
        <v>PASSIVE_HIT_LIGHTING</v>
      </c>
      <c r="E26" s="9"/>
      <c r="F26" s="4"/>
      <c r="G26" s="4"/>
    </row>
    <row r="27" spans="1:7" ht="15.75" customHeight="1">
      <c r="A27" s="4" t="s">
        <v>56</v>
      </c>
      <c r="B27" s="3"/>
      <c r="C27" s="4" t="s">
        <v>57</v>
      </c>
      <c r="D27" s="4" t="str">
        <f ca="1">IFERROR(__xludf.DUMMYFUNCTION(" GOOGLETRANSLATE(C27,""en"",""vi"")"),"PASSIVE_HIT_STUN")</f>
        <v>PASSIVE_HIT_STUN</v>
      </c>
      <c r="E27" s="9"/>
      <c r="F27" s="4"/>
      <c r="G27" s="4"/>
    </row>
    <row r="28" spans="1:7" ht="15.75" customHeight="1">
      <c r="A28" s="4" t="s">
        <v>58</v>
      </c>
      <c r="B28" s="3"/>
      <c r="C28" s="4" t="s">
        <v>59</v>
      </c>
      <c r="D28" s="4" t="str">
        <f ca="1">IFERROR(__xludf.DUMMYFUNCTION(" GOOGLETRANSLATE(C28,""en"",""vi"")"),"PASSIVE_HIT_FROZEN")</f>
        <v>PASSIVE_HIT_FROZEN</v>
      </c>
      <c r="E28" s="9"/>
      <c r="F28" s="4"/>
      <c r="G28" s="4"/>
    </row>
    <row r="29" spans="1:7" ht="15.75" customHeight="1">
      <c r="A29" s="4" t="s">
        <v>60</v>
      </c>
      <c r="B29" s="3"/>
      <c r="C29" s="4" t="s">
        <v>61</v>
      </c>
      <c r="D29" s="4" t="str">
        <f ca="1">IFERROR(__xludf.DUMMYFUNCTION(" GOOGLETRANSLATE(C29,""en"",""vi"")"),"PASSIVE_HIT_BOMB")</f>
        <v>PASSIVE_HIT_BOMB</v>
      </c>
      <c r="E29" s="9"/>
      <c r="F29" s="4"/>
      <c r="G29" s="4"/>
    </row>
    <row r="30" spans="1:7" ht="15.75" customHeight="1">
      <c r="A30" s="4" t="s">
        <v>62</v>
      </c>
      <c r="B30" s="3"/>
      <c r="C30" s="4" t="s">
        <v>63</v>
      </c>
      <c r="D30" s="4" t="str">
        <f ca="1">IFERROR(__xludf.DUMMYFUNCTION(" GOOGLETRANSLATE(C30,""en"",""vi"")"),"PASSIVE_HIT_POISON")</f>
        <v>PASSIVE_HIT_POISON</v>
      </c>
      <c r="E30" s="9"/>
      <c r="F30" s="4"/>
      <c r="G30" s="4"/>
    </row>
    <row r="31" spans="1:7" ht="15.75" customHeight="1">
      <c r="A31" s="4" t="s">
        <v>64</v>
      </c>
      <c r="B31" s="3"/>
      <c r="C31" s="4" t="s">
        <v>65</v>
      </c>
      <c r="D31" s="4" t="str">
        <f ca="1">IFERROR(__xludf.DUMMYFUNCTION(" GOOGLETRANSLATE(C31,""en"",""vi"")"),"PASSIVE_DEAD_SHOT")</f>
        <v>PASSIVE_DEAD_SHOT</v>
      </c>
      <c r="E31" s="9"/>
      <c r="F31" s="4"/>
      <c r="G31" s="4"/>
    </row>
    <row r="32" spans="1:7" ht="15.75" customHeight="1">
      <c r="A32" s="4" t="s">
        <v>66</v>
      </c>
      <c r="B32" s="3"/>
      <c r="C32" s="4" t="s">
        <v>67</v>
      </c>
      <c r="D32" s="4" t="str">
        <f ca="1">IFERROR(__xludf.DUMMYFUNCTION(" GOOGLETRANSLATE(C32,""en"",""vi"")"),"PASSIVE_FURY_SHOT")</f>
        <v>PASSIVE_FURY_SHOT</v>
      </c>
      <c r="E32" s="9"/>
      <c r="F32" s="4"/>
      <c r="G32" s="4"/>
    </row>
    <row r="33" spans="1:7" ht="15.75" customHeight="1">
      <c r="A33" s="4" t="s">
        <v>68</v>
      </c>
      <c r="B33" s="3"/>
      <c r="C33" s="4" t="s">
        <v>69</v>
      </c>
      <c r="D33" s="4" t="str">
        <f ca="1">IFERROR(__xludf.DUMMYFUNCTION(" GOOGLETRANSLATE(C33,""en"",""vi"")"),"PASSIVE_MADNESS")</f>
        <v>PASSIVE_MADNESS</v>
      </c>
      <c r="E33" s="9"/>
      <c r="F33" s="4"/>
      <c r="G33" s="4"/>
    </row>
    <row r="34" spans="1:7" ht="15.75" customHeight="1">
      <c r="A34" s="4" t="s">
        <v>70</v>
      </c>
      <c r="B34" s="3"/>
      <c r="C34" s="4" t="s">
        <v>71</v>
      </c>
      <c r="D34" s="4" t="str">
        <f ca="1">IFERROR(__xludf.DUMMYFUNCTION(" GOOGLETRANSLATE(C34,""en"",""vi"")"),"PASSIVE_RICOCHET")</f>
        <v>PASSIVE_RICOCHET</v>
      </c>
      <c r="E34" s="9"/>
      <c r="F34" s="4"/>
      <c r="G34" s="4"/>
    </row>
    <row r="35" spans="1:7" ht="15.75" customHeight="1">
      <c r="A35" s="4" t="s">
        <v>72</v>
      </c>
      <c r="B35" s="3"/>
      <c r="C35" s="4" t="s">
        <v>73</v>
      </c>
      <c r="D35" s="4" t="str">
        <f ca="1">IFERROR(__xludf.DUMMYFUNCTION(" GOOGLETRANSLATE(C35,""en"",""vi"")"),"PASSIVE_BULLET_TRAIL")</f>
        <v>PASSIVE_BULLET_TRAIL</v>
      </c>
      <c r="E35" s="9"/>
      <c r="F35" s="4"/>
      <c r="G35" s="4"/>
    </row>
    <row r="36" spans="1:7" ht="15.75" customHeight="1">
      <c r="A36" s="4" t="s">
        <v>74</v>
      </c>
      <c r="B36" s="3"/>
      <c r="C36" s="4" t="s">
        <v>75</v>
      </c>
      <c r="D36" s="4" t="str">
        <f ca="1">IFERROR(__xludf.DUMMYFUNCTION(" GOOGLETRANSLATE(C36,""en"",""vi"")"),"PASSIVE_PIERCE")</f>
        <v>PASSIVE_PIERCE</v>
      </c>
      <c r="E36" s="9"/>
      <c r="F36" s="4"/>
      <c r="G36" s="4"/>
    </row>
    <row r="37" spans="1:7" ht="15.75" customHeight="1">
      <c r="A37" s="4" t="s">
        <v>76</v>
      </c>
      <c r="B37" s="3"/>
      <c r="C37" s="4" t="s">
        <v>77</v>
      </c>
      <c r="D37" s="4" t="str">
        <f ca="1">IFERROR(__xludf.DUMMYFUNCTION(" GOOGLETRANSLATE(C37,""en"",""vi"")"),"PASSIVE_PUSHBACK")</f>
        <v>PASSIVE_PUSHBACK</v>
      </c>
      <c r="E37" s="9"/>
      <c r="F37" s="4"/>
      <c r="G37" s="4"/>
    </row>
    <row r="38" spans="1:7" ht="15.75" customHeight="1">
      <c r="A38" s="4" t="s">
        <v>78</v>
      </c>
      <c r="B38" s="3"/>
      <c r="C38" s="4" t="s">
        <v>79</v>
      </c>
      <c r="D38" s="4" t="str">
        <f ca="1">IFERROR(__xludf.DUMMYFUNCTION(" GOOGLETRANSLATE(C38,""en"",""vi"")"),"PASSIVE_AOE")</f>
        <v>PASSIVE_AOE</v>
      </c>
      <c r="E38" s="9"/>
      <c r="F38" s="4"/>
      <c r="G38" s="4"/>
    </row>
    <row r="39" spans="1:7" ht="15.75" customHeight="1">
      <c r="A39" s="4" t="s">
        <v>80</v>
      </c>
      <c r="B39" s="3"/>
      <c r="C39" s="4" t="s">
        <v>81</v>
      </c>
      <c r="D39" s="4" t="str">
        <f ca="1">IFERROR(__xludf.DUMMYFUNCTION(" GOOGLETRANSLATE(C39,""en"",""vi"")"),"PASSIVE_DIAGONAL")</f>
        <v>PASSIVE_DIAGONAL</v>
      </c>
      <c r="E39" s="9"/>
      <c r="F39" s="4"/>
      <c r="G39" s="4"/>
    </row>
    <row r="40" spans="1:7" ht="15.75" customHeight="1">
      <c r="A40" s="10" t="s">
        <v>82</v>
      </c>
      <c r="B40" s="3"/>
      <c r="C40" s="4" t="s">
        <v>83</v>
      </c>
      <c r="D40" s="4" t="str">
        <f ca="1">IFERROR(__xludf.DUMMYFUNCTION(" GOOGLETRANSLATE(C40,""en"",""vi"")"),"Thiệt hại nghiêm trọng")</f>
        <v>Thiệt hại nghiêm trọng</v>
      </c>
      <c r="E40" s="9"/>
      <c r="F40" s="4"/>
      <c r="G40" s="4"/>
    </row>
    <row r="41" spans="1:7" ht="15.75" customHeight="1">
      <c r="A41" s="10" t="s">
        <v>84</v>
      </c>
      <c r="B41" s="3"/>
      <c r="C41" s="4" t="s">
        <v>85</v>
      </c>
      <c r="D41" s="4" t="str">
        <f ca="1">IFERROR(__xludf.DUMMYFUNCTION(" GOOGLETRANSLATE(C41,""en"",""vi"")"),"Bắn trúng đầu")</f>
        <v>Bắn trúng đầu</v>
      </c>
      <c r="E41" s="9"/>
      <c r="F41" s="4"/>
      <c r="G41" s="4"/>
    </row>
    <row r="42" spans="1:7" ht="15.75" customHeight="1">
      <c r="A42" s="10" t="s">
        <v>86</v>
      </c>
      <c r="B42" s="3"/>
      <c r="C42" s="4" t="s">
        <v>87</v>
      </c>
      <c r="D42" s="4" t="str">
        <f ca="1">IFERROR(__xludf.DUMMYFUNCTION(" GOOGLETRANSLATE(C42,""en"",""vi"")"),"tốc độ bắn")</f>
        <v>tốc độ bắn</v>
      </c>
      <c r="E42" s="9"/>
      <c r="F42" s="4"/>
      <c r="G42" s="4"/>
    </row>
    <row r="43" spans="1:7" ht="15.75" customHeight="1">
      <c r="A43" s="10" t="s">
        <v>88</v>
      </c>
      <c r="B43" s="3"/>
      <c r="C43" s="4" t="s">
        <v>89</v>
      </c>
      <c r="D43" s="4" t="str">
        <f ca="1">IFERROR(__xludf.DUMMYFUNCTION(" GOOGLETRANSLATE(C43,""en"",""vi"")"),"Thiệt hại phần trăm")</f>
        <v>Thiệt hại phần trăm</v>
      </c>
      <c r="E43" s="9"/>
      <c r="F43" s="4"/>
      <c r="G43" s="4"/>
    </row>
    <row r="44" spans="1:7" ht="15.75" customHeight="1">
      <c r="A44" s="10" t="s">
        <v>90</v>
      </c>
      <c r="B44" s="3"/>
      <c r="C44" s="4" t="s">
        <v>91</v>
      </c>
      <c r="D44" s="4" t="str">
        <f ca="1">IFERROR(__xludf.DUMMYFUNCTION(" GOOGLETRANSLATE(C44,""en"",""vi"")"),"tỷ lệ Dodge")</f>
        <v>tỷ lệ Dodge</v>
      </c>
      <c r="E44" s="9"/>
      <c r="F44" s="4"/>
      <c r="G44" s="4"/>
    </row>
    <row r="45" spans="1:7" ht="15.75" customHeight="1">
      <c r="A45" s="10" t="s">
        <v>92</v>
      </c>
      <c r="B45" s="3"/>
      <c r="C45" s="4" t="s">
        <v>93</v>
      </c>
      <c r="D45" s="4" t="str">
        <f ca="1">IFERROR(__xludf.DUMMYFUNCTION(" GOOGLETRANSLATE(C45,""en"",""vi"")"),"Phạm vi")</f>
        <v>Phạm vi</v>
      </c>
      <c r="E45" s="9"/>
      <c r="F45" s="4"/>
      <c r="G45" s="4"/>
    </row>
    <row r="46" spans="1:7" ht="15.75" customHeight="1">
      <c r="A46" s="10" t="s">
        <v>94</v>
      </c>
      <c r="B46" s="3"/>
      <c r="C46" s="4" t="s">
        <v>94</v>
      </c>
      <c r="D46" s="4" t="str">
        <f ca="1">IFERROR(__xludf.DUMMYFUNCTION(" GOOGLETRANSLATE(C46,""en"",""vi"")"),"PASSIVE_INCREASE_HERO_BASE_DAMAGE_DESCRIPTION")</f>
        <v>PASSIVE_INCREASE_HERO_BASE_DAMAGE_DESCRIPTION</v>
      </c>
      <c r="E46" s="9"/>
      <c r="F46" s="4"/>
      <c r="G46" s="4"/>
    </row>
    <row r="47" spans="1:7" ht="15.75" customHeight="1">
      <c r="A47" s="10" t="s">
        <v>95</v>
      </c>
      <c r="B47" s="3"/>
      <c r="C47" s="4" t="s">
        <v>96</v>
      </c>
      <c r="D47" s="4" t="str">
        <f ca="1">IFERROR(__xludf.DUMMYFUNCTION(" GOOGLETRANSLATE(C47,""en"",""vi"")"),"tỷ lệ phần trăm lửa")</f>
        <v>tỷ lệ phần trăm lửa</v>
      </c>
      <c r="E47" s="9"/>
      <c r="F47" s="4"/>
      <c r="G47" s="4"/>
    </row>
    <row r="48" spans="1:7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</sheetData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H25"/>
  <sheetViews>
    <sheetView workbookViewId="0"/>
  </sheetViews>
  <sheetFormatPr defaultColWidth="12.625" defaultRowHeight="15" customHeight="1"/>
  <cols>
    <col min="1" max="1" width="33.5" customWidth="1"/>
    <col min="2" max="2" width="22.625" customWidth="1"/>
    <col min="3" max="3" width="31.875" customWidth="1"/>
    <col min="4" max="4" width="36.5" customWidth="1"/>
  </cols>
  <sheetData>
    <row r="1" spans="1:8" ht="15" customHeight="1">
      <c r="A1" s="1" t="s">
        <v>0</v>
      </c>
      <c r="B1" s="1" t="s">
        <v>1</v>
      </c>
      <c r="C1" s="1" t="s">
        <v>2</v>
      </c>
      <c r="D1" s="1" t="s">
        <v>3</v>
      </c>
    </row>
    <row r="2" spans="1:8">
      <c r="A2" s="11" t="s">
        <v>97</v>
      </c>
      <c r="B2" s="11"/>
      <c r="C2" s="11" t="s">
        <v>98</v>
      </c>
      <c r="D2" s="11" t="s">
        <v>99</v>
      </c>
      <c r="F2" s="12" t="s">
        <v>100</v>
      </c>
      <c r="G2" s="12"/>
      <c r="H2" s="12" t="s">
        <v>101</v>
      </c>
    </row>
    <row r="3" spans="1:8">
      <c r="A3" s="13" t="s">
        <v>102</v>
      </c>
      <c r="B3" s="11"/>
      <c r="C3" s="13" t="s">
        <v>103</v>
      </c>
      <c r="D3" s="13" t="s">
        <v>104</v>
      </c>
      <c r="F3" s="14" t="s">
        <v>100</v>
      </c>
      <c r="G3" s="14"/>
      <c r="H3" s="14"/>
    </row>
    <row r="4" spans="1:8">
      <c r="A4" s="11" t="s">
        <v>105</v>
      </c>
      <c r="B4" s="11"/>
      <c r="C4" s="11" t="s">
        <v>106</v>
      </c>
      <c r="D4" s="11" t="s">
        <v>107</v>
      </c>
      <c r="F4" s="12" t="s">
        <v>108</v>
      </c>
      <c r="G4" s="12"/>
      <c r="H4" s="15" t="s">
        <v>109</v>
      </c>
    </row>
    <row r="5" spans="1:8">
      <c r="A5" s="11" t="s">
        <v>110</v>
      </c>
      <c r="B5" s="11"/>
      <c r="C5" s="11" t="s">
        <v>111</v>
      </c>
      <c r="D5" s="11" t="s">
        <v>112</v>
      </c>
      <c r="F5" s="12" t="s">
        <v>113</v>
      </c>
      <c r="G5" s="12"/>
      <c r="H5" s="12"/>
    </row>
    <row r="6" spans="1:8">
      <c r="A6" s="16" t="s">
        <v>114</v>
      </c>
      <c r="B6" s="11"/>
      <c r="C6" s="11" t="s">
        <v>115</v>
      </c>
      <c r="D6" s="11" t="s">
        <v>116</v>
      </c>
      <c r="F6" s="12" t="s">
        <v>117</v>
      </c>
      <c r="G6" s="12"/>
      <c r="H6" s="12"/>
    </row>
    <row r="7" spans="1:8">
      <c r="A7" s="11" t="s">
        <v>118</v>
      </c>
      <c r="B7" s="11"/>
      <c r="C7" s="11" t="s">
        <v>119</v>
      </c>
      <c r="D7" s="11" t="s">
        <v>120</v>
      </c>
      <c r="F7" s="12" t="s">
        <v>121</v>
      </c>
      <c r="G7" s="12"/>
      <c r="H7" s="12"/>
    </row>
    <row r="8" spans="1:8">
      <c r="A8" s="11" t="s">
        <v>122</v>
      </c>
      <c r="B8" s="11"/>
      <c r="C8" s="11" t="s">
        <v>123</v>
      </c>
      <c r="D8" s="11" t="s">
        <v>124</v>
      </c>
      <c r="F8" s="12" t="s">
        <v>125</v>
      </c>
      <c r="G8" s="12"/>
      <c r="H8" s="12"/>
    </row>
    <row r="9" spans="1:8">
      <c r="A9" s="11" t="s">
        <v>126</v>
      </c>
      <c r="B9" s="11"/>
      <c r="C9" s="11" t="s">
        <v>127</v>
      </c>
      <c r="D9" s="11" t="s">
        <v>128</v>
      </c>
      <c r="F9" s="12" t="s">
        <v>129</v>
      </c>
      <c r="G9" s="12"/>
      <c r="H9" s="12"/>
    </row>
    <row r="10" spans="1:8">
      <c r="A10" s="11" t="s">
        <v>130</v>
      </c>
      <c r="B10" s="11"/>
      <c r="C10" s="11" t="s">
        <v>131</v>
      </c>
      <c r="D10" s="11" t="s">
        <v>132</v>
      </c>
      <c r="F10" s="17" t="s">
        <v>133</v>
      </c>
      <c r="G10" s="17"/>
      <c r="H10" s="17"/>
    </row>
    <row r="11" spans="1:8">
      <c r="A11" s="11" t="s">
        <v>134</v>
      </c>
      <c r="B11" s="11"/>
      <c r="C11" s="13" t="s">
        <v>135</v>
      </c>
      <c r="D11" s="11" t="s">
        <v>136</v>
      </c>
      <c r="F11" s="17" t="s">
        <v>137</v>
      </c>
      <c r="G11" s="17"/>
      <c r="H11" s="17"/>
    </row>
    <row r="12" spans="1:8">
      <c r="A12" s="11" t="s">
        <v>118</v>
      </c>
      <c r="B12" s="11"/>
      <c r="C12" s="11" t="s">
        <v>119</v>
      </c>
      <c r="D12" s="11" t="s">
        <v>120</v>
      </c>
      <c r="F12" s="17" t="s">
        <v>121</v>
      </c>
      <c r="G12" s="17"/>
      <c r="H12" s="17"/>
    </row>
    <row r="13" spans="1:8">
      <c r="A13" s="11" t="s">
        <v>122</v>
      </c>
      <c r="B13" s="11"/>
      <c r="C13" s="11" t="s">
        <v>123</v>
      </c>
      <c r="D13" s="11" t="s">
        <v>124</v>
      </c>
      <c r="F13" s="17" t="s">
        <v>125</v>
      </c>
      <c r="G13" s="17"/>
      <c r="H13" s="17"/>
    </row>
    <row r="14" spans="1:8">
      <c r="A14" s="11" t="s">
        <v>126</v>
      </c>
      <c r="B14" s="11"/>
      <c r="C14" s="13" t="s">
        <v>138</v>
      </c>
      <c r="D14" s="11" t="s">
        <v>128</v>
      </c>
      <c r="F14" s="17" t="s">
        <v>129</v>
      </c>
      <c r="G14" s="17"/>
      <c r="H14" s="17"/>
    </row>
    <row r="15" spans="1:8">
      <c r="A15" s="11" t="s">
        <v>139</v>
      </c>
      <c r="B15" s="11"/>
      <c r="C15" s="11" t="s">
        <v>140</v>
      </c>
      <c r="D15" s="11" t="s">
        <v>141</v>
      </c>
      <c r="F15" s="17" t="s">
        <v>142</v>
      </c>
      <c r="G15" s="17"/>
      <c r="H15" s="17"/>
    </row>
    <row r="16" spans="1:8">
      <c r="A16" s="11" t="s">
        <v>143</v>
      </c>
      <c r="B16" s="11"/>
      <c r="C16" s="11" t="s">
        <v>144</v>
      </c>
      <c r="D16" s="11" t="s">
        <v>145</v>
      </c>
      <c r="F16" s="17" t="s">
        <v>146</v>
      </c>
      <c r="G16" s="17"/>
      <c r="H16" s="17"/>
    </row>
    <row r="17" spans="1:8">
      <c r="A17" s="11" t="s">
        <v>147</v>
      </c>
      <c r="B17" s="11"/>
      <c r="C17" s="11" t="s">
        <v>148</v>
      </c>
      <c r="D17" s="11" t="s">
        <v>149</v>
      </c>
      <c r="F17" s="17" t="s">
        <v>150</v>
      </c>
      <c r="G17" s="17"/>
      <c r="H17" s="17" t="s">
        <v>151</v>
      </c>
    </row>
    <row r="18" spans="1:8">
      <c r="A18" s="11" t="s">
        <v>152</v>
      </c>
      <c r="B18" s="11"/>
      <c r="C18" s="11" t="s">
        <v>153</v>
      </c>
      <c r="D18" s="11" t="s">
        <v>154</v>
      </c>
      <c r="F18" s="17" t="s">
        <v>150</v>
      </c>
      <c r="G18" s="17"/>
      <c r="H18" s="17" t="s">
        <v>155</v>
      </c>
    </row>
    <row r="19" spans="1:8">
      <c r="A19" s="11" t="s">
        <v>156</v>
      </c>
      <c r="B19" s="11"/>
      <c r="C19" s="11" t="s">
        <v>157</v>
      </c>
      <c r="D19" s="11" t="s">
        <v>158</v>
      </c>
      <c r="F19" s="17" t="s">
        <v>150</v>
      </c>
      <c r="G19" s="17"/>
      <c r="H19" s="17" t="s">
        <v>159</v>
      </c>
    </row>
    <row r="20" spans="1:8">
      <c r="A20" s="11" t="s">
        <v>160</v>
      </c>
      <c r="B20" s="11"/>
      <c r="C20" s="13" t="s">
        <v>161</v>
      </c>
      <c r="D20" s="13" t="s">
        <v>162</v>
      </c>
      <c r="F20" s="17" t="s">
        <v>108</v>
      </c>
      <c r="G20" s="17"/>
      <c r="H20" s="18" t="s">
        <v>163</v>
      </c>
    </row>
    <row r="21" spans="1:8">
      <c r="A21" s="11"/>
      <c r="B21" s="11"/>
      <c r="C21" s="11"/>
      <c r="D21" s="11"/>
      <c r="F21" s="17"/>
      <c r="G21" s="17"/>
      <c r="H21" s="18"/>
    </row>
    <row r="22" spans="1:8">
      <c r="A22" s="11"/>
      <c r="B22" s="11"/>
      <c r="C22" s="11"/>
      <c r="D22" s="11"/>
      <c r="F22" s="17"/>
      <c r="G22" s="17"/>
      <c r="H22" s="17"/>
    </row>
    <row r="23" spans="1:8">
      <c r="A23" s="11"/>
      <c r="B23" s="11"/>
      <c r="C23" s="11"/>
      <c r="D23" s="11"/>
      <c r="F23" s="17"/>
      <c r="G23" s="17"/>
      <c r="H23" s="17"/>
    </row>
    <row r="25" spans="1:8" ht="15" customHeight="1">
      <c r="F25" s="17"/>
      <c r="G25" s="17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1000"/>
  <sheetViews>
    <sheetView workbookViewId="0"/>
  </sheetViews>
  <sheetFormatPr defaultColWidth="12.625" defaultRowHeight="15" customHeight="1"/>
  <cols>
    <col min="1" max="1" width="35.625" customWidth="1"/>
    <col min="2" max="2" width="8.625" customWidth="1"/>
    <col min="3" max="3" width="27.125" customWidth="1"/>
    <col min="4" max="4" width="32.25" customWidth="1"/>
    <col min="5" max="26" width="8.625" customWidth="1"/>
  </cols>
  <sheetData>
    <row r="1" spans="1:4" ht="14.25" customHeight="1">
      <c r="A1" s="19" t="s">
        <v>0</v>
      </c>
      <c r="B1" s="19" t="s">
        <v>1</v>
      </c>
      <c r="C1" s="19" t="s">
        <v>2</v>
      </c>
      <c r="D1" s="19" t="s">
        <v>3</v>
      </c>
    </row>
    <row r="2" spans="1:4" ht="14.25" customHeight="1">
      <c r="A2" t="s">
        <v>164</v>
      </c>
      <c r="C2" t="s">
        <v>165</v>
      </c>
      <c r="D2" t="s">
        <v>166</v>
      </c>
    </row>
    <row r="3" spans="1:4" ht="14.25" customHeight="1">
      <c r="A3" t="s">
        <v>167</v>
      </c>
      <c r="C3" t="s">
        <v>168</v>
      </c>
      <c r="D3" t="s">
        <v>169</v>
      </c>
    </row>
    <row r="4" spans="1:4" ht="14.25" customHeight="1">
      <c r="A4" t="s">
        <v>170</v>
      </c>
      <c r="C4" t="s">
        <v>171</v>
      </c>
      <c r="D4" t="s">
        <v>172</v>
      </c>
    </row>
    <row r="5" spans="1:4" ht="14.25" customHeight="1">
      <c r="A5" t="s">
        <v>173</v>
      </c>
      <c r="C5" t="s">
        <v>174</v>
      </c>
      <c r="D5" t="s">
        <v>175</v>
      </c>
    </row>
    <row r="6" spans="1:4" ht="14.25" customHeight="1">
      <c r="A6" t="s">
        <v>176</v>
      </c>
      <c r="C6" t="s">
        <v>177</v>
      </c>
      <c r="D6" t="s">
        <v>178</v>
      </c>
    </row>
    <row r="7" spans="1:4" ht="14.25" customHeight="1">
      <c r="A7" t="s">
        <v>179</v>
      </c>
      <c r="C7" t="s">
        <v>180</v>
      </c>
      <c r="D7" t="s">
        <v>181</v>
      </c>
    </row>
    <row r="8" spans="1:4" ht="14.25" customHeight="1">
      <c r="A8" t="s">
        <v>182</v>
      </c>
      <c r="C8" t="s">
        <v>183</v>
      </c>
      <c r="D8" t="s">
        <v>184</v>
      </c>
    </row>
    <row r="9" spans="1:4" ht="14.25" customHeight="1">
      <c r="A9" t="s">
        <v>185</v>
      </c>
      <c r="C9" t="s">
        <v>186</v>
      </c>
      <c r="D9" t="s">
        <v>187</v>
      </c>
    </row>
    <row r="10" spans="1:4" ht="14.25" customHeight="1">
      <c r="A10" t="s">
        <v>188</v>
      </c>
      <c r="C10" t="s">
        <v>189</v>
      </c>
      <c r="D10" t="s">
        <v>190</v>
      </c>
    </row>
    <row r="11" spans="1:4" ht="14.25" customHeight="1">
      <c r="A11" t="s">
        <v>191</v>
      </c>
      <c r="C11" t="s">
        <v>192</v>
      </c>
      <c r="D11" t="s">
        <v>193</v>
      </c>
    </row>
    <row r="12" spans="1:4" ht="14.25" customHeight="1">
      <c r="A12" t="s">
        <v>194</v>
      </c>
      <c r="C12" t="s">
        <v>195</v>
      </c>
      <c r="D12" t="s">
        <v>196</v>
      </c>
    </row>
    <row r="13" spans="1:4" ht="14.25" customHeight="1">
      <c r="A13" t="s">
        <v>197</v>
      </c>
      <c r="C13" t="s">
        <v>198</v>
      </c>
      <c r="D13" t="s">
        <v>199</v>
      </c>
    </row>
    <row r="14" spans="1:4" ht="14.25" customHeight="1">
      <c r="A14" t="s">
        <v>200</v>
      </c>
      <c r="C14" t="s">
        <v>201</v>
      </c>
      <c r="D14" t="s">
        <v>202</v>
      </c>
    </row>
    <row r="15" spans="1:4" ht="14.25" customHeight="1">
      <c r="A15" s="11" t="s">
        <v>203</v>
      </c>
      <c r="C15" t="s">
        <v>204</v>
      </c>
      <c r="D15" t="s">
        <v>205</v>
      </c>
    </row>
    <row r="16" spans="1:4" ht="14.25" customHeight="1">
      <c r="A16" s="16" t="s">
        <v>206</v>
      </c>
      <c r="C16" s="16" t="s">
        <v>207</v>
      </c>
      <c r="D16" s="16" t="s">
        <v>208</v>
      </c>
    </row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1000"/>
  <sheetViews>
    <sheetView workbookViewId="0"/>
  </sheetViews>
  <sheetFormatPr defaultColWidth="12.625" defaultRowHeight="15" customHeight="1"/>
  <cols>
    <col min="1" max="1" width="26" customWidth="1"/>
    <col min="2" max="2" width="14.875" customWidth="1"/>
    <col min="3" max="4" width="47.375" customWidth="1"/>
    <col min="5" max="26" width="7.625" customWidth="1"/>
  </cols>
  <sheetData>
    <row r="1" spans="1:4">
      <c r="A1" s="19" t="s">
        <v>0</v>
      </c>
      <c r="B1" s="19" t="s">
        <v>1</v>
      </c>
      <c r="C1" s="19" t="s">
        <v>2</v>
      </c>
      <c r="D1" s="19" t="s">
        <v>3</v>
      </c>
    </row>
    <row r="2" spans="1:4" ht="18">
      <c r="A2" s="20" t="s">
        <v>209</v>
      </c>
      <c r="C2" s="21" t="s">
        <v>210</v>
      </c>
      <c r="D2" s="21" t="s">
        <v>211</v>
      </c>
    </row>
    <row r="3" spans="1:4" ht="18">
      <c r="A3" s="22" t="s">
        <v>212</v>
      </c>
      <c r="C3" s="23" t="s">
        <v>213</v>
      </c>
      <c r="D3" s="23" t="s">
        <v>214</v>
      </c>
    </row>
    <row r="4" spans="1:4" ht="18">
      <c r="A4" s="22" t="s">
        <v>215</v>
      </c>
      <c r="C4" s="23" t="s">
        <v>216</v>
      </c>
      <c r="D4" s="23" t="s">
        <v>217</v>
      </c>
    </row>
    <row r="5" spans="1:4" ht="18">
      <c r="A5" s="22" t="s">
        <v>218</v>
      </c>
      <c r="C5" s="23" t="s">
        <v>219</v>
      </c>
      <c r="D5" s="23" t="s">
        <v>220</v>
      </c>
    </row>
    <row r="6" spans="1:4" ht="18">
      <c r="A6" s="22" t="s">
        <v>221</v>
      </c>
      <c r="C6" s="24" t="s">
        <v>222</v>
      </c>
      <c r="D6" s="24" t="s">
        <v>223</v>
      </c>
    </row>
    <row r="7" spans="1:4" ht="18">
      <c r="A7" s="22" t="s">
        <v>224</v>
      </c>
      <c r="C7" s="24" t="s">
        <v>225</v>
      </c>
      <c r="D7" s="24" t="s">
        <v>226</v>
      </c>
    </row>
    <row r="8" spans="1:4" ht="18">
      <c r="A8" s="22" t="s">
        <v>227</v>
      </c>
      <c r="C8" s="24" t="s">
        <v>228</v>
      </c>
      <c r="D8" s="24" t="s">
        <v>229</v>
      </c>
    </row>
    <row r="9" spans="1:4" ht="18">
      <c r="A9" s="22" t="s">
        <v>230</v>
      </c>
      <c r="C9" s="24" t="s">
        <v>231</v>
      </c>
      <c r="D9" s="24" t="s">
        <v>232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1000"/>
  <sheetViews>
    <sheetView workbookViewId="0"/>
  </sheetViews>
  <sheetFormatPr defaultColWidth="12.625" defaultRowHeight="15" customHeight="1"/>
  <cols>
    <col min="1" max="1" width="27.25" customWidth="1"/>
    <col min="2" max="2" width="8.625" customWidth="1"/>
    <col min="3" max="3" width="31.25" customWidth="1"/>
    <col min="4" max="4" width="26.25" customWidth="1"/>
    <col min="5" max="26" width="8.625" customWidth="1"/>
  </cols>
  <sheetData>
    <row r="1" spans="1:4" ht="14.25" customHeight="1">
      <c r="A1" s="19" t="s">
        <v>0</v>
      </c>
      <c r="B1" s="19" t="s">
        <v>1</v>
      </c>
      <c r="C1" s="19" t="s">
        <v>2</v>
      </c>
      <c r="D1" s="19" t="s">
        <v>3</v>
      </c>
    </row>
    <row r="2" spans="1:4" ht="14.25" customHeight="1">
      <c r="A2" t="s">
        <v>233</v>
      </c>
      <c r="C2" t="s">
        <v>234</v>
      </c>
      <c r="D2" s="16" t="s">
        <v>235</v>
      </c>
    </row>
    <row r="3" spans="1:4" ht="14.25" customHeight="1">
      <c r="A3" t="s">
        <v>236</v>
      </c>
      <c r="C3" s="11" t="s">
        <v>237</v>
      </c>
      <c r="D3" s="16" t="s">
        <v>238</v>
      </c>
    </row>
    <row r="4" spans="1:4" ht="14.25" customHeight="1">
      <c r="A4" t="s">
        <v>239</v>
      </c>
      <c r="C4" t="s">
        <v>240</v>
      </c>
      <c r="D4" s="16" t="s">
        <v>241</v>
      </c>
    </row>
    <row r="5" spans="1:4" ht="14.25" customHeight="1">
      <c r="A5" t="s">
        <v>242</v>
      </c>
      <c r="C5" s="11" t="s">
        <v>243</v>
      </c>
      <c r="D5" s="16" t="s">
        <v>244</v>
      </c>
    </row>
    <row r="6" spans="1:4" ht="14.25" customHeight="1">
      <c r="A6" t="s">
        <v>245</v>
      </c>
      <c r="C6" t="s">
        <v>246</v>
      </c>
      <c r="D6" s="16" t="s">
        <v>247</v>
      </c>
    </row>
    <row r="7" spans="1:4" ht="14.25" customHeight="1">
      <c r="A7" t="s">
        <v>248</v>
      </c>
      <c r="C7" s="11" t="s">
        <v>249</v>
      </c>
      <c r="D7" s="16" t="s">
        <v>250</v>
      </c>
    </row>
    <row r="8" spans="1:4" ht="14.25" customHeight="1">
      <c r="A8" t="s">
        <v>251</v>
      </c>
      <c r="C8" t="s">
        <v>252</v>
      </c>
      <c r="D8" s="16" t="s">
        <v>253</v>
      </c>
    </row>
    <row r="9" spans="1:4" ht="14.25" customHeight="1">
      <c r="A9" t="s">
        <v>254</v>
      </c>
      <c r="C9" s="11" t="s">
        <v>255</v>
      </c>
      <c r="D9" s="16" t="s">
        <v>256</v>
      </c>
    </row>
    <row r="10" spans="1:4" ht="14.25" customHeight="1">
      <c r="A10" t="s">
        <v>257</v>
      </c>
      <c r="C10" t="s">
        <v>258</v>
      </c>
      <c r="D10" s="16" t="s">
        <v>259</v>
      </c>
    </row>
    <row r="11" spans="1:4" ht="14.25" customHeight="1">
      <c r="A11" t="s">
        <v>260</v>
      </c>
      <c r="C11" s="11" t="s">
        <v>261</v>
      </c>
      <c r="D11" s="16" t="s">
        <v>262</v>
      </c>
    </row>
    <row r="12" spans="1:4" ht="14.25" customHeight="1">
      <c r="A12" t="s">
        <v>263</v>
      </c>
      <c r="C12" t="s">
        <v>264</v>
      </c>
      <c r="D12" s="16" t="s">
        <v>265</v>
      </c>
    </row>
    <row r="13" spans="1:4" ht="14.25" customHeight="1">
      <c r="A13" t="s">
        <v>266</v>
      </c>
      <c r="C13" s="11" t="s">
        <v>267</v>
      </c>
      <c r="D13" s="16" t="s">
        <v>268</v>
      </c>
    </row>
    <row r="14" spans="1:4" ht="14.25" customHeight="1"/>
    <row r="15" spans="1:4" ht="14.25" customHeight="1"/>
    <row r="16" spans="1:4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D13"/>
  <sheetViews>
    <sheetView tabSelected="1" workbookViewId="0">
      <selection activeCell="C4" sqref="C4"/>
    </sheetView>
  </sheetViews>
  <sheetFormatPr defaultColWidth="12.625" defaultRowHeight="15" customHeight="1"/>
  <cols>
    <col min="1" max="1" width="42.125" customWidth="1"/>
    <col min="2" max="2" width="45.625" customWidth="1"/>
  </cols>
  <sheetData>
    <row r="1" spans="1:4" ht="15" customHeight="1">
      <c r="A1" s="25" t="s">
        <v>0</v>
      </c>
      <c r="B1" s="25" t="s">
        <v>1</v>
      </c>
      <c r="C1" s="25" t="s">
        <v>2</v>
      </c>
      <c r="D1" s="25" t="s">
        <v>3</v>
      </c>
    </row>
    <row r="2" spans="1:4">
      <c r="A2" s="26" t="s">
        <v>269</v>
      </c>
      <c r="B2" s="25"/>
      <c r="C2" s="27"/>
      <c r="D2" s="25"/>
    </row>
    <row r="3" spans="1:4">
      <c r="A3" s="26" t="s">
        <v>270</v>
      </c>
      <c r="B3" s="28"/>
      <c r="C3" s="28"/>
      <c r="D3" s="28"/>
    </row>
    <row r="4" spans="1:4">
      <c r="A4" s="26" t="s">
        <v>271</v>
      </c>
      <c r="B4" s="28"/>
      <c r="C4" s="28"/>
      <c r="D4" s="28"/>
    </row>
    <row r="5" spans="1:4">
      <c r="A5" s="26" t="s">
        <v>272</v>
      </c>
      <c r="B5" s="28"/>
      <c r="C5" s="28"/>
      <c r="D5" s="28"/>
    </row>
    <row r="6" spans="1:4">
      <c r="A6" s="26" t="s">
        <v>273</v>
      </c>
      <c r="B6" s="28"/>
      <c r="C6" s="28"/>
      <c r="D6" s="28"/>
    </row>
    <row r="7" spans="1:4">
      <c r="A7" s="26" t="s">
        <v>274</v>
      </c>
      <c r="B7" s="28"/>
      <c r="C7" s="28"/>
      <c r="D7" s="28"/>
    </row>
    <row r="8" spans="1:4">
      <c r="A8" s="26" t="s">
        <v>275</v>
      </c>
      <c r="B8" s="28"/>
      <c r="C8" s="28"/>
      <c r="D8" s="28"/>
    </row>
    <row r="9" spans="1:4">
      <c r="A9" s="26" t="s">
        <v>276</v>
      </c>
      <c r="B9" s="28"/>
      <c r="C9" s="28"/>
      <c r="D9" s="28"/>
    </row>
    <row r="10" spans="1:4">
      <c r="A10" s="26" t="s">
        <v>277</v>
      </c>
      <c r="B10" s="28"/>
      <c r="C10" s="28"/>
      <c r="D10" s="28"/>
    </row>
    <row r="11" spans="1:4">
      <c r="A11" s="26" t="s">
        <v>278</v>
      </c>
      <c r="B11" s="28"/>
      <c r="C11" s="28"/>
      <c r="D11" s="28"/>
    </row>
    <row r="12" spans="1:4">
      <c r="A12" s="26" t="s">
        <v>279</v>
      </c>
      <c r="B12" s="28"/>
      <c r="C12" s="28"/>
      <c r="D12" s="28"/>
    </row>
    <row r="13" spans="1:4">
      <c r="A13" s="26" t="s">
        <v>280</v>
      </c>
      <c r="B13" s="28"/>
      <c r="C13" s="28"/>
      <c r="D13" s="28"/>
    </row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6</vt:i4>
      </vt:variant>
    </vt:vector>
  </HeadingPairs>
  <TitlesOfParts>
    <vt:vector size="6" baseType="lpstr">
      <vt:lpstr>SkillDescription</vt:lpstr>
      <vt:lpstr>MissionDescription</vt:lpstr>
      <vt:lpstr>RewardDescription</vt:lpstr>
      <vt:lpstr>AttributeDisplayDescription</vt:lpstr>
      <vt:lpstr>TalentDescription</vt:lpstr>
      <vt:lpstr>LocationPackDescription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Admins</dc:creator>
  <cp:lastModifiedBy>billy</cp:lastModifiedBy>
  <dcterms:created xsi:type="dcterms:W3CDTF">2015-06-05T18:17:20Z</dcterms:created>
  <dcterms:modified xsi:type="dcterms:W3CDTF">2022-11-11T04:06:44Z</dcterms:modified>
</cp:coreProperties>
</file>