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cch\Documents\Projects\Burt\burt\evaluation\"/>
    </mc:Choice>
  </mc:AlternateContent>
  <xr:revisionPtr revIDLastSave="0" documentId="8_{B9F00152-B06C-498D-85BB-4644B326A1BA}" xr6:coauthVersionLast="47" xr6:coauthVersionMax="47" xr10:uidLastSave="{00000000-0000-0000-0000-000000000000}"/>
  <bookViews>
    <workbookView xWindow="-98" yWindow="-98" windowWidth="28996" windowHeight="15945" activeTab="1" xr2:uid="{1E245BAD-E651-4512-9571-58DCB0CDF538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" i="2" l="1"/>
  <c r="H18" i="2"/>
  <c r="I17" i="2"/>
  <c r="H17" i="2"/>
  <c r="I16" i="2"/>
  <c r="H16" i="2"/>
  <c r="G18" i="2"/>
  <c r="G17" i="2"/>
  <c r="G16" i="2"/>
  <c r="F18" i="2"/>
  <c r="F17" i="2"/>
  <c r="F16" i="2"/>
  <c r="L30" i="2"/>
  <c r="K30" i="2"/>
  <c r="L29" i="2"/>
  <c r="K29" i="2"/>
  <c r="L28" i="2"/>
  <c r="K28" i="2"/>
  <c r="L27" i="2"/>
  <c r="K27" i="2"/>
  <c r="J30" i="2"/>
  <c r="J29" i="2"/>
  <c r="J28" i="2"/>
  <c r="J27" i="2"/>
  <c r="I28" i="2"/>
  <c r="I29" i="2"/>
  <c r="I30" i="2"/>
  <c r="I27" i="2"/>
  <c r="H30" i="2"/>
  <c r="H29" i="2"/>
  <c r="H28" i="2"/>
  <c r="H27" i="2"/>
  <c r="G30" i="2"/>
  <c r="G29" i="2"/>
  <c r="G28" i="2"/>
  <c r="G27" i="2"/>
  <c r="F30" i="2"/>
  <c r="F29" i="2"/>
  <c r="F28" i="2"/>
  <c r="F27" i="2"/>
  <c r="E30" i="2"/>
  <c r="E29" i="2"/>
  <c r="E28" i="2"/>
  <c r="E27" i="2"/>
  <c r="D30" i="2"/>
  <c r="D29" i="2"/>
  <c r="D28" i="2"/>
  <c r="D27" i="2"/>
  <c r="C30" i="2"/>
  <c r="C29" i="2"/>
  <c r="C28" i="2"/>
  <c r="C27" i="2"/>
  <c r="K25" i="2"/>
  <c r="I25" i="2"/>
  <c r="G25" i="2"/>
  <c r="E25" i="2"/>
  <c r="C25" i="2"/>
  <c r="B30" i="2"/>
  <c r="B29" i="2"/>
  <c r="B28" i="2"/>
  <c r="B27" i="2"/>
  <c r="B25" i="2"/>
  <c r="N25" i="1"/>
  <c r="N26" i="1"/>
  <c r="N27" i="1"/>
  <c r="N28" i="1"/>
  <c r="N29" i="1"/>
  <c r="N30" i="1"/>
  <c r="N31" i="1"/>
  <c r="N32" i="1"/>
  <c r="N33" i="1"/>
  <c r="N24" i="1"/>
  <c r="F21" i="1"/>
  <c r="F20" i="1"/>
  <c r="F19" i="1"/>
</calcChain>
</file>

<file path=xl/sharedStrings.xml><?xml version="1.0" encoding="utf-8"?>
<sst xmlns="http://schemas.openxmlformats.org/spreadsheetml/2006/main" count="42" uniqueCount="20">
  <si>
    <t>Bug reporting experience</t>
  </si>
  <si>
    <t># of bug reports</t>
  </si>
  <si>
    <t>Avg. # of S2Rs</t>
  </si>
  <si>
    <t>Avg. # of incorrect S2Rs</t>
  </si>
  <si>
    <t>Avg. % of incorrect S2Rs</t>
  </si>
  <si>
    <t>Avg. # of missing S2Rs</t>
  </si>
  <si>
    <t>Avg. % of missing S2Rs</t>
  </si>
  <si>
    <t># of BRs with incorrect OB</t>
  </si>
  <si>
    <t># of BRs with incorrect EB</t>
  </si>
  <si>
    <t>Avg. # of combined S2Rs</t>
  </si>
  <si>
    <t>Avg. % of combined S2Rs</t>
  </si>
  <si>
    <t>None</t>
  </si>
  <si>
    <t>Less than 5</t>
  </si>
  <si>
    <t>5 or more</t>
  </si>
  <si>
    <t>Grand Total</t>
  </si>
  <si>
    <t>\itr</t>
  </si>
  <si>
    <t>\ap</t>
  </si>
  <si>
    <t>burt</t>
  </si>
  <si>
    <t>itracker</t>
  </si>
  <si>
    <t>Avg. # of compound S2Rs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</si>
</sst>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%"/>
  </numFmts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8093B3"/>
      </bottom>
      <diagonal/>
    </border>
    <border>
      <left style="medium">
        <color rgb="FF000000"/>
      </left>
      <right style="medium">
        <color rgb="FF000000"/>
      </right>
      <top style="medium">
        <color rgb="FF8093B3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0" fontId="0" fillId="0" borderId="0" xfId="0" applyNumberFormat="1"/>
    <xf numFmtId="10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5EFEE-1807-4F8C-9A2C-83FE006FB9CC}">
  <dimension ref="F19:N33"/>
  <sheetViews>
    <sheetView workbookViewId="0">
      <selection activeCell="F51" sqref="F51"/>
    </sheetView>
  </sheetViews>
  <sheetFormatPr defaultRowHeight="14.5" x14ac:dyDescent="0.35"/>
  <sheetData>
    <row r="19" spans="6:14" x14ac:dyDescent="0.35">
      <c r="F19">
        <f>20000/2030</f>
        <v>9.8522167487684733</v>
      </c>
    </row>
    <row r="20" spans="6:14" x14ac:dyDescent="0.35">
      <c r="F20">
        <f>F19*F19</f>
        <v>97.066174864714029</v>
      </c>
    </row>
    <row r="21" spans="6:14" x14ac:dyDescent="0.35">
      <c r="F21">
        <f>F20*9604</f>
        <v>932223.54340071348</v>
      </c>
    </row>
    <row r="24" spans="6:14" x14ac:dyDescent="0.35">
      <c r="M24">
        <v>1</v>
      </c>
      <c r="N24" t="str">
        <f>"* "&amp;M24&amp;": "</f>
        <v xml:space="preserve">* 1: </v>
      </c>
    </row>
    <row r="25" spans="6:14" x14ac:dyDescent="0.35">
      <c r="M25">
        <v>2</v>
      </c>
      <c r="N25" t="str">
        <f t="shared" ref="N25:N33" si="0">"* "&amp;M25&amp;": "</f>
        <v xml:space="preserve">* 2: </v>
      </c>
    </row>
    <row r="26" spans="6:14" x14ac:dyDescent="0.35">
      <c r="M26">
        <v>3</v>
      </c>
      <c r="N26" t="str">
        <f t="shared" si="0"/>
        <v xml:space="preserve">* 3: </v>
      </c>
    </row>
    <row r="27" spans="6:14" x14ac:dyDescent="0.35">
      <c r="M27">
        <v>4</v>
      </c>
      <c r="N27" t="str">
        <f t="shared" si="0"/>
        <v xml:space="preserve">* 4: </v>
      </c>
    </row>
    <row r="28" spans="6:14" x14ac:dyDescent="0.35">
      <c r="M28">
        <v>5</v>
      </c>
      <c r="N28" t="str">
        <f t="shared" si="0"/>
        <v xml:space="preserve">* 5: </v>
      </c>
    </row>
    <row r="29" spans="6:14" x14ac:dyDescent="0.35">
      <c r="M29">
        <v>6</v>
      </c>
      <c r="N29" t="str">
        <f t="shared" si="0"/>
        <v xml:space="preserve">* 6: </v>
      </c>
    </row>
    <row r="30" spans="6:14" x14ac:dyDescent="0.35">
      <c r="M30">
        <v>7</v>
      </c>
      <c r="N30" t="str">
        <f t="shared" si="0"/>
        <v xml:space="preserve">* 7: </v>
      </c>
    </row>
    <row r="31" spans="6:14" x14ac:dyDescent="0.35">
      <c r="M31">
        <v>8</v>
      </c>
      <c r="N31" t="str">
        <f t="shared" si="0"/>
        <v xml:space="preserve">* 8: </v>
      </c>
    </row>
    <row r="32" spans="6:14" x14ac:dyDescent="0.35">
      <c r="M32">
        <v>9</v>
      </c>
      <c r="N32" t="str">
        <f t="shared" si="0"/>
        <v xml:space="preserve">* 9: </v>
      </c>
    </row>
    <row r="33" spans="13:14" x14ac:dyDescent="0.35">
      <c r="M33">
        <v>10</v>
      </c>
      <c r="N33" t="str">
        <f t="shared" si="0"/>
        <v xml:space="preserve">* 10: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ABBC-1BF2-429E-B293-4CCFCC4292FF}">
  <dimension ref="B2:L30"/>
  <sheetViews>
    <sheetView tabSelected="1" zoomScale="130" zoomScaleNormal="130" workbookViewId="0">
      <selection activeCell="G9" sqref="G9"/>
    </sheetView>
  </sheetViews>
  <sheetFormatPr defaultRowHeight="14.5" x14ac:dyDescent="0.35"/>
  <cols>
    <col min="2" max="2" width="21.90625" bestFit="1" customWidth="1"/>
    <col min="3" max="3" width="14.1796875" bestFit="1" customWidth="1"/>
    <col min="4" max="4" width="12.36328125" bestFit="1" customWidth="1"/>
    <col min="5" max="5" width="20.26953125" bestFit="1" customWidth="1"/>
    <col min="6" max="6" width="20.81640625" bestFit="1" customWidth="1"/>
    <col min="7" max="7" width="20.7265625" bestFit="1" customWidth="1"/>
    <col min="8" max="8" width="19.6328125" bestFit="1" customWidth="1"/>
    <col min="9" max="9" width="22.6328125" bestFit="1" customWidth="1"/>
    <col min="10" max="10" width="22.26953125" bestFit="1" customWidth="1"/>
    <col min="11" max="11" width="21.26953125" bestFit="1" customWidth="1"/>
    <col min="12" max="12" width="21.7265625" bestFit="1" customWidth="1"/>
  </cols>
  <sheetData>
    <row r="2" spans="2:12" ht="15" thickBot="1" x14ac:dyDescent="0.4">
      <c r="B2" t="s">
        <v>17</v>
      </c>
    </row>
    <row r="3" spans="2:12" ht="15" thickBot="1" x14ac:dyDescent="0.4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2:12" ht="15" thickBot="1" x14ac:dyDescent="0.4">
      <c r="B4" s="2" t="s">
        <v>11</v>
      </c>
      <c r="C4" s="2">
        <v>15</v>
      </c>
      <c r="D4" s="2">
        <v>6.7</v>
      </c>
      <c r="E4" s="2">
        <v>0.4</v>
      </c>
      <c r="F4" s="4">
        <v>6.7000000000000004E-2</v>
      </c>
      <c r="G4" s="2">
        <v>2.9</v>
      </c>
      <c r="H4" s="4">
        <v>0.313</v>
      </c>
      <c r="I4" s="2">
        <v>3</v>
      </c>
      <c r="J4" s="2">
        <v>3</v>
      </c>
      <c r="K4" s="2">
        <v>0.1</v>
      </c>
      <c r="L4" s="4">
        <v>1.2999999999999999E-2</v>
      </c>
    </row>
    <row r="5" spans="2:12" ht="15" thickBot="1" x14ac:dyDescent="0.4">
      <c r="B5" s="2" t="s">
        <v>12</v>
      </c>
      <c r="C5" s="2">
        <v>27</v>
      </c>
      <c r="D5" s="2">
        <v>7.5</v>
      </c>
      <c r="E5" s="2">
        <v>0.8</v>
      </c>
      <c r="F5" s="4">
        <v>0.115</v>
      </c>
      <c r="G5" s="2">
        <v>2.4</v>
      </c>
      <c r="H5" s="4">
        <v>0.2</v>
      </c>
      <c r="I5" s="2">
        <v>9</v>
      </c>
      <c r="J5" s="2">
        <v>3</v>
      </c>
      <c r="K5" s="2">
        <v>0.1</v>
      </c>
      <c r="L5" s="4">
        <v>2.3E-2</v>
      </c>
    </row>
    <row r="6" spans="2:12" ht="15" thickBot="1" x14ac:dyDescent="0.4">
      <c r="B6" s="2" t="s">
        <v>13</v>
      </c>
      <c r="C6" s="2">
        <v>12</v>
      </c>
      <c r="D6" s="2">
        <v>8.6</v>
      </c>
      <c r="E6" s="2">
        <v>0.3</v>
      </c>
      <c r="F6" s="4">
        <v>3.2000000000000001E-2</v>
      </c>
      <c r="G6" s="2">
        <v>0.5</v>
      </c>
      <c r="H6" s="4">
        <v>3.2000000000000001E-2</v>
      </c>
      <c r="I6" s="2">
        <v>4</v>
      </c>
      <c r="J6" s="2">
        <v>0</v>
      </c>
      <c r="K6" s="2">
        <v>0</v>
      </c>
      <c r="L6" s="4">
        <v>0</v>
      </c>
    </row>
    <row r="7" spans="2:12" ht="15" thickBot="1" x14ac:dyDescent="0.4">
      <c r="B7" s="5" t="s">
        <v>14</v>
      </c>
      <c r="C7" s="5">
        <v>54</v>
      </c>
      <c r="D7" s="5">
        <v>7.5</v>
      </c>
      <c r="E7" s="5">
        <v>0.6</v>
      </c>
      <c r="F7" s="6">
        <v>8.3000000000000004E-2</v>
      </c>
      <c r="G7" s="5">
        <v>2.1</v>
      </c>
      <c r="H7" s="6">
        <v>0.19400000000000001</v>
      </c>
      <c r="I7" s="5">
        <v>16</v>
      </c>
      <c r="J7" s="5">
        <v>6</v>
      </c>
      <c r="K7" s="5">
        <v>0.1</v>
      </c>
      <c r="L7" s="6">
        <v>1.4999999999999999E-2</v>
      </c>
    </row>
    <row r="9" spans="2:12" ht="15" thickBot="1" x14ac:dyDescent="0.4">
      <c r="B9" s="11" t="s">
        <v>18</v>
      </c>
    </row>
    <row r="10" spans="2:12" ht="15" thickBot="1" x14ac:dyDescent="0.4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19</v>
      </c>
      <c r="L10" s="7" t="s">
        <v>10</v>
      </c>
    </row>
    <row r="11" spans="2:12" ht="15" thickBot="1" x14ac:dyDescent="0.4">
      <c r="B11" s="2" t="s">
        <v>11</v>
      </c>
      <c r="C11" s="2">
        <v>15</v>
      </c>
      <c r="D11" s="8">
        <v>3.5</v>
      </c>
      <c r="E11" s="8">
        <v>1.1000000000000001</v>
      </c>
      <c r="F11" s="9">
        <v>0.33600000000000002</v>
      </c>
      <c r="G11" s="8">
        <v>4.8</v>
      </c>
      <c r="H11" s="9">
        <v>0.45600000000000002</v>
      </c>
      <c r="I11" s="8">
        <v>0</v>
      </c>
      <c r="J11" s="8">
        <v>2</v>
      </c>
      <c r="K11" s="8">
        <v>1.3</v>
      </c>
      <c r="L11" s="10">
        <v>0.35799999999999998</v>
      </c>
    </row>
    <row r="12" spans="2:12" ht="15" thickBot="1" x14ac:dyDescent="0.4">
      <c r="B12" s="2" t="s">
        <v>12</v>
      </c>
      <c r="C12" s="2">
        <v>24</v>
      </c>
      <c r="D12" s="8">
        <v>5.2</v>
      </c>
      <c r="E12" s="8">
        <v>0.7</v>
      </c>
      <c r="F12" s="9">
        <v>0.20100000000000001</v>
      </c>
      <c r="G12" s="8">
        <v>3.8</v>
      </c>
      <c r="H12" s="9">
        <v>0.35499999999999998</v>
      </c>
      <c r="I12" s="8">
        <v>5</v>
      </c>
      <c r="J12" s="8">
        <v>5</v>
      </c>
      <c r="K12" s="8">
        <v>0.9</v>
      </c>
      <c r="L12" s="9">
        <v>0.17100000000000001</v>
      </c>
    </row>
    <row r="13" spans="2:12" ht="15" thickBot="1" x14ac:dyDescent="0.4">
      <c r="B13" s="2" t="s">
        <v>13</v>
      </c>
      <c r="C13" s="2">
        <v>15</v>
      </c>
      <c r="D13" s="8">
        <v>6.1</v>
      </c>
      <c r="E13" s="8">
        <v>0.3</v>
      </c>
      <c r="F13" s="9">
        <v>7.5999999999999998E-2</v>
      </c>
      <c r="G13" s="8">
        <v>1.4</v>
      </c>
      <c r="H13" s="9">
        <v>0.128</v>
      </c>
      <c r="I13" s="8">
        <v>3</v>
      </c>
      <c r="J13" s="8">
        <v>1</v>
      </c>
      <c r="K13" s="8">
        <v>2.1</v>
      </c>
      <c r="L13" s="9">
        <v>0.437</v>
      </c>
    </row>
    <row r="14" spans="2:12" ht="15" thickBot="1" x14ac:dyDescent="0.4">
      <c r="B14" s="5" t="s">
        <v>14</v>
      </c>
      <c r="C14" s="5">
        <v>54</v>
      </c>
      <c r="D14" s="5">
        <v>5</v>
      </c>
      <c r="E14" s="5">
        <v>0.7</v>
      </c>
      <c r="F14" s="6">
        <v>0.20399999999999999</v>
      </c>
      <c r="G14" s="5">
        <v>3.4</v>
      </c>
      <c r="H14" s="6">
        <v>0.32</v>
      </c>
      <c r="I14" s="5">
        <v>8</v>
      </c>
      <c r="J14" s="5">
        <v>8</v>
      </c>
      <c r="K14" s="5">
        <v>1.3</v>
      </c>
      <c r="L14" s="6">
        <v>0.29699999999999999</v>
      </c>
    </row>
    <row r="16" spans="2:12" x14ac:dyDescent="0.35">
      <c r="F16" s="3">
        <f>F11-F4</f>
        <v>0.26900000000000002</v>
      </c>
      <c r="G16" s="12">
        <f>F16/F11</f>
        <v>0.80059523809523814</v>
      </c>
      <c r="H16" s="3">
        <f>H11-H4</f>
        <v>0.14300000000000002</v>
      </c>
      <c r="I16" s="12">
        <f>H16/H11</f>
        <v>0.31359649122807021</v>
      </c>
    </row>
    <row r="17" spans="2:12" x14ac:dyDescent="0.35">
      <c r="F17" s="3">
        <f>F12-F5</f>
        <v>8.6000000000000007E-2</v>
      </c>
      <c r="G17" s="12">
        <f>F17/F12</f>
        <v>0.42786069651741293</v>
      </c>
      <c r="H17" s="3">
        <f>H12-H5</f>
        <v>0.15499999999999997</v>
      </c>
      <c r="I17" s="12">
        <f>H17/H12</f>
        <v>0.43661971830985907</v>
      </c>
    </row>
    <row r="18" spans="2:12" x14ac:dyDescent="0.35">
      <c r="F18" s="3">
        <f>F13-F6</f>
        <v>4.3999999999999997E-2</v>
      </c>
      <c r="G18" s="12">
        <f>F18/F13</f>
        <v>0.57894736842105265</v>
      </c>
      <c r="H18" s="3">
        <f>H13-H6</f>
        <v>9.6000000000000002E-2</v>
      </c>
      <c r="I18" s="12">
        <f>H18/H13</f>
        <v>0.75</v>
      </c>
    </row>
    <row r="25" spans="2:12" x14ac:dyDescent="0.35">
      <c r="B25" t="str">
        <f>B3</f>
        <v>Bug reporting experience</v>
      </c>
      <c r="C25" t="str">
        <f>C10</f>
        <v># of bug reports</v>
      </c>
      <c r="E25" t="str">
        <f>D3</f>
        <v>Avg. # of S2Rs</v>
      </c>
      <c r="G25" t="str">
        <f>F10</f>
        <v>Avg. % of incorrect S2Rs</v>
      </c>
      <c r="I25" t="str">
        <f>H10</f>
        <v>Avg. % of missing S2Rs</v>
      </c>
      <c r="K25" t="str">
        <f>K10</f>
        <v>Avg. # of compound S2Rs</v>
      </c>
    </row>
    <row r="26" spans="2:12" x14ac:dyDescent="0.35">
      <c r="C26" t="s">
        <v>15</v>
      </c>
      <c r="D26" t="s">
        <v>16</v>
      </c>
      <c r="E26" t="s">
        <v>15</v>
      </c>
      <c r="F26" t="s">
        <v>16</v>
      </c>
      <c r="G26" t="s">
        <v>15</v>
      </c>
      <c r="H26" t="s">
        <v>16</v>
      </c>
      <c r="I26" t="s">
        <v>15</v>
      </c>
      <c r="J26" t="s">
        <v>16</v>
      </c>
      <c r="K26" t="s">
        <v>15</v>
      </c>
      <c r="L26" t="s">
        <v>16</v>
      </c>
    </row>
    <row r="27" spans="2:12" x14ac:dyDescent="0.35">
      <c r="B27" t="str">
        <f>B4</f>
        <v>None</v>
      </c>
      <c r="C27">
        <f>C11</f>
        <v>15</v>
      </c>
      <c r="D27">
        <f>C4</f>
        <v>15</v>
      </c>
      <c r="E27">
        <f>D11</f>
        <v>3.5</v>
      </c>
      <c r="F27">
        <f>D4</f>
        <v>6.7</v>
      </c>
      <c r="G27" s="3" t="str">
        <f>TEXT(F11,"0.0%")</f>
        <v>33.6%</v>
      </c>
      <c r="H27" s="3" t="str">
        <f>TEXT(F4,"0.0%")</f>
        <v>6.7%</v>
      </c>
      <c r="I27" s="3" t="str">
        <f>TEXT(H11,"0.0%")</f>
        <v>45.6%</v>
      </c>
      <c r="J27" s="3" t="str">
        <f>TEXT(H4,"0.0%")</f>
        <v>31.3%</v>
      </c>
      <c r="K27" s="3" t="str">
        <f>TEXT(L11,"0.0%")</f>
        <v>35.8%</v>
      </c>
      <c r="L27" s="3" t="str">
        <f>TEXT(L4,"0.0%")</f>
        <v>1.3%</v>
      </c>
    </row>
    <row r="28" spans="2:12" x14ac:dyDescent="0.35">
      <c r="B28" t="str">
        <f>B5</f>
        <v>Less than 5</v>
      </c>
      <c r="C28">
        <f>C12</f>
        <v>24</v>
      </c>
      <c r="D28">
        <f>C5</f>
        <v>27</v>
      </c>
      <c r="E28">
        <f>D12</f>
        <v>5.2</v>
      </c>
      <c r="F28">
        <f>D5</f>
        <v>7.5</v>
      </c>
      <c r="G28" s="3" t="str">
        <f>TEXT(F12,"0.0%")</f>
        <v>20.1%</v>
      </c>
      <c r="H28" s="3" t="str">
        <f>TEXT(F5,"0.0%")</f>
        <v>11.5%</v>
      </c>
      <c r="I28" s="3" t="str">
        <f>TEXT(H12,"0.0%")</f>
        <v>35.5%</v>
      </c>
      <c r="J28" s="3" t="str">
        <f>TEXT(H5,"0.0%")</f>
        <v>20.0%</v>
      </c>
      <c r="K28" s="3" t="str">
        <f>TEXT(L12,"0.0%")</f>
        <v>17.1%</v>
      </c>
      <c r="L28" s="3" t="str">
        <f>TEXT(L5,"0.0%")</f>
        <v>2.3%</v>
      </c>
    </row>
    <row r="29" spans="2:12" x14ac:dyDescent="0.35">
      <c r="B29" t="str">
        <f>B6</f>
        <v>5 or more</v>
      </c>
      <c r="C29">
        <f>C13</f>
        <v>15</v>
      </c>
      <c r="D29">
        <f>C6</f>
        <v>12</v>
      </c>
      <c r="E29">
        <f>D13</f>
        <v>6.1</v>
      </c>
      <c r="F29">
        <f>D6</f>
        <v>8.6</v>
      </c>
      <c r="G29" s="3" t="str">
        <f>TEXT(F13,"0.0%")</f>
        <v>7.6%</v>
      </c>
      <c r="H29" s="3" t="str">
        <f>TEXT(F6,"0.0%")</f>
        <v>3.2%</v>
      </c>
      <c r="I29" s="3" t="str">
        <f>TEXT(H13,"0.0%")</f>
        <v>12.8%</v>
      </c>
      <c r="J29" s="3" t="str">
        <f>TEXT(H6,"0.0%")</f>
        <v>3.2%</v>
      </c>
      <c r="K29" s="3" t="str">
        <f>TEXT(L13,"0.0%")</f>
        <v>43.7%</v>
      </c>
      <c r="L29" s="3" t="str">
        <f>TEXT(L6,"0.0%")</f>
        <v>0.0%</v>
      </c>
    </row>
    <row r="30" spans="2:12" x14ac:dyDescent="0.35">
      <c r="B30" t="str">
        <f>B7</f>
        <v>Grand Total</v>
      </c>
      <c r="C30">
        <f>C14</f>
        <v>54</v>
      </c>
      <c r="D30">
        <f>C7</f>
        <v>54</v>
      </c>
      <c r="E30">
        <f>D14</f>
        <v>5</v>
      </c>
      <c r="F30">
        <f>D7</f>
        <v>7.5</v>
      </c>
      <c r="G30" s="3" t="str">
        <f>TEXT(F14,"0.0%")</f>
        <v>20.4%</v>
      </c>
      <c r="H30" s="3" t="str">
        <f>TEXT(F7,"0.0%")</f>
        <v>8.3%</v>
      </c>
      <c r="I30" s="3" t="str">
        <f>TEXT(H14,"0.0%")</f>
        <v>32.0%</v>
      </c>
      <c r="J30" s="3" t="str">
        <f>TEXT(H7,"0.0%")</f>
        <v>19.4%</v>
      </c>
      <c r="K30" s="3" t="str">
        <f>TEXT(L14,"0.0%")</f>
        <v>29.7%</v>
      </c>
      <c r="L30" s="3" t="str">
        <f>TEXT(L7,"0.0%")</f>
        <v>1.5%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Chaparro</dc:creator>
  <cp:lastModifiedBy>Oscar Chaparro</cp:lastModifiedBy>
  <dcterms:created xsi:type="dcterms:W3CDTF">2022-03-15T02:22:04Z</dcterms:created>
  <dcterms:modified xsi:type="dcterms:W3CDTF">2022-03-16T21:43:03Z</dcterms:modified>
</cp:coreProperties>
</file>