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mbhu\Downloads\"/>
    </mc:Choice>
  </mc:AlternateContent>
  <xr:revisionPtr revIDLastSave="0" documentId="13_ncr:1_{5205AC7F-BB79-4A22-A8AF-C98321C89024}" xr6:coauthVersionLast="47" xr6:coauthVersionMax="47" xr10:uidLastSave="{00000000-0000-0000-0000-000000000000}"/>
  <bookViews>
    <workbookView xWindow="-120" yWindow="-120" windowWidth="20730" windowHeight="11160" tabRatio="597" firstSheet="3" activeTab="7" xr2:uid="{00000000-000D-0000-FFFF-FFFF00000000}"/>
  </bookViews>
  <sheets>
    <sheet name="MASTER COPY" sheetId="101" r:id="rId1"/>
    <sheet name="SLOT1" sheetId="102" r:id="rId2"/>
    <sheet name="SLOT2" sheetId="103" r:id="rId3"/>
    <sheet name="PRINCIPAL'S COPY" sheetId="104" r:id="rId4"/>
    <sheet name="ASSIGNMENT-CLASSTEST" sheetId="105" r:id="rId5"/>
    <sheet name="CO-PO-PSO" sheetId="106" r:id="rId6"/>
    <sheet name="CO-ATTAINMENT" sheetId="108" r:id="rId7"/>
    <sheet name="CO-Analysis" sheetId="109" r:id="rId8"/>
    <sheet name="PO-Attainment_CourseLevel" sheetId="111" r:id="rId9"/>
  </sheets>
  <externalReferences>
    <externalReference r:id="rId10"/>
  </externalReferences>
  <definedNames>
    <definedName name="_xlnm._FilterDatabase" localSheetId="0" hidden="1">'MASTER COPY'!$I$1:$I$138</definedName>
    <definedName name="_xlnm.Print_Area" localSheetId="3">'PRINCIPAL''S COPY'!$A$1:$G$258</definedName>
    <definedName name="_xlnm.Print_Area" localSheetId="1">SLOT1!$A$1:$D$159</definedName>
    <definedName name="_xlnm.Print_Area" localSheetId="2">SLOT2!$A$1:$D$159</definedName>
    <definedName name="_xlnm.Print_Titles" localSheetId="0">'MASTER COPY'!$1:$4</definedName>
    <definedName name="_xlnm.Print_Titles" localSheetId="3">'PRINCIPAL''S COPY'!$1:$8</definedName>
    <definedName name="_xlnm.Print_Titles" localSheetId="1">SLOT1!$1:$8</definedName>
    <definedName name="_xlnm.Print_Titles" localSheetId="2">SLOT2!$1:$8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08" l="1"/>
  <c r="I5" i="111"/>
  <c r="G5" i="111"/>
  <c r="E5" i="111"/>
  <c r="C5" i="111"/>
  <c r="A5" i="111"/>
  <c r="E4" i="111"/>
  <c r="D4" i="111"/>
  <c r="A2" i="111"/>
  <c r="A1" i="111"/>
  <c r="D6" i="109"/>
  <c r="C6" i="109"/>
  <c r="E5" i="109"/>
  <c r="D5" i="109"/>
  <c r="C5" i="109"/>
  <c r="A5" i="109"/>
  <c r="E4" i="109"/>
  <c r="D4" i="109"/>
  <c r="C4" i="109"/>
  <c r="A4" i="109"/>
  <c r="A4" i="111" s="1"/>
  <c r="A2" i="109"/>
  <c r="A1" i="109"/>
  <c r="A10" i="101"/>
  <c r="A11" i="101" s="1"/>
  <c r="A12" i="101" s="1"/>
  <c r="A13" i="101" s="1"/>
  <c r="A14" i="101" s="1"/>
  <c r="A15" i="101" s="1"/>
  <c r="A16" i="101" s="1"/>
  <c r="A17" i="101" s="1"/>
  <c r="A18" i="101" s="1"/>
  <c r="A19" i="101" s="1"/>
  <c r="A20" i="101" s="1"/>
  <c r="A21" i="101" s="1"/>
  <c r="A22" i="101" s="1"/>
  <c r="A23" i="101" s="1"/>
  <c r="A24" i="101" s="1"/>
  <c r="A25" i="101" s="1"/>
  <c r="A26" i="101" s="1"/>
  <c r="A27" i="101" s="1"/>
  <c r="A28" i="101" s="1"/>
  <c r="A29" i="101" s="1"/>
  <c r="A30" i="101" s="1"/>
  <c r="A31" i="101" s="1"/>
  <c r="A32" i="101" s="1"/>
  <c r="A33" i="101" s="1"/>
  <c r="A34" i="101" s="1"/>
  <c r="A35" i="101" s="1"/>
  <c r="A36" i="101" s="1"/>
  <c r="A37" i="101" s="1"/>
  <c r="A38" i="101" s="1"/>
  <c r="A39" i="101" s="1"/>
  <c r="A40" i="101" s="1"/>
  <c r="A41" i="101" s="1"/>
  <c r="A42" i="101" s="1"/>
  <c r="A43" i="101" s="1"/>
  <c r="A44" i="101" s="1"/>
  <c r="A45" i="101" s="1"/>
  <c r="A46" i="101" s="1"/>
  <c r="A47" i="101" s="1"/>
  <c r="A48" i="101" s="1"/>
  <c r="A49" i="101" s="1"/>
  <c r="A50" i="101" s="1"/>
  <c r="A51" i="101" s="1"/>
  <c r="A52" i="101" s="1"/>
  <c r="A53" i="101" s="1"/>
  <c r="A54" i="101" s="1"/>
  <c r="A55" i="101" s="1"/>
  <c r="A56" i="101" s="1"/>
  <c r="A57" i="101" s="1"/>
  <c r="A58" i="101" s="1"/>
  <c r="A59" i="101" s="1"/>
  <c r="A60" i="101" s="1"/>
  <c r="A61" i="101" s="1"/>
  <c r="A62" i="101" s="1"/>
  <c r="A63" i="101" s="1"/>
  <c r="A64" i="101" s="1"/>
  <c r="A65" i="101" s="1"/>
  <c r="A66" i="101" s="1"/>
  <c r="A67" i="101" s="1"/>
  <c r="A68" i="101" s="1"/>
  <c r="A69" i="101" s="1"/>
  <c r="A70" i="101" s="1"/>
  <c r="A71" i="101" s="1"/>
  <c r="A72" i="101" s="1"/>
  <c r="A73" i="101" s="1"/>
  <c r="A74" i="101" s="1"/>
  <c r="A75" i="101" s="1"/>
  <c r="A76" i="101" s="1"/>
  <c r="A77" i="101" s="1"/>
  <c r="A78" i="101" s="1"/>
  <c r="A79" i="101" s="1"/>
  <c r="A80" i="101" s="1"/>
  <c r="A81" i="101" s="1"/>
  <c r="A82" i="101" s="1"/>
  <c r="A83" i="101" s="1"/>
  <c r="A84" i="101" s="1"/>
  <c r="A85" i="101" s="1"/>
  <c r="A86" i="101" s="1"/>
  <c r="A87" i="101" s="1"/>
  <c r="A88" i="101" s="1"/>
  <c r="A89" i="101" s="1"/>
  <c r="A90" i="101" s="1"/>
  <c r="A91" i="101" s="1"/>
  <c r="A92" i="101" s="1"/>
  <c r="A93" i="101" s="1"/>
  <c r="A94" i="101" s="1"/>
  <c r="A95" i="101" s="1"/>
  <c r="A96" i="101" s="1"/>
  <c r="A97" i="101" s="1"/>
  <c r="A98" i="101" s="1"/>
  <c r="A99" i="101" s="1"/>
  <c r="A100" i="101" s="1"/>
  <c r="A101" i="101" s="1"/>
  <c r="A102" i="101" s="1"/>
  <c r="A103" i="101" s="1"/>
  <c r="A104" i="101" s="1"/>
  <c r="A105" i="101" s="1"/>
  <c r="A106" i="101" s="1"/>
  <c r="A107" i="101" s="1"/>
  <c r="A108" i="101" s="1"/>
  <c r="A109" i="101" s="1"/>
  <c r="A110" i="101" s="1"/>
  <c r="A111" i="101" s="1"/>
  <c r="A112" i="101" s="1"/>
  <c r="A113" i="101" s="1"/>
  <c r="A114" i="101" s="1"/>
  <c r="A115" i="101" s="1"/>
  <c r="A116" i="101" s="1"/>
  <c r="A117" i="101" s="1"/>
  <c r="A118" i="101" s="1"/>
  <c r="A119" i="101" s="1"/>
  <c r="A120" i="101" s="1"/>
  <c r="A121" i="101" s="1"/>
  <c r="A122" i="101" s="1"/>
  <c r="A123" i="101" s="1"/>
  <c r="A124" i="101" s="1"/>
  <c r="A125" i="101" s="1"/>
  <c r="A126" i="101" s="1"/>
  <c r="A127" i="101" s="1"/>
  <c r="A128" i="101" s="1"/>
  <c r="A129" i="101" s="1"/>
  <c r="A130" i="101" s="1"/>
  <c r="A131" i="101" s="1"/>
  <c r="A132" i="101" s="1"/>
  <c r="A133" i="101" s="1"/>
  <c r="A134" i="101" s="1"/>
  <c r="A135" i="101" s="1"/>
  <c r="A136" i="101" s="1"/>
  <c r="A137" i="101" s="1"/>
  <c r="A138" i="101" s="1"/>
  <c r="A139" i="101" s="1"/>
  <c r="A140" i="101" s="1"/>
  <c r="A141" i="101" s="1"/>
  <c r="A142" i="101" s="1"/>
  <c r="A143" i="101" s="1"/>
  <c r="A144" i="101" s="1"/>
  <c r="A145" i="101" s="1"/>
  <c r="A146" i="101" s="1"/>
  <c r="A147" i="101" s="1"/>
  <c r="A148" i="101" s="1"/>
  <c r="A149" i="101" s="1"/>
  <c r="A150" i="101" s="1"/>
  <c r="A151" i="101" s="1"/>
  <c r="A152" i="101" s="1"/>
  <c r="A153" i="101" s="1"/>
  <c r="A154" i="101" s="1"/>
  <c r="A155" i="101" s="1"/>
  <c r="A156" i="101" s="1"/>
  <c r="A157" i="101" s="1"/>
  <c r="A158" i="101" s="1"/>
  <c r="A159" i="101" s="1"/>
  <c r="A160" i="101" s="1"/>
  <c r="A161" i="101" s="1"/>
  <c r="A162" i="101" s="1"/>
  <c r="A163" i="101" s="1"/>
  <c r="A164" i="101" s="1"/>
  <c r="A165" i="101" s="1"/>
  <c r="A166" i="101" s="1"/>
  <c r="A167" i="101" s="1"/>
  <c r="A168" i="101" s="1"/>
  <c r="A169" i="101" s="1"/>
  <c r="A170" i="101" s="1"/>
  <c r="A171" i="101" s="1"/>
  <c r="A172" i="101" s="1"/>
  <c r="A173" i="101" s="1"/>
  <c r="A174" i="101" s="1"/>
  <c r="A175" i="101" s="1"/>
  <c r="A176" i="101" s="1"/>
  <c r="A177" i="101" s="1"/>
  <c r="A178" i="101" s="1"/>
  <c r="A179" i="101" s="1"/>
  <c r="A180" i="101" s="1"/>
  <c r="A181" i="101" s="1"/>
  <c r="A182" i="101" s="1"/>
  <c r="A183" i="101" s="1"/>
  <c r="A184" i="101" s="1"/>
  <c r="A185" i="101" s="1"/>
  <c r="A186" i="101" s="1"/>
  <c r="A187" i="101" s="1"/>
  <c r="A188" i="101" s="1"/>
  <c r="A189" i="101" s="1"/>
  <c r="A190" i="101" s="1"/>
  <c r="A191" i="101" s="1"/>
  <c r="A192" i="101" s="1"/>
  <c r="A193" i="101" s="1"/>
  <c r="A194" i="101" s="1"/>
  <c r="A195" i="101" s="1"/>
  <c r="A196" i="101" s="1"/>
  <c r="A197" i="101" s="1"/>
  <c r="A198" i="101" s="1"/>
  <c r="A199" i="101" s="1"/>
  <c r="A200" i="101" s="1"/>
  <c r="A201" i="101" s="1"/>
  <c r="A202" i="101" s="1"/>
  <c r="A203" i="101" s="1"/>
  <c r="A204" i="101" s="1"/>
  <c r="A205" i="101" s="1"/>
  <c r="A206" i="101" s="1"/>
  <c r="A207" i="101" s="1"/>
  <c r="A208" i="101" s="1"/>
  <c r="A209" i="101" s="1"/>
  <c r="A210" i="101" s="1"/>
  <c r="A211" i="101" s="1"/>
  <c r="A212" i="101" s="1"/>
  <c r="A213" i="101" s="1"/>
  <c r="A214" i="101" s="1"/>
  <c r="A215" i="101" s="1"/>
  <c r="A216" i="101" s="1"/>
  <c r="A217" i="101" s="1"/>
  <c r="A218" i="101" s="1"/>
  <c r="A219" i="101" s="1"/>
  <c r="A220" i="101" s="1"/>
  <c r="A221" i="101" s="1"/>
  <c r="A222" i="101" s="1"/>
  <c r="A223" i="101" s="1"/>
  <c r="A224" i="101" s="1"/>
  <c r="A225" i="101" s="1"/>
  <c r="A226" i="101" s="1"/>
  <c r="A227" i="101" s="1"/>
  <c r="A228" i="101" s="1"/>
  <c r="A229" i="101" s="1"/>
  <c r="A230" i="101" s="1"/>
  <c r="A231" i="101" s="1"/>
  <c r="A232" i="101" s="1"/>
  <c r="A233" i="101" s="1"/>
  <c r="A234" i="101" s="1"/>
  <c r="A235" i="101" s="1"/>
  <c r="A236" i="101" s="1"/>
  <c r="A237" i="101" s="1"/>
  <c r="A238" i="101" s="1"/>
  <c r="A239" i="101" s="1"/>
  <c r="A240" i="101" s="1"/>
  <c r="A241" i="101" s="1"/>
  <c r="A242" i="101" s="1"/>
  <c r="A243" i="101" s="1"/>
  <c r="A244" i="101" s="1"/>
  <c r="A245" i="101" s="1"/>
  <c r="A246" i="101" s="1"/>
  <c r="A247" i="101" s="1"/>
  <c r="A248" i="101" s="1"/>
  <c r="A249" i="101" s="1"/>
  <c r="A250" i="101" s="1"/>
  <c r="A251" i="101" s="1"/>
  <c r="A252" i="101" s="1"/>
  <c r="A253" i="101" s="1"/>
  <c r="A254" i="101" s="1"/>
  <c r="A255" i="101" s="1"/>
  <c r="A256" i="101" s="1"/>
  <c r="A257" i="101" s="1"/>
  <c r="A258" i="101" s="1"/>
  <c r="C9" i="106"/>
  <c r="D9" i="106"/>
  <c r="E9" i="106"/>
  <c r="F9" i="106"/>
  <c r="G9" i="106"/>
  <c r="H9" i="106"/>
  <c r="I9" i="106"/>
  <c r="J9" i="106"/>
  <c r="K9" i="106"/>
  <c r="L9" i="106"/>
  <c r="M9" i="106"/>
  <c r="N9" i="106"/>
  <c r="O9" i="106"/>
  <c r="P9" i="106"/>
  <c r="B9" i="106"/>
  <c r="A8" i="106"/>
  <c r="A13" i="111" s="1"/>
  <c r="A7" i="106"/>
  <c r="A12" i="111" s="1"/>
  <c r="A6" i="106"/>
  <c r="A11" i="111" s="1"/>
  <c r="A5" i="106"/>
  <c r="A10" i="111" s="1"/>
  <c r="A9" i="106"/>
  <c r="A4" i="106"/>
  <c r="A9" i="111" s="1"/>
  <c r="K254" i="101" l="1"/>
  <c r="J254" i="101" s="1"/>
  <c r="K255" i="101"/>
  <c r="J255" i="101" s="1"/>
  <c r="K256" i="101"/>
  <c r="J256" i="101" s="1"/>
  <c r="K257" i="101"/>
  <c r="J257" i="101" s="1"/>
  <c r="K258" i="101"/>
  <c r="J258" i="101" s="1"/>
  <c r="K241" i="101"/>
  <c r="J241" i="101" s="1"/>
  <c r="K242" i="101"/>
  <c r="J242" i="101" s="1"/>
  <c r="K243" i="101"/>
  <c r="J243" i="101" s="1"/>
  <c r="K244" i="101"/>
  <c r="J244" i="101" s="1"/>
  <c r="K245" i="101"/>
  <c r="J245" i="101" s="1"/>
  <c r="K246" i="101"/>
  <c r="J246" i="101" s="1"/>
  <c r="K247" i="101"/>
  <c r="J247" i="101" s="1"/>
  <c r="K248" i="101"/>
  <c r="J248" i="101" s="1"/>
  <c r="K249" i="101"/>
  <c r="J249" i="101" s="1"/>
  <c r="K250" i="101"/>
  <c r="J250" i="101" s="1"/>
  <c r="K251" i="101"/>
  <c r="J251" i="101" s="1"/>
  <c r="K252" i="101"/>
  <c r="J252" i="101" s="1"/>
  <c r="K253" i="101"/>
  <c r="J253" i="101" s="1"/>
  <c r="K215" i="101"/>
  <c r="J215" i="101" s="1"/>
  <c r="K216" i="101"/>
  <c r="J216" i="101" s="1"/>
  <c r="K217" i="101"/>
  <c r="J217" i="101" s="1"/>
  <c r="K218" i="101"/>
  <c r="J218" i="101" s="1"/>
  <c r="K219" i="101"/>
  <c r="J219" i="101" s="1"/>
  <c r="K220" i="101"/>
  <c r="J220" i="101" s="1"/>
  <c r="K221" i="101"/>
  <c r="J221" i="101" s="1"/>
  <c r="K222" i="101"/>
  <c r="J222" i="101" s="1"/>
  <c r="K223" i="101"/>
  <c r="J223" i="101" s="1"/>
  <c r="K224" i="101"/>
  <c r="J224" i="101" s="1"/>
  <c r="K225" i="101"/>
  <c r="J225" i="101" s="1"/>
  <c r="K226" i="101"/>
  <c r="J226" i="101" s="1"/>
  <c r="K227" i="101"/>
  <c r="J227" i="101" s="1"/>
  <c r="K228" i="101"/>
  <c r="J228" i="101" s="1"/>
  <c r="K229" i="101"/>
  <c r="J229" i="101" s="1"/>
  <c r="K230" i="101"/>
  <c r="J230" i="101" s="1"/>
  <c r="K231" i="101"/>
  <c r="J231" i="101" s="1"/>
  <c r="K232" i="101"/>
  <c r="J232" i="101" s="1"/>
  <c r="K233" i="101"/>
  <c r="J233" i="101" s="1"/>
  <c r="K234" i="101"/>
  <c r="J234" i="101" s="1"/>
  <c r="K235" i="101"/>
  <c r="J235" i="101" s="1"/>
  <c r="K236" i="101"/>
  <c r="J236" i="101" s="1"/>
  <c r="K237" i="101"/>
  <c r="J237" i="101" s="1"/>
  <c r="K238" i="101"/>
  <c r="J238" i="101" s="1"/>
  <c r="K239" i="101"/>
  <c r="J239" i="101" s="1"/>
  <c r="K240" i="101"/>
  <c r="J240" i="101" s="1"/>
  <c r="K196" i="101"/>
  <c r="J196" i="101" s="1"/>
  <c r="K197" i="101"/>
  <c r="J197" i="101" s="1"/>
  <c r="K198" i="101"/>
  <c r="J198" i="101" s="1"/>
  <c r="K199" i="101"/>
  <c r="J199" i="101" s="1"/>
  <c r="K200" i="101"/>
  <c r="J200" i="101" s="1"/>
  <c r="K201" i="101"/>
  <c r="J201" i="101" s="1"/>
  <c r="K202" i="101"/>
  <c r="J202" i="101" s="1"/>
  <c r="K203" i="101"/>
  <c r="J203" i="101" s="1"/>
  <c r="K204" i="101"/>
  <c r="J204" i="101" s="1"/>
  <c r="K205" i="101"/>
  <c r="J205" i="101" s="1"/>
  <c r="K206" i="101"/>
  <c r="J206" i="101" s="1"/>
  <c r="K207" i="101"/>
  <c r="J207" i="101" s="1"/>
  <c r="K208" i="101"/>
  <c r="J208" i="101" s="1"/>
  <c r="K209" i="101"/>
  <c r="J209" i="101" s="1"/>
  <c r="K210" i="101"/>
  <c r="J210" i="101" s="1"/>
  <c r="K211" i="101"/>
  <c r="J211" i="101" s="1"/>
  <c r="K212" i="101"/>
  <c r="J212" i="101" s="1"/>
  <c r="K213" i="101"/>
  <c r="J213" i="101" s="1"/>
  <c r="K214" i="101"/>
  <c r="J214" i="101" s="1"/>
  <c r="K160" i="101"/>
  <c r="J160" i="101" s="1"/>
  <c r="K161" i="101"/>
  <c r="J161" i="101" s="1"/>
  <c r="K162" i="101"/>
  <c r="J162" i="101" s="1"/>
  <c r="K163" i="101"/>
  <c r="J163" i="101" s="1"/>
  <c r="K164" i="101"/>
  <c r="J164" i="101" s="1"/>
  <c r="K165" i="101"/>
  <c r="J165" i="101" s="1"/>
  <c r="K166" i="101"/>
  <c r="J166" i="101" s="1"/>
  <c r="K167" i="101"/>
  <c r="J167" i="101" s="1"/>
  <c r="K168" i="101"/>
  <c r="J168" i="101" s="1"/>
  <c r="K169" i="101"/>
  <c r="J169" i="101" s="1"/>
  <c r="K170" i="101"/>
  <c r="J170" i="101" s="1"/>
  <c r="K171" i="101"/>
  <c r="J171" i="101" s="1"/>
  <c r="K172" i="101"/>
  <c r="J172" i="101" s="1"/>
  <c r="K173" i="101"/>
  <c r="J173" i="101" s="1"/>
  <c r="K174" i="101"/>
  <c r="J174" i="101" s="1"/>
  <c r="K175" i="101"/>
  <c r="J175" i="101" s="1"/>
  <c r="K176" i="101"/>
  <c r="J176" i="101" s="1"/>
  <c r="K177" i="101"/>
  <c r="J177" i="101" s="1"/>
  <c r="K178" i="101"/>
  <c r="J178" i="101" s="1"/>
  <c r="K179" i="101"/>
  <c r="J179" i="101" s="1"/>
  <c r="K180" i="101"/>
  <c r="J180" i="101" s="1"/>
  <c r="K181" i="101"/>
  <c r="J181" i="101" s="1"/>
  <c r="K182" i="101"/>
  <c r="J182" i="101" s="1"/>
  <c r="K183" i="101"/>
  <c r="J183" i="101" s="1"/>
  <c r="K184" i="101"/>
  <c r="J184" i="101" s="1"/>
  <c r="K185" i="101"/>
  <c r="J185" i="101" s="1"/>
  <c r="K186" i="101"/>
  <c r="J186" i="101" s="1"/>
  <c r="K187" i="101"/>
  <c r="J187" i="101" s="1"/>
  <c r="K188" i="101"/>
  <c r="J188" i="101" s="1"/>
  <c r="K189" i="101"/>
  <c r="J189" i="101" s="1"/>
  <c r="K190" i="101"/>
  <c r="J190" i="101" s="1"/>
  <c r="K191" i="101"/>
  <c r="J191" i="101" s="1"/>
  <c r="K192" i="101"/>
  <c r="J192" i="101" s="1"/>
  <c r="K193" i="101"/>
  <c r="J193" i="101" s="1"/>
  <c r="K194" i="101"/>
  <c r="J194" i="101" s="1"/>
  <c r="K195" i="101"/>
  <c r="J195" i="101" s="1"/>
  <c r="B288" i="108"/>
  <c r="B284" i="108"/>
  <c r="B285" i="108"/>
  <c r="B286" i="108"/>
  <c r="B287" i="108"/>
  <c r="B280" i="108"/>
  <c r="B281" i="108"/>
  <c r="B282" i="108"/>
  <c r="B283" i="108"/>
  <c r="B279" i="108"/>
  <c r="A14" i="111"/>
  <c r="R9" i="106"/>
  <c r="A9" i="104"/>
  <c r="B10" i="104" s="1"/>
  <c r="C261" i="102"/>
  <c r="C263" i="103"/>
  <c r="A9" i="103"/>
  <c r="B10" i="103" s="1"/>
  <c r="A9" i="102"/>
  <c r="A10" i="102" s="1"/>
  <c r="B11" i="102" s="1"/>
  <c r="K11" i="101"/>
  <c r="J11" i="101" s="1"/>
  <c r="K12" i="101"/>
  <c r="J12" i="101" s="1"/>
  <c r="K13" i="101"/>
  <c r="J13" i="101" s="1"/>
  <c r="K14" i="101"/>
  <c r="J14" i="101" s="1"/>
  <c r="K15" i="101"/>
  <c r="J15" i="101" s="1"/>
  <c r="K16" i="101"/>
  <c r="J16" i="101" s="1"/>
  <c r="K17" i="101"/>
  <c r="J17" i="101" s="1"/>
  <c r="K18" i="101"/>
  <c r="J18" i="101" s="1"/>
  <c r="K19" i="101"/>
  <c r="J19" i="101" s="1"/>
  <c r="K20" i="101"/>
  <c r="J20" i="101" s="1"/>
  <c r="K21" i="101"/>
  <c r="J21" i="101" s="1"/>
  <c r="K22" i="101"/>
  <c r="J22" i="101" s="1"/>
  <c r="K23" i="101"/>
  <c r="J23" i="101" s="1"/>
  <c r="K24" i="101"/>
  <c r="J24" i="101" s="1"/>
  <c r="K25" i="101"/>
  <c r="J25" i="101" s="1"/>
  <c r="K26" i="101"/>
  <c r="J26" i="101" s="1"/>
  <c r="K27" i="101"/>
  <c r="J27" i="101" s="1"/>
  <c r="K28" i="101"/>
  <c r="J28" i="101" s="1"/>
  <c r="K29" i="101"/>
  <c r="J29" i="101" s="1"/>
  <c r="K30" i="101"/>
  <c r="J30" i="101" s="1"/>
  <c r="K31" i="101"/>
  <c r="J31" i="101" s="1"/>
  <c r="K32" i="101"/>
  <c r="J32" i="101" s="1"/>
  <c r="K33" i="101"/>
  <c r="J33" i="101" s="1"/>
  <c r="K34" i="101"/>
  <c r="J34" i="101" s="1"/>
  <c r="K35" i="101"/>
  <c r="J35" i="101" s="1"/>
  <c r="K36" i="101"/>
  <c r="J36" i="101" s="1"/>
  <c r="K37" i="101"/>
  <c r="J37" i="101" s="1"/>
  <c r="K38" i="101"/>
  <c r="J38" i="101" s="1"/>
  <c r="K39" i="101"/>
  <c r="J39" i="101" s="1"/>
  <c r="K40" i="101"/>
  <c r="J40" i="101" s="1"/>
  <c r="K41" i="101"/>
  <c r="J41" i="101" s="1"/>
  <c r="K42" i="101"/>
  <c r="J42" i="101" s="1"/>
  <c r="K43" i="101"/>
  <c r="J43" i="101" s="1"/>
  <c r="K44" i="101"/>
  <c r="J44" i="101" s="1"/>
  <c r="K45" i="101"/>
  <c r="J45" i="101" s="1"/>
  <c r="K46" i="101"/>
  <c r="J46" i="101" s="1"/>
  <c r="K47" i="101"/>
  <c r="J47" i="101" s="1"/>
  <c r="K48" i="101"/>
  <c r="J48" i="101" s="1"/>
  <c r="K49" i="101"/>
  <c r="J49" i="101" s="1"/>
  <c r="K50" i="101"/>
  <c r="J50" i="101" s="1"/>
  <c r="K51" i="101"/>
  <c r="J51" i="101" s="1"/>
  <c r="K52" i="101"/>
  <c r="J52" i="101" s="1"/>
  <c r="K53" i="101"/>
  <c r="J53" i="101" s="1"/>
  <c r="K54" i="101"/>
  <c r="J54" i="101" s="1"/>
  <c r="K55" i="101"/>
  <c r="J55" i="101" s="1"/>
  <c r="K56" i="101"/>
  <c r="J56" i="101" s="1"/>
  <c r="K57" i="101"/>
  <c r="J57" i="101" s="1"/>
  <c r="K58" i="101"/>
  <c r="J58" i="101" s="1"/>
  <c r="K59" i="101"/>
  <c r="J59" i="101" s="1"/>
  <c r="K60" i="101"/>
  <c r="J60" i="101" s="1"/>
  <c r="K61" i="101"/>
  <c r="J61" i="101" s="1"/>
  <c r="K62" i="101"/>
  <c r="J62" i="101" s="1"/>
  <c r="K63" i="101"/>
  <c r="J63" i="101" s="1"/>
  <c r="K64" i="101"/>
  <c r="J64" i="101" s="1"/>
  <c r="K65" i="101"/>
  <c r="J65" i="101" s="1"/>
  <c r="K66" i="101"/>
  <c r="J66" i="101" s="1"/>
  <c r="K67" i="101"/>
  <c r="J67" i="101" s="1"/>
  <c r="K68" i="101"/>
  <c r="J68" i="101" s="1"/>
  <c r="K69" i="101"/>
  <c r="J69" i="101" s="1"/>
  <c r="K70" i="101"/>
  <c r="J70" i="101" s="1"/>
  <c r="K71" i="101"/>
  <c r="J71" i="101" s="1"/>
  <c r="K72" i="101"/>
  <c r="J72" i="101" s="1"/>
  <c r="K73" i="101"/>
  <c r="J73" i="101" s="1"/>
  <c r="K74" i="101"/>
  <c r="J74" i="101" s="1"/>
  <c r="K75" i="101"/>
  <c r="J75" i="101" s="1"/>
  <c r="K76" i="101"/>
  <c r="J76" i="101" s="1"/>
  <c r="K77" i="101"/>
  <c r="J77" i="101" s="1"/>
  <c r="K78" i="101"/>
  <c r="J78" i="101" s="1"/>
  <c r="K79" i="101"/>
  <c r="J79" i="101" s="1"/>
  <c r="K80" i="101"/>
  <c r="J80" i="101" s="1"/>
  <c r="K81" i="101"/>
  <c r="J81" i="101" s="1"/>
  <c r="K82" i="101"/>
  <c r="J82" i="101" s="1"/>
  <c r="K83" i="101"/>
  <c r="J83" i="101" s="1"/>
  <c r="K84" i="101"/>
  <c r="J84" i="101" s="1"/>
  <c r="K85" i="101"/>
  <c r="J85" i="101" s="1"/>
  <c r="K86" i="101"/>
  <c r="J86" i="101" s="1"/>
  <c r="K87" i="101"/>
  <c r="J87" i="101" s="1"/>
  <c r="K88" i="101"/>
  <c r="J88" i="101" s="1"/>
  <c r="K89" i="101"/>
  <c r="J89" i="101" s="1"/>
  <c r="K90" i="101"/>
  <c r="J90" i="101" s="1"/>
  <c r="K91" i="101"/>
  <c r="J91" i="101" s="1"/>
  <c r="K92" i="101"/>
  <c r="J92" i="101" s="1"/>
  <c r="K93" i="101"/>
  <c r="J93" i="101" s="1"/>
  <c r="K94" i="101"/>
  <c r="J94" i="101" s="1"/>
  <c r="K95" i="101"/>
  <c r="J95" i="101" s="1"/>
  <c r="K96" i="101"/>
  <c r="J96" i="101" s="1"/>
  <c r="K97" i="101"/>
  <c r="J97" i="101" s="1"/>
  <c r="K98" i="101"/>
  <c r="J98" i="101" s="1"/>
  <c r="K99" i="101"/>
  <c r="J99" i="101" s="1"/>
  <c r="K100" i="101"/>
  <c r="J100" i="101" s="1"/>
  <c r="K101" i="101"/>
  <c r="J101" i="101" s="1"/>
  <c r="K102" i="101"/>
  <c r="J102" i="101" s="1"/>
  <c r="K103" i="101"/>
  <c r="J103" i="101" s="1"/>
  <c r="K104" i="101"/>
  <c r="J104" i="101" s="1"/>
  <c r="K105" i="101"/>
  <c r="J105" i="101" s="1"/>
  <c r="K106" i="101"/>
  <c r="J106" i="101" s="1"/>
  <c r="K107" i="101"/>
  <c r="J107" i="101" s="1"/>
  <c r="K108" i="101"/>
  <c r="J108" i="101" s="1"/>
  <c r="K109" i="101"/>
  <c r="J109" i="101" s="1"/>
  <c r="K110" i="101"/>
  <c r="J110" i="101" s="1"/>
  <c r="K111" i="101"/>
  <c r="J111" i="101" s="1"/>
  <c r="K112" i="101"/>
  <c r="J112" i="101" s="1"/>
  <c r="K113" i="101"/>
  <c r="J113" i="101" s="1"/>
  <c r="K114" i="101"/>
  <c r="J114" i="101" s="1"/>
  <c r="K115" i="101"/>
  <c r="J115" i="101" s="1"/>
  <c r="K116" i="101"/>
  <c r="J116" i="101" s="1"/>
  <c r="K117" i="101"/>
  <c r="J117" i="101" s="1"/>
  <c r="K118" i="101"/>
  <c r="J118" i="101" s="1"/>
  <c r="K119" i="101"/>
  <c r="J119" i="101" s="1"/>
  <c r="K120" i="101"/>
  <c r="J120" i="101" s="1"/>
  <c r="K121" i="101"/>
  <c r="J121" i="101" s="1"/>
  <c r="K122" i="101"/>
  <c r="J122" i="101" s="1"/>
  <c r="K123" i="101"/>
  <c r="J123" i="101" s="1"/>
  <c r="K124" i="101"/>
  <c r="J124" i="101" s="1"/>
  <c r="K125" i="101"/>
  <c r="J125" i="101" s="1"/>
  <c r="K126" i="101"/>
  <c r="J126" i="101" s="1"/>
  <c r="K127" i="101"/>
  <c r="J127" i="101" s="1"/>
  <c r="K128" i="101"/>
  <c r="J128" i="101" s="1"/>
  <c r="K129" i="101"/>
  <c r="J129" i="101" s="1"/>
  <c r="K130" i="101"/>
  <c r="J130" i="101" s="1"/>
  <c r="K131" i="101"/>
  <c r="J131" i="101" s="1"/>
  <c r="K132" i="101"/>
  <c r="J132" i="101" s="1"/>
  <c r="K133" i="101"/>
  <c r="J133" i="101" s="1"/>
  <c r="K134" i="101"/>
  <c r="J134" i="101" s="1"/>
  <c r="K135" i="101"/>
  <c r="J135" i="101" s="1"/>
  <c r="K136" i="101"/>
  <c r="J136" i="101" s="1"/>
  <c r="K137" i="101"/>
  <c r="J137" i="101" s="1"/>
  <c r="K138" i="101"/>
  <c r="J138" i="101" s="1"/>
  <c r="K139" i="101"/>
  <c r="J139" i="101" s="1"/>
  <c r="K140" i="101"/>
  <c r="J140" i="101" s="1"/>
  <c r="K141" i="101"/>
  <c r="J141" i="101" s="1"/>
  <c r="K142" i="101"/>
  <c r="J142" i="101" s="1"/>
  <c r="K143" i="101"/>
  <c r="J143" i="101" s="1"/>
  <c r="K144" i="101"/>
  <c r="J144" i="101" s="1"/>
  <c r="K145" i="101"/>
  <c r="J145" i="101" s="1"/>
  <c r="K146" i="101"/>
  <c r="J146" i="101" s="1"/>
  <c r="K147" i="101"/>
  <c r="J147" i="101" s="1"/>
  <c r="K148" i="101"/>
  <c r="J148" i="101" s="1"/>
  <c r="K149" i="101"/>
  <c r="J149" i="101" s="1"/>
  <c r="K150" i="101"/>
  <c r="J150" i="101" s="1"/>
  <c r="K151" i="101"/>
  <c r="J151" i="101" s="1"/>
  <c r="K152" i="101"/>
  <c r="J152" i="101" s="1"/>
  <c r="K153" i="101"/>
  <c r="J153" i="101" s="1"/>
  <c r="K154" i="101"/>
  <c r="J154" i="101" s="1"/>
  <c r="K155" i="101"/>
  <c r="J155" i="101" s="1"/>
  <c r="K156" i="101"/>
  <c r="J156" i="101" s="1"/>
  <c r="K157" i="101"/>
  <c r="J157" i="101" s="1"/>
  <c r="K158" i="101"/>
  <c r="J158" i="101" s="1"/>
  <c r="K159" i="101"/>
  <c r="J159" i="101" s="1"/>
  <c r="K10" i="101"/>
  <c r="J10" i="101" s="1"/>
  <c r="C7" i="108"/>
  <c r="C9" i="108"/>
  <c r="D6" i="105"/>
  <c r="H5" i="105"/>
  <c r="E5" i="105"/>
  <c r="C5" i="105"/>
  <c r="F4" i="105"/>
  <c r="E6" i="104"/>
  <c r="E5" i="104"/>
  <c r="E4" i="104"/>
  <c r="C6" i="104"/>
  <c r="C5" i="104"/>
  <c r="D4" i="103"/>
  <c r="D6" i="103"/>
  <c r="D5" i="103"/>
  <c r="B6" i="103"/>
  <c r="B5" i="103"/>
  <c r="D6" i="102"/>
  <c r="D5" i="102"/>
  <c r="B6" i="102"/>
  <c r="B5" i="102"/>
  <c r="D4" i="102"/>
  <c r="I155" i="101" l="1"/>
  <c r="M155" i="101" s="1"/>
  <c r="I150" i="101"/>
  <c r="I193" i="101"/>
  <c r="I185" i="101"/>
  <c r="I177" i="101"/>
  <c r="I169" i="101"/>
  <c r="I161" i="101"/>
  <c r="I208" i="101"/>
  <c r="I200" i="101"/>
  <c r="I237" i="101"/>
  <c r="I229" i="101"/>
  <c r="I221" i="101"/>
  <c r="I252" i="101"/>
  <c r="I244" i="101"/>
  <c r="I254" i="101"/>
  <c r="I194" i="101"/>
  <c r="I186" i="101"/>
  <c r="I178" i="101"/>
  <c r="I170" i="101"/>
  <c r="I162" i="101"/>
  <c r="I209" i="101"/>
  <c r="I201" i="101"/>
  <c r="I238" i="101"/>
  <c r="I230" i="101"/>
  <c r="I222" i="101"/>
  <c r="I253" i="101"/>
  <c r="I245" i="101"/>
  <c r="I255" i="101"/>
  <c r="I152" i="101"/>
  <c r="I195" i="101"/>
  <c r="I187" i="101"/>
  <c r="I179" i="101"/>
  <c r="I171" i="101"/>
  <c r="I163" i="101"/>
  <c r="I210" i="101"/>
  <c r="I202" i="101"/>
  <c r="I239" i="101"/>
  <c r="I231" i="101"/>
  <c r="I223" i="101"/>
  <c r="I215" i="101"/>
  <c r="I246" i="101"/>
  <c r="I256" i="101"/>
  <c r="I151" i="101"/>
  <c r="I153" i="101"/>
  <c r="I188" i="101"/>
  <c r="I180" i="101"/>
  <c r="I172" i="101"/>
  <c r="I164" i="101"/>
  <c r="I211" i="101"/>
  <c r="I203" i="101"/>
  <c r="I240" i="101"/>
  <c r="I232" i="101"/>
  <c r="I224" i="101"/>
  <c r="I216" i="101"/>
  <c r="I247" i="101"/>
  <c r="I257" i="101"/>
  <c r="I154" i="101"/>
  <c r="I189" i="101"/>
  <c r="I181" i="101"/>
  <c r="I173" i="101"/>
  <c r="I165" i="101"/>
  <c r="I212" i="101"/>
  <c r="I204" i="101"/>
  <c r="I196" i="101"/>
  <c r="I233" i="101"/>
  <c r="I225" i="101"/>
  <c r="I217" i="101"/>
  <c r="I248" i="101"/>
  <c r="I258" i="101"/>
  <c r="I190" i="101"/>
  <c r="I182" i="101"/>
  <c r="I174" i="101"/>
  <c r="I166" i="101"/>
  <c r="I213" i="101"/>
  <c r="I205" i="101"/>
  <c r="I197" i="101"/>
  <c r="I234" i="101"/>
  <c r="I226" i="101"/>
  <c r="I218" i="101"/>
  <c r="I249" i="101"/>
  <c r="I241" i="101"/>
  <c r="I148" i="101"/>
  <c r="I191" i="101"/>
  <c r="I183" i="101"/>
  <c r="I175" i="101"/>
  <c r="I167" i="101"/>
  <c r="I214" i="101"/>
  <c r="I206" i="101"/>
  <c r="I198" i="101"/>
  <c r="I235" i="101"/>
  <c r="I227" i="101"/>
  <c r="I219" i="101"/>
  <c r="I250" i="101"/>
  <c r="I242" i="101"/>
  <c r="I149" i="101"/>
  <c r="I192" i="101"/>
  <c r="I184" i="101"/>
  <c r="I176" i="101"/>
  <c r="I168" i="101"/>
  <c r="I207" i="101"/>
  <c r="I199" i="101"/>
  <c r="I236" i="101"/>
  <c r="I228" i="101"/>
  <c r="I220" i="101"/>
  <c r="I251" i="101"/>
  <c r="I243" i="101"/>
  <c r="I158" i="101"/>
  <c r="I159" i="101"/>
  <c r="I160" i="101"/>
  <c r="I156" i="101"/>
  <c r="I157" i="101"/>
  <c r="C10" i="102"/>
  <c r="C10" i="103"/>
  <c r="C10" i="104"/>
  <c r="B10" i="102"/>
  <c r="A10" i="103"/>
  <c r="A10" i="104"/>
  <c r="C11" i="104" s="1"/>
  <c r="A11" i="102"/>
  <c r="A12" i="102" s="1"/>
  <c r="C11" i="102"/>
  <c r="B11" i="108"/>
  <c r="C11" i="108"/>
  <c r="A11" i="108"/>
  <c r="C8" i="105"/>
  <c r="B8" i="105"/>
  <c r="A8" i="105"/>
  <c r="A2" i="105"/>
  <c r="C6" i="105"/>
  <c r="A4" i="105"/>
  <c r="A3" i="105"/>
  <c r="A1" i="105"/>
  <c r="A1" i="104"/>
  <c r="A4" i="104"/>
  <c r="A3" i="104"/>
  <c r="A2" i="104"/>
  <c r="A4" i="103"/>
  <c r="A3" i="103"/>
  <c r="A2" i="103"/>
  <c r="A1" i="103"/>
  <c r="A3" i="102"/>
  <c r="A2" i="102"/>
  <c r="A1" i="102"/>
  <c r="A4" i="102"/>
  <c r="I11" i="101"/>
  <c r="M11" i="101" s="1"/>
  <c r="I13" i="101"/>
  <c r="M13" i="101" s="1"/>
  <c r="I15" i="101"/>
  <c r="M15" i="101" s="1"/>
  <c r="I17" i="101"/>
  <c r="M17" i="101" s="1"/>
  <c r="I19" i="101"/>
  <c r="M19" i="101" s="1"/>
  <c r="I21" i="101"/>
  <c r="M21" i="101" s="1"/>
  <c r="I23" i="101"/>
  <c r="M23" i="101" s="1"/>
  <c r="I25" i="101"/>
  <c r="M25" i="101" s="1"/>
  <c r="I27" i="101"/>
  <c r="M27" i="101" s="1"/>
  <c r="I29" i="101"/>
  <c r="M29" i="101" s="1"/>
  <c r="I31" i="101"/>
  <c r="M31" i="101" s="1"/>
  <c r="I33" i="101"/>
  <c r="M33" i="101" s="1"/>
  <c r="I35" i="101"/>
  <c r="M35" i="101" s="1"/>
  <c r="I37" i="101"/>
  <c r="M37" i="101" s="1"/>
  <c r="I39" i="101"/>
  <c r="M39" i="101" s="1"/>
  <c r="I41" i="101"/>
  <c r="M41" i="101" s="1"/>
  <c r="I43" i="101"/>
  <c r="M43" i="101" s="1"/>
  <c r="I45" i="101"/>
  <c r="M45" i="101" s="1"/>
  <c r="I47" i="101"/>
  <c r="M47" i="101" s="1"/>
  <c r="I49" i="101"/>
  <c r="M49" i="101" s="1"/>
  <c r="I51" i="101"/>
  <c r="M51" i="101" s="1"/>
  <c r="I53" i="101"/>
  <c r="M53" i="101" s="1"/>
  <c r="I55" i="101"/>
  <c r="M55" i="101" s="1"/>
  <c r="I57" i="101"/>
  <c r="M57" i="101" s="1"/>
  <c r="I59" i="101"/>
  <c r="M59" i="101" s="1"/>
  <c r="I61" i="101"/>
  <c r="M61" i="101" s="1"/>
  <c r="I63" i="101"/>
  <c r="M63" i="101" s="1"/>
  <c r="I65" i="101"/>
  <c r="M65" i="101" s="1"/>
  <c r="I67" i="101"/>
  <c r="M67" i="101" s="1"/>
  <c r="I69" i="101"/>
  <c r="M69" i="101" s="1"/>
  <c r="I71" i="101"/>
  <c r="M71" i="101" s="1"/>
  <c r="I73" i="101"/>
  <c r="M73" i="101" s="1"/>
  <c r="I75" i="101"/>
  <c r="M75" i="101" s="1"/>
  <c r="I77" i="101"/>
  <c r="M77" i="101" s="1"/>
  <c r="I79" i="101"/>
  <c r="M79" i="101" s="1"/>
  <c r="I81" i="101"/>
  <c r="M81" i="101" s="1"/>
  <c r="I83" i="101"/>
  <c r="M83" i="101" s="1"/>
  <c r="I85" i="101"/>
  <c r="M85" i="101" s="1"/>
  <c r="I87" i="101"/>
  <c r="M87" i="101" s="1"/>
  <c r="I89" i="101"/>
  <c r="M89" i="101" s="1"/>
  <c r="I91" i="101"/>
  <c r="M91" i="101" s="1"/>
  <c r="I93" i="101"/>
  <c r="M93" i="101" s="1"/>
  <c r="I95" i="101"/>
  <c r="M95" i="101" s="1"/>
  <c r="I97" i="101"/>
  <c r="M97" i="101" s="1"/>
  <c r="I99" i="101"/>
  <c r="M99" i="101" s="1"/>
  <c r="I101" i="101"/>
  <c r="M101" i="101" s="1"/>
  <c r="I103" i="101"/>
  <c r="M103" i="101" s="1"/>
  <c r="I105" i="101"/>
  <c r="M105" i="101" s="1"/>
  <c r="I107" i="101"/>
  <c r="M107" i="101" s="1"/>
  <c r="I109" i="101"/>
  <c r="M109" i="101" s="1"/>
  <c r="I111" i="101"/>
  <c r="M111" i="101" s="1"/>
  <c r="I113" i="101"/>
  <c r="M113" i="101" s="1"/>
  <c r="I115" i="101"/>
  <c r="M115" i="101" s="1"/>
  <c r="I117" i="101"/>
  <c r="M117" i="101" s="1"/>
  <c r="I119" i="101"/>
  <c r="M119" i="101" s="1"/>
  <c r="I121" i="101"/>
  <c r="M121" i="101" s="1"/>
  <c r="I123" i="101"/>
  <c r="I125" i="101"/>
  <c r="I127" i="101"/>
  <c r="I129" i="101"/>
  <c r="I131" i="101"/>
  <c r="I133" i="101"/>
  <c r="I135" i="101"/>
  <c r="I137" i="101"/>
  <c r="I139" i="101"/>
  <c r="I141" i="101"/>
  <c r="I143" i="101"/>
  <c r="I145" i="101"/>
  <c r="I147" i="101"/>
  <c r="K9" i="101"/>
  <c r="J9" i="101" s="1"/>
  <c r="C9" i="104"/>
  <c r="B9" i="104"/>
  <c r="C9" i="103"/>
  <c r="B9" i="103"/>
  <c r="C9" i="102"/>
  <c r="B9" i="102"/>
  <c r="G156" i="101" l="1"/>
  <c r="M139" i="101"/>
  <c r="M141" i="101"/>
  <c r="M125" i="101"/>
  <c r="F220" i="101"/>
  <c r="F192" i="101"/>
  <c r="G206" i="101"/>
  <c r="G249" i="101"/>
  <c r="G174" i="101"/>
  <c r="F196" i="101"/>
  <c r="G257" i="101"/>
  <c r="G164" i="101"/>
  <c r="G215" i="101"/>
  <c r="G179" i="101"/>
  <c r="G230" i="101"/>
  <c r="G194" i="101"/>
  <c r="G208" i="101"/>
  <c r="M147" i="101"/>
  <c r="M135" i="101"/>
  <c r="M143" i="101"/>
  <c r="M127" i="101"/>
  <c r="G251" i="101"/>
  <c r="F184" i="101"/>
  <c r="F198" i="101"/>
  <c r="G241" i="101"/>
  <c r="G166" i="101"/>
  <c r="G233" i="101"/>
  <c r="G154" i="101"/>
  <c r="F211" i="101"/>
  <c r="G246" i="101"/>
  <c r="F171" i="101"/>
  <c r="F222" i="101"/>
  <c r="F186" i="101"/>
  <c r="G200" i="101"/>
  <c r="G155" i="101"/>
  <c r="G243" i="101"/>
  <c r="G176" i="101"/>
  <c r="G235" i="101"/>
  <c r="F148" i="101"/>
  <c r="G213" i="101"/>
  <c r="G225" i="101"/>
  <c r="G189" i="101"/>
  <c r="G203" i="101"/>
  <c r="G256" i="101"/>
  <c r="G163" i="101"/>
  <c r="G253" i="101"/>
  <c r="G178" i="101"/>
  <c r="G237" i="101"/>
  <c r="G150" i="101"/>
  <c r="M129" i="101"/>
  <c r="F168" i="101"/>
  <c r="G191" i="101"/>
  <c r="F205" i="101"/>
  <c r="F217" i="101"/>
  <c r="F181" i="101"/>
  <c r="G240" i="101"/>
  <c r="G151" i="101"/>
  <c r="F210" i="101"/>
  <c r="F245" i="101"/>
  <c r="F170" i="101"/>
  <c r="G229" i="101"/>
  <c r="G193" i="101"/>
  <c r="F158" i="101"/>
  <c r="F227" i="101"/>
  <c r="M133" i="101"/>
  <c r="F159" i="101"/>
  <c r="F207" i="101"/>
  <c r="G219" i="101"/>
  <c r="G183" i="101"/>
  <c r="G197" i="101"/>
  <c r="G248" i="101"/>
  <c r="F173" i="101"/>
  <c r="G232" i="101"/>
  <c r="F153" i="101"/>
  <c r="G202" i="101"/>
  <c r="G255" i="101"/>
  <c r="G162" i="101"/>
  <c r="F221" i="101"/>
  <c r="F185" i="101"/>
  <c r="F160" i="101"/>
  <c r="F199" i="101"/>
  <c r="G250" i="101"/>
  <c r="F175" i="101"/>
  <c r="G234" i="101"/>
  <c r="F258" i="101"/>
  <c r="F165" i="101"/>
  <c r="F224" i="101"/>
  <c r="F188" i="101"/>
  <c r="G239" i="101"/>
  <c r="F152" i="101"/>
  <c r="G209" i="101"/>
  <c r="G252" i="101"/>
  <c r="F177" i="101"/>
  <c r="M131" i="101"/>
  <c r="G236" i="101"/>
  <c r="G242" i="101"/>
  <c r="G167" i="101"/>
  <c r="G226" i="101"/>
  <c r="G190" i="101"/>
  <c r="G212" i="101"/>
  <c r="G216" i="101"/>
  <c r="G180" i="101"/>
  <c r="G231" i="101"/>
  <c r="G195" i="101"/>
  <c r="G201" i="101"/>
  <c r="F244" i="101"/>
  <c r="G169" i="101"/>
  <c r="M145" i="101"/>
  <c r="M137" i="101"/>
  <c r="M123" i="101"/>
  <c r="F157" i="101"/>
  <c r="G228" i="101"/>
  <c r="F149" i="101"/>
  <c r="G214" i="101"/>
  <c r="G218" i="101"/>
  <c r="G182" i="101"/>
  <c r="G204" i="101"/>
  <c r="G247" i="101"/>
  <c r="F172" i="101"/>
  <c r="F223" i="101"/>
  <c r="G187" i="101"/>
  <c r="F238" i="101"/>
  <c r="G254" i="101"/>
  <c r="G161" i="101"/>
  <c r="M196" i="101"/>
  <c r="M194" i="101"/>
  <c r="M256" i="101"/>
  <c r="M203" i="101"/>
  <c r="M204" i="101"/>
  <c r="M249" i="101"/>
  <c r="M228" i="101"/>
  <c r="M198" i="101"/>
  <c r="M217" i="101"/>
  <c r="M240" i="101"/>
  <c r="M238" i="101"/>
  <c r="M168" i="101"/>
  <c r="M191" i="101"/>
  <c r="M220" i="101"/>
  <c r="M235" i="101"/>
  <c r="M148" i="101"/>
  <c r="M257" i="101"/>
  <c r="M230" i="101"/>
  <c r="M227" i="101"/>
  <c r="M174" i="101"/>
  <c r="M164" i="101"/>
  <c r="M179" i="101"/>
  <c r="M192" i="101"/>
  <c r="M149" i="101"/>
  <c r="M205" i="101"/>
  <c r="M247" i="101"/>
  <c r="M163" i="101"/>
  <c r="M151" i="101"/>
  <c r="M210" i="101"/>
  <c r="M193" i="101"/>
  <c r="M157" i="101"/>
  <c r="M181" i="101"/>
  <c r="M215" i="101"/>
  <c r="M208" i="101"/>
  <c r="M158" i="101"/>
  <c r="M229" i="101"/>
  <c r="M178" i="101"/>
  <c r="M184" i="101"/>
  <c r="M243" i="101"/>
  <c r="M176" i="101"/>
  <c r="M250" i="101"/>
  <c r="M175" i="101"/>
  <c r="M218" i="101"/>
  <c r="M182" i="101"/>
  <c r="M233" i="101"/>
  <c r="M153" i="101"/>
  <c r="M202" i="101"/>
  <c r="M245" i="101"/>
  <c r="M170" i="101"/>
  <c r="M254" i="101"/>
  <c r="M161" i="101"/>
  <c r="M160" i="101"/>
  <c r="M156" i="101"/>
  <c r="M242" i="101"/>
  <c r="M167" i="101"/>
  <c r="M225" i="101"/>
  <c r="M189" i="101"/>
  <c r="M180" i="101"/>
  <c r="M188" i="101"/>
  <c r="M239" i="101"/>
  <c r="M255" i="101"/>
  <c r="M162" i="101"/>
  <c r="M159" i="101"/>
  <c r="M150" i="101"/>
  <c r="M207" i="101"/>
  <c r="M214" i="101"/>
  <c r="M241" i="101"/>
  <c r="M166" i="101"/>
  <c r="M172" i="101"/>
  <c r="M154" i="101"/>
  <c r="M231" i="101"/>
  <c r="M195" i="101"/>
  <c r="M209" i="101"/>
  <c r="M200" i="101"/>
  <c r="M199" i="101"/>
  <c r="M206" i="101"/>
  <c r="M213" i="101"/>
  <c r="M248" i="101"/>
  <c r="M173" i="101"/>
  <c r="M232" i="101"/>
  <c r="M211" i="101"/>
  <c r="M223" i="101"/>
  <c r="M187" i="101"/>
  <c r="M201" i="101"/>
  <c r="M152" i="101"/>
  <c r="M237" i="101"/>
  <c r="M236" i="101"/>
  <c r="M258" i="101"/>
  <c r="M165" i="101"/>
  <c r="M216" i="101"/>
  <c r="M197" i="101"/>
  <c r="M212" i="101"/>
  <c r="M246" i="101"/>
  <c r="M171" i="101"/>
  <c r="M221" i="101"/>
  <c r="M185" i="101"/>
  <c r="M234" i="101"/>
  <c r="M224" i="101"/>
  <c r="M222" i="101"/>
  <c r="M186" i="101"/>
  <c r="M252" i="101"/>
  <c r="M177" i="101"/>
  <c r="M251" i="101"/>
  <c r="M219" i="101"/>
  <c r="M183" i="101"/>
  <c r="M226" i="101"/>
  <c r="M190" i="101"/>
  <c r="M253" i="101"/>
  <c r="M244" i="101"/>
  <c r="M169" i="101"/>
  <c r="F253" i="101"/>
  <c r="G185" i="101"/>
  <c r="H185" i="101" s="1"/>
  <c r="E185" i="101" s="1"/>
  <c r="D185" i="101" s="1"/>
  <c r="F203" i="101"/>
  <c r="F225" i="101"/>
  <c r="F243" i="101"/>
  <c r="F256" i="101"/>
  <c r="F161" i="101"/>
  <c r="F183" i="101"/>
  <c r="F202" i="101"/>
  <c r="F182" i="101"/>
  <c r="G173" i="101"/>
  <c r="H173" i="101" s="1"/>
  <c r="E173" i="101" s="1"/>
  <c r="D173" i="101" s="1"/>
  <c r="F239" i="101"/>
  <c r="F218" i="101"/>
  <c r="G152" i="101"/>
  <c r="H152" i="101" s="1"/>
  <c r="E152" i="101" s="1"/>
  <c r="G211" i="101"/>
  <c r="H211" i="101" s="1"/>
  <c r="E211" i="101" s="1"/>
  <c r="D211" i="101" s="1"/>
  <c r="G153" i="101"/>
  <c r="H153" i="101" s="1"/>
  <c r="E153" i="101" s="1"/>
  <c r="F247" i="101"/>
  <c r="G207" i="101"/>
  <c r="H207" i="101" s="1"/>
  <c r="E207" i="101" s="1"/>
  <c r="D207" i="101" s="1"/>
  <c r="G149" i="101"/>
  <c r="H149" i="101" s="1"/>
  <c r="E149" i="101" s="1"/>
  <c r="D149" i="101" s="1"/>
  <c r="G245" i="101"/>
  <c r="H245" i="101" s="1"/>
  <c r="E245" i="101" s="1"/>
  <c r="D245" i="101" s="1"/>
  <c r="F228" i="101"/>
  <c r="F151" i="101"/>
  <c r="F187" i="101"/>
  <c r="F204" i="101"/>
  <c r="F248" i="101"/>
  <c r="G170" i="101"/>
  <c r="H170" i="101" s="1"/>
  <c r="E170" i="101" s="1"/>
  <c r="D170" i="101" s="1"/>
  <c r="F162" i="101"/>
  <c r="G181" i="101"/>
  <c r="H181" i="101" s="1"/>
  <c r="E181" i="101" s="1"/>
  <c r="D181" i="101" s="1"/>
  <c r="F191" i="101"/>
  <c r="F214" i="101"/>
  <c r="F254" i="101"/>
  <c r="G168" i="101"/>
  <c r="H168" i="101" s="1"/>
  <c r="E168" i="101" s="1"/>
  <c r="D168" i="101" s="1"/>
  <c r="F193" i="101"/>
  <c r="F229" i="101"/>
  <c r="G210" i="101"/>
  <c r="H210" i="101" s="1"/>
  <c r="E210" i="101" s="1"/>
  <c r="D210" i="101" s="1"/>
  <c r="G227" i="101"/>
  <c r="H227" i="101" s="1"/>
  <c r="E227" i="101" s="1"/>
  <c r="D227" i="101" s="1"/>
  <c r="G205" i="101"/>
  <c r="H205" i="101" s="1"/>
  <c r="E205" i="101" s="1"/>
  <c r="D205" i="101" s="1"/>
  <c r="F240" i="101"/>
  <c r="G217" i="101"/>
  <c r="H217" i="101" s="1"/>
  <c r="E217" i="101" s="1"/>
  <c r="D217" i="101" s="1"/>
  <c r="F206" i="101"/>
  <c r="F252" i="101"/>
  <c r="F250" i="101"/>
  <c r="F194" i="101"/>
  <c r="G220" i="101"/>
  <c r="H220" i="101" s="1"/>
  <c r="E220" i="101" s="1"/>
  <c r="D220" i="101" s="1"/>
  <c r="F249" i="101"/>
  <c r="G258" i="101"/>
  <c r="H258" i="101" s="1"/>
  <c r="E258" i="101" s="1"/>
  <c r="D258" i="101" s="1"/>
  <c r="G196" i="101"/>
  <c r="H196" i="101" s="1"/>
  <c r="E196" i="101" s="1"/>
  <c r="D196" i="101" s="1"/>
  <c r="F179" i="101"/>
  <c r="F230" i="101"/>
  <c r="F257" i="101"/>
  <c r="G192" i="101"/>
  <c r="H192" i="101" s="1"/>
  <c r="E192" i="101" s="1"/>
  <c r="D192" i="101" s="1"/>
  <c r="F174" i="101"/>
  <c r="F233" i="101"/>
  <c r="G188" i="101"/>
  <c r="H188" i="101" s="1"/>
  <c r="E188" i="101" s="1"/>
  <c r="D188" i="101" s="1"/>
  <c r="F154" i="101"/>
  <c r="F166" i="101"/>
  <c r="F246" i="101"/>
  <c r="G171" i="101"/>
  <c r="H171" i="101" s="1"/>
  <c r="E171" i="101" s="1"/>
  <c r="D171" i="101" s="1"/>
  <c r="G222" i="101"/>
  <c r="H222" i="101" s="1"/>
  <c r="E222" i="101" s="1"/>
  <c r="D222" i="101" s="1"/>
  <c r="F155" i="101"/>
  <c r="F251" i="101"/>
  <c r="G184" i="101"/>
  <c r="H184" i="101" s="1"/>
  <c r="E184" i="101" s="1"/>
  <c r="D184" i="101" s="1"/>
  <c r="G198" i="101"/>
  <c r="H198" i="101" s="1"/>
  <c r="E198" i="101" s="1"/>
  <c r="D198" i="101" s="1"/>
  <c r="G186" i="101"/>
  <c r="H186" i="101" s="1"/>
  <c r="E186" i="101" s="1"/>
  <c r="D186" i="101" s="1"/>
  <c r="F241" i="101"/>
  <c r="F200" i="101"/>
  <c r="F176" i="101"/>
  <c r="F234" i="101"/>
  <c r="F189" i="101"/>
  <c r="G175" i="101"/>
  <c r="H175" i="101" s="1"/>
  <c r="E175" i="101" s="1"/>
  <c r="D175" i="101" s="1"/>
  <c r="G177" i="101"/>
  <c r="H177" i="101" s="1"/>
  <c r="E177" i="101" s="1"/>
  <c r="D177" i="101" s="1"/>
  <c r="G199" i="101"/>
  <c r="H199" i="101" s="1"/>
  <c r="E199" i="101" s="1"/>
  <c r="D199" i="101" s="1"/>
  <c r="G165" i="101"/>
  <c r="H165" i="101" s="1"/>
  <c r="E165" i="101" s="1"/>
  <c r="D165" i="101" s="1"/>
  <c r="F232" i="101"/>
  <c r="G172" i="101"/>
  <c r="H172" i="101" s="1"/>
  <c r="E172" i="101" s="1"/>
  <c r="D172" i="101" s="1"/>
  <c r="F208" i="101"/>
  <c r="G223" i="101"/>
  <c r="H223" i="101" s="1"/>
  <c r="E223" i="101" s="1"/>
  <c r="D223" i="101" s="1"/>
  <c r="F209" i="101"/>
  <c r="F167" i="101"/>
  <c r="F197" i="101"/>
  <c r="F255" i="101"/>
  <c r="F219" i="101"/>
  <c r="G224" i="101"/>
  <c r="H224" i="101" s="1"/>
  <c r="E224" i="101" s="1"/>
  <c r="D224" i="101" s="1"/>
  <c r="G221" i="101"/>
  <c r="H221" i="101" s="1"/>
  <c r="E221" i="101" s="1"/>
  <c r="D221" i="101" s="1"/>
  <c r="G238" i="101"/>
  <c r="H238" i="101" s="1"/>
  <c r="E238" i="101" s="1"/>
  <c r="D238" i="101" s="1"/>
  <c r="F236" i="101"/>
  <c r="F212" i="101"/>
  <c r="F150" i="101"/>
  <c r="F164" i="101"/>
  <c r="F215" i="101"/>
  <c r="F169" i="101"/>
  <c r="F180" i="101"/>
  <c r="F231" i="101"/>
  <c r="G148" i="101"/>
  <c r="H148" i="101" s="1"/>
  <c r="E148" i="101" s="1"/>
  <c r="F235" i="101"/>
  <c r="F190" i="101"/>
  <c r="F237" i="101"/>
  <c r="F163" i="101"/>
  <c r="G244" i="101"/>
  <c r="H244" i="101" s="1"/>
  <c r="E244" i="101" s="1"/>
  <c r="D244" i="101" s="1"/>
  <c r="F216" i="101"/>
  <c r="F195" i="101"/>
  <c r="F226" i="101"/>
  <c r="F201" i="101"/>
  <c r="F242" i="101"/>
  <c r="F213" i="101"/>
  <c r="F178" i="101"/>
  <c r="G160" i="101"/>
  <c r="H160" i="101" s="1"/>
  <c r="E160" i="101" s="1"/>
  <c r="G157" i="101"/>
  <c r="H157" i="101" s="1"/>
  <c r="G158" i="101"/>
  <c r="H158" i="101" s="1"/>
  <c r="F156" i="101"/>
  <c r="G159" i="101"/>
  <c r="H159" i="101" s="1"/>
  <c r="B9" i="105"/>
  <c r="C9" i="105"/>
  <c r="A9" i="105"/>
  <c r="C12" i="108"/>
  <c r="B12" i="108"/>
  <c r="A12" i="108"/>
  <c r="X13" i="108" s="1"/>
  <c r="B11" i="103"/>
  <c r="C11" i="103"/>
  <c r="A11" i="103"/>
  <c r="B11" i="104"/>
  <c r="A11" i="104"/>
  <c r="C12" i="102"/>
  <c r="B12" i="102"/>
  <c r="A13" i="102"/>
  <c r="B13" i="102"/>
  <c r="C13" i="102"/>
  <c r="G147" i="101"/>
  <c r="G143" i="101"/>
  <c r="G139" i="101"/>
  <c r="G135" i="101"/>
  <c r="G131" i="101"/>
  <c r="G127" i="101"/>
  <c r="G123" i="101"/>
  <c r="G119" i="101"/>
  <c r="G115" i="101"/>
  <c r="G111" i="101"/>
  <c r="G107" i="101"/>
  <c r="G103" i="101"/>
  <c r="G99" i="101"/>
  <c r="G95" i="101"/>
  <c r="G91" i="101"/>
  <c r="G87" i="101"/>
  <c r="G83" i="101"/>
  <c r="G79" i="101"/>
  <c r="G75" i="101"/>
  <c r="G71" i="101"/>
  <c r="G67" i="101"/>
  <c r="G63" i="101"/>
  <c r="G59" i="101"/>
  <c r="G55" i="101"/>
  <c r="G51" i="101"/>
  <c r="G47" i="101"/>
  <c r="G43" i="101"/>
  <c r="G39" i="101"/>
  <c r="G35" i="101"/>
  <c r="G31" i="101"/>
  <c r="G27" i="101"/>
  <c r="G23" i="101"/>
  <c r="G19" i="101"/>
  <c r="G15" i="101"/>
  <c r="G11" i="101"/>
  <c r="G145" i="101"/>
  <c r="G137" i="101"/>
  <c r="G133" i="101"/>
  <c r="G129" i="101"/>
  <c r="G121" i="101"/>
  <c r="G117" i="101"/>
  <c r="G109" i="101"/>
  <c r="G105" i="101"/>
  <c r="G101" i="101"/>
  <c r="G97" i="101"/>
  <c r="G93" i="101"/>
  <c r="G89" i="101"/>
  <c r="G85" i="101"/>
  <c r="G81" i="101"/>
  <c r="G77" i="101"/>
  <c r="G73" i="101"/>
  <c r="G69" i="101"/>
  <c r="G65" i="101"/>
  <c r="G61" i="101"/>
  <c r="G57" i="101"/>
  <c r="G53" i="101"/>
  <c r="G49" i="101"/>
  <c r="G45" i="101"/>
  <c r="G41" i="101"/>
  <c r="G37" i="101"/>
  <c r="G33" i="101"/>
  <c r="G29" i="101"/>
  <c r="G25" i="101"/>
  <c r="G21" i="101"/>
  <c r="G17" i="101"/>
  <c r="G13" i="101"/>
  <c r="F141" i="101"/>
  <c r="G141" i="101"/>
  <c r="F125" i="101"/>
  <c r="G125" i="101"/>
  <c r="F113" i="101"/>
  <c r="G113" i="101"/>
  <c r="F147" i="101"/>
  <c r="F135" i="101"/>
  <c r="F127" i="101"/>
  <c r="F119" i="101"/>
  <c r="F107" i="101"/>
  <c r="F99" i="101"/>
  <c r="F91" i="101"/>
  <c r="F79" i="101"/>
  <c r="F71" i="101"/>
  <c r="F63" i="101"/>
  <c r="F55" i="101"/>
  <c r="F43" i="101"/>
  <c r="F35" i="101"/>
  <c r="F27" i="101"/>
  <c r="F19" i="101"/>
  <c r="F11" i="101"/>
  <c r="F145" i="101"/>
  <c r="F137" i="101"/>
  <c r="F117" i="101"/>
  <c r="F109" i="101"/>
  <c r="F101" i="101"/>
  <c r="F93" i="101"/>
  <c r="F85" i="101"/>
  <c r="F77" i="101"/>
  <c r="F69" i="101"/>
  <c r="F65" i="101"/>
  <c r="F57" i="101"/>
  <c r="F53" i="101"/>
  <c r="F49" i="101"/>
  <c r="F45" i="101"/>
  <c r="F41" i="101"/>
  <c r="F37" i="101"/>
  <c r="F33" i="101"/>
  <c r="F29" i="101"/>
  <c r="F25" i="101"/>
  <c r="F21" i="101"/>
  <c r="F17" i="101"/>
  <c r="F13" i="101"/>
  <c r="F143" i="101"/>
  <c r="F139" i="101"/>
  <c r="F131" i="101"/>
  <c r="F123" i="101"/>
  <c r="F115" i="101"/>
  <c r="F111" i="101"/>
  <c r="F103" i="101"/>
  <c r="F95" i="101"/>
  <c r="F87" i="101"/>
  <c r="F83" i="101"/>
  <c r="F75" i="101"/>
  <c r="F67" i="101"/>
  <c r="F59" i="101"/>
  <c r="F51" i="101"/>
  <c r="F47" i="101"/>
  <c r="F39" i="101"/>
  <c r="F31" i="101"/>
  <c r="F23" i="101"/>
  <c r="F15" i="101"/>
  <c r="F133" i="101"/>
  <c r="F129" i="101"/>
  <c r="F121" i="101"/>
  <c r="F105" i="101"/>
  <c r="F97" i="101"/>
  <c r="F89" i="101"/>
  <c r="F81" i="101"/>
  <c r="F73" i="101"/>
  <c r="F61" i="101"/>
  <c r="I144" i="101"/>
  <c r="I136" i="101"/>
  <c r="I128" i="101"/>
  <c r="I120" i="101"/>
  <c r="M120" i="101" s="1"/>
  <c r="I112" i="101"/>
  <c r="M112" i="101" s="1"/>
  <c r="I104" i="101"/>
  <c r="M104" i="101" s="1"/>
  <c r="I96" i="101"/>
  <c r="M96" i="101" s="1"/>
  <c r="I88" i="101"/>
  <c r="M88" i="101" s="1"/>
  <c r="I80" i="101"/>
  <c r="M80" i="101" s="1"/>
  <c r="I72" i="101"/>
  <c r="M72" i="101" s="1"/>
  <c r="I64" i="101"/>
  <c r="M64" i="101" s="1"/>
  <c r="I56" i="101"/>
  <c r="M56" i="101" s="1"/>
  <c r="I48" i="101"/>
  <c r="M48" i="101" s="1"/>
  <c r="I40" i="101"/>
  <c r="M40" i="101" s="1"/>
  <c r="I32" i="101"/>
  <c r="M32" i="101" s="1"/>
  <c r="I24" i="101"/>
  <c r="M24" i="101" s="1"/>
  <c r="I16" i="101"/>
  <c r="M16" i="101" s="1"/>
  <c r="I142" i="101"/>
  <c r="I134" i="101"/>
  <c r="I126" i="101"/>
  <c r="I118" i="101"/>
  <c r="M118" i="101" s="1"/>
  <c r="I110" i="101"/>
  <c r="M110" i="101" s="1"/>
  <c r="I102" i="101"/>
  <c r="M102" i="101" s="1"/>
  <c r="I94" i="101"/>
  <c r="M94" i="101" s="1"/>
  <c r="I86" i="101"/>
  <c r="M86" i="101" s="1"/>
  <c r="I78" i="101"/>
  <c r="M78" i="101" s="1"/>
  <c r="I70" i="101"/>
  <c r="M70" i="101" s="1"/>
  <c r="I62" i="101"/>
  <c r="M62" i="101" s="1"/>
  <c r="I54" i="101"/>
  <c r="M54" i="101" s="1"/>
  <c r="I46" i="101"/>
  <c r="M46" i="101" s="1"/>
  <c r="I38" i="101"/>
  <c r="M38" i="101" s="1"/>
  <c r="I30" i="101"/>
  <c r="M30" i="101" s="1"/>
  <c r="I22" i="101"/>
  <c r="M22" i="101" s="1"/>
  <c r="I14" i="101"/>
  <c r="M14" i="101" s="1"/>
  <c r="I140" i="101"/>
  <c r="I132" i="101"/>
  <c r="I124" i="101"/>
  <c r="I116" i="101"/>
  <c r="M116" i="101" s="1"/>
  <c r="I108" i="101"/>
  <c r="M108" i="101" s="1"/>
  <c r="I100" i="101"/>
  <c r="M100" i="101" s="1"/>
  <c r="I92" i="101"/>
  <c r="M92" i="101" s="1"/>
  <c r="I84" i="101"/>
  <c r="M84" i="101" s="1"/>
  <c r="I76" i="101"/>
  <c r="M76" i="101" s="1"/>
  <c r="I68" i="101"/>
  <c r="M68" i="101" s="1"/>
  <c r="I60" i="101"/>
  <c r="M60" i="101" s="1"/>
  <c r="I52" i="101"/>
  <c r="M52" i="101" s="1"/>
  <c r="I44" i="101"/>
  <c r="M44" i="101" s="1"/>
  <c r="I36" i="101"/>
  <c r="M36" i="101" s="1"/>
  <c r="I28" i="101"/>
  <c r="M28" i="101" s="1"/>
  <c r="I20" i="101"/>
  <c r="M20" i="101" s="1"/>
  <c r="I12" i="101"/>
  <c r="M12" i="101" s="1"/>
  <c r="I9" i="101"/>
  <c r="F9" i="101" s="1"/>
  <c r="I146" i="101"/>
  <c r="I138" i="101"/>
  <c r="I130" i="101"/>
  <c r="I122" i="101"/>
  <c r="M122" i="101" s="1"/>
  <c r="I114" i="101"/>
  <c r="M114" i="101" s="1"/>
  <c r="I106" i="101"/>
  <c r="M106" i="101" s="1"/>
  <c r="I98" i="101"/>
  <c r="M98" i="101" s="1"/>
  <c r="I90" i="101"/>
  <c r="M90" i="101" s="1"/>
  <c r="I82" i="101"/>
  <c r="M82" i="101" s="1"/>
  <c r="I74" i="101"/>
  <c r="M74" i="101" s="1"/>
  <c r="I66" i="101"/>
  <c r="M66" i="101" s="1"/>
  <c r="I58" i="101"/>
  <c r="M58" i="101" s="1"/>
  <c r="I50" i="101"/>
  <c r="M50" i="101" s="1"/>
  <c r="I42" i="101"/>
  <c r="M42" i="101" s="1"/>
  <c r="I34" i="101"/>
  <c r="M34" i="101" s="1"/>
  <c r="I26" i="101"/>
  <c r="M26" i="101" s="1"/>
  <c r="I18" i="101"/>
  <c r="M18" i="101" s="1"/>
  <c r="I10" i="101"/>
  <c r="N258" i="101" l="1"/>
  <c r="O258" i="101" s="1"/>
  <c r="N199" i="101"/>
  <c r="O199" i="101" s="1"/>
  <c r="N205" i="101"/>
  <c r="O205" i="101" s="1"/>
  <c r="N186" i="101"/>
  <c r="O186" i="101" s="1"/>
  <c r="N220" i="101"/>
  <c r="O220" i="101" s="1"/>
  <c r="N157" i="101"/>
  <c r="O157" i="101" s="1"/>
  <c r="N175" i="101"/>
  <c r="O175" i="101" s="1"/>
  <c r="N185" i="101"/>
  <c r="O185" i="101" s="1"/>
  <c r="N207" i="101"/>
  <c r="O207" i="101" s="1"/>
  <c r="N158" i="101"/>
  <c r="O158" i="101" s="1"/>
  <c r="N245" i="101"/>
  <c r="O245" i="101" s="1"/>
  <c r="N181" i="101"/>
  <c r="O181" i="101" s="1"/>
  <c r="N168" i="101"/>
  <c r="O168" i="101" s="1"/>
  <c r="N148" i="101"/>
  <c r="O148" i="101" s="1"/>
  <c r="N171" i="101"/>
  <c r="O171" i="101" s="1"/>
  <c r="N184" i="101"/>
  <c r="O184" i="101" s="1"/>
  <c r="H201" i="101"/>
  <c r="N201" i="101" s="1"/>
  <c r="O201" i="101" s="1"/>
  <c r="H235" i="101"/>
  <c r="E235" i="101" s="1"/>
  <c r="D235" i="101" s="1"/>
  <c r="H169" i="101"/>
  <c r="E169" i="101" s="1"/>
  <c r="D169" i="101" s="1"/>
  <c r="H212" i="101"/>
  <c r="E212" i="101" s="1"/>
  <c r="D212" i="101" s="1"/>
  <c r="H167" i="101"/>
  <c r="E167" i="101" s="1"/>
  <c r="D167" i="101" s="1"/>
  <c r="H154" i="101"/>
  <c r="E154" i="101" s="1"/>
  <c r="H254" i="101"/>
  <c r="E254" i="101" s="1"/>
  <c r="D254" i="101" s="1"/>
  <c r="H162" i="101"/>
  <c r="E162" i="101" s="1"/>
  <c r="H187" i="101"/>
  <c r="E187" i="101" s="1"/>
  <c r="D187" i="101" s="1"/>
  <c r="H203" i="101"/>
  <c r="E203" i="101" s="1"/>
  <c r="D203" i="101" s="1"/>
  <c r="H242" i="101"/>
  <c r="E242" i="101" s="1"/>
  <c r="D242" i="101" s="1"/>
  <c r="H234" i="101"/>
  <c r="E234" i="101" s="1"/>
  <c r="D234" i="101" s="1"/>
  <c r="H155" i="101"/>
  <c r="E155" i="101" s="1"/>
  <c r="H206" i="101"/>
  <c r="E206" i="101" s="1"/>
  <c r="D206" i="101" s="1"/>
  <c r="H239" i="101"/>
  <c r="E239" i="101" s="1"/>
  <c r="D239" i="101" s="1"/>
  <c r="H225" i="101"/>
  <c r="E225" i="101" s="1"/>
  <c r="D225" i="101" s="1"/>
  <c r="H213" i="101"/>
  <c r="E213" i="101" s="1"/>
  <c r="D213" i="101" s="1"/>
  <c r="H195" i="101"/>
  <c r="E195" i="101" s="1"/>
  <c r="D195" i="101" s="1"/>
  <c r="H237" i="101"/>
  <c r="E237" i="101" s="1"/>
  <c r="D237" i="101" s="1"/>
  <c r="H231" i="101"/>
  <c r="E231" i="101" s="1"/>
  <c r="D231" i="101" s="1"/>
  <c r="H164" i="101"/>
  <c r="N164" i="101" s="1"/>
  <c r="O164" i="101" s="1"/>
  <c r="H255" i="101"/>
  <c r="E255" i="101" s="1"/>
  <c r="D255" i="101" s="1"/>
  <c r="H189" i="101"/>
  <c r="E189" i="101" s="1"/>
  <c r="D189" i="101" s="1"/>
  <c r="H241" i="101"/>
  <c r="E241" i="101" s="1"/>
  <c r="D241" i="101" s="1"/>
  <c r="H251" i="101"/>
  <c r="E251" i="101" s="1"/>
  <c r="D251" i="101" s="1"/>
  <c r="H246" i="101"/>
  <c r="E246" i="101" s="1"/>
  <c r="D246" i="101" s="1"/>
  <c r="H233" i="101"/>
  <c r="E233" i="101" s="1"/>
  <c r="D233" i="101" s="1"/>
  <c r="H230" i="101"/>
  <c r="E230" i="101" s="1"/>
  <c r="D230" i="101" s="1"/>
  <c r="H249" i="101"/>
  <c r="E249" i="101" s="1"/>
  <c r="D249" i="101" s="1"/>
  <c r="H252" i="101"/>
  <c r="E252" i="101" s="1"/>
  <c r="D252" i="101" s="1"/>
  <c r="H193" i="101"/>
  <c r="E193" i="101" s="1"/>
  <c r="D193" i="101" s="1"/>
  <c r="H191" i="101"/>
  <c r="E191" i="101" s="1"/>
  <c r="D191" i="101" s="1"/>
  <c r="H248" i="101"/>
  <c r="E248" i="101" s="1"/>
  <c r="D248" i="101" s="1"/>
  <c r="H228" i="101"/>
  <c r="E228" i="101" s="1"/>
  <c r="D228" i="101" s="1"/>
  <c r="H247" i="101"/>
  <c r="E247" i="101" s="1"/>
  <c r="D247" i="101" s="1"/>
  <c r="H218" i="101"/>
  <c r="E218" i="101" s="1"/>
  <c r="D218" i="101" s="1"/>
  <c r="H202" i="101"/>
  <c r="E202" i="101" s="1"/>
  <c r="D202" i="101" s="1"/>
  <c r="H243" i="101"/>
  <c r="E243" i="101" s="1"/>
  <c r="D243" i="101" s="1"/>
  <c r="H253" i="101"/>
  <c r="E253" i="101" s="1"/>
  <c r="D253" i="101" s="1"/>
  <c r="N172" i="101"/>
  <c r="O172" i="101" s="1"/>
  <c r="N177" i="101"/>
  <c r="O177" i="101" s="1"/>
  <c r="N238" i="101"/>
  <c r="O238" i="101" s="1"/>
  <c r="N223" i="101"/>
  <c r="O223" i="101" s="1"/>
  <c r="N244" i="101"/>
  <c r="O244" i="101" s="1"/>
  <c r="N152" i="101"/>
  <c r="O152" i="101" s="1"/>
  <c r="N188" i="101"/>
  <c r="O188" i="101" s="1"/>
  <c r="N165" i="101"/>
  <c r="O165" i="101" s="1"/>
  <c r="N160" i="101"/>
  <c r="O160" i="101" s="1"/>
  <c r="N221" i="101"/>
  <c r="O221" i="101" s="1"/>
  <c r="N153" i="101"/>
  <c r="O153" i="101" s="1"/>
  <c r="N173" i="101"/>
  <c r="O173" i="101" s="1"/>
  <c r="N159" i="101"/>
  <c r="O159" i="101" s="1"/>
  <c r="N227" i="101"/>
  <c r="O227" i="101" s="1"/>
  <c r="N170" i="101"/>
  <c r="O170" i="101" s="1"/>
  <c r="N210" i="101"/>
  <c r="O210" i="101" s="1"/>
  <c r="N217" i="101"/>
  <c r="O217" i="101" s="1"/>
  <c r="N222" i="101"/>
  <c r="O222" i="101" s="1"/>
  <c r="N198" i="101"/>
  <c r="O198" i="101" s="1"/>
  <c r="N196" i="101"/>
  <c r="O196" i="101" s="1"/>
  <c r="N192" i="101"/>
  <c r="O192" i="101" s="1"/>
  <c r="H176" i="101"/>
  <c r="E176" i="101" s="1"/>
  <c r="D176" i="101" s="1"/>
  <c r="H194" i="101"/>
  <c r="E194" i="101" s="1"/>
  <c r="D194" i="101" s="1"/>
  <c r="H161" i="101"/>
  <c r="E161" i="101" s="1"/>
  <c r="H216" i="101"/>
  <c r="E216" i="101" s="1"/>
  <c r="D216" i="101" s="1"/>
  <c r="H190" i="101"/>
  <c r="E190" i="101" s="1"/>
  <c r="D190" i="101" s="1"/>
  <c r="H180" i="101"/>
  <c r="E180" i="101" s="1"/>
  <c r="D180" i="101" s="1"/>
  <c r="H150" i="101"/>
  <c r="E150" i="101" s="1"/>
  <c r="H197" i="101"/>
  <c r="E197" i="101" s="1"/>
  <c r="D197" i="101" s="1"/>
  <c r="H208" i="101"/>
  <c r="E208" i="101" s="1"/>
  <c r="D208" i="101" s="1"/>
  <c r="H166" i="101"/>
  <c r="E166" i="101" s="1"/>
  <c r="D166" i="101" s="1"/>
  <c r="H174" i="101"/>
  <c r="E174" i="101" s="1"/>
  <c r="D174" i="101" s="1"/>
  <c r="H179" i="101"/>
  <c r="E179" i="101" s="1"/>
  <c r="D179" i="101" s="1"/>
  <c r="H204" i="101"/>
  <c r="E204" i="101" s="1"/>
  <c r="D204" i="101" s="1"/>
  <c r="H183" i="101"/>
  <c r="E183" i="101" s="1"/>
  <c r="D183" i="101" s="1"/>
  <c r="H156" i="101"/>
  <c r="N156" i="101" s="1"/>
  <c r="O156" i="101" s="1"/>
  <c r="H178" i="101"/>
  <c r="E178" i="101" s="1"/>
  <c r="D178" i="101" s="1"/>
  <c r="H226" i="101"/>
  <c r="E226" i="101" s="1"/>
  <c r="D226" i="101" s="1"/>
  <c r="H163" i="101"/>
  <c r="E163" i="101" s="1"/>
  <c r="D163" i="101" s="1"/>
  <c r="H215" i="101"/>
  <c r="E215" i="101" s="1"/>
  <c r="D215" i="101" s="1"/>
  <c r="H236" i="101"/>
  <c r="E236" i="101" s="1"/>
  <c r="D236" i="101" s="1"/>
  <c r="H219" i="101"/>
  <c r="E219" i="101" s="1"/>
  <c r="D219" i="101" s="1"/>
  <c r="H209" i="101"/>
  <c r="E209" i="101" s="1"/>
  <c r="D209" i="101" s="1"/>
  <c r="H232" i="101"/>
  <c r="E232" i="101" s="1"/>
  <c r="D232" i="101" s="1"/>
  <c r="H200" i="101"/>
  <c r="E200" i="101" s="1"/>
  <c r="D200" i="101" s="1"/>
  <c r="H257" i="101"/>
  <c r="E257" i="101" s="1"/>
  <c r="D257" i="101" s="1"/>
  <c r="H250" i="101"/>
  <c r="E250" i="101" s="1"/>
  <c r="D250" i="101" s="1"/>
  <c r="H240" i="101"/>
  <c r="E240" i="101" s="1"/>
  <c r="D240" i="101" s="1"/>
  <c r="H229" i="101"/>
  <c r="E229" i="101" s="1"/>
  <c r="D229" i="101" s="1"/>
  <c r="H214" i="101"/>
  <c r="E214" i="101" s="1"/>
  <c r="D214" i="101" s="1"/>
  <c r="H151" i="101"/>
  <c r="E151" i="101" s="1"/>
  <c r="H182" i="101"/>
  <c r="E182" i="101" s="1"/>
  <c r="D182" i="101" s="1"/>
  <c r="H256" i="101"/>
  <c r="E256" i="101" s="1"/>
  <c r="D256" i="101" s="1"/>
  <c r="N149" i="101"/>
  <c r="O149" i="101" s="1"/>
  <c r="N224" i="101"/>
  <c r="O224" i="101" s="1"/>
  <c r="N211" i="101"/>
  <c r="O211" i="101" s="1"/>
  <c r="M130" i="101"/>
  <c r="M144" i="101"/>
  <c r="M142" i="101"/>
  <c r="M136" i="101"/>
  <c r="M140" i="101"/>
  <c r="M134" i="101"/>
  <c r="M128" i="101"/>
  <c r="M132" i="101"/>
  <c r="M126" i="101"/>
  <c r="M146" i="101"/>
  <c r="M124" i="101"/>
  <c r="M138" i="101"/>
  <c r="M10" i="101"/>
  <c r="X12" i="108" s="1"/>
  <c r="Y12" i="108" s="1"/>
  <c r="M9" i="101"/>
  <c r="X11" i="108" s="1"/>
  <c r="Y11" i="108" s="1"/>
  <c r="Y13" i="108"/>
  <c r="E156" i="101"/>
  <c r="E159" i="101"/>
  <c r="E157" i="101"/>
  <c r="D157" i="101" s="1"/>
  <c r="E158" i="101"/>
  <c r="E164" i="101"/>
  <c r="D164" i="101" s="1"/>
  <c r="D160" i="101"/>
  <c r="D162" i="101"/>
  <c r="D161" i="101"/>
  <c r="E201" i="101"/>
  <c r="D201" i="101" s="1"/>
  <c r="D148" i="101"/>
  <c r="A12" i="103"/>
  <c r="B12" i="103"/>
  <c r="C12" i="103"/>
  <c r="C10" i="105"/>
  <c r="B10" i="105"/>
  <c r="A10" i="105"/>
  <c r="A12" i="104"/>
  <c r="E13" i="104" s="1"/>
  <c r="B12" i="104"/>
  <c r="C12" i="104"/>
  <c r="C13" i="108"/>
  <c r="B13" i="108"/>
  <c r="A13" i="108"/>
  <c r="X14" i="108" s="1"/>
  <c r="E11" i="104"/>
  <c r="J10" i="105"/>
  <c r="D11" i="104"/>
  <c r="C14" i="102"/>
  <c r="A14" i="102"/>
  <c r="B14" i="102"/>
  <c r="H67" i="101"/>
  <c r="N67" i="101" s="1"/>
  <c r="O67" i="101" s="1"/>
  <c r="H139" i="101"/>
  <c r="N139" i="101" s="1"/>
  <c r="O139" i="101" s="1"/>
  <c r="H41" i="101"/>
  <c r="N41" i="101" s="1"/>
  <c r="O41" i="101" s="1"/>
  <c r="H49" i="101"/>
  <c r="N49" i="101" s="1"/>
  <c r="O49" i="101" s="1"/>
  <c r="H81" i="101"/>
  <c r="N81" i="101" s="1"/>
  <c r="O81" i="101" s="1"/>
  <c r="H83" i="101"/>
  <c r="N83" i="101" s="1"/>
  <c r="O83" i="101" s="1"/>
  <c r="H133" i="101"/>
  <c r="N133" i="101" s="1"/>
  <c r="O133" i="101" s="1"/>
  <c r="H35" i="101"/>
  <c r="N35" i="101" s="1"/>
  <c r="O35" i="101" s="1"/>
  <c r="H89" i="101"/>
  <c r="N89" i="101" s="1"/>
  <c r="O89" i="101" s="1"/>
  <c r="H105" i="101"/>
  <c r="N105" i="101" s="1"/>
  <c r="O105" i="101" s="1"/>
  <c r="H129" i="101"/>
  <c r="N129" i="101" s="1"/>
  <c r="O129" i="101" s="1"/>
  <c r="H27" i="101"/>
  <c r="N27" i="101" s="1"/>
  <c r="O27" i="101" s="1"/>
  <c r="H59" i="101"/>
  <c r="N59" i="101" s="1"/>
  <c r="O59" i="101" s="1"/>
  <c r="H31" i="101"/>
  <c r="N31" i="101" s="1"/>
  <c r="O31" i="101" s="1"/>
  <c r="H17" i="101"/>
  <c r="N17" i="101" s="1"/>
  <c r="O17" i="101" s="1"/>
  <c r="H113" i="101"/>
  <c r="N113" i="101" s="1"/>
  <c r="O113" i="101" s="1"/>
  <c r="H141" i="101"/>
  <c r="N141" i="101" s="1"/>
  <c r="O141" i="101" s="1"/>
  <c r="H55" i="101"/>
  <c r="N55" i="101" s="1"/>
  <c r="O55" i="101" s="1"/>
  <c r="H87" i="101"/>
  <c r="N87" i="101" s="1"/>
  <c r="O87" i="101" s="1"/>
  <c r="H119" i="101"/>
  <c r="N119" i="101" s="1"/>
  <c r="O119" i="101" s="1"/>
  <c r="H61" i="101"/>
  <c r="N61" i="101" s="1"/>
  <c r="O61" i="101" s="1"/>
  <c r="H115" i="101"/>
  <c r="N115" i="101" s="1"/>
  <c r="O115" i="101" s="1"/>
  <c r="H13" i="101"/>
  <c r="N13" i="101" s="1"/>
  <c r="O13" i="101" s="1"/>
  <c r="H57" i="101"/>
  <c r="N57" i="101" s="1"/>
  <c r="O57" i="101" s="1"/>
  <c r="H101" i="101"/>
  <c r="N101" i="101" s="1"/>
  <c r="O101" i="101" s="1"/>
  <c r="H23" i="101"/>
  <c r="N23" i="101" s="1"/>
  <c r="O23" i="101" s="1"/>
  <c r="H51" i="101"/>
  <c r="N51" i="101" s="1"/>
  <c r="O51" i="101" s="1"/>
  <c r="H95" i="101"/>
  <c r="N95" i="101" s="1"/>
  <c r="O95" i="101" s="1"/>
  <c r="H33" i="101"/>
  <c r="N33" i="101" s="1"/>
  <c r="O33" i="101" s="1"/>
  <c r="H25" i="101"/>
  <c r="N25" i="101" s="1"/>
  <c r="O25" i="101" s="1"/>
  <c r="H85" i="101"/>
  <c r="N85" i="101" s="1"/>
  <c r="O85" i="101" s="1"/>
  <c r="H137" i="101"/>
  <c r="N137" i="101" s="1"/>
  <c r="O137" i="101" s="1"/>
  <c r="H19" i="101"/>
  <c r="N19" i="101" s="1"/>
  <c r="O19" i="101" s="1"/>
  <c r="H75" i="101"/>
  <c r="N75" i="101" s="1"/>
  <c r="O75" i="101" s="1"/>
  <c r="H107" i="101"/>
  <c r="N107" i="101" s="1"/>
  <c r="O107" i="101" s="1"/>
  <c r="H123" i="101"/>
  <c r="N123" i="101" s="1"/>
  <c r="O123" i="101" s="1"/>
  <c r="H135" i="101"/>
  <c r="N135" i="101" s="1"/>
  <c r="O135" i="101" s="1"/>
  <c r="H77" i="101"/>
  <c r="N77" i="101" s="1"/>
  <c r="O77" i="101" s="1"/>
  <c r="H63" i="101"/>
  <c r="N63" i="101" s="1"/>
  <c r="O63" i="101" s="1"/>
  <c r="H45" i="101"/>
  <c r="N45" i="101" s="1"/>
  <c r="O45" i="101" s="1"/>
  <c r="H69" i="101"/>
  <c r="N69" i="101" s="1"/>
  <c r="O69" i="101" s="1"/>
  <c r="H93" i="101"/>
  <c r="N93" i="101" s="1"/>
  <c r="O93" i="101" s="1"/>
  <c r="H39" i="101"/>
  <c r="N39" i="101" s="1"/>
  <c r="O39" i="101" s="1"/>
  <c r="H127" i="101"/>
  <c r="N127" i="101" s="1"/>
  <c r="O127" i="101" s="1"/>
  <c r="H37" i="101"/>
  <c r="N37" i="101" s="1"/>
  <c r="O37" i="101" s="1"/>
  <c r="H109" i="101"/>
  <c r="N109" i="101" s="1"/>
  <c r="O109" i="101" s="1"/>
  <c r="H145" i="101"/>
  <c r="N145" i="101" s="1"/>
  <c r="O145" i="101" s="1"/>
  <c r="H43" i="101"/>
  <c r="N43" i="101" s="1"/>
  <c r="O43" i="101" s="1"/>
  <c r="H143" i="101"/>
  <c r="N143" i="101" s="1"/>
  <c r="O143" i="101" s="1"/>
  <c r="H21" i="101"/>
  <c r="N21" i="101" s="1"/>
  <c r="O21" i="101" s="1"/>
  <c r="H121" i="101"/>
  <c r="N121" i="101" s="1"/>
  <c r="O121" i="101" s="1"/>
  <c r="H15" i="101"/>
  <c r="N15" i="101" s="1"/>
  <c r="O15" i="101" s="1"/>
  <c r="H47" i="101"/>
  <c r="N47" i="101" s="1"/>
  <c r="O47" i="101" s="1"/>
  <c r="H79" i="101"/>
  <c r="N79" i="101" s="1"/>
  <c r="O79" i="101" s="1"/>
  <c r="H91" i="101"/>
  <c r="N91" i="101" s="1"/>
  <c r="O91" i="101" s="1"/>
  <c r="H103" i="101"/>
  <c r="N103" i="101" s="1"/>
  <c r="O103" i="101" s="1"/>
  <c r="G18" i="101"/>
  <c r="G50" i="101"/>
  <c r="G82" i="101"/>
  <c r="G114" i="101"/>
  <c r="G146" i="101"/>
  <c r="G28" i="101"/>
  <c r="G60" i="101"/>
  <c r="G92" i="101"/>
  <c r="G124" i="101"/>
  <c r="G22" i="101"/>
  <c r="G54" i="101"/>
  <c r="G86" i="101"/>
  <c r="G118" i="101"/>
  <c r="G16" i="101"/>
  <c r="G48" i="101"/>
  <c r="G112" i="101"/>
  <c r="G144" i="101"/>
  <c r="G34" i="101"/>
  <c r="G130" i="101"/>
  <c r="G44" i="101"/>
  <c r="G108" i="101"/>
  <c r="G102" i="101"/>
  <c r="G134" i="101"/>
  <c r="G32" i="101"/>
  <c r="G96" i="101"/>
  <c r="H125" i="101"/>
  <c r="N125" i="101" s="1"/>
  <c r="O125" i="101" s="1"/>
  <c r="H65" i="101"/>
  <c r="N65" i="101" s="1"/>
  <c r="O65" i="101" s="1"/>
  <c r="H73" i="101"/>
  <c r="N73" i="101" s="1"/>
  <c r="O73" i="101" s="1"/>
  <c r="H97" i="101"/>
  <c r="N97" i="101" s="1"/>
  <c r="O97" i="101" s="1"/>
  <c r="H117" i="101"/>
  <c r="N117" i="101" s="1"/>
  <c r="O117" i="101" s="1"/>
  <c r="H11" i="101"/>
  <c r="F10" i="105" s="1"/>
  <c r="H99" i="101"/>
  <c r="N99" i="101" s="1"/>
  <c r="O99" i="101" s="1"/>
  <c r="H131" i="101"/>
  <c r="N131" i="101" s="1"/>
  <c r="O131" i="101" s="1"/>
  <c r="H147" i="101"/>
  <c r="N147" i="101" s="1"/>
  <c r="O147" i="101" s="1"/>
  <c r="H29" i="101"/>
  <c r="N29" i="101" s="1"/>
  <c r="O29" i="101" s="1"/>
  <c r="H53" i="101"/>
  <c r="N53" i="101" s="1"/>
  <c r="O53" i="101" s="1"/>
  <c r="H71" i="101"/>
  <c r="N71" i="101" s="1"/>
  <c r="O71" i="101" s="1"/>
  <c r="H111" i="101"/>
  <c r="N111" i="101" s="1"/>
  <c r="O111" i="101" s="1"/>
  <c r="F42" i="101"/>
  <c r="G42" i="101"/>
  <c r="F106" i="101"/>
  <c r="G106" i="101"/>
  <c r="F20" i="101"/>
  <c r="G20" i="101"/>
  <c r="F84" i="101"/>
  <c r="G84" i="101"/>
  <c r="F14" i="101"/>
  <c r="G14" i="101"/>
  <c r="F78" i="101"/>
  <c r="G78" i="101"/>
  <c r="F142" i="101"/>
  <c r="G142" i="101"/>
  <c r="F72" i="101"/>
  <c r="G72" i="101"/>
  <c r="F136" i="101"/>
  <c r="G136" i="101"/>
  <c r="F26" i="101"/>
  <c r="G26" i="101"/>
  <c r="F58" i="101"/>
  <c r="G58" i="101"/>
  <c r="F90" i="101"/>
  <c r="G90" i="101"/>
  <c r="F122" i="101"/>
  <c r="G122" i="101"/>
  <c r="F36" i="101"/>
  <c r="G36" i="101"/>
  <c r="F68" i="101"/>
  <c r="G68" i="101"/>
  <c r="F100" i="101"/>
  <c r="G100" i="101"/>
  <c r="F132" i="101"/>
  <c r="G132" i="101"/>
  <c r="F30" i="101"/>
  <c r="G30" i="101"/>
  <c r="F62" i="101"/>
  <c r="G62" i="101"/>
  <c r="F94" i="101"/>
  <c r="G94" i="101"/>
  <c r="F126" i="101"/>
  <c r="G126" i="101"/>
  <c r="F24" i="101"/>
  <c r="G24" i="101"/>
  <c r="F56" i="101"/>
  <c r="G56" i="101"/>
  <c r="F88" i="101"/>
  <c r="G88" i="101"/>
  <c r="F120" i="101"/>
  <c r="G120" i="101"/>
  <c r="F74" i="101"/>
  <c r="G74" i="101"/>
  <c r="F138" i="101"/>
  <c r="G138" i="101"/>
  <c r="F52" i="101"/>
  <c r="G52" i="101"/>
  <c r="F116" i="101"/>
  <c r="G116" i="101"/>
  <c r="F46" i="101"/>
  <c r="G46" i="101"/>
  <c r="F110" i="101"/>
  <c r="G110" i="101"/>
  <c r="F40" i="101"/>
  <c r="G40" i="101"/>
  <c r="F104" i="101"/>
  <c r="G104" i="101"/>
  <c r="F66" i="101"/>
  <c r="G66" i="101"/>
  <c r="F128" i="101"/>
  <c r="G128" i="101"/>
  <c r="F10" i="101"/>
  <c r="G10" i="101"/>
  <c r="J9" i="105" s="1"/>
  <c r="F34" i="101"/>
  <c r="F130" i="101"/>
  <c r="F44" i="101"/>
  <c r="F108" i="101"/>
  <c r="F102" i="101"/>
  <c r="F134" i="101"/>
  <c r="F32" i="101"/>
  <c r="F96" i="101"/>
  <c r="F18" i="101"/>
  <c r="F50" i="101"/>
  <c r="F82" i="101"/>
  <c r="F114" i="101"/>
  <c r="F146" i="101"/>
  <c r="F28" i="101"/>
  <c r="F60" i="101"/>
  <c r="F92" i="101"/>
  <c r="F124" i="101"/>
  <c r="F22" i="101"/>
  <c r="F54" i="101"/>
  <c r="F86" i="101"/>
  <c r="F118" i="101"/>
  <c r="F16" i="101"/>
  <c r="F48" i="101"/>
  <c r="F112" i="101"/>
  <c r="F144" i="101"/>
  <c r="D155" i="101"/>
  <c r="G9" i="101"/>
  <c r="D9" i="104"/>
  <c r="N235" i="101" l="1"/>
  <c r="O235" i="101" s="1"/>
  <c r="N151" i="101"/>
  <c r="O151" i="101" s="1"/>
  <c r="N250" i="101"/>
  <c r="O250" i="101" s="1"/>
  <c r="N209" i="101"/>
  <c r="O209" i="101" s="1"/>
  <c r="N163" i="101"/>
  <c r="O163" i="101" s="1"/>
  <c r="N183" i="101"/>
  <c r="O183" i="101" s="1"/>
  <c r="N166" i="101"/>
  <c r="O166" i="101" s="1"/>
  <c r="N180" i="101"/>
  <c r="O180" i="101" s="1"/>
  <c r="N253" i="101"/>
  <c r="O253" i="101" s="1"/>
  <c r="N247" i="101"/>
  <c r="O247" i="101" s="1"/>
  <c r="N193" i="101"/>
  <c r="O193" i="101" s="1"/>
  <c r="N233" i="101"/>
  <c r="O233" i="101" s="1"/>
  <c r="N189" i="101"/>
  <c r="O189" i="101" s="1"/>
  <c r="N237" i="101"/>
  <c r="O237" i="101" s="1"/>
  <c r="N239" i="101"/>
  <c r="O239" i="101" s="1"/>
  <c r="N242" i="101"/>
  <c r="O242" i="101" s="1"/>
  <c r="N187" i="101"/>
  <c r="O187" i="101" s="1"/>
  <c r="N254" i="101"/>
  <c r="O254" i="101" s="1"/>
  <c r="N167" i="101"/>
  <c r="O167" i="101" s="1"/>
  <c r="N256" i="101"/>
  <c r="O256" i="101" s="1"/>
  <c r="N229" i="101"/>
  <c r="O229" i="101" s="1"/>
  <c r="N200" i="101"/>
  <c r="O200" i="101" s="1"/>
  <c r="N236" i="101"/>
  <c r="O236" i="101" s="1"/>
  <c r="N178" i="101"/>
  <c r="O178" i="101" s="1"/>
  <c r="N179" i="101"/>
  <c r="O179" i="101" s="1"/>
  <c r="N197" i="101"/>
  <c r="O197" i="101" s="1"/>
  <c r="N216" i="101"/>
  <c r="O216" i="101" s="1"/>
  <c r="N194" i="101"/>
  <c r="O194" i="101" s="1"/>
  <c r="N202" i="101"/>
  <c r="O202" i="101" s="1"/>
  <c r="N248" i="101"/>
  <c r="O248" i="101" s="1"/>
  <c r="N249" i="101"/>
  <c r="O249" i="101" s="1"/>
  <c r="N251" i="101"/>
  <c r="O251" i="101" s="1"/>
  <c r="N213" i="101"/>
  <c r="O213" i="101" s="1"/>
  <c r="N155" i="101"/>
  <c r="O155" i="101" s="1"/>
  <c r="N169" i="101"/>
  <c r="O169" i="101" s="1"/>
  <c r="N182" i="101"/>
  <c r="O182" i="101" s="1"/>
  <c r="N214" i="101"/>
  <c r="O214" i="101" s="1"/>
  <c r="N240" i="101"/>
  <c r="O240" i="101" s="1"/>
  <c r="N257" i="101"/>
  <c r="O257" i="101" s="1"/>
  <c r="N232" i="101"/>
  <c r="O232" i="101" s="1"/>
  <c r="N219" i="101"/>
  <c r="O219" i="101" s="1"/>
  <c r="N215" i="101"/>
  <c r="O215" i="101" s="1"/>
  <c r="N226" i="101"/>
  <c r="O226" i="101" s="1"/>
  <c r="N204" i="101"/>
  <c r="O204" i="101" s="1"/>
  <c r="N174" i="101"/>
  <c r="O174" i="101" s="1"/>
  <c r="N208" i="101"/>
  <c r="O208" i="101" s="1"/>
  <c r="N150" i="101"/>
  <c r="O150" i="101" s="1"/>
  <c r="N190" i="101"/>
  <c r="O190" i="101" s="1"/>
  <c r="N161" i="101"/>
  <c r="O161" i="101" s="1"/>
  <c r="N176" i="101"/>
  <c r="O176" i="101" s="1"/>
  <c r="N243" i="101"/>
  <c r="O243" i="101" s="1"/>
  <c r="N218" i="101"/>
  <c r="O218" i="101" s="1"/>
  <c r="N228" i="101"/>
  <c r="O228" i="101" s="1"/>
  <c r="N191" i="101"/>
  <c r="O191" i="101" s="1"/>
  <c r="N252" i="101"/>
  <c r="O252" i="101" s="1"/>
  <c r="N230" i="101"/>
  <c r="O230" i="101" s="1"/>
  <c r="N246" i="101"/>
  <c r="O246" i="101" s="1"/>
  <c r="N241" i="101"/>
  <c r="O241" i="101" s="1"/>
  <c r="N255" i="101"/>
  <c r="O255" i="101" s="1"/>
  <c r="N231" i="101"/>
  <c r="O231" i="101" s="1"/>
  <c r="N195" i="101"/>
  <c r="O195" i="101" s="1"/>
  <c r="N225" i="101"/>
  <c r="O225" i="101" s="1"/>
  <c r="N206" i="101"/>
  <c r="O206" i="101" s="1"/>
  <c r="N234" i="101"/>
  <c r="O234" i="101" s="1"/>
  <c r="N203" i="101"/>
  <c r="O203" i="101" s="1"/>
  <c r="N162" i="101"/>
  <c r="O162" i="101" s="1"/>
  <c r="N154" i="101"/>
  <c r="O154" i="101" s="1"/>
  <c r="N212" i="101"/>
  <c r="O212" i="101" s="1"/>
  <c r="N11" i="101"/>
  <c r="O11" i="101" s="1"/>
  <c r="Y14" i="108"/>
  <c r="D13" i="104"/>
  <c r="C13" i="104"/>
  <c r="A13" i="104"/>
  <c r="D14" i="104" s="1"/>
  <c r="B13" i="104"/>
  <c r="A13" i="103"/>
  <c r="B13" i="103"/>
  <c r="C13" i="103"/>
  <c r="A14" i="108"/>
  <c r="X15" i="108" s="1"/>
  <c r="C14" i="108"/>
  <c r="B14" i="108"/>
  <c r="A11" i="105"/>
  <c r="F12" i="105" s="1"/>
  <c r="B11" i="105"/>
  <c r="C11" i="105"/>
  <c r="G10" i="105"/>
  <c r="BL13" i="108" s="1"/>
  <c r="D10" i="104"/>
  <c r="E71" i="101"/>
  <c r="E131" i="101"/>
  <c r="E97" i="101"/>
  <c r="E47" i="101"/>
  <c r="E109" i="101"/>
  <c r="E93" i="101"/>
  <c r="E123" i="101"/>
  <c r="E137" i="101"/>
  <c r="E23" i="101"/>
  <c r="E115" i="101"/>
  <c r="E87" i="101"/>
  <c r="E17" i="101"/>
  <c r="E129" i="101"/>
  <c r="E133" i="101"/>
  <c r="E41" i="101"/>
  <c r="E111" i="101"/>
  <c r="E147" i="101"/>
  <c r="E117" i="101"/>
  <c r="E125" i="101"/>
  <c r="E79" i="101"/>
  <c r="E21" i="101"/>
  <c r="E145" i="101"/>
  <c r="E39" i="101"/>
  <c r="E135" i="101"/>
  <c r="E19" i="101"/>
  <c r="E51" i="101"/>
  <c r="E13" i="101"/>
  <c r="F13" i="104"/>
  <c r="E119" i="101"/>
  <c r="E113" i="101"/>
  <c r="E27" i="101"/>
  <c r="E35" i="101"/>
  <c r="E49" i="101"/>
  <c r="E29" i="101"/>
  <c r="E11" i="101"/>
  <c r="E10" i="105" s="1"/>
  <c r="BP13" i="108" s="1"/>
  <c r="F11" i="104"/>
  <c r="E65" i="101"/>
  <c r="E91" i="101"/>
  <c r="E121" i="101"/>
  <c r="E43" i="101"/>
  <c r="E127" i="101"/>
  <c r="E45" i="101"/>
  <c r="E77" i="101"/>
  <c r="E75" i="101"/>
  <c r="E25" i="101"/>
  <c r="E95" i="101"/>
  <c r="E57" i="101"/>
  <c r="E141" i="101"/>
  <c r="E59" i="101"/>
  <c r="E89" i="101"/>
  <c r="E81" i="101"/>
  <c r="E67" i="101"/>
  <c r="E53" i="101"/>
  <c r="E99" i="101"/>
  <c r="E73" i="101"/>
  <c r="E103" i="101"/>
  <c r="E15" i="101"/>
  <c r="E143" i="101"/>
  <c r="E37" i="101"/>
  <c r="E69" i="101"/>
  <c r="E63" i="101"/>
  <c r="E107" i="101"/>
  <c r="E85" i="101"/>
  <c r="E33" i="101"/>
  <c r="E101" i="101"/>
  <c r="E61" i="101"/>
  <c r="E55" i="101"/>
  <c r="E31" i="101"/>
  <c r="E105" i="101"/>
  <c r="E83" i="101"/>
  <c r="E139" i="101"/>
  <c r="E10" i="104"/>
  <c r="C15" i="102"/>
  <c r="B15" i="102"/>
  <c r="A15" i="102"/>
  <c r="H120" i="101"/>
  <c r="N120" i="101" s="1"/>
  <c r="O120" i="101" s="1"/>
  <c r="H110" i="101"/>
  <c r="N110" i="101" s="1"/>
  <c r="O110" i="101" s="1"/>
  <c r="H138" i="101"/>
  <c r="N138" i="101" s="1"/>
  <c r="O138" i="101" s="1"/>
  <c r="H34" i="101"/>
  <c r="N34" i="101" s="1"/>
  <c r="O34" i="101" s="1"/>
  <c r="H16" i="101"/>
  <c r="N16" i="101" s="1"/>
  <c r="O16" i="101" s="1"/>
  <c r="H28" i="101"/>
  <c r="N28" i="101" s="1"/>
  <c r="O28" i="101" s="1"/>
  <c r="H104" i="101"/>
  <c r="N104" i="101" s="1"/>
  <c r="O104" i="101" s="1"/>
  <c r="H116" i="101"/>
  <c r="N116" i="101" s="1"/>
  <c r="O116" i="101" s="1"/>
  <c r="H134" i="101"/>
  <c r="N134" i="101" s="1"/>
  <c r="O134" i="101" s="1"/>
  <c r="H60" i="101"/>
  <c r="N60" i="101" s="1"/>
  <c r="O60" i="101" s="1"/>
  <c r="H82" i="101"/>
  <c r="N82" i="101" s="1"/>
  <c r="O82" i="101" s="1"/>
  <c r="H24" i="101"/>
  <c r="N24" i="101" s="1"/>
  <c r="O24" i="101" s="1"/>
  <c r="H30" i="101"/>
  <c r="N30" i="101" s="1"/>
  <c r="O30" i="101" s="1"/>
  <c r="H36" i="101"/>
  <c r="N36" i="101" s="1"/>
  <c r="O36" i="101" s="1"/>
  <c r="H26" i="101"/>
  <c r="N26" i="101" s="1"/>
  <c r="O26" i="101" s="1"/>
  <c r="H78" i="101"/>
  <c r="N78" i="101" s="1"/>
  <c r="O78" i="101" s="1"/>
  <c r="H106" i="101"/>
  <c r="N106" i="101" s="1"/>
  <c r="O106" i="101" s="1"/>
  <c r="H48" i="101"/>
  <c r="N48" i="101" s="1"/>
  <c r="O48" i="101" s="1"/>
  <c r="H54" i="101"/>
  <c r="N54" i="101" s="1"/>
  <c r="O54" i="101" s="1"/>
  <c r="H88" i="101"/>
  <c r="N88" i="101" s="1"/>
  <c r="O88" i="101" s="1"/>
  <c r="H94" i="101"/>
  <c r="N94" i="101" s="1"/>
  <c r="O94" i="101" s="1"/>
  <c r="H100" i="101"/>
  <c r="N100" i="101" s="1"/>
  <c r="O100" i="101" s="1"/>
  <c r="H90" i="101"/>
  <c r="N90" i="101" s="1"/>
  <c r="O90" i="101" s="1"/>
  <c r="H72" i="101"/>
  <c r="N72" i="101" s="1"/>
  <c r="O72" i="101" s="1"/>
  <c r="H84" i="101"/>
  <c r="N84" i="101" s="1"/>
  <c r="O84" i="101" s="1"/>
  <c r="H126" i="101"/>
  <c r="N126" i="101" s="1"/>
  <c r="O126" i="101" s="1"/>
  <c r="H86" i="101"/>
  <c r="N86" i="101" s="1"/>
  <c r="O86" i="101" s="1"/>
  <c r="H40" i="101"/>
  <c r="N40" i="101" s="1"/>
  <c r="O40" i="101" s="1"/>
  <c r="H52" i="101"/>
  <c r="N52" i="101" s="1"/>
  <c r="O52" i="101" s="1"/>
  <c r="H122" i="101"/>
  <c r="N122" i="101" s="1"/>
  <c r="O122" i="101" s="1"/>
  <c r="H108" i="101"/>
  <c r="N108" i="101" s="1"/>
  <c r="O108" i="101" s="1"/>
  <c r="H124" i="101"/>
  <c r="N124" i="101" s="1"/>
  <c r="O124" i="101" s="1"/>
  <c r="H18" i="101"/>
  <c r="N18" i="101" s="1"/>
  <c r="O18" i="101" s="1"/>
  <c r="H56" i="101"/>
  <c r="N56" i="101" s="1"/>
  <c r="O56" i="101" s="1"/>
  <c r="H62" i="101"/>
  <c r="N62" i="101" s="1"/>
  <c r="O62" i="101" s="1"/>
  <c r="H42" i="101"/>
  <c r="N42" i="101" s="1"/>
  <c r="O42" i="101" s="1"/>
  <c r="H132" i="101"/>
  <c r="N132" i="101" s="1"/>
  <c r="O132" i="101" s="1"/>
  <c r="H102" i="101"/>
  <c r="N102" i="101" s="1"/>
  <c r="O102" i="101" s="1"/>
  <c r="H22" i="101"/>
  <c r="N22" i="101" s="1"/>
  <c r="O22" i="101" s="1"/>
  <c r="H50" i="101"/>
  <c r="N50" i="101" s="1"/>
  <c r="O50" i="101" s="1"/>
  <c r="H128" i="101"/>
  <c r="N128" i="101" s="1"/>
  <c r="O128" i="101" s="1"/>
  <c r="H96" i="101"/>
  <c r="N96" i="101" s="1"/>
  <c r="O96" i="101" s="1"/>
  <c r="H44" i="101"/>
  <c r="N44" i="101" s="1"/>
  <c r="O44" i="101" s="1"/>
  <c r="H112" i="101"/>
  <c r="N112" i="101" s="1"/>
  <c r="O112" i="101" s="1"/>
  <c r="H118" i="101"/>
  <c r="N118" i="101" s="1"/>
  <c r="O118" i="101" s="1"/>
  <c r="H146" i="101"/>
  <c r="N146" i="101" s="1"/>
  <c r="O146" i="101" s="1"/>
  <c r="G98" i="101"/>
  <c r="G64" i="101"/>
  <c r="G80" i="101"/>
  <c r="G38" i="101"/>
  <c r="G76" i="101"/>
  <c r="H130" i="101"/>
  <c r="N130" i="101" s="1"/>
  <c r="O130" i="101" s="1"/>
  <c r="H144" i="101"/>
  <c r="N144" i="101" s="1"/>
  <c r="O144" i="101" s="1"/>
  <c r="H68" i="101"/>
  <c r="N68" i="101" s="1"/>
  <c r="O68" i="101" s="1"/>
  <c r="H58" i="101"/>
  <c r="N58" i="101" s="1"/>
  <c r="O58" i="101" s="1"/>
  <c r="H66" i="101"/>
  <c r="N66" i="101" s="1"/>
  <c r="O66" i="101" s="1"/>
  <c r="H136" i="101"/>
  <c r="N136" i="101" s="1"/>
  <c r="O136" i="101" s="1"/>
  <c r="H142" i="101"/>
  <c r="N142" i="101" s="1"/>
  <c r="O142" i="101" s="1"/>
  <c r="H14" i="101"/>
  <c r="N14" i="101" s="1"/>
  <c r="O14" i="101" s="1"/>
  <c r="H20" i="101"/>
  <c r="N20" i="101" s="1"/>
  <c r="O20" i="101" s="1"/>
  <c r="H32" i="101"/>
  <c r="N32" i="101" s="1"/>
  <c r="O32" i="101" s="1"/>
  <c r="H92" i="101"/>
  <c r="N92" i="101" s="1"/>
  <c r="O92" i="101" s="1"/>
  <c r="H114" i="101"/>
  <c r="N114" i="101" s="1"/>
  <c r="O114" i="101" s="1"/>
  <c r="H46" i="101"/>
  <c r="N46" i="101" s="1"/>
  <c r="O46" i="101" s="1"/>
  <c r="H74" i="101"/>
  <c r="N74" i="101" s="1"/>
  <c r="O74" i="101" s="1"/>
  <c r="H10" i="101"/>
  <c r="F9" i="105" s="1"/>
  <c r="F140" i="101"/>
  <c r="G140" i="101"/>
  <c r="F70" i="101"/>
  <c r="G70" i="101"/>
  <c r="F12" i="101"/>
  <c r="G12" i="101"/>
  <c r="F80" i="101"/>
  <c r="F64" i="101"/>
  <c r="F76" i="101"/>
  <c r="F98" i="101"/>
  <c r="F38" i="101"/>
  <c r="D151" i="101"/>
  <c r="D159" i="101"/>
  <c r="D153" i="101"/>
  <c r="D156" i="101"/>
  <c r="D158" i="101"/>
  <c r="D154" i="101"/>
  <c r="D152" i="101"/>
  <c r="D150" i="101"/>
  <c r="H9" i="101"/>
  <c r="N9" i="101" s="1"/>
  <c r="O9" i="101" s="1"/>
  <c r="E9" i="104"/>
  <c r="J8" i="105"/>
  <c r="G8" i="105" s="1"/>
  <c r="N10" i="101" l="1"/>
  <c r="O10" i="101" s="1"/>
  <c r="E14" i="104"/>
  <c r="H10" i="105"/>
  <c r="BM13" i="108" s="1"/>
  <c r="BL11" i="108"/>
  <c r="E12" i="105"/>
  <c r="BP15" i="108" s="1"/>
  <c r="A15" i="108"/>
  <c r="X16" i="108" s="1"/>
  <c r="C15" i="108"/>
  <c r="B15" i="108"/>
  <c r="Y15" i="108"/>
  <c r="A12" i="105"/>
  <c r="F13" i="105" s="1"/>
  <c r="C12" i="105"/>
  <c r="B12" i="105"/>
  <c r="J12" i="105"/>
  <c r="G12" i="105" s="1"/>
  <c r="BL15" i="108" s="1"/>
  <c r="A14" i="103"/>
  <c r="D15" i="103" s="1"/>
  <c r="G15" i="103" s="1"/>
  <c r="C14" i="103"/>
  <c r="B14" i="103"/>
  <c r="A14" i="104"/>
  <c r="C14" i="104"/>
  <c r="B14" i="104"/>
  <c r="E12" i="104"/>
  <c r="J11" i="105"/>
  <c r="G9" i="105"/>
  <c r="BL12" i="108" s="1"/>
  <c r="E9" i="101"/>
  <c r="E8" i="105" s="1"/>
  <c r="BP11" i="108" s="1"/>
  <c r="F8" i="105"/>
  <c r="D12" i="104"/>
  <c r="G13" i="104"/>
  <c r="D11" i="103"/>
  <c r="H11" i="103" s="1"/>
  <c r="D13" i="103"/>
  <c r="G13" i="103" s="1"/>
  <c r="D49" i="101"/>
  <c r="D67" i="101"/>
  <c r="G11" i="104"/>
  <c r="D59" i="101"/>
  <c r="D43" i="101"/>
  <c r="D61" i="101"/>
  <c r="E66" i="101"/>
  <c r="E118" i="101"/>
  <c r="E128" i="101"/>
  <c r="E102" i="101"/>
  <c r="E56" i="101"/>
  <c r="E108" i="101"/>
  <c r="E126" i="101"/>
  <c r="E84" i="101"/>
  <c r="E94" i="101"/>
  <c r="E78" i="101"/>
  <c r="E34" i="101"/>
  <c r="E120" i="101"/>
  <c r="E46" i="101"/>
  <c r="E32" i="101"/>
  <c r="E136" i="101"/>
  <c r="E146" i="101"/>
  <c r="E96" i="101"/>
  <c r="E22" i="101"/>
  <c r="E62" i="101"/>
  <c r="E124" i="101"/>
  <c r="E40" i="101"/>
  <c r="E86" i="101"/>
  <c r="E100" i="101"/>
  <c r="E48" i="101"/>
  <c r="E106" i="101"/>
  <c r="E30" i="101"/>
  <c r="E134" i="101"/>
  <c r="E16" i="101"/>
  <c r="E110" i="101"/>
  <c r="E74" i="101"/>
  <c r="E92" i="101"/>
  <c r="E142" i="101"/>
  <c r="E68" i="101"/>
  <c r="E130" i="101"/>
  <c r="E44" i="101"/>
  <c r="E50" i="101"/>
  <c r="E42" i="101"/>
  <c r="E18" i="101"/>
  <c r="E52" i="101"/>
  <c r="E90" i="101"/>
  <c r="E54" i="101"/>
  <c r="E36" i="101"/>
  <c r="E60" i="101"/>
  <c r="E104" i="101"/>
  <c r="E28" i="101"/>
  <c r="E138" i="101"/>
  <c r="E114" i="101"/>
  <c r="E14" i="101"/>
  <c r="F14" i="104"/>
  <c r="E58" i="101"/>
  <c r="E144" i="101"/>
  <c r="E112" i="101"/>
  <c r="E132" i="101"/>
  <c r="E122" i="101"/>
  <c r="E72" i="101"/>
  <c r="E88" i="101"/>
  <c r="E26" i="101"/>
  <c r="E82" i="101"/>
  <c r="E116" i="101"/>
  <c r="D63" i="101"/>
  <c r="E10" i="101"/>
  <c r="E9" i="105" s="1"/>
  <c r="BP12" i="108" s="1"/>
  <c r="F10" i="104"/>
  <c r="C16" i="102"/>
  <c r="A16" i="102"/>
  <c r="B16" i="102"/>
  <c r="H98" i="101"/>
  <c r="N98" i="101" s="1"/>
  <c r="O98" i="101" s="1"/>
  <c r="H70" i="101"/>
  <c r="N70" i="101" s="1"/>
  <c r="O70" i="101" s="1"/>
  <c r="H140" i="101"/>
  <c r="N140" i="101" s="1"/>
  <c r="O140" i="101" s="1"/>
  <c r="H76" i="101"/>
  <c r="N76" i="101" s="1"/>
  <c r="O76" i="101" s="1"/>
  <c r="H64" i="101"/>
  <c r="N64" i="101" s="1"/>
  <c r="O64" i="101" s="1"/>
  <c r="H80" i="101"/>
  <c r="N80" i="101" s="1"/>
  <c r="O80" i="101" s="1"/>
  <c r="H12" i="101"/>
  <c r="F11" i="105" s="1"/>
  <c r="H38" i="101"/>
  <c r="N38" i="101" s="1"/>
  <c r="O38" i="101" s="1"/>
  <c r="E24" i="101"/>
  <c r="E20" i="101"/>
  <c r="D21" i="101"/>
  <c r="D51" i="101"/>
  <c r="D91" i="101"/>
  <c r="D147" i="101"/>
  <c r="D125" i="101"/>
  <c r="D17" i="101"/>
  <c r="D85" i="101"/>
  <c r="D143" i="101"/>
  <c r="D139" i="101"/>
  <c r="D97" i="101"/>
  <c r="D37" i="101"/>
  <c r="D41" i="101"/>
  <c r="D101" i="101"/>
  <c r="D79" i="101"/>
  <c r="D123" i="101"/>
  <c r="D73" i="101"/>
  <c r="D33" i="101"/>
  <c r="D117" i="101"/>
  <c r="D111" i="101"/>
  <c r="D71" i="101"/>
  <c r="D53" i="101"/>
  <c r="D25" i="101"/>
  <c r="D87" i="101"/>
  <c r="D115" i="101"/>
  <c r="D39" i="101"/>
  <c r="D135" i="101"/>
  <c r="D129" i="101"/>
  <c r="D133" i="101"/>
  <c r="D31" i="101"/>
  <c r="D109" i="101"/>
  <c r="D15" i="101"/>
  <c r="D105" i="101"/>
  <c r="D141" i="101"/>
  <c r="D81" i="101"/>
  <c r="D57" i="101"/>
  <c r="D27" i="101"/>
  <c r="D93" i="101"/>
  <c r="D19" i="101"/>
  <c r="D121" i="101"/>
  <c r="D113" i="101"/>
  <c r="D69" i="101"/>
  <c r="D131" i="101"/>
  <c r="D145" i="101"/>
  <c r="D45" i="101"/>
  <c r="D29" i="101"/>
  <c r="D65" i="101"/>
  <c r="D35" i="101"/>
  <c r="D99" i="101"/>
  <c r="D55" i="101"/>
  <c r="D95" i="101"/>
  <c r="D13" i="101"/>
  <c r="D12" i="105" s="1"/>
  <c r="D103" i="101"/>
  <c r="D83" i="101"/>
  <c r="D75" i="101"/>
  <c r="D89" i="101"/>
  <c r="D107" i="101"/>
  <c r="D23" i="101"/>
  <c r="D11" i="101"/>
  <c r="D10" i="105" s="1"/>
  <c r="D77" i="101"/>
  <c r="D119" i="101"/>
  <c r="D137" i="101"/>
  <c r="D47" i="101"/>
  <c r="D127" i="101"/>
  <c r="F9" i="104"/>
  <c r="H8" i="105"/>
  <c r="BM11" i="108" s="1"/>
  <c r="N12" i="101" l="1"/>
  <c r="O12" i="101" s="1"/>
  <c r="BO15" i="108"/>
  <c r="BO13" i="108"/>
  <c r="E13" i="105"/>
  <c r="BP16" i="108" s="1"/>
  <c r="L11" i="108"/>
  <c r="M11" i="108" s="1"/>
  <c r="L13" i="108"/>
  <c r="M13" i="108" s="1"/>
  <c r="I10" i="105"/>
  <c r="H9" i="105"/>
  <c r="BM12" i="108" s="1"/>
  <c r="I8" i="105"/>
  <c r="BN11" i="108" s="1"/>
  <c r="H12" i="105"/>
  <c r="BM15" i="108" s="1"/>
  <c r="A15" i="103"/>
  <c r="D16" i="103" s="1"/>
  <c r="G16" i="103" s="1"/>
  <c r="B15" i="103"/>
  <c r="C15" i="103"/>
  <c r="A13" i="105"/>
  <c r="D14" i="105" s="1"/>
  <c r="C13" i="105"/>
  <c r="B13" i="105"/>
  <c r="J13" i="105"/>
  <c r="G13" i="105" s="1"/>
  <c r="BL16" i="108" s="1"/>
  <c r="A16" i="108"/>
  <c r="X17" i="108" s="1"/>
  <c r="C16" i="108"/>
  <c r="B16" i="108"/>
  <c r="Y16" i="108"/>
  <c r="D15" i="104"/>
  <c r="E15" i="104"/>
  <c r="B15" i="104"/>
  <c r="A15" i="104"/>
  <c r="C15" i="104"/>
  <c r="F15" i="104"/>
  <c r="G11" i="105"/>
  <c r="BL14" i="108" s="1"/>
  <c r="D9" i="103"/>
  <c r="H9" i="103" s="1"/>
  <c r="D9" i="101"/>
  <c r="D8" i="105" s="1"/>
  <c r="BO11" i="108" s="1"/>
  <c r="BR11" i="108" s="1"/>
  <c r="G14" i="104"/>
  <c r="E15" i="103"/>
  <c r="F15" i="103"/>
  <c r="H15" i="103"/>
  <c r="E13" i="103"/>
  <c r="F11" i="103"/>
  <c r="F13" i="103"/>
  <c r="G11" i="103"/>
  <c r="H13" i="103"/>
  <c r="D14" i="103"/>
  <c r="H14" i="103" s="1"/>
  <c r="D10" i="103"/>
  <c r="H10" i="103" s="1"/>
  <c r="E11" i="103"/>
  <c r="D17" i="102"/>
  <c r="H17" i="102" s="1"/>
  <c r="D108" i="101"/>
  <c r="D60" i="101"/>
  <c r="G10" i="104"/>
  <c r="D36" i="101"/>
  <c r="E70" i="101"/>
  <c r="E12" i="101"/>
  <c r="E11" i="105" s="1"/>
  <c r="BP14" i="108" s="1"/>
  <c r="F12" i="104"/>
  <c r="E64" i="101"/>
  <c r="E80" i="101"/>
  <c r="E140" i="101"/>
  <c r="D114" i="101"/>
  <c r="D20" i="101"/>
  <c r="D24" i="101"/>
  <c r="D11" i="102"/>
  <c r="H11" i="102" s="1"/>
  <c r="D15" i="102"/>
  <c r="D13" i="102"/>
  <c r="H13" i="102" s="1"/>
  <c r="A17" i="102"/>
  <c r="B17" i="102"/>
  <c r="C17" i="102"/>
  <c r="E98" i="101"/>
  <c r="E38" i="101"/>
  <c r="E76" i="101"/>
  <c r="D120" i="101"/>
  <c r="D30" i="101"/>
  <c r="D134" i="101"/>
  <c r="D52" i="101"/>
  <c r="D122" i="101"/>
  <c r="D128" i="101"/>
  <c r="D112" i="101"/>
  <c r="D48" i="101"/>
  <c r="D72" i="101"/>
  <c r="D82" i="101"/>
  <c r="D136" i="101"/>
  <c r="D130" i="101"/>
  <c r="D144" i="101"/>
  <c r="D58" i="101"/>
  <c r="D86" i="101"/>
  <c r="D104" i="101"/>
  <c r="D22" i="101"/>
  <c r="D40" i="101"/>
  <c r="D28" i="101"/>
  <c r="D84" i="101"/>
  <c r="D50" i="101"/>
  <c r="D78" i="101"/>
  <c r="D124" i="101"/>
  <c r="D62" i="101"/>
  <c r="D90" i="101"/>
  <c r="D46" i="101"/>
  <c r="D138" i="101"/>
  <c r="D42" i="101"/>
  <c r="D88" i="101"/>
  <c r="D56" i="101"/>
  <c r="D34" i="101"/>
  <c r="D100" i="101"/>
  <c r="D116" i="101"/>
  <c r="D132" i="101"/>
  <c r="D102" i="101"/>
  <c r="D32" i="101"/>
  <c r="D16" i="101"/>
  <c r="D110" i="101"/>
  <c r="D118" i="101"/>
  <c r="D142" i="101"/>
  <c r="D68" i="101"/>
  <c r="D18" i="101"/>
  <c r="D44" i="101"/>
  <c r="D106" i="101"/>
  <c r="D92" i="101"/>
  <c r="D74" i="101"/>
  <c r="D96" i="101"/>
  <c r="D26" i="101"/>
  <c r="D146" i="101"/>
  <c r="D66" i="101"/>
  <c r="D126" i="101"/>
  <c r="D14" i="101"/>
  <c r="D13" i="105" s="1"/>
  <c r="BO16" i="108" s="1"/>
  <c r="D54" i="101"/>
  <c r="D94" i="101"/>
  <c r="D10" i="101"/>
  <c r="D9" i="105" s="1"/>
  <c r="G9" i="104"/>
  <c r="T11" i="108" l="1"/>
  <c r="V11" i="108"/>
  <c r="W11" i="108" s="1"/>
  <c r="P11" i="108"/>
  <c r="R11" i="108"/>
  <c r="BO17" i="108"/>
  <c r="BR15" i="108"/>
  <c r="BR13" i="108"/>
  <c r="BR16" i="108"/>
  <c r="BO12" i="108"/>
  <c r="BN13" i="108"/>
  <c r="BQ13" i="108" s="1"/>
  <c r="BQ11" i="108"/>
  <c r="L14" i="108"/>
  <c r="M14" i="108" s="1"/>
  <c r="L15" i="108"/>
  <c r="M15" i="108" s="1"/>
  <c r="L12" i="108"/>
  <c r="M12" i="108" s="1"/>
  <c r="I9" i="105"/>
  <c r="I12" i="105"/>
  <c r="BN15" i="108" s="1"/>
  <c r="BQ15" i="108" s="1"/>
  <c r="H13" i="105"/>
  <c r="BM16" i="108" s="1"/>
  <c r="G9" i="103"/>
  <c r="G15" i="104"/>
  <c r="A16" i="103"/>
  <c r="B16" i="103"/>
  <c r="C16" i="103"/>
  <c r="A16" i="104"/>
  <c r="B16" i="104"/>
  <c r="E16" i="104"/>
  <c r="F16" i="104"/>
  <c r="C16" i="104"/>
  <c r="D16" i="104"/>
  <c r="A17" i="108"/>
  <c r="X18" i="108" s="1"/>
  <c r="C17" i="108"/>
  <c r="B17" i="108"/>
  <c r="Y17" i="108"/>
  <c r="A14" i="105"/>
  <c r="C14" i="105"/>
  <c r="B14" i="105"/>
  <c r="J14" i="105"/>
  <c r="G14" i="105" s="1"/>
  <c r="BL17" i="108" s="1"/>
  <c r="F14" i="105"/>
  <c r="E14" i="105"/>
  <c r="BP17" i="108" s="1"/>
  <c r="H11" i="105"/>
  <c r="BM14" i="108" s="1"/>
  <c r="F9" i="103"/>
  <c r="E9" i="103"/>
  <c r="D9" i="102"/>
  <c r="H9" i="102" s="1"/>
  <c r="G12" i="104"/>
  <c r="F14" i="103"/>
  <c r="F16" i="103"/>
  <c r="E17" i="102"/>
  <c r="G10" i="103"/>
  <c r="E16" i="103"/>
  <c r="E10" i="103"/>
  <c r="H16" i="103"/>
  <c r="F10" i="103"/>
  <c r="D80" i="101"/>
  <c r="D12" i="103"/>
  <c r="H12" i="103" s="1"/>
  <c r="E14" i="103"/>
  <c r="D98" i="101"/>
  <c r="G14" i="103"/>
  <c r="F17" i="102"/>
  <c r="G17" i="102"/>
  <c r="D12" i="101"/>
  <c r="D11" i="105" s="1"/>
  <c r="G15" i="102"/>
  <c r="H15" i="102"/>
  <c r="F13" i="102"/>
  <c r="G13" i="102"/>
  <c r="F11" i="102"/>
  <c r="G11" i="102"/>
  <c r="E15" i="102"/>
  <c r="F15" i="102"/>
  <c r="E13" i="102"/>
  <c r="E11" i="102"/>
  <c r="D14" i="102"/>
  <c r="H14" i="102" s="1"/>
  <c r="D16" i="102"/>
  <c r="D18" i="102"/>
  <c r="H18" i="102" s="1"/>
  <c r="D10" i="102"/>
  <c r="H10" i="102" s="1"/>
  <c r="B18" i="102"/>
  <c r="A18" i="102"/>
  <c r="D19" i="102" s="1"/>
  <c r="C18" i="102"/>
  <c r="D38" i="101"/>
  <c r="D70" i="101"/>
  <c r="D140" i="101"/>
  <c r="D64" i="101"/>
  <c r="D76" i="101"/>
  <c r="T16" i="108" l="1"/>
  <c r="U16" i="108" s="1"/>
  <c r="V16" i="108"/>
  <c r="W16" i="108" s="1"/>
  <c r="T15" i="108"/>
  <c r="U15" i="108" s="1"/>
  <c r="V15" i="108"/>
  <c r="W15" i="108" s="1"/>
  <c r="T13" i="108"/>
  <c r="U13" i="108" s="1"/>
  <c r="V13" i="108"/>
  <c r="W13" i="108" s="1"/>
  <c r="P16" i="108"/>
  <c r="Q16" i="108" s="1"/>
  <c r="R16" i="108"/>
  <c r="S16" i="108" s="1"/>
  <c r="P15" i="108"/>
  <c r="Q15" i="108" s="1"/>
  <c r="R15" i="108"/>
  <c r="S15" i="108" s="1"/>
  <c r="P13" i="108"/>
  <c r="Q13" i="108" s="1"/>
  <c r="R13" i="108"/>
  <c r="S13" i="108" s="1"/>
  <c r="N11" i="108"/>
  <c r="J15" i="108"/>
  <c r="K15" i="108" s="1"/>
  <c r="H13" i="108"/>
  <c r="I13" i="108" s="1"/>
  <c r="J13" i="108"/>
  <c r="K13" i="108" s="1"/>
  <c r="H11" i="108"/>
  <c r="I11" i="108" s="1"/>
  <c r="J11" i="108"/>
  <c r="K11" i="108" s="1"/>
  <c r="F15" i="108"/>
  <c r="G15" i="108" s="1"/>
  <c r="H15" i="108"/>
  <c r="I15" i="108" s="1"/>
  <c r="F13" i="108"/>
  <c r="G13" i="108" s="1"/>
  <c r="F11" i="108"/>
  <c r="G11" i="108" s="1"/>
  <c r="BR17" i="108"/>
  <c r="BR12" i="108"/>
  <c r="BO14" i="108"/>
  <c r="BN12" i="108"/>
  <c r="BQ12" i="108" s="1"/>
  <c r="L16" i="108"/>
  <c r="M16" i="108" s="1"/>
  <c r="L17" i="108"/>
  <c r="I11" i="105"/>
  <c r="BN14" i="108" s="1"/>
  <c r="BQ14" i="108" s="1"/>
  <c r="I13" i="105"/>
  <c r="BN16" i="108" s="1"/>
  <c r="BQ16" i="108" s="1"/>
  <c r="G16" i="104"/>
  <c r="H14" i="105"/>
  <c r="BM17" i="108" s="1"/>
  <c r="A15" i="105"/>
  <c r="B15" i="105"/>
  <c r="C15" i="105"/>
  <c r="J15" i="105"/>
  <c r="G15" i="105" s="1"/>
  <c r="BL18" i="108" s="1"/>
  <c r="F15" i="105"/>
  <c r="E15" i="105"/>
  <c r="BP18" i="108" s="1"/>
  <c r="A18" i="108"/>
  <c r="X19" i="108" s="1"/>
  <c r="C18" i="108"/>
  <c r="B18" i="108"/>
  <c r="Y18" i="108"/>
  <c r="A17" i="104"/>
  <c r="B17" i="104"/>
  <c r="D17" i="104"/>
  <c r="C17" i="104"/>
  <c r="E17" i="104"/>
  <c r="F17" i="104"/>
  <c r="A17" i="103"/>
  <c r="C17" i="103"/>
  <c r="B17" i="103"/>
  <c r="D17" i="103"/>
  <c r="G17" i="103" s="1"/>
  <c r="D15" i="105"/>
  <c r="BO18" i="108" s="1"/>
  <c r="F9" i="102"/>
  <c r="G9" i="102"/>
  <c r="E9" i="102"/>
  <c r="S11" i="108"/>
  <c r="G12" i="103"/>
  <c r="E12" i="103"/>
  <c r="F12" i="103"/>
  <c r="D12" i="102"/>
  <c r="G12" i="102" s="1"/>
  <c r="U11" i="108"/>
  <c r="Q11" i="108"/>
  <c r="G19" i="102"/>
  <c r="H19" i="102"/>
  <c r="G16" i="102"/>
  <c r="H16" i="102"/>
  <c r="F18" i="102"/>
  <c r="G18" i="102"/>
  <c r="F14" i="102"/>
  <c r="G14" i="102"/>
  <c r="F10" i="102"/>
  <c r="G10" i="102"/>
  <c r="E16" i="102"/>
  <c r="F16" i="102"/>
  <c r="E19" i="102"/>
  <c r="F19" i="102"/>
  <c r="E18" i="102"/>
  <c r="E14" i="102"/>
  <c r="E10" i="102"/>
  <c r="C19" i="102"/>
  <c r="A19" i="102"/>
  <c r="D20" i="102" s="1"/>
  <c r="B19" i="102"/>
  <c r="T17" i="108" l="1"/>
  <c r="U17" i="108" s="1"/>
  <c r="V17" i="108"/>
  <c r="W17" i="108" s="1"/>
  <c r="T12" i="108"/>
  <c r="U12" i="108" s="1"/>
  <c r="V12" i="108"/>
  <c r="W12" i="108" s="1"/>
  <c r="N16" i="108"/>
  <c r="BT16" i="108" s="1"/>
  <c r="BV16" i="108" s="1"/>
  <c r="N13" i="108"/>
  <c r="BT13" i="108" s="1"/>
  <c r="BV13" i="108" s="1"/>
  <c r="P17" i="108"/>
  <c r="Q17" i="108" s="1"/>
  <c r="R17" i="108"/>
  <c r="S17" i="108" s="1"/>
  <c r="N15" i="108"/>
  <c r="BT15" i="108" s="1"/>
  <c r="BV15" i="108" s="1"/>
  <c r="P12" i="108"/>
  <c r="Q12" i="108" s="1"/>
  <c r="R12" i="108"/>
  <c r="S12" i="108" s="1"/>
  <c r="J16" i="108"/>
  <c r="K16" i="108" s="1"/>
  <c r="H14" i="108"/>
  <c r="I14" i="108" s="1"/>
  <c r="J14" i="108"/>
  <c r="K14" i="108" s="1"/>
  <c r="H12" i="108"/>
  <c r="I12" i="108" s="1"/>
  <c r="J12" i="108"/>
  <c r="K12" i="108" s="1"/>
  <c r="D15" i="108"/>
  <c r="BS15" i="108" s="1"/>
  <c r="BU15" i="108" s="1"/>
  <c r="F16" i="108"/>
  <c r="G16" i="108" s="1"/>
  <c r="H16" i="108"/>
  <c r="I16" i="108" s="1"/>
  <c r="D11" i="108"/>
  <c r="D13" i="108"/>
  <c r="BS13" i="108" s="1"/>
  <c r="BU13" i="108" s="1"/>
  <c r="F14" i="108"/>
  <c r="G14" i="108" s="1"/>
  <c r="F12" i="108"/>
  <c r="G12" i="108" s="1"/>
  <c r="BR14" i="108"/>
  <c r="BR18" i="108"/>
  <c r="L18" i="108"/>
  <c r="F17" i="103"/>
  <c r="I14" i="105"/>
  <c r="H15" i="105"/>
  <c r="BM18" i="108" s="1"/>
  <c r="A18" i="103"/>
  <c r="C18" i="103"/>
  <c r="B18" i="103"/>
  <c r="D18" i="103"/>
  <c r="E18" i="103" s="1"/>
  <c r="B18" i="104"/>
  <c r="E18" i="104"/>
  <c r="F18" i="104"/>
  <c r="A18" i="104"/>
  <c r="C18" i="104"/>
  <c r="D18" i="104"/>
  <c r="A19" i="108"/>
  <c r="X20" i="108" s="1"/>
  <c r="C19" i="108"/>
  <c r="B19" i="108"/>
  <c r="Y19" i="108"/>
  <c r="A16" i="105"/>
  <c r="C16" i="105"/>
  <c r="B16" i="105"/>
  <c r="J16" i="105"/>
  <c r="G16" i="105" s="1"/>
  <c r="BL19" i="108" s="1"/>
  <c r="F16" i="105"/>
  <c r="E16" i="105"/>
  <c r="BP19" i="108" s="1"/>
  <c r="D16" i="105"/>
  <c r="BO19" i="108" s="1"/>
  <c r="M17" i="108"/>
  <c r="H17" i="103"/>
  <c r="E17" i="103"/>
  <c r="G17" i="104"/>
  <c r="F12" i="102"/>
  <c r="H12" i="102"/>
  <c r="E12" i="102"/>
  <c r="G20" i="102"/>
  <c r="H20" i="102"/>
  <c r="E20" i="102"/>
  <c r="F20" i="102"/>
  <c r="C20" i="102"/>
  <c r="A20" i="102"/>
  <c r="D21" i="102" s="1"/>
  <c r="B20" i="102"/>
  <c r="T14" i="108" l="1"/>
  <c r="U14" i="108" s="1"/>
  <c r="V14" i="108"/>
  <c r="W14" i="108" s="1"/>
  <c r="T18" i="108"/>
  <c r="U18" i="108" s="1"/>
  <c r="V18" i="108"/>
  <c r="W18" i="108" s="1"/>
  <c r="O15" i="108"/>
  <c r="O13" i="108"/>
  <c r="P14" i="108"/>
  <c r="Q14" i="108" s="1"/>
  <c r="R14" i="108"/>
  <c r="S14" i="108" s="1"/>
  <c r="P18" i="108"/>
  <c r="Q18" i="108" s="1"/>
  <c r="R18" i="108"/>
  <c r="S18" i="108" s="1"/>
  <c r="N17" i="108"/>
  <c r="BT17" i="108" s="1"/>
  <c r="BV17" i="108" s="1"/>
  <c r="N12" i="108"/>
  <c r="BT12" i="108" s="1"/>
  <c r="BV12" i="108" s="1"/>
  <c r="O16" i="108"/>
  <c r="E15" i="108"/>
  <c r="E13" i="108"/>
  <c r="O11" i="108"/>
  <c r="BT11" i="108"/>
  <c r="BV11" i="108" s="1"/>
  <c r="E11" i="108"/>
  <c r="BS11" i="108"/>
  <c r="BU11" i="108" s="1"/>
  <c r="D16" i="108"/>
  <c r="BS16" i="108" s="1"/>
  <c r="BU16" i="108" s="1"/>
  <c r="D12" i="108"/>
  <c r="BS12" i="108" s="1"/>
  <c r="BU12" i="108" s="1"/>
  <c r="D14" i="108"/>
  <c r="BS14" i="108" s="1"/>
  <c r="BU14" i="108" s="1"/>
  <c r="BR19" i="108"/>
  <c r="BN17" i="108"/>
  <c r="BQ17" i="108" s="1"/>
  <c r="F18" i="103"/>
  <c r="A17" i="105"/>
  <c r="C17" i="105"/>
  <c r="B17" i="105"/>
  <c r="J17" i="105"/>
  <c r="G17" i="105" s="1"/>
  <c r="BL20" i="108" s="1"/>
  <c r="F17" i="105"/>
  <c r="E17" i="105"/>
  <c r="BP20" i="108" s="1"/>
  <c r="D17" i="105"/>
  <c r="BO20" i="108" s="1"/>
  <c r="A20" i="108"/>
  <c r="X21" i="108" s="1"/>
  <c r="C20" i="108"/>
  <c r="B20" i="108"/>
  <c r="Y20" i="108"/>
  <c r="M18" i="108"/>
  <c r="B19" i="104"/>
  <c r="E19" i="104"/>
  <c r="F19" i="104"/>
  <c r="C19" i="104"/>
  <c r="A19" i="104"/>
  <c r="D19" i="104"/>
  <c r="A19" i="103"/>
  <c r="B19" i="103"/>
  <c r="C19" i="103"/>
  <c r="D19" i="103"/>
  <c r="G19" i="103" s="1"/>
  <c r="I15" i="105"/>
  <c r="H16" i="105"/>
  <c r="BM19" i="108" s="1"/>
  <c r="G18" i="104"/>
  <c r="G18" i="103"/>
  <c r="H18" i="103"/>
  <c r="G21" i="102"/>
  <c r="H21" i="102"/>
  <c r="E21" i="102"/>
  <c r="F21" i="102"/>
  <c r="A21" i="102"/>
  <c r="D22" i="102" s="1"/>
  <c r="B21" i="102"/>
  <c r="C21" i="102"/>
  <c r="T19" i="108" l="1"/>
  <c r="U19" i="108" s="1"/>
  <c r="V19" i="108"/>
  <c r="W19" i="108" s="1"/>
  <c r="N14" i="108"/>
  <c r="BT14" i="108" s="1"/>
  <c r="BV14" i="108" s="1"/>
  <c r="O17" i="108"/>
  <c r="P19" i="108"/>
  <c r="Q19" i="108" s="1"/>
  <c r="R19" i="108"/>
  <c r="S19" i="108" s="1"/>
  <c r="O12" i="108"/>
  <c r="N18" i="108"/>
  <c r="BT18" i="108" s="1"/>
  <c r="BV18" i="108" s="1"/>
  <c r="E16" i="108"/>
  <c r="E12" i="108"/>
  <c r="E14" i="108"/>
  <c r="H17" i="108"/>
  <c r="I17" i="108" s="1"/>
  <c r="J17" i="108"/>
  <c r="K17" i="108" s="1"/>
  <c r="F17" i="108"/>
  <c r="G17" i="108" s="1"/>
  <c r="BR20" i="108"/>
  <c r="BN18" i="108"/>
  <c r="BQ18" i="108" s="1"/>
  <c r="L20" i="108"/>
  <c r="L19" i="108"/>
  <c r="M19" i="108" s="1"/>
  <c r="H19" i="103"/>
  <c r="G19" i="104"/>
  <c r="H17" i="105"/>
  <c r="BM20" i="108" s="1"/>
  <c r="A21" i="108"/>
  <c r="X22" i="108" s="1"/>
  <c r="C21" i="108"/>
  <c r="B21" i="108"/>
  <c r="Y21" i="108"/>
  <c r="I16" i="105"/>
  <c r="A20" i="103"/>
  <c r="C20" i="103"/>
  <c r="B20" i="103"/>
  <c r="D20" i="103"/>
  <c r="H20" i="103" s="1"/>
  <c r="C20" i="104"/>
  <c r="E20" i="104"/>
  <c r="F20" i="104"/>
  <c r="A20" i="104"/>
  <c r="B20" i="104"/>
  <c r="D20" i="104"/>
  <c r="A18" i="105"/>
  <c r="C18" i="105"/>
  <c r="B18" i="105"/>
  <c r="J18" i="105"/>
  <c r="G18" i="105" s="1"/>
  <c r="BL21" i="108" s="1"/>
  <c r="F18" i="105"/>
  <c r="E18" i="105"/>
  <c r="BP21" i="108" s="1"/>
  <c r="D18" i="105"/>
  <c r="BO21" i="108" s="1"/>
  <c r="E19" i="103"/>
  <c r="F19" i="103"/>
  <c r="G22" i="102"/>
  <c r="H22" i="102"/>
  <c r="E22" i="102"/>
  <c r="F22" i="102"/>
  <c r="C22" i="102"/>
  <c r="B22" i="102"/>
  <c r="A22" i="102"/>
  <c r="D23" i="102" s="1"/>
  <c r="T20" i="108" l="1"/>
  <c r="U20" i="108" s="1"/>
  <c r="V20" i="108"/>
  <c r="W20" i="108" s="1"/>
  <c r="O14" i="108"/>
  <c r="N19" i="108"/>
  <c r="BT19" i="108" s="1"/>
  <c r="BV19" i="108" s="1"/>
  <c r="P20" i="108"/>
  <c r="Q20" i="108" s="1"/>
  <c r="R20" i="108"/>
  <c r="S20" i="108" s="1"/>
  <c r="O18" i="108"/>
  <c r="H18" i="108"/>
  <c r="I18" i="108" s="1"/>
  <c r="J18" i="108"/>
  <c r="K18" i="108" s="1"/>
  <c r="D17" i="108"/>
  <c r="BS17" i="108" s="1"/>
  <c r="BU17" i="108" s="1"/>
  <c r="F18" i="108"/>
  <c r="G18" i="108" s="1"/>
  <c r="BR21" i="108"/>
  <c r="BN19" i="108"/>
  <c r="BQ19" i="108" s="1"/>
  <c r="I17" i="105"/>
  <c r="BN20" i="108" s="1"/>
  <c r="BQ20" i="108" s="1"/>
  <c r="H18" i="105"/>
  <c r="BM21" i="108" s="1"/>
  <c r="F20" i="103"/>
  <c r="C21" i="104"/>
  <c r="E21" i="104"/>
  <c r="F21" i="104"/>
  <c r="A21" i="104"/>
  <c r="B21" i="104"/>
  <c r="D21" i="104"/>
  <c r="A21" i="103"/>
  <c r="C21" i="103"/>
  <c r="B21" i="103"/>
  <c r="D21" i="103"/>
  <c r="H21" i="103" s="1"/>
  <c r="A22" i="108"/>
  <c r="X23" i="108" s="1"/>
  <c r="C22" i="108"/>
  <c r="B22" i="108"/>
  <c r="Y22" i="108"/>
  <c r="G20" i="104"/>
  <c r="G20" i="103"/>
  <c r="E20" i="103"/>
  <c r="A19" i="105"/>
  <c r="B19" i="105"/>
  <c r="C19" i="105"/>
  <c r="J19" i="105"/>
  <c r="G19" i="105" s="1"/>
  <c r="BL22" i="108" s="1"/>
  <c r="F19" i="105"/>
  <c r="E19" i="105"/>
  <c r="BP22" i="108" s="1"/>
  <c r="D19" i="105"/>
  <c r="BO22" i="108" s="1"/>
  <c r="M20" i="108"/>
  <c r="G23" i="102"/>
  <c r="H23" i="102"/>
  <c r="E23" i="102"/>
  <c r="F23" i="102"/>
  <c r="B23" i="102"/>
  <c r="C23" i="102"/>
  <c r="A23" i="102"/>
  <c r="D24" i="102" s="1"/>
  <c r="T21" i="108" l="1"/>
  <c r="U21" i="108" s="1"/>
  <c r="V21" i="108"/>
  <c r="W21" i="108" s="1"/>
  <c r="O19" i="108"/>
  <c r="P21" i="108"/>
  <c r="Q21" i="108" s="1"/>
  <c r="R21" i="108"/>
  <c r="S21" i="108" s="1"/>
  <c r="N20" i="108"/>
  <c r="BT20" i="108" s="1"/>
  <c r="BV20" i="108" s="1"/>
  <c r="E17" i="108"/>
  <c r="H20" i="108"/>
  <c r="I20" i="108" s="1"/>
  <c r="J20" i="108"/>
  <c r="K20" i="108" s="1"/>
  <c r="H19" i="108"/>
  <c r="I19" i="108" s="1"/>
  <c r="J19" i="108"/>
  <c r="K19" i="108" s="1"/>
  <c r="F19" i="108"/>
  <c r="G19" i="108" s="1"/>
  <c r="F20" i="108"/>
  <c r="G20" i="108" s="1"/>
  <c r="D18" i="108"/>
  <c r="BS18" i="108" s="1"/>
  <c r="BU18" i="108" s="1"/>
  <c r="BR22" i="108"/>
  <c r="L22" i="108"/>
  <c r="L21" i="108"/>
  <c r="M21" i="108" s="1"/>
  <c r="I18" i="105"/>
  <c r="BN21" i="108" s="1"/>
  <c r="BQ21" i="108" s="1"/>
  <c r="G21" i="104"/>
  <c r="G21" i="103"/>
  <c r="A20" i="105"/>
  <c r="C20" i="105"/>
  <c r="B20" i="105"/>
  <c r="J20" i="105"/>
  <c r="G20" i="105" s="1"/>
  <c r="BL23" i="108" s="1"/>
  <c r="F20" i="105"/>
  <c r="E20" i="105"/>
  <c r="BP23" i="108" s="1"/>
  <c r="D20" i="105"/>
  <c r="BO23" i="108" s="1"/>
  <c r="A22" i="104"/>
  <c r="C22" i="104"/>
  <c r="D22" i="104"/>
  <c r="B22" i="104"/>
  <c r="E22" i="104"/>
  <c r="F22" i="104"/>
  <c r="H19" i="105"/>
  <c r="BM22" i="108" s="1"/>
  <c r="A23" i="108"/>
  <c r="X24" i="108" s="1"/>
  <c r="C23" i="108"/>
  <c r="B23" i="108"/>
  <c r="Y23" i="108"/>
  <c r="A22" i="103"/>
  <c r="C22" i="103"/>
  <c r="B22" i="103"/>
  <c r="D22" i="103"/>
  <c r="E22" i="103" s="1"/>
  <c r="E21" i="103"/>
  <c r="F21" i="103"/>
  <c r="G24" i="102"/>
  <c r="H24" i="102"/>
  <c r="E24" i="102"/>
  <c r="F24" i="102"/>
  <c r="C24" i="102"/>
  <c r="A24" i="102"/>
  <c r="D25" i="102" s="1"/>
  <c r="B24" i="102"/>
  <c r="T22" i="108" l="1"/>
  <c r="U22" i="108" s="1"/>
  <c r="V22" i="108"/>
  <c r="W22" i="108" s="1"/>
  <c r="P22" i="108"/>
  <c r="Q22" i="108" s="1"/>
  <c r="R22" i="108"/>
  <c r="S22" i="108" s="1"/>
  <c r="N21" i="108"/>
  <c r="BT21" i="108" s="1"/>
  <c r="BV21" i="108" s="1"/>
  <c r="J21" i="108"/>
  <c r="K21" i="108" s="1"/>
  <c r="E18" i="108"/>
  <c r="O20" i="108"/>
  <c r="D20" i="108"/>
  <c r="BS20" i="108" s="1"/>
  <c r="BU20" i="108" s="1"/>
  <c r="F21" i="108"/>
  <c r="G21" i="108" s="1"/>
  <c r="H21" i="108"/>
  <c r="I21" i="108" s="1"/>
  <c r="D19" i="108"/>
  <c r="BS19" i="108" s="1"/>
  <c r="BU19" i="108" s="1"/>
  <c r="BR23" i="108"/>
  <c r="L23" i="108"/>
  <c r="G22" i="103"/>
  <c r="F22" i="103"/>
  <c r="H22" i="103"/>
  <c r="A23" i="103"/>
  <c r="B23" i="103"/>
  <c r="C23" i="103"/>
  <c r="D23" i="103"/>
  <c r="G23" i="103" s="1"/>
  <c r="M22" i="108"/>
  <c r="B23" i="104"/>
  <c r="D23" i="104"/>
  <c r="F23" i="104"/>
  <c r="A23" i="104"/>
  <c r="C23" i="104"/>
  <c r="E23" i="104"/>
  <c r="H20" i="105"/>
  <c r="BM23" i="108" s="1"/>
  <c r="G22" i="104"/>
  <c r="A24" i="108"/>
  <c r="X25" i="108" s="1"/>
  <c r="C24" i="108"/>
  <c r="B24" i="108"/>
  <c r="Y24" i="108"/>
  <c r="I19" i="105"/>
  <c r="A21" i="105"/>
  <c r="C21" i="105"/>
  <c r="B21" i="105"/>
  <c r="J21" i="105"/>
  <c r="G21" i="105" s="1"/>
  <c r="BL24" i="108" s="1"/>
  <c r="F21" i="105"/>
  <c r="E21" i="105"/>
  <c r="BP24" i="108" s="1"/>
  <c r="D21" i="105"/>
  <c r="BO24" i="108" s="1"/>
  <c r="G25" i="102"/>
  <c r="H25" i="102"/>
  <c r="E25" i="102"/>
  <c r="F25" i="102"/>
  <c r="A25" i="102"/>
  <c r="D26" i="102" s="1"/>
  <c r="C25" i="102"/>
  <c r="B25" i="102"/>
  <c r="T23" i="108" l="1"/>
  <c r="U23" i="108" s="1"/>
  <c r="V23" i="108"/>
  <c r="W23" i="108" s="1"/>
  <c r="P23" i="108"/>
  <c r="Q23" i="108" s="1"/>
  <c r="R23" i="108"/>
  <c r="S23" i="108" s="1"/>
  <c r="N22" i="108"/>
  <c r="BT22" i="108" s="1"/>
  <c r="BV22" i="108" s="1"/>
  <c r="O21" i="108"/>
  <c r="E20" i="108"/>
  <c r="E19" i="108"/>
  <c r="D21" i="108"/>
  <c r="BS21" i="108" s="1"/>
  <c r="BU21" i="108" s="1"/>
  <c r="BR24" i="108"/>
  <c r="BN22" i="108"/>
  <c r="BQ22" i="108" s="1"/>
  <c r="L24" i="108"/>
  <c r="H23" i="103"/>
  <c r="E23" i="103"/>
  <c r="F23" i="103"/>
  <c r="A22" i="105"/>
  <c r="C22" i="105"/>
  <c r="B22" i="105"/>
  <c r="J22" i="105"/>
  <c r="G22" i="105" s="1"/>
  <c r="BL25" i="108" s="1"/>
  <c r="F22" i="105"/>
  <c r="E22" i="105"/>
  <c r="BP25" i="108" s="1"/>
  <c r="D22" i="105"/>
  <c r="BO25" i="108" s="1"/>
  <c r="A25" i="108"/>
  <c r="X26" i="108" s="1"/>
  <c r="C25" i="108"/>
  <c r="B25" i="108"/>
  <c r="Y25" i="108"/>
  <c r="I20" i="105"/>
  <c r="A24" i="103"/>
  <c r="B24" i="103"/>
  <c r="C24" i="103"/>
  <c r="D24" i="103"/>
  <c r="H24" i="103" s="1"/>
  <c r="H21" i="105"/>
  <c r="BM24" i="108" s="1"/>
  <c r="M23" i="108"/>
  <c r="A24" i="104"/>
  <c r="B24" i="104"/>
  <c r="E24" i="104"/>
  <c r="C24" i="104"/>
  <c r="D24" i="104"/>
  <c r="F24" i="104"/>
  <c r="G23" i="104"/>
  <c r="G26" i="102"/>
  <c r="H26" i="102"/>
  <c r="E26" i="102"/>
  <c r="F26" i="102"/>
  <c r="A26" i="102"/>
  <c r="D27" i="102" s="1"/>
  <c r="C26" i="102"/>
  <c r="B26" i="102"/>
  <c r="T24" i="108" l="1"/>
  <c r="U24" i="108" s="1"/>
  <c r="V24" i="108"/>
  <c r="W24" i="108" s="1"/>
  <c r="P24" i="108"/>
  <c r="Q24" i="108" s="1"/>
  <c r="R24" i="108"/>
  <c r="S24" i="108" s="1"/>
  <c r="N23" i="108"/>
  <c r="BT23" i="108" s="1"/>
  <c r="BV23" i="108" s="1"/>
  <c r="E21" i="108"/>
  <c r="O22" i="108"/>
  <c r="H22" i="108"/>
  <c r="I22" i="108" s="1"/>
  <c r="J22" i="108"/>
  <c r="K22" i="108" s="1"/>
  <c r="F22" i="108"/>
  <c r="G22" i="108" s="1"/>
  <c r="BR25" i="108"/>
  <c r="BN23" i="108"/>
  <c r="BQ23" i="108" s="1"/>
  <c r="H22" i="105"/>
  <c r="BM25" i="108" s="1"/>
  <c r="F24" i="103"/>
  <c r="I21" i="105"/>
  <c r="M24" i="108"/>
  <c r="C25" i="104"/>
  <c r="D25" i="104"/>
  <c r="A25" i="104"/>
  <c r="B25" i="104"/>
  <c r="E25" i="104"/>
  <c r="F25" i="104"/>
  <c r="A25" i="103"/>
  <c r="C25" i="103"/>
  <c r="B25" i="103"/>
  <c r="D25" i="103"/>
  <c r="E25" i="103" s="1"/>
  <c r="A26" i="108"/>
  <c r="X27" i="108" s="1"/>
  <c r="C26" i="108"/>
  <c r="B26" i="108"/>
  <c r="Y26" i="108"/>
  <c r="A23" i="105"/>
  <c r="B23" i="105"/>
  <c r="C23" i="105"/>
  <c r="J23" i="105"/>
  <c r="G23" i="105" s="1"/>
  <c r="BL26" i="108" s="1"/>
  <c r="F23" i="105"/>
  <c r="E23" i="105"/>
  <c r="BP26" i="108" s="1"/>
  <c r="D23" i="105"/>
  <c r="BO26" i="108" s="1"/>
  <c r="G24" i="104"/>
  <c r="E24" i="103"/>
  <c r="G24" i="103"/>
  <c r="G27" i="102"/>
  <c r="H27" i="102"/>
  <c r="E27" i="102"/>
  <c r="F27" i="102"/>
  <c r="C27" i="102"/>
  <c r="B27" i="102"/>
  <c r="A27" i="102"/>
  <c r="D28" i="102" s="1"/>
  <c r="T25" i="108" l="1"/>
  <c r="U25" i="108" s="1"/>
  <c r="V25" i="108"/>
  <c r="W25" i="108" s="1"/>
  <c r="P25" i="108"/>
  <c r="Q25" i="108" s="1"/>
  <c r="R25" i="108"/>
  <c r="S25" i="108" s="1"/>
  <c r="O23" i="108"/>
  <c r="N24" i="108"/>
  <c r="BT24" i="108" s="1"/>
  <c r="BV24" i="108" s="1"/>
  <c r="H23" i="108"/>
  <c r="I23" i="108" s="1"/>
  <c r="J23" i="108"/>
  <c r="K23" i="108" s="1"/>
  <c r="D22" i="108"/>
  <c r="BS22" i="108" s="1"/>
  <c r="BU22" i="108" s="1"/>
  <c r="F23" i="108"/>
  <c r="G23" i="108" s="1"/>
  <c r="BR26" i="108"/>
  <c r="BN24" i="108"/>
  <c r="BQ24" i="108" s="1"/>
  <c r="L25" i="108"/>
  <c r="M25" i="108" s="1"/>
  <c r="I22" i="105"/>
  <c r="BN25" i="108" s="1"/>
  <c r="BQ25" i="108" s="1"/>
  <c r="F25" i="103"/>
  <c r="G25" i="103"/>
  <c r="A24" i="105"/>
  <c r="C24" i="105"/>
  <c r="B24" i="105"/>
  <c r="J24" i="105"/>
  <c r="G24" i="105" s="1"/>
  <c r="BL27" i="108" s="1"/>
  <c r="F24" i="105"/>
  <c r="E24" i="105"/>
  <c r="BP27" i="108" s="1"/>
  <c r="D24" i="105"/>
  <c r="BO27" i="108" s="1"/>
  <c r="A27" i="108"/>
  <c r="X28" i="108" s="1"/>
  <c r="C27" i="108"/>
  <c r="B27" i="108"/>
  <c r="Y27" i="108"/>
  <c r="A26" i="103"/>
  <c r="B26" i="103"/>
  <c r="C26" i="103"/>
  <c r="D26" i="103"/>
  <c r="E26" i="103" s="1"/>
  <c r="H23" i="105"/>
  <c r="BM26" i="108" s="1"/>
  <c r="H25" i="103"/>
  <c r="G25" i="104"/>
  <c r="B26" i="104"/>
  <c r="E26" i="104"/>
  <c r="F26" i="104"/>
  <c r="A26" i="104"/>
  <c r="C26" i="104"/>
  <c r="D26" i="104"/>
  <c r="G28" i="102"/>
  <c r="H28" i="102"/>
  <c r="E28" i="102"/>
  <c r="F28" i="102"/>
  <c r="C28" i="102"/>
  <c r="B28" i="102"/>
  <c r="A28" i="102"/>
  <c r="D29" i="102" s="1"/>
  <c r="T26" i="108" l="1"/>
  <c r="U26" i="108" s="1"/>
  <c r="V26" i="108"/>
  <c r="W26" i="108" s="1"/>
  <c r="P26" i="108"/>
  <c r="Q26" i="108" s="1"/>
  <c r="R26" i="108"/>
  <c r="S26" i="108" s="1"/>
  <c r="N25" i="108"/>
  <c r="BT25" i="108" s="1"/>
  <c r="BV25" i="108" s="1"/>
  <c r="J25" i="108"/>
  <c r="K25" i="108" s="1"/>
  <c r="O24" i="108"/>
  <c r="E22" i="108"/>
  <c r="H24" i="108"/>
  <c r="I24" i="108" s="1"/>
  <c r="J24" i="108"/>
  <c r="K24" i="108" s="1"/>
  <c r="F25" i="108"/>
  <c r="G25" i="108" s="1"/>
  <c r="H25" i="108"/>
  <c r="I25" i="108" s="1"/>
  <c r="F24" i="108"/>
  <c r="G24" i="108" s="1"/>
  <c r="D23" i="108"/>
  <c r="BS23" i="108" s="1"/>
  <c r="BU23" i="108" s="1"/>
  <c r="BR27" i="108"/>
  <c r="L26" i="108"/>
  <c r="M26" i="108" s="1"/>
  <c r="L27" i="108"/>
  <c r="G26" i="103"/>
  <c r="A25" i="105"/>
  <c r="C25" i="105"/>
  <c r="B25" i="105"/>
  <c r="J25" i="105"/>
  <c r="G25" i="105" s="1"/>
  <c r="BL28" i="108" s="1"/>
  <c r="F25" i="105"/>
  <c r="E25" i="105"/>
  <c r="BP28" i="108" s="1"/>
  <c r="D25" i="105"/>
  <c r="BO28" i="108" s="1"/>
  <c r="B27" i="104"/>
  <c r="E27" i="104"/>
  <c r="F27" i="104"/>
  <c r="A27" i="104"/>
  <c r="C27" i="104"/>
  <c r="D27" i="104"/>
  <c r="A27" i="103"/>
  <c r="C27" i="103"/>
  <c r="B27" i="103"/>
  <c r="D27" i="103"/>
  <c r="F27" i="103" s="1"/>
  <c r="A28" i="108"/>
  <c r="X29" i="108" s="1"/>
  <c r="C28" i="108"/>
  <c r="B28" i="108"/>
  <c r="Y28" i="108"/>
  <c r="H24" i="105"/>
  <c r="BM27" i="108" s="1"/>
  <c r="G26" i="104"/>
  <c r="F26" i="103"/>
  <c r="H26" i="103"/>
  <c r="I23" i="105"/>
  <c r="G29" i="102"/>
  <c r="H29" i="102"/>
  <c r="E29" i="102"/>
  <c r="F29" i="102"/>
  <c r="A29" i="102"/>
  <c r="D30" i="102" s="1"/>
  <c r="C29" i="102"/>
  <c r="B29" i="102"/>
  <c r="T27" i="108" l="1"/>
  <c r="U27" i="108" s="1"/>
  <c r="V27" i="108"/>
  <c r="W27" i="108" s="1"/>
  <c r="O25" i="108"/>
  <c r="P27" i="108"/>
  <c r="Q27" i="108" s="1"/>
  <c r="R27" i="108"/>
  <c r="S27" i="108" s="1"/>
  <c r="N26" i="108"/>
  <c r="BT26" i="108" s="1"/>
  <c r="BV26" i="108" s="1"/>
  <c r="E23" i="108"/>
  <c r="D25" i="108"/>
  <c r="BS25" i="108" s="1"/>
  <c r="BU25" i="108" s="1"/>
  <c r="D24" i="108"/>
  <c r="BS24" i="108" s="1"/>
  <c r="BU24" i="108" s="1"/>
  <c r="BR28" i="108"/>
  <c r="BN26" i="108"/>
  <c r="BQ26" i="108" s="1"/>
  <c r="H25" i="105"/>
  <c r="BM28" i="108" s="1"/>
  <c r="H27" i="103"/>
  <c r="G27" i="104"/>
  <c r="I24" i="105"/>
  <c r="A29" i="108"/>
  <c r="X30" i="108" s="1"/>
  <c r="C29" i="108"/>
  <c r="B29" i="108"/>
  <c r="Y29" i="108"/>
  <c r="C28" i="104"/>
  <c r="E28" i="104"/>
  <c r="F28" i="104"/>
  <c r="A28" i="104"/>
  <c r="B28" i="104"/>
  <c r="D28" i="104"/>
  <c r="A26" i="105"/>
  <c r="C26" i="105"/>
  <c r="B26" i="105"/>
  <c r="J26" i="105"/>
  <c r="G26" i="105" s="1"/>
  <c r="BL29" i="108" s="1"/>
  <c r="F26" i="105"/>
  <c r="E26" i="105"/>
  <c r="BP29" i="108" s="1"/>
  <c r="D26" i="105"/>
  <c r="BO29" i="108" s="1"/>
  <c r="M27" i="108"/>
  <c r="A28" i="103"/>
  <c r="B28" i="103"/>
  <c r="C28" i="103"/>
  <c r="D28" i="103"/>
  <c r="G28" i="103" s="1"/>
  <c r="E27" i="103"/>
  <c r="G27" i="103"/>
  <c r="G30" i="102"/>
  <c r="H30" i="102"/>
  <c r="E30" i="102"/>
  <c r="F30" i="102"/>
  <c r="B30" i="102"/>
  <c r="C30" i="102"/>
  <c r="A30" i="102"/>
  <c r="D31" i="102" s="1"/>
  <c r="T28" i="108" l="1"/>
  <c r="U28" i="108" s="1"/>
  <c r="V28" i="108"/>
  <c r="W28" i="108" s="1"/>
  <c r="P28" i="108"/>
  <c r="Q28" i="108" s="1"/>
  <c r="R28" i="108"/>
  <c r="S28" i="108" s="1"/>
  <c r="N27" i="108"/>
  <c r="BT27" i="108" s="1"/>
  <c r="BV27" i="108" s="1"/>
  <c r="O26" i="108"/>
  <c r="E25" i="108"/>
  <c r="E24" i="108"/>
  <c r="H26" i="108"/>
  <c r="I26" i="108" s="1"/>
  <c r="J26" i="108"/>
  <c r="K26" i="108" s="1"/>
  <c r="F26" i="108"/>
  <c r="G26" i="108" s="1"/>
  <c r="BR29" i="108"/>
  <c r="BN27" i="108"/>
  <c r="BQ27" i="108" s="1"/>
  <c r="L29" i="108"/>
  <c r="L28" i="108"/>
  <c r="M28" i="108" s="1"/>
  <c r="I25" i="105"/>
  <c r="BN28" i="108" s="1"/>
  <c r="BQ28" i="108" s="1"/>
  <c r="H28" i="103"/>
  <c r="F28" i="103"/>
  <c r="E28" i="103"/>
  <c r="G28" i="104"/>
  <c r="H26" i="105"/>
  <c r="BM29" i="108" s="1"/>
  <c r="A29" i="103"/>
  <c r="B29" i="103"/>
  <c r="C29" i="103"/>
  <c r="D29" i="103"/>
  <c r="G29" i="103" s="1"/>
  <c r="C29" i="104"/>
  <c r="E29" i="104"/>
  <c r="F29" i="104"/>
  <c r="A29" i="104"/>
  <c r="B29" i="104"/>
  <c r="D29" i="104"/>
  <c r="A27" i="105"/>
  <c r="B27" i="105"/>
  <c r="C27" i="105"/>
  <c r="J27" i="105"/>
  <c r="G27" i="105" s="1"/>
  <c r="BL30" i="108" s="1"/>
  <c r="F27" i="105"/>
  <c r="E27" i="105"/>
  <c r="BP30" i="108" s="1"/>
  <c r="D27" i="105"/>
  <c r="BO30" i="108" s="1"/>
  <c r="A30" i="108"/>
  <c r="X31" i="108" s="1"/>
  <c r="C30" i="108"/>
  <c r="B30" i="108"/>
  <c r="Y30" i="108"/>
  <c r="G31" i="102"/>
  <c r="H31" i="102"/>
  <c r="E31" i="102"/>
  <c r="F31" i="102"/>
  <c r="B31" i="102"/>
  <c r="C31" i="102"/>
  <c r="A31" i="102"/>
  <c r="D32" i="102" s="1"/>
  <c r="T29" i="108" l="1"/>
  <c r="U29" i="108" s="1"/>
  <c r="V29" i="108"/>
  <c r="P29" i="108"/>
  <c r="Q29" i="108" s="1"/>
  <c r="R29" i="108"/>
  <c r="S29" i="108" s="1"/>
  <c r="N28" i="108"/>
  <c r="BT28" i="108" s="1"/>
  <c r="BV28" i="108" s="1"/>
  <c r="J28" i="108"/>
  <c r="K28" i="108" s="1"/>
  <c r="O27" i="108"/>
  <c r="H27" i="108"/>
  <c r="I27" i="108" s="1"/>
  <c r="J27" i="108"/>
  <c r="K27" i="108" s="1"/>
  <c r="F28" i="108"/>
  <c r="G28" i="108" s="1"/>
  <c r="H28" i="108"/>
  <c r="I28" i="108" s="1"/>
  <c r="D26" i="108"/>
  <c r="BS26" i="108" s="1"/>
  <c r="BU26" i="108" s="1"/>
  <c r="F27" i="108"/>
  <c r="G27" i="108" s="1"/>
  <c r="BR30" i="108"/>
  <c r="L30" i="108"/>
  <c r="I26" i="105"/>
  <c r="BN29" i="108" s="1"/>
  <c r="BQ29" i="108" s="1"/>
  <c r="G29" i="104"/>
  <c r="E29" i="103"/>
  <c r="A28" i="105"/>
  <c r="C28" i="105"/>
  <c r="B28" i="105"/>
  <c r="J28" i="105"/>
  <c r="G28" i="105" s="1"/>
  <c r="BL31" i="108" s="1"/>
  <c r="F28" i="105"/>
  <c r="E28" i="105"/>
  <c r="BP31" i="108" s="1"/>
  <c r="D28" i="105"/>
  <c r="BO31" i="108" s="1"/>
  <c r="M29" i="108"/>
  <c r="A31" i="108"/>
  <c r="X32" i="108" s="1"/>
  <c r="C31" i="108"/>
  <c r="B31" i="108"/>
  <c r="Y31" i="108"/>
  <c r="H27" i="105"/>
  <c r="BM30" i="108" s="1"/>
  <c r="A30" i="104"/>
  <c r="C30" i="104"/>
  <c r="D30" i="104"/>
  <c r="B30" i="104"/>
  <c r="E30" i="104"/>
  <c r="F30" i="104"/>
  <c r="A30" i="103"/>
  <c r="C30" i="103"/>
  <c r="B30" i="103"/>
  <c r="D30" i="103"/>
  <c r="G30" i="103" s="1"/>
  <c r="H29" i="103"/>
  <c r="F29" i="103"/>
  <c r="G32" i="102"/>
  <c r="H32" i="102"/>
  <c r="E32" i="102"/>
  <c r="F32" i="102"/>
  <c r="C32" i="102"/>
  <c r="A32" i="102"/>
  <c r="D33" i="102" s="1"/>
  <c r="B32" i="102"/>
  <c r="T30" i="108" l="1"/>
  <c r="U30" i="108" s="1"/>
  <c r="V30" i="108"/>
  <c r="W30" i="108" s="1"/>
  <c r="P30" i="108"/>
  <c r="Q30" i="108" s="1"/>
  <c r="R30" i="108"/>
  <c r="S30" i="108" s="1"/>
  <c r="N29" i="108"/>
  <c r="BT29" i="108" s="1"/>
  <c r="BV29" i="108" s="1"/>
  <c r="E26" i="108"/>
  <c r="O28" i="108"/>
  <c r="H29" i="108"/>
  <c r="I29" i="108" s="1"/>
  <c r="J29" i="108"/>
  <c r="K29" i="108" s="1"/>
  <c r="D28" i="108"/>
  <c r="BS28" i="108" s="1"/>
  <c r="BU28" i="108" s="1"/>
  <c r="F29" i="108"/>
  <c r="G29" i="108" s="1"/>
  <c r="D27" i="108"/>
  <c r="BS27" i="108" s="1"/>
  <c r="BU27" i="108" s="1"/>
  <c r="BR31" i="108"/>
  <c r="W29" i="108"/>
  <c r="H28" i="105"/>
  <c r="BM31" i="108" s="1"/>
  <c r="F30" i="103"/>
  <c r="A31" i="103"/>
  <c r="B31" i="103"/>
  <c r="C31" i="103"/>
  <c r="D31" i="103"/>
  <c r="H31" i="103" s="1"/>
  <c r="B31" i="104"/>
  <c r="D31" i="104"/>
  <c r="F31" i="104"/>
  <c r="A31" i="104"/>
  <c r="C31" i="104"/>
  <c r="E31" i="104"/>
  <c r="I27" i="105"/>
  <c r="A32" i="108"/>
  <c r="X33" i="108" s="1"/>
  <c r="C32" i="108"/>
  <c r="B32" i="108"/>
  <c r="Y32" i="108"/>
  <c r="A29" i="105"/>
  <c r="C29" i="105"/>
  <c r="B29" i="105"/>
  <c r="J29" i="105"/>
  <c r="G29" i="105" s="1"/>
  <c r="BL32" i="108" s="1"/>
  <c r="F29" i="105"/>
  <c r="E29" i="105"/>
  <c r="BP32" i="108" s="1"/>
  <c r="D29" i="105"/>
  <c r="BO32" i="108" s="1"/>
  <c r="E30" i="103"/>
  <c r="H30" i="103"/>
  <c r="G30" i="104"/>
  <c r="M30" i="108"/>
  <c r="G33" i="102"/>
  <c r="H33" i="102"/>
  <c r="E33" i="102"/>
  <c r="F33" i="102"/>
  <c r="A33" i="102"/>
  <c r="D34" i="102" s="1"/>
  <c r="B33" i="102"/>
  <c r="C33" i="102"/>
  <c r="T31" i="108" l="1"/>
  <c r="U31" i="108" s="1"/>
  <c r="V31" i="108"/>
  <c r="W31" i="108" s="1"/>
  <c r="P31" i="108"/>
  <c r="Q31" i="108" s="1"/>
  <c r="R31" i="108"/>
  <c r="S31" i="108" s="1"/>
  <c r="N30" i="108"/>
  <c r="BT30" i="108" s="1"/>
  <c r="BV30" i="108" s="1"/>
  <c r="E28" i="108"/>
  <c r="E27" i="108"/>
  <c r="O29" i="108"/>
  <c r="D29" i="108"/>
  <c r="BS29" i="108" s="1"/>
  <c r="BU29" i="108" s="1"/>
  <c r="BR32" i="108"/>
  <c r="BN30" i="108"/>
  <c r="BQ30" i="108" s="1"/>
  <c r="L31" i="108"/>
  <c r="M31" i="108" s="1"/>
  <c r="I28" i="105"/>
  <c r="BN31" i="108" s="1"/>
  <c r="BQ31" i="108" s="1"/>
  <c r="E31" i="103"/>
  <c r="H29" i="105"/>
  <c r="BM32" i="108" s="1"/>
  <c r="F31" i="103"/>
  <c r="G31" i="103"/>
  <c r="D32" i="104"/>
  <c r="A32" i="104"/>
  <c r="B32" i="104"/>
  <c r="E32" i="104"/>
  <c r="C32" i="104"/>
  <c r="F32" i="104"/>
  <c r="A32" i="103"/>
  <c r="B32" i="103"/>
  <c r="C32" i="103"/>
  <c r="D32" i="103"/>
  <c r="E32" i="103" s="1"/>
  <c r="G31" i="104"/>
  <c r="A30" i="105"/>
  <c r="C30" i="105"/>
  <c r="B30" i="105"/>
  <c r="J30" i="105"/>
  <c r="G30" i="105" s="1"/>
  <c r="BL33" i="108" s="1"/>
  <c r="F30" i="105"/>
  <c r="E30" i="105"/>
  <c r="BP33" i="108" s="1"/>
  <c r="D30" i="105"/>
  <c r="BO33" i="108" s="1"/>
  <c r="A33" i="108"/>
  <c r="X34" i="108" s="1"/>
  <c r="C33" i="108"/>
  <c r="B33" i="108"/>
  <c r="Y33" i="108"/>
  <c r="G34" i="102"/>
  <c r="H34" i="102"/>
  <c r="E34" i="102"/>
  <c r="F34" i="102"/>
  <c r="B34" i="102"/>
  <c r="A34" i="102"/>
  <c r="D35" i="102" s="1"/>
  <c r="C34" i="102"/>
  <c r="T32" i="108" l="1"/>
  <c r="U32" i="108" s="1"/>
  <c r="V32" i="108"/>
  <c r="W32" i="108" s="1"/>
  <c r="P32" i="108"/>
  <c r="Q32" i="108" s="1"/>
  <c r="R32" i="108"/>
  <c r="S32" i="108" s="1"/>
  <c r="O30" i="108"/>
  <c r="N31" i="108"/>
  <c r="BT31" i="108" s="1"/>
  <c r="BV31" i="108" s="1"/>
  <c r="J31" i="108"/>
  <c r="K31" i="108" s="1"/>
  <c r="E29" i="108"/>
  <c r="H30" i="108"/>
  <c r="I30" i="108" s="1"/>
  <c r="J30" i="108"/>
  <c r="K30" i="108" s="1"/>
  <c r="F31" i="108"/>
  <c r="G31" i="108" s="1"/>
  <c r="H31" i="108"/>
  <c r="I31" i="108" s="1"/>
  <c r="F30" i="108"/>
  <c r="G30" i="108" s="1"/>
  <c r="BR33" i="108"/>
  <c r="L33" i="108"/>
  <c r="L32" i="108"/>
  <c r="M32" i="108" s="1"/>
  <c r="I29" i="105"/>
  <c r="BN32" i="108" s="1"/>
  <c r="BQ32" i="108" s="1"/>
  <c r="F32" i="103"/>
  <c r="A31" i="105"/>
  <c r="B31" i="105"/>
  <c r="C31" i="105"/>
  <c r="J31" i="105"/>
  <c r="G31" i="105" s="1"/>
  <c r="BL34" i="108" s="1"/>
  <c r="F31" i="105"/>
  <c r="E31" i="105"/>
  <c r="BP34" i="108" s="1"/>
  <c r="D31" i="105"/>
  <c r="BO34" i="108" s="1"/>
  <c r="A33" i="104"/>
  <c r="B33" i="104"/>
  <c r="E33" i="104"/>
  <c r="C33" i="104"/>
  <c r="D33" i="104"/>
  <c r="F33" i="104"/>
  <c r="A34" i="108"/>
  <c r="X35" i="108" s="1"/>
  <c r="C34" i="108"/>
  <c r="B34" i="108"/>
  <c r="Y34" i="108"/>
  <c r="H30" i="105"/>
  <c r="BM33" i="108" s="1"/>
  <c r="A33" i="103"/>
  <c r="C33" i="103"/>
  <c r="B33" i="103"/>
  <c r="D33" i="103"/>
  <c r="E33" i="103" s="1"/>
  <c r="G32" i="103"/>
  <c r="H32" i="103"/>
  <c r="G32" i="104"/>
  <c r="G35" i="102"/>
  <c r="H35" i="102"/>
  <c r="E35" i="102"/>
  <c r="F35" i="102"/>
  <c r="C35" i="102"/>
  <c r="A35" i="102"/>
  <c r="D36" i="102" s="1"/>
  <c r="B35" i="102"/>
  <c r="T33" i="108" l="1"/>
  <c r="U33" i="108" s="1"/>
  <c r="V33" i="108"/>
  <c r="W33" i="108" s="1"/>
  <c r="P33" i="108"/>
  <c r="Q33" i="108" s="1"/>
  <c r="R33" i="108"/>
  <c r="S33" i="108" s="1"/>
  <c r="N32" i="108"/>
  <c r="BT32" i="108" s="1"/>
  <c r="BV32" i="108" s="1"/>
  <c r="J32" i="108"/>
  <c r="K32" i="108" s="1"/>
  <c r="O31" i="108"/>
  <c r="D30" i="108"/>
  <c r="BS30" i="108" s="1"/>
  <c r="BU30" i="108" s="1"/>
  <c r="F32" i="108"/>
  <c r="G32" i="108" s="1"/>
  <c r="H32" i="108"/>
  <c r="I32" i="108" s="1"/>
  <c r="D31" i="108"/>
  <c r="BS31" i="108" s="1"/>
  <c r="BU31" i="108" s="1"/>
  <c r="BR34" i="108"/>
  <c r="L34" i="108"/>
  <c r="M34" i="108" s="1"/>
  <c r="F33" i="103"/>
  <c r="G33" i="103"/>
  <c r="G33" i="104"/>
  <c r="M33" i="108"/>
  <c r="A35" i="108"/>
  <c r="X36" i="108" s="1"/>
  <c r="C35" i="108"/>
  <c r="B35" i="108"/>
  <c r="Y35" i="108"/>
  <c r="A34" i="104"/>
  <c r="C34" i="104"/>
  <c r="E34" i="104"/>
  <c r="B34" i="104"/>
  <c r="D34" i="104"/>
  <c r="F34" i="104"/>
  <c r="A32" i="105"/>
  <c r="C32" i="105"/>
  <c r="B32" i="105"/>
  <c r="J32" i="105"/>
  <c r="G32" i="105" s="1"/>
  <c r="BL35" i="108" s="1"/>
  <c r="F32" i="105"/>
  <c r="E32" i="105"/>
  <c r="BP35" i="108" s="1"/>
  <c r="D32" i="105"/>
  <c r="BO35" i="108" s="1"/>
  <c r="A34" i="103"/>
  <c r="C34" i="103"/>
  <c r="B34" i="103"/>
  <c r="D34" i="103"/>
  <c r="G34" i="103" s="1"/>
  <c r="I30" i="105"/>
  <c r="H33" i="103"/>
  <c r="H31" i="105"/>
  <c r="BM34" i="108" s="1"/>
  <c r="G36" i="102"/>
  <c r="H36" i="102"/>
  <c r="E36" i="102"/>
  <c r="F36" i="102"/>
  <c r="C36" i="102"/>
  <c r="A36" i="102"/>
  <c r="D37" i="102" s="1"/>
  <c r="B36" i="102"/>
  <c r="T34" i="108" l="1"/>
  <c r="U34" i="108" s="1"/>
  <c r="V34" i="108"/>
  <c r="W34" i="108" s="1"/>
  <c r="P34" i="108"/>
  <c r="Q34" i="108" s="1"/>
  <c r="R34" i="108"/>
  <c r="S34" i="108" s="1"/>
  <c r="N33" i="108"/>
  <c r="BT33" i="108" s="1"/>
  <c r="BV33" i="108" s="1"/>
  <c r="O32" i="108"/>
  <c r="E31" i="108"/>
  <c r="E30" i="108"/>
  <c r="D32" i="108"/>
  <c r="BS32" i="108" s="1"/>
  <c r="BU32" i="108" s="1"/>
  <c r="BR35" i="108"/>
  <c r="BN33" i="108"/>
  <c r="BQ33" i="108" s="1"/>
  <c r="L35" i="108"/>
  <c r="H34" i="103"/>
  <c r="I31" i="105"/>
  <c r="BN34" i="108" s="1"/>
  <c r="BQ34" i="108" s="1"/>
  <c r="F34" i="103"/>
  <c r="E34" i="103"/>
  <c r="G34" i="104"/>
  <c r="A35" i="103"/>
  <c r="B35" i="103"/>
  <c r="C35" i="103"/>
  <c r="D35" i="103"/>
  <c r="H35" i="103" s="1"/>
  <c r="A33" i="105"/>
  <c r="C33" i="105"/>
  <c r="B33" i="105"/>
  <c r="J33" i="105"/>
  <c r="G33" i="105" s="1"/>
  <c r="BL36" i="108" s="1"/>
  <c r="F33" i="105"/>
  <c r="E33" i="105"/>
  <c r="BP36" i="108" s="1"/>
  <c r="D33" i="105"/>
  <c r="BO36" i="108" s="1"/>
  <c r="A35" i="104"/>
  <c r="C35" i="104"/>
  <c r="D35" i="104"/>
  <c r="B35" i="104"/>
  <c r="E35" i="104"/>
  <c r="F35" i="104"/>
  <c r="H32" i="105"/>
  <c r="BM35" i="108" s="1"/>
  <c r="A36" i="108"/>
  <c r="X37" i="108" s="1"/>
  <c r="C36" i="108"/>
  <c r="B36" i="108"/>
  <c r="Y36" i="108"/>
  <c r="G37" i="102"/>
  <c r="H37" i="102"/>
  <c r="E37" i="102"/>
  <c r="F37" i="102"/>
  <c r="A37" i="102"/>
  <c r="D38" i="102" s="1"/>
  <c r="C37" i="102"/>
  <c r="B37" i="102"/>
  <c r="T35" i="108" l="1"/>
  <c r="U35" i="108" s="1"/>
  <c r="V35" i="108"/>
  <c r="W35" i="108" s="1"/>
  <c r="P35" i="108"/>
  <c r="Q35" i="108" s="1"/>
  <c r="R35" i="108"/>
  <c r="S35" i="108" s="1"/>
  <c r="N34" i="108"/>
  <c r="BT34" i="108" s="1"/>
  <c r="BV34" i="108" s="1"/>
  <c r="O33" i="108"/>
  <c r="E32" i="108"/>
  <c r="H33" i="108"/>
  <c r="I33" i="108" s="1"/>
  <c r="J33" i="108"/>
  <c r="K33" i="108" s="1"/>
  <c r="H34" i="108"/>
  <c r="I34" i="108" s="1"/>
  <c r="J34" i="108"/>
  <c r="K34" i="108" s="1"/>
  <c r="F34" i="108"/>
  <c r="G34" i="108" s="1"/>
  <c r="F33" i="108"/>
  <c r="G33" i="108" s="1"/>
  <c r="BR36" i="108"/>
  <c r="L36" i="108"/>
  <c r="H33" i="105"/>
  <c r="BM36" i="108" s="1"/>
  <c r="G35" i="103"/>
  <c r="A37" i="108"/>
  <c r="X38" i="108" s="1"/>
  <c r="C37" i="108"/>
  <c r="B37" i="108"/>
  <c r="Y37" i="108"/>
  <c r="I32" i="105"/>
  <c r="A36" i="104"/>
  <c r="B36" i="104"/>
  <c r="E36" i="104"/>
  <c r="C36" i="104"/>
  <c r="D36" i="104"/>
  <c r="F36" i="104"/>
  <c r="A34" i="105"/>
  <c r="C34" i="105"/>
  <c r="B34" i="105"/>
  <c r="J34" i="105"/>
  <c r="G34" i="105" s="1"/>
  <c r="BL37" i="108" s="1"/>
  <c r="F34" i="105"/>
  <c r="E34" i="105"/>
  <c r="BP37" i="108" s="1"/>
  <c r="D34" i="105"/>
  <c r="BO37" i="108" s="1"/>
  <c r="M35" i="108"/>
  <c r="A36" i="103"/>
  <c r="C36" i="103"/>
  <c r="B36" i="103"/>
  <c r="D36" i="103"/>
  <c r="G36" i="103" s="1"/>
  <c r="G35" i="104"/>
  <c r="E35" i="103"/>
  <c r="F35" i="103"/>
  <c r="G38" i="102"/>
  <c r="H38" i="102"/>
  <c r="E38" i="102"/>
  <c r="F38" i="102"/>
  <c r="C38" i="102"/>
  <c r="B38" i="102"/>
  <c r="A38" i="102"/>
  <c r="D39" i="102" s="1"/>
  <c r="T36" i="108" l="1"/>
  <c r="U36" i="108" s="1"/>
  <c r="V36" i="108"/>
  <c r="W36" i="108" s="1"/>
  <c r="P36" i="108"/>
  <c r="Q36" i="108" s="1"/>
  <c r="R36" i="108"/>
  <c r="S36" i="108" s="1"/>
  <c r="N35" i="108"/>
  <c r="BT35" i="108" s="1"/>
  <c r="BV35" i="108" s="1"/>
  <c r="O34" i="108"/>
  <c r="D34" i="108"/>
  <c r="BS34" i="108" s="1"/>
  <c r="BU34" i="108" s="1"/>
  <c r="D33" i="108"/>
  <c r="BS33" i="108" s="1"/>
  <c r="BU33" i="108" s="1"/>
  <c r="BR37" i="108"/>
  <c r="BN35" i="108"/>
  <c r="BQ35" i="108" s="1"/>
  <c r="L37" i="108"/>
  <c r="M36" i="108"/>
  <c r="I33" i="105"/>
  <c r="BN36" i="108" s="1"/>
  <c r="BQ36" i="108" s="1"/>
  <c r="F36" i="103"/>
  <c r="H36" i="103"/>
  <c r="E36" i="103"/>
  <c r="G36" i="104"/>
  <c r="H34" i="105"/>
  <c r="BM37" i="108" s="1"/>
  <c r="A38" i="108"/>
  <c r="X39" i="108" s="1"/>
  <c r="C38" i="108"/>
  <c r="B38" i="108"/>
  <c r="Y38" i="108"/>
  <c r="A37" i="103"/>
  <c r="C37" i="103"/>
  <c r="B37" i="103"/>
  <c r="D37" i="103"/>
  <c r="H37" i="103" s="1"/>
  <c r="A35" i="105"/>
  <c r="B35" i="105"/>
  <c r="C35" i="105"/>
  <c r="J35" i="105"/>
  <c r="G35" i="105" s="1"/>
  <c r="BL38" i="108" s="1"/>
  <c r="F35" i="105"/>
  <c r="E35" i="105"/>
  <c r="BP38" i="108" s="1"/>
  <c r="D35" i="105"/>
  <c r="BO38" i="108" s="1"/>
  <c r="C37" i="104"/>
  <c r="E37" i="104"/>
  <c r="F37" i="104"/>
  <c r="A37" i="104"/>
  <c r="B37" i="104"/>
  <c r="D37" i="104"/>
  <c r="G39" i="102"/>
  <c r="H39" i="102"/>
  <c r="E39" i="102"/>
  <c r="F39" i="102"/>
  <c r="C39" i="102"/>
  <c r="B39" i="102"/>
  <c r="A39" i="102"/>
  <c r="D40" i="102" s="1"/>
  <c r="T37" i="108" l="1"/>
  <c r="U37" i="108" s="1"/>
  <c r="V37" i="108"/>
  <c r="W37" i="108" s="1"/>
  <c r="N36" i="108"/>
  <c r="BT36" i="108" s="1"/>
  <c r="BV36" i="108" s="1"/>
  <c r="P37" i="108"/>
  <c r="Q37" i="108" s="1"/>
  <c r="R37" i="108"/>
  <c r="S37" i="108" s="1"/>
  <c r="E34" i="108"/>
  <c r="E33" i="108"/>
  <c r="O35" i="108"/>
  <c r="H36" i="108"/>
  <c r="I36" i="108" s="1"/>
  <c r="J36" i="108"/>
  <c r="K36" i="108" s="1"/>
  <c r="H35" i="108"/>
  <c r="I35" i="108" s="1"/>
  <c r="J35" i="108"/>
  <c r="K35" i="108" s="1"/>
  <c r="F35" i="108"/>
  <c r="G35" i="108" s="1"/>
  <c r="F36" i="108"/>
  <c r="G36" i="108" s="1"/>
  <c r="BR38" i="108"/>
  <c r="L38" i="108"/>
  <c r="G37" i="104"/>
  <c r="E37" i="103"/>
  <c r="B38" i="104"/>
  <c r="D38" i="104"/>
  <c r="F38" i="104"/>
  <c r="A38" i="104"/>
  <c r="C38" i="104"/>
  <c r="E38" i="104"/>
  <c r="A36" i="105"/>
  <c r="C36" i="105"/>
  <c r="B36" i="105"/>
  <c r="J36" i="105"/>
  <c r="G36" i="105" s="1"/>
  <c r="BL39" i="108" s="1"/>
  <c r="F36" i="105"/>
  <c r="E36" i="105"/>
  <c r="BP39" i="108" s="1"/>
  <c r="D36" i="105"/>
  <c r="BO39" i="108" s="1"/>
  <c r="I34" i="105"/>
  <c r="H35" i="105"/>
  <c r="BM38" i="108" s="1"/>
  <c r="A38" i="103"/>
  <c r="C38" i="103"/>
  <c r="B38" i="103"/>
  <c r="D38" i="103"/>
  <c r="G38" i="103" s="1"/>
  <c r="A39" i="108"/>
  <c r="X40" i="108" s="1"/>
  <c r="C39" i="108"/>
  <c r="B39" i="108"/>
  <c r="Y39" i="108"/>
  <c r="M37" i="108"/>
  <c r="G37" i="103"/>
  <c r="F37" i="103"/>
  <c r="G40" i="102"/>
  <c r="H40" i="102"/>
  <c r="E40" i="102"/>
  <c r="F40" i="102"/>
  <c r="C40" i="102"/>
  <c r="B40" i="102"/>
  <c r="A40" i="102"/>
  <c r="D41" i="102" s="1"/>
  <c r="T38" i="108" l="1"/>
  <c r="U38" i="108" s="1"/>
  <c r="V38" i="108"/>
  <c r="W38" i="108" s="1"/>
  <c r="O36" i="108"/>
  <c r="P38" i="108"/>
  <c r="Q38" i="108" s="1"/>
  <c r="R38" i="108"/>
  <c r="S38" i="108" s="1"/>
  <c r="N37" i="108"/>
  <c r="BT37" i="108" s="1"/>
  <c r="BV37" i="108" s="1"/>
  <c r="BR39" i="108"/>
  <c r="D35" i="108"/>
  <c r="BS35" i="108" s="1"/>
  <c r="BU35" i="108" s="1"/>
  <c r="D36" i="108"/>
  <c r="BS36" i="108" s="1"/>
  <c r="BU36" i="108" s="1"/>
  <c r="BN37" i="108"/>
  <c r="BQ37" i="108" s="1"/>
  <c r="L39" i="108"/>
  <c r="F38" i="103"/>
  <c r="A39" i="103"/>
  <c r="B39" i="103"/>
  <c r="C39" i="103"/>
  <c r="D39" i="103"/>
  <c r="G39" i="103" s="1"/>
  <c r="I35" i="105"/>
  <c r="A37" i="105"/>
  <c r="C37" i="105"/>
  <c r="B37" i="105"/>
  <c r="J37" i="105"/>
  <c r="G37" i="105" s="1"/>
  <c r="BL40" i="108" s="1"/>
  <c r="F37" i="105"/>
  <c r="E37" i="105"/>
  <c r="BP40" i="108" s="1"/>
  <c r="D37" i="105"/>
  <c r="BO40" i="108" s="1"/>
  <c r="E38" i="103"/>
  <c r="H38" i="103"/>
  <c r="A40" i="108"/>
  <c r="X41" i="108" s="1"/>
  <c r="C40" i="108"/>
  <c r="B40" i="108"/>
  <c r="Y40" i="108"/>
  <c r="M38" i="108"/>
  <c r="H36" i="105"/>
  <c r="BM39" i="108" s="1"/>
  <c r="B39" i="104"/>
  <c r="E39" i="104"/>
  <c r="F39" i="104"/>
  <c r="A39" i="104"/>
  <c r="C39" i="104"/>
  <c r="D39" i="104"/>
  <c r="G38" i="104"/>
  <c r="G41" i="102"/>
  <c r="H41" i="102"/>
  <c r="E41" i="102"/>
  <c r="F41" i="102"/>
  <c r="A41" i="102"/>
  <c r="D42" i="102" s="1"/>
  <c r="B41" i="102"/>
  <c r="C41" i="102"/>
  <c r="T39" i="108" l="1"/>
  <c r="U39" i="108" s="1"/>
  <c r="V39" i="108"/>
  <c r="W39" i="108" s="1"/>
  <c r="P39" i="108"/>
  <c r="Q39" i="108" s="1"/>
  <c r="R39" i="108"/>
  <c r="S39" i="108" s="1"/>
  <c r="N38" i="108"/>
  <c r="BT38" i="108" s="1"/>
  <c r="BV38" i="108" s="1"/>
  <c r="O37" i="108"/>
  <c r="E35" i="108"/>
  <c r="E36" i="108"/>
  <c r="H37" i="108"/>
  <c r="I37" i="108" s="1"/>
  <c r="J37" i="108"/>
  <c r="K37" i="108" s="1"/>
  <c r="F37" i="108"/>
  <c r="G37" i="108" s="1"/>
  <c r="BR40" i="108"/>
  <c r="BN38" i="108"/>
  <c r="BQ38" i="108" s="1"/>
  <c r="L40" i="108"/>
  <c r="H39" i="103"/>
  <c r="E39" i="103"/>
  <c r="F39" i="103"/>
  <c r="C40" i="104"/>
  <c r="D40" i="104"/>
  <c r="F40" i="104"/>
  <c r="A40" i="104"/>
  <c r="B40" i="104"/>
  <c r="E40" i="104"/>
  <c r="M39" i="108"/>
  <c r="A41" i="108"/>
  <c r="X42" i="108" s="1"/>
  <c r="C41" i="108"/>
  <c r="B41" i="108"/>
  <c r="Y41" i="108"/>
  <c r="A38" i="105"/>
  <c r="C38" i="105"/>
  <c r="B38" i="105"/>
  <c r="J38" i="105"/>
  <c r="G38" i="105" s="1"/>
  <c r="BL41" i="108" s="1"/>
  <c r="F38" i="105"/>
  <c r="E38" i="105"/>
  <c r="BP41" i="108" s="1"/>
  <c r="D38" i="105"/>
  <c r="BO41" i="108" s="1"/>
  <c r="A40" i="103"/>
  <c r="B40" i="103"/>
  <c r="C40" i="103"/>
  <c r="D40" i="103"/>
  <c r="G40" i="103" s="1"/>
  <c r="G39" i="104"/>
  <c r="H37" i="105"/>
  <c r="BM40" i="108" s="1"/>
  <c r="I36" i="105"/>
  <c r="G42" i="102"/>
  <c r="H42" i="102"/>
  <c r="E42" i="102"/>
  <c r="F42" i="102"/>
  <c r="B42" i="102"/>
  <c r="A42" i="102"/>
  <c r="D43" i="102" s="1"/>
  <c r="C42" i="102"/>
  <c r="T40" i="108" l="1"/>
  <c r="U40" i="108" s="1"/>
  <c r="V40" i="108"/>
  <c r="W40" i="108" s="1"/>
  <c r="P40" i="108"/>
  <c r="Q40" i="108" s="1"/>
  <c r="R40" i="108"/>
  <c r="S40" i="108" s="1"/>
  <c r="N39" i="108"/>
  <c r="BT39" i="108" s="1"/>
  <c r="BV39" i="108" s="1"/>
  <c r="O38" i="108"/>
  <c r="H38" i="108"/>
  <c r="I38" i="108" s="1"/>
  <c r="J38" i="108"/>
  <c r="K38" i="108" s="1"/>
  <c r="D37" i="108"/>
  <c r="BS37" i="108" s="1"/>
  <c r="BU37" i="108" s="1"/>
  <c r="F38" i="108"/>
  <c r="G38" i="108" s="1"/>
  <c r="BR41" i="108"/>
  <c r="BN39" i="108"/>
  <c r="BQ39" i="108" s="1"/>
  <c r="L41" i="108"/>
  <c r="H40" i="103"/>
  <c r="F40" i="103"/>
  <c r="E40" i="103"/>
  <c r="A41" i="103"/>
  <c r="C41" i="103"/>
  <c r="B41" i="103"/>
  <c r="D41" i="103"/>
  <c r="H41" i="103" s="1"/>
  <c r="H38" i="105"/>
  <c r="BM41" i="108" s="1"/>
  <c r="A39" i="105"/>
  <c r="B39" i="105"/>
  <c r="C39" i="105"/>
  <c r="J39" i="105"/>
  <c r="G39" i="105" s="1"/>
  <c r="BL42" i="108" s="1"/>
  <c r="F39" i="105"/>
  <c r="E39" i="105"/>
  <c r="BP42" i="108" s="1"/>
  <c r="D39" i="105"/>
  <c r="BO42" i="108" s="1"/>
  <c r="M40" i="108"/>
  <c r="A42" i="108"/>
  <c r="X43" i="108" s="1"/>
  <c r="C42" i="108"/>
  <c r="B42" i="108"/>
  <c r="Y42" i="108"/>
  <c r="C41" i="104"/>
  <c r="E41" i="104"/>
  <c r="F41" i="104"/>
  <c r="A41" i="104"/>
  <c r="B41" i="104"/>
  <c r="D41" i="104"/>
  <c r="G40" i="104"/>
  <c r="I37" i="105"/>
  <c r="G43" i="102"/>
  <c r="H43" i="102"/>
  <c r="E43" i="102"/>
  <c r="F43" i="102"/>
  <c r="C43" i="102"/>
  <c r="A43" i="102"/>
  <c r="D44" i="102" s="1"/>
  <c r="B43" i="102"/>
  <c r="T41" i="108" l="1"/>
  <c r="U41" i="108" s="1"/>
  <c r="V41" i="108"/>
  <c r="W41" i="108" s="1"/>
  <c r="N40" i="108"/>
  <c r="BT40" i="108" s="1"/>
  <c r="BV40" i="108" s="1"/>
  <c r="P41" i="108"/>
  <c r="Q41" i="108" s="1"/>
  <c r="R41" i="108"/>
  <c r="S41" i="108" s="1"/>
  <c r="O39" i="108"/>
  <c r="E37" i="108"/>
  <c r="H39" i="108"/>
  <c r="I39" i="108" s="1"/>
  <c r="J39" i="108"/>
  <c r="K39" i="108" s="1"/>
  <c r="D38" i="108"/>
  <c r="BS38" i="108" s="1"/>
  <c r="BU38" i="108" s="1"/>
  <c r="F39" i="108"/>
  <c r="G39" i="108" s="1"/>
  <c r="BR42" i="108"/>
  <c r="BN40" i="108"/>
  <c r="BQ40" i="108" s="1"/>
  <c r="L42" i="108"/>
  <c r="G41" i="103"/>
  <c r="H39" i="105"/>
  <c r="BM42" i="108" s="1"/>
  <c r="A40" i="105"/>
  <c r="C40" i="105"/>
  <c r="B40" i="105"/>
  <c r="J40" i="105"/>
  <c r="G40" i="105" s="1"/>
  <c r="BL43" i="108" s="1"/>
  <c r="F40" i="105"/>
  <c r="E40" i="105"/>
  <c r="BP43" i="108" s="1"/>
  <c r="D40" i="105"/>
  <c r="BO43" i="108" s="1"/>
  <c r="I38" i="105"/>
  <c r="B42" i="104"/>
  <c r="E42" i="104"/>
  <c r="F42" i="104"/>
  <c r="A42" i="104"/>
  <c r="D42" i="104"/>
  <c r="C42" i="104"/>
  <c r="A43" i="108"/>
  <c r="X44" i="108" s="1"/>
  <c r="C43" i="108"/>
  <c r="B43" i="108"/>
  <c r="Y43" i="108"/>
  <c r="M41" i="108"/>
  <c r="A42" i="103"/>
  <c r="B42" i="103"/>
  <c r="C42" i="103"/>
  <c r="D42" i="103"/>
  <c r="G42" i="103" s="1"/>
  <c r="G41" i="104"/>
  <c r="E41" i="103"/>
  <c r="F41" i="103"/>
  <c r="G44" i="102"/>
  <c r="H44" i="102"/>
  <c r="E44" i="102"/>
  <c r="F44" i="102"/>
  <c r="C44" i="102"/>
  <c r="A44" i="102"/>
  <c r="D45" i="102" s="1"/>
  <c r="B44" i="102"/>
  <c r="T42" i="108" l="1"/>
  <c r="U42" i="108" s="1"/>
  <c r="V42" i="108"/>
  <c r="W42" i="108" s="1"/>
  <c r="P42" i="108"/>
  <c r="Q42" i="108" s="1"/>
  <c r="R42" i="108"/>
  <c r="S42" i="108" s="1"/>
  <c r="O40" i="108"/>
  <c r="N41" i="108"/>
  <c r="BT41" i="108" s="1"/>
  <c r="BV41" i="108" s="1"/>
  <c r="E38" i="108"/>
  <c r="H40" i="108"/>
  <c r="I40" i="108" s="1"/>
  <c r="J40" i="108"/>
  <c r="K40" i="108" s="1"/>
  <c r="D39" i="108"/>
  <c r="BS39" i="108" s="1"/>
  <c r="BU39" i="108" s="1"/>
  <c r="F40" i="108"/>
  <c r="G40" i="108" s="1"/>
  <c r="BR43" i="108"/>
  <c r="BN41" i="108"/>
  <c r="BQ41" i="108" s="1"/>
  <c r="L43" i="108"/>
  <c r="I39" i="105"/>
  <c r="BN42" i="108" s="1"/>
  <c r="BQ42" i="108" s="1"/>
  <c r="F42" i="103"/>
  <c r="E42" i="103"/>
  <c r="H42" i="103"/>
  <c r="A44" i="108"/>
  <c r="X45" i="108" s="1"/>
  <c r="C44" i="108"/>
  <c r="B44" i="108"/>
  <c r="Y44" i="108"/>
  <c r="A41" i="105"/>
  <c r="C41" i="105"/>
  <c r="B41" i="105"/>
  <c r="J41" i="105"/>
  <c r="G41" i="105" s="1"/>
  <c r="BL44" i="108" s="1"/>
  <c r="F41" i="105"/>
  <c r="E41" i="105"/>
  <c r="BP44" i="108" s="1"/>
  <c r="D41" i="105"/>
  <c r="BO44" i="108" s="1"/>
  <c r="G42" i="104"/>
  <c r="A43" i="103"/>
  <c r="C43" i="103"/>
  <c r="B43" i="103"/>
  <c r="D43" i="103"/>
  <c r="F43" i="103" s="1"/>
  <c r="B43" i="104"/>
  <c r="D43" i="104"/>
  <c r="F43" i="104"/>
  <c r="A43" i="104"/>
  <c r="C43" i="104"/>
  <c r="E43" i="104"/>
  <c r="H40" i="105"/>
  <c r="BM43" i="108" s="1"/>
  <c r="M42" i="108"/>
  <c r="G45" i="102"/>
  <c r="H45" i="102"/>
  <c r="E45" i="102"/>
  <c r="F45" i="102"/>
  <c r="A45" i="102"/>
  <c r="D46" i="102" s="1"/>
  <c r="B45" i="102"/>
  <c r="C45" i="102"/>
  <c r="T43" i="108" l="1"/>
  <c r="U43" i="108" s="1"/>
  <c r="V43" i="108"/>
  <c r="W43" i="108" s="1"/>
  <c r="N42" i="108"/>
  <c r="BT42" i="108" s="1"/>
  <c r="BV42" i="108" s="1"/>
  <c r="P43" i="108"/>
  <c r="Q43" i="108" s="1"/>
  <c r="R43" i="108"/>
  <c r="S43" i="108" s="1"/>
  <c r="O41" i="108"/>
  <c r="E39" i="108"/>
  <c r="H42" i="108"/>
  <c r="I42" i="108" s="1"/>
  <c r="J42" i="108"/>
  <c r="K42" i="108" s="1"/>
  <c r="D40" i="108"/>
  <c r="BS40" i="108" s="1"/>
  <c r="BU40" i="108" s="1"/>
  <c r="H41" i="108"/>
  <c r="I41" i="108" s="1"/>
  <c r="J41" i="108"/>
  <c r="K41" i="108" s="1"/>
  <c r="F42" i="108"/>
  <c r="G42" i="108" s="1"/>
  <c r="F41" i="108"/>
  <c r="G41" i="108" s="1"/>
  <c r="BR44" i="108"/>
  <c r="L44" i="108"/>
  <c r="E43" i="103"/>
  <c r="H43" i="103"/>
  <c r="G43" i="103"/>
  <c r="M43" i="108"/>
  <c r="A45" i="108"/>
  <c r="X46" i="108" s="1"/>
  <c r="C45" i="108"/>
  <c r="B45" i="108"/>
  <c r="Y45" i="108"/>
  <c r="I40" i="105"/>
  <c r="C44" i="104"/>
  <c r="E44" i="104"/>
  <c r="F44" i="104"/>
  <c r="A44" i="104"/>
  <c r="B44" i="104"/>
  <c r="D44" i="104"/>
  <c r="A44" i="103"/>
  <c r="B44" i="103"/>
  <c r="C44" i="103"/>
  <c r="D44" i="103"/>
  <c r="G44" i="103" s="1"/>
  <c r="H41" i="105"/>
  <c r="BM44" i="108" s="1"/>
  <c r="A42" i="105"/>
  <c r="C42" i="105"/>
  <c r="B42" i="105"/>
  <c r="J42" i="105"/>
  <c r="G42" i="105" s="1"/>
  <c r="BL45" i="108" s="1"/>
  <c r="F42" i="105"/>
  <c r="E42" i="105"/>
  <c r="BP45" i="108" s="1"/>
  <c r="D42" i="105"/>
  <c r="BO45" i="108" s="1"/>
  <c r="G43" i="104"/>
  <c r="G46" i="102"/>
  <c r="H46" i="102"/>
  <c r="E46" i="102"/>
  <c r="F46" i="102"/>
  <c r="B46" i="102"/>
  <c r="C46" i="102"/>
  <c r="A46" i="102"/>
  <c r="D47" i="102" s="1"/>
  <c r="T44" i="108" l="1"/>
  <c r="U44" i="108" s="1"/>
  <c r="V44" i="108"/>
  <c r="W44" i="108" s="1"/>
  <c r="O42" i="108"/>
  <c r="P44" i="108"/>
  <c r="Q44" i="108" s="1"/>
  <c r="R44" i="108"/>
  <c r="S44" i="108" s="1"/>
  <c r="N43" i="108"/>
  <c r="BT43" i="108" s="1"/>
  <c r="BV43" i="108" s="1"/>
  <c r="E40" i="108"/>
  <c r="D41" i="108"/>
  <c r="BS41" i="108" s="1"/>
  <c r="BU41" i="108" s="1"/>
  <c r="D42" i="108"/>
  <c r="BS42" i="108" s="1"/>
  <c r="BU42" i="108" s="1"/>
  <c r="BR45" i="108"/>
  <c r="BN43" i="108"/>
  <c r="BQ43" i="108" s="1"/>
  <c r="E44" i="103"/>
  <c r="F44" i="103"/>
  <c r="H44" i="103"/>
  <c r="H42" i="105"/>
  <c r="BM45" i="108" s="1"/>
  <c r="M44" i="108"/>
  <c r="A45" i="103"/>
  <c r="B45" i="103"/>
  <c r="C45" i="103"/>
  <c r="D45" i="103"/>
  <c r="G45" i="103" s="1"/>
  <c r="A43" i="105"/>
  <c r="B43" i="105"/>
  <c r="C43" i="105"/>
  <c r="J43" i="105"/>
  <c r="G43" i="105" s="1"/>
  <c r="BL46" i="108" s="1"/>
  <c r="F43" i="105"/>
  <c r="E43" i="105"/>
  <c r="BP46" i="108" s="1"/>
  <c r="D43" i="105"/>
  <c r="BO46" i="108" s="1"/>
  <c r="A45" i="104"/>
  <c r="B45" i="104"/>
  <c r="D45" i="104"/>
  <c r="C45" i="104"/>
  <c r="E45" i="104"/>
  <c r="F45" i="104"/>
  <c r="A46" i="108"/>
  <c r="X47" i="108" s="1"/>
  <c r="C46" i="108"/>
  <c r="B46" i="108"/>
  <c r="Y46" i="108"/>
  <c r="G44" i="104"/>
  <c r="I41" i="105"/>
  <c r="G47" i="102"/>
  <c r="H47" i="102"/>
  <c r="E47" i="102"/>
  <c r="F47" i="102"/>
  <c r="B47" i="102"/>
  <c r="C47" i="102"/>
  <c r="A47" i="102"/>
  <c r="D48" i="102" s="1"/>
  <c r="T45" i="108" l="1"/>
  <c r="U45" i="108" s="1"/>
  <c r="V45" i="108"/>
  <c r="W45" i="108" s="1"/>
  <c r="N44" i="108"/>
  <c r="BT44" i="108" s="1"/>
  <c r="BV44" i="108" s="1"/>
  <c r="P45" i="108"/>
  <c r="Q45" i="108" s="1"/>
  <c r="R45" i="108"/>
  <c r="S45" i="108" s="1"/>
  <c r="O43" i="108"/>
  <c r="E41" i="108"/>
  <c r="E42" i="108"/>
  <c r="H43" i="108"/>
  <c r="I43" i="108" s="1"/>
  <c r="J43" i="108"/>
  <c r="K43" i="108" s="1"/>
  <c r="F43" i="108"/>
  <c r="G43" i="108" s="1"/>
  <c r="BR46" i="108"/>
  <c r="V46" i="108" s="1"/>
  <c r="BN44" i="108"/>
  <c r="BQ44" i="108" s="1"/>
  <c r="L45" i="108"/>
  <c r="M45" i="108" s="1"/>
  <c r="L46" i="108"/>
  <c r="I42" i="105"/>
  <c r="BN45" i="108" s="1"/>
  <c r="BQ45" i="108" s="1"/>
  <c r="F45" i="103"/>
  <c r="E45" i="103"/>
  <c r="H45" i="103"/>
  <c r="A47" i="108"/>
  <c r="X48" i="108" s="1"/>
  <c r="C47" i="108"/>
  <c r="B47" i="108"/>
  <c r="Y47" i="108"/>
  <c r="B46" i="104"/>
  <c r="D46" i="104"/>
  <c r="F46" i="104"/>
  <c r="A46" i="104"/>
  <c r="C46" i="104"/>
  <c r="E46" i="104"/>
  <c r="A44" i="105"/>
  <c r="C44" i="105"/>
  <c r="B44" i="105"/>
  <c r="J44" i="105"/>
  <c r="G44" i="105" s="1"/>
  <c r="BL47" i="108" s="1"/>
  <c r="F44" i="105"/>
  <c r="E44" i="105"/>
  <c r="BP47" i="108" s="1"/>
  <c r="D44" i="105"/>
  <c r="BO47" i="108" s="1"/>
  <c r="A46" i="103"/>
  <c r="C46" i="103"/>
  <c r="B46" i="103"/>
  <c r="D46" i="103"/>
  <c r="G46" i="103" s="1"/>
  <c r="G45" i="104"/>
  <c r="H43" i="105"/>
  <c r="BM46" i="108" s="1"/>
  <c r="G48" i="102"/>
  <c r="H48" i="102"/>
  <c r="E48" i="102"/>
  <c r="F48" i="102"/>
  <c r="C48" i="102"/>
  <c r="A48" i="102"/>
  <c r="D49" i="102" s="1"/>
  <c r="B48" i="102"/>
  <c r="R46" i="108" l="1"/>
  <c r="S46" i="108" s="1"/>
  <c r="T46" i="108"/>
  <c r="U46" i="108" s="1"/>
  <c r="N45" i="108"/>
  <c r="BT45" i="108" s="1"/>
  <c r="BV45" i="108" s="1"/>
  <c r="O44" i="108"/>
  <c r="P46" i="108"/>
  <c r="Q46" i="108" s="1"/>
  <c r="J45" i="108"/>
  <c r="K45" i="108" s="1"/>
  <c r="H44" i="108"/>
  <c r="I44" i="108" s="1"/>
  <c r="J44" i="108"/>
  <c r="K44" i="108" s="1"/>
  <c r="F45" i="108"/>
  <c r="G45" i="108" s="1"/>
  <c r="H45" i="108"/>
  <c r="I45" i="108" s="1"/>
  <c r="D43" i="108"/>
  <c r="BS43" i="108" s="1"/>
  <c r="BU43" i="108" s="1"/>
  <c r="F44" i="108"/>
  <c r="G44" i="108" s="1"/>
  <c r="BR47" i="108"/>
  <c r="L47" i="108"/>
  <c r="M47" i="108" s="1"/>
  <c r="H44" i="105"/>
  <c r="BM47" i="108" s="1"/>
  <c r="H46" i="103"/>
  <c r="E46" i="103"/>
  <c r="F46" i="103"/>
  <c r="M46" i="108"/>
  <c r="A47" i="103"/>
  <c r="B47" i="103"/>
  <c r="C47" i="103"/>
  <c r="D47" i="103"/>
  <c r="H47" i="103" s="1"/>
  <c r="A47" i="104"/>
  <c r="C47" i="104"/>
  <c r="D47" i="104"/>
  <c r="B47" i="104"/>
  <c r="E47" i="104"/>
  <c r="F47" i="104"/>
  <c r="G46" i="104"/>
  <c r="I43" i="105"/>
  <c r="A45" i="105"/>
  <c r="C45" i="105"/>
  <c r="B45" i="105"/>
  <c r="J45" i="105"/>
  <c r="G45" i="105" s="1"/>
  <c r="BL48" i="108" s="1"/>
  <c r="F45" i="105"/>
  <c r="E45" i="105"/>
  <c r="BP48" i="108" s="1"/>
  <c r="D45" i="105"/>
  <c r="BO48" i="108" s="1"/>
  <c r="W46" i="108"/>
  <c r="A48" i="108"/>
  <c r="X49" i="108" s="1"/>
  <c r="C48" i="108"/>
  <c r="B48" i="108"/>
  <c r="Y48" i="108"/>
  <c r="G49" i="102"/>
  <c r="H49" i="102"/>
  <c r="E49" i="102"/>
  <c r="F49" i="102"/>
  <c r="A49" i="102"/>
  <c r="D50" i="102" s="1"/>
  <c r="B49" i="102"/>
  <c r="C49" i="102"/>
  <c r="T47" i="108" l="1"/>
  <c r="U47" i="108" s="1"/>
  <c r="V47" i="108"/>
  <c r="W47" i="108" s="1"/>
  <c r="N46" i="108"/>
  <c r="BT46" i="108" s="1"/>
  <c r="BV46" i="108" s="1"/>
  <c r="P47" i="108"/>
  <c r="Q47" i="108" s="1"/>
  <c r="R47" i="108"/>
  <c r="S47" i="108" s="1"/>
  <c r="O45" i="108"/>
  <c r="E43" i="108"/>
  <c r="D44" i="108"/>
  <c r="BS44" i="108" s="1"/>
  <c r="BU44" i="108" s="1"/>
  <c r="D45" i="108"/>
  <c r="BS45" i="108" s="1"/>
  <c r="BU45" i="108" s="1"/>
  <c r="BR48" i="108"/>
  <c r="BN46" i="108"/>
  <c r="BQ46" i="108" s="1"/>
  <c r="I44" i="105"/>
  <c r="BN47" i="108" s="1"/>
  <c r="BQ47" i="108" s="1"/>
  <c r="H45" i="105"/>
  <c r="BM48" i="108" s="1"/>
  <c r="E47" i="103"/>
  <c r="F47" i="103"/>
  <c r="G47" i="103"/>
  <c r="A48" i="103"/>
  <c r="B48" i="103"/>
  <c r="C48" i="103"/>
  <c r="D48" i="103"/>
  <c r="E48" i="103" s="1"/>
  <c r="A49" i="108"/>
  <c r="X50" i="108" s="1"/>
  <c r="C49" i="108"/>
  <c r="B49" i="108"/>
  <c r="Y49" i="108"/>
  <c r="A46" i="105"/>
  <c r="C46" i="105"/>
  <c r="B46" i="105"/>
  <c r="J46" i="105"/>
  <c r="G46" i="105" s="1"/>
  <c r="BL49" i="108" s="1"/>
  <c r="F46" i="105"/>
  <c r="E46" i="105"/>
  <c r="BP49" i="108" s="1"/>
  <c r="D46" i="105"/>
  <c r="BO49" i="108" s="1"/>
  <c r="A48" i="104"/>
  <c r="B48" i="104"/>
  <c r="E48" i="104"/>
  <c r="D48" i="104"/>
  <c r="C48" i="104"/>
  <c r="F48" i="104"/>
  <c r="G47" i="104"/>
  <c r="G50" i="102"/>
  <c r="H50" i="102"/>
  <c r="E50" i="102"/>
  <c r="F50" i="102"/>
  <c r="A50" i="102"/>
  <c r="D51" i="102" s="1"/>
  <c r="B50" i="102"/>
  <c r="C50" i="102"/>
  <c r="T48" i="108" l="1"/>
  <c r="U48" i="108" s="1"/>
  <c r="V48" i="108"/>
  <c r="W48" i="108" s="1"/>
  <c r="O46" i="108"/>
  <c r="P48" i="108"/>
  <c r="Q48" i="108" s="1"/>
  <c r="R48" i="108"/>
  <c r="S48" i="108" s="1"/>
  <c r="N47" i="108"/>
  <c r="BT47" i="108" s="1"/>
  <c r="BV47" i="108" s="1"/>
  <c r="E44" i="108"/>
  <c r="E45" i="108"/>
  <c r="H46" i="108"/>
  <c r="I46" i="108" s="1"/>
  <c r="J46" i="108"/>
  <c r="K46" i="108" s="1"/>
  <c r="H47" i="108"/>
  <c r="I47" i="108" s="1"/>
  <c r="J47" i="108"/>
  <c r="K47" i="108" s="1"/>
  <c r="F47" i="108"/>
  <c r="G47" i="108" s="1"/>
  <c r="F46" i="108"/>
  <c r="G46" i="108" s="1"/>
  <c r="BR49" i="108"/>
  <c r="L48" i="108"/>
  <c r="M48" i="108" s="1"/>
  <c r="L49" i="108"/>
  <c r="H46" i="105"/>
  <c r="BM49" i="108" s="1"/>
  <c r="I45" i="105"/>
  <c r="BN48" i="108" s="1"/>
  <c r="BQ48" i="108" s="1"/>
  <c r="H48" i="103"/>
  <c r="F48" i="103"/>
  <c r="G48" i="103"/>
  <c r="C49" i="104"/>
  <c r="D49" i="104"/>
  <c r="F49" i="104"/>
  <c r="A49" i="104"/>
  <c r="B49" i="104"/>
  <c r="E49" i="104"/>
  <c r="A49" i="103"/>
  <c r="C49" i="103"/>
  <c r="B49" i="103"/>
  <c r="D49" i="103"/>
  <c r="H49" i="103" s="1"/>
  <c r="A47" i="105"/>
  <c r="B47" i="105"/>
  <c r="C47" i="105"/>
  <c r="J47" i="105"/>
  <c r="G47" i="105" s="1"/>
  <c r="BL50" i="108" s="1"/>
  <c r="F47" i="105"/>
  <c r="E47" i="105"/>
  <c r="BP50" i="108" s="1"/>
  <c r="D47" i="105"/>
  <c r="BO50" i="108" s="1"/>
  <c r="A50" i="108"/>
  <c r="X51" i="108" s="1"/>
  <c r="C50" i="108"/>
  <c r="B50" i="108"/>
  <c r="Y50" i="108"/>
  <c r="G48" i="104"/>
  <c r="G51" i="102"/>
  <c r="H51" i="102"/>
  <c r="E51" i="102"/>
  <c r="F51" i="102"/>
  <c r="C51" i="102"/>
  <c r="B51" i="102"/>
  <c r="A51" i="102"/>
  <c r="D52" i="102" s="1"/>
  <c r="T49" i="108" l="1"/>
  <c r="U49" i="108" s="1"/>
  <c r="V49" i="108"/>
  <c r="W49" i="108" s="1"/>
  <c r="N48" i="108"/>
  <c r="BT48" i="108" s="1"/>
  <c r="BV48" i="108" s="1"/>
  <c r="P49" i="108"/>
  <c r="Q49" i="108" s="1"/>
  <c r="R49" i="108"/>
  <c r="S49" i="108" s="1"/>
  <c r="O47" i="108"/>
  <c r="H48" i="108"/>
  <c r="I48" i="108" s="1"/>
  <c r="J48" i="108"/>
  <c r="K48" i="108" s="1"/>
  <c r="D47" i="108"/>
  <c r="BS47" i="108" s="1"/>
  <c r="BU47" i="108" s="1"/>
  <c r="D46" i="108"/>
  <c r="BS46" i="108" s="1"/>
  <c r="BU46" i="108" s="1"/>
  <c r="F48" i="108"/>
  <c r="G48" i="108" s="1"/>
  <c r="BR50" i="108"/>
  <c r="L50" i="108"/>
  <c r="M49" i="108"/>
  <c r="I46" i="105"/>
  <c r="BN49" i="108" s="1"/>
  <c r="BQ49" i="108" s="1"/>
  <c r="G49" i="103"/>
  <c r="E49" i="103"/>
  <c r="F49" i="103"/>
  <c r="A48" i="105"/>
  <c r="C48" i="105"/>
  <c r="B48" i="105"/>
  <c r="J48" i="105"/>
  <c r="G48" i="105" s="1"/>
  <c r="BL51" i="108" s="1"/>
  <c r="F48" i="105"/>
  <c r="E48" i="105"/>
  <c r="BP51" i="108" s="1"/>
  <c r="D48" i="105"/>
  <c r="BO51" i="108" s="1"/>
  <c r="A50" i="103"/>
  <c r="C50" i="103"/>
  <c r="B50" i="103"/>
  <c r="D50" i="103"/>
  <c r="E50" i="103" s="1"/>
  <c r="A51" i="108"/>
  <c r="X52" i="108" s="1"/>
  <c r="C51" i="108"/>
  <c r="B51" i="108"/>
  <c r="Y51" i="108"/>
  <c r="H47" i="105"/>
  <c r="BM50" i="108" s="1"/>
  <c r="A50" i="104"/>
  <c r="C50" i="104"/>
  <c r="D50" i="104"/>
  <c r="B50" i="104"/>
  <c r="F50" i="104"/>
  <c r="E50" i="104"/>
  <c r="G49" i="104"/>
  <c r="G52" i="102"/>
  <c r="H52" i="102"/>
  <c r="E52" i="102"/>
  <c r="F52" i="102"/>
  <c r="C52" i="102"/>
  <c r="B52" i="102"/>
  <c r="A52" i="102"/>
  <c r="D53" i="102" s="1"/>
  <c r="T50" i="108" l="1"/>
  <c r="U50" i="108" s="1"/>
  <c r="V50" i="108"/>
  <c r="W50" i="108" s="1"/>
  <c r="P50" i="108"/>
  <c r="Q50" i="108" s="1"/>
  <c r="R50" i="108"/>
  <c r="S50" i="108" s="1"/>
  <c r="O48" i="108"/>
  <c r="N49" i="108"/>
  <c r="BT49" i="108" s="1"/>
  <c r="BV49" i="108" s="1"/>
  <c r="E46" i="108"/>
  <c r="E47" i="108"/>
  <c r="D48" i="108"/>
  <c r="BS48" i="108" s="1"/>
  <c r="BU48" i="108" s="1"/>
  <c r="H49" i="108"/>
  <c r="I49" i="108" s="1"/>
  <c r="J49" i="108"/>
  <c r="K49" i="108" s="1"/>
  <c r="F49" i="108"/>
  <c r="G49" i="108" s="1"/>
  <c r="BR51" i="108"/>
  <c r="F50" i="103"/>
  <c r="H48" i="105"/>
  <c r="BM51" i="108" s="1"/>
  <c r="H50" i="103"/>
  <c r="G50" i="103"/>
  <c r="M50" i="108"/>
  <c r="A51" i="103"/>
  <c r="B51" i="103"/>
  <c r="C51" i="103"/>
  <c r="D51" i="103"/>
  <c r="H51" i="103" s="1"/>
  <c r="A51" i="104"/>
  <c r="C51" i="104"/>
  <c r="E51" i="104"/>
  <c r="B51" i="104"/>
  <c r="D51" i="104"/>
  <c r="F51" i="104"/>
  <c r="I47" i="105"/>
  <c r="A52" i="108"/>
  <c r="X53" i="108" s="1"/>
  <c r="C52" i="108"/>
  <c r="B52" i="108"/>
  <c r="Y52" i="108"/>
  <c r="A49" i="105"/>
  <c r="C49" i="105"/>
  <c r="B49" i="105"/>
  <c r="J49" i="105"/>
  <c r="G49" i="105" s="1"/>
  <c r="BL52" i="108" s="1"/>
  <c r="F49" i="105"/>
  <c r="E49" i="105"/>
  <c r="BP52" i="108" s="1"/>
  <c r="D49" i="105"/>
  <c r="BO52" i="108" s="1"/>
  <c r="G50" i="104"/>
  <c r="G53" i="102"/>
  <c r="H53" i="102"/>
  <c r="E53" i="102"/>
  <c r="F53" i="102"/>
  <c r="A53" i="102"/>
  <c r="D54" i="102" s="1"/>
  <c r="B53" i="102"/>
  <c r="C53" i="102"/>
  <c r="T51" i="108" l="1"/>
  <c r="U51" i="108" s="1"/>
  <c r="V51" i="108"/>
  <c r="W51" i="108" s="1"/>
  <c r="P51" i="108"/>
  <c r="Q51" i="108" s="1"/>
  <c r="R51" i="108"/>
  <c r="S51" i="108" s="1"/>
  <c r="N50" i="108"/>
  <c r="BT50" i="108" s="1"/>
  <c r="BV50" i="108" s="1"/>
  <c r="E48" i="108"/>
  <c r="O49" i="108"/>
  <c r="D49" i="108"/>
  <c r="BS49" i="108" s="1"/>
  <c r="BU49" i="108" s="1"/>
  <c r="BR52" i="108"/>
  <c r="BN50" i="108"/>
  <c r="BQ50" i="108" s="1"/>
  <c r="L52" i="108"/>
  <c r="L51" i="108"/>
  <c r="M51" i="108" s="1"/>
  <c r="I48" i="105"/>
  <c r="BN51" i="108" s="1"/>
  <c r="BQ51" i="108" s="1"/>
  <c r="G51" i="103"/>
  <c r="E51" i="103"/>
  <c r="H49" i="105"/>
  <c r="BM52" i="108" s="1"/>
  <c r="A50" i="105"/>
  <c r="C50" i="105"/>
  <c r="B50" i="105"/>
  <c r="J50" i="105"/>
  <c r="G50" i="105" s="1"/>
  <c r="BL53" i="108" s="1"/>
  <c r="F50" i="105"/>
  <c r="E50" i="105"/>
  <c r="BP53" i="108" s="1"/>
  <c r="D50" i="105"/>
  <c r="BO53" i="108" s="1"/>
  <c r="A53" i="108"/>
  <c r="X54" i="108" s="1"/>
  <c r="C53" i="108"/>
  <c r="B53" i="108"/>
  <c r="Y53" i="108"/>
  <c r="C52" i="104"/>
  <c r="D52" i="104"/>
  <c r="F52" i="104"/>
  <c r="A52" i="104"/>
  <c r="B52" i="104"/>
  <c r="E52" i="104"/>
  <c r="G51" i="104"/>
  <c r="A52" i="103"/>
  <c r="C52" i="103"/>
  <c r="B52" i="103"/>
  <c r="D52" i="103"/>
  <c r="G52" i="103" s="1"/>
  <c r="F51" i="103"/>
  <c r="G54" i="102"/>
  <c r="H54" i="102"/>
  <c r="E54" i="102"/>
  <c r="F54" i="102"/>
  <c r="C54" i="102"/>
  <c r="A54" i="102"/>
  <c r="D55" i="102" s="1"/>
  <c r="B54" i="102"/>
  <c r="T52" i="108" l="1"/>
  <c r="U52" i="108" s="1"/>
  <c r="V52" i="108"/>
  <c r="W52" i="108" s="1"/>
  <c r="P52" i="108"/>
  <c r="R52" i="108"/>
  <c r="S52" i="108" s="1"/>
  <c r="N51" i="108"/>
  <c r="BT51" i="108" s="1"/>
  <c r="BV51" i="108" s="1"/>
  <c r="J51" i="108"/>
  <c r="K51" i="108" s="1"/>
  <c r="O50" i="108"/>
  <c r="E49" i="108"/>
  <c r="H50" i="108"/>
  <c r="I50" i="108" s="1"/>
  <c r="J50" i="108"/>
  <c r="K50" i="108" s="1"/>
  <c r="F51" i="108"/>
  <c r="G51" i="108" s="1"/>
  <c r="H51" i="108"/>
  <c r="I51" i="108" s="1"/>
  <c r="F50" i="108"/>
  <c r="G50" i="108" s="1"/>
  <c r="BR53" i="108"/>
  <c r="L53" i="108"/>
  <c r="I49" i="105"/>
  <c r="BN52" i="108" s="1"/>
  <c r="BQ52" i="108" s="1"/>
  <c r="H52" i="103"/>
  <c r="F52" i="103"/>
  <c r="E52" i="103"/>
  <c r="H50" i="105"/>
  <c r="BM53" i="108" s="1"/>
  <c r="A51" i="105"/>
  <c r="B51" i="105"/>
  <c r="C51" i="105"/>
  <c r="J51" i="105"/>
  <c r="G51" i="105" s="1"/>
  <c r="BL54" i="108" s="1"/>
  <c r="F51" i="105"/>
  <c r="E51" i="105"/>
  <c r="BP54" i="108" s="1"/>
  <c r="D51" i="105"/>
  <c r="BO54" i="108" s="1"/>
  <c r="A53" i="103"/>
  <c r="C53" i="103"/>
  <c r="B53" i="103"/>
  <c r="D53" i="103"/>
  <c r="G53" i="103" s="1"/>
  <c r="A53" i="104"/>
  <c r="B53" i="104"/>
  <c r="D53" i="104"/>
  <c r="C53" i="104"/>
  <c r="E53" i="104"/>
  <c r="F53" i="104"/>
  <c r="A54" i="108"/>
  <c r="X55" i="108" s="1"/>
  <c r="C54" i="108"/>
  <c r="B54" i="108"/>
  <c r="Y54" i="108"/>
  <c r="M52" i="108"/>
  <c r="G52" i="104"/>
  <c r="G55" i="102"/>
  <c r="H55" i="102"/>
  <c r="E55" i="102"/>
  <c r="F55" i="102"/>
  <c r="C55" i="102"/>
  <c r="A55" i="102"/>
  <c r="D56" i="102" s="1"/>
  <c r="B55" i="102"/>
  <c r="T53" i="108" l="1"/>
  <c r="U53" i="108" s="1"/>
  <c r="V53" i="108"/>
  <c r="W53" i="108" s="1"/>
  <c r="N52" i="108"/>
  <c r="BT52" i="108" s="1"/>
  <c r="BV52" i="108" s="1"/>
  <c r="Q52" i="108"/>
  <c r="P53" i="108"/>
  <c r="Q53" i="108" s="1"/>
  <c r="R53" i="108"/>
  <c r="S53" i="108" s="1"/>
  <c r="O51" i="108"/>
  <c r="H52" i="108"/>
  <c r="I52" i="108" s="1"/>
  <c r="J52" i="108"/>
  <c r="K52" i="108" s="1"/>
  <c r="D51" i="108"/>
  <c r="BS51" i="108" s="1"/>
  <c r="BU51" i="108" s="1"/>
  <c r="D50" i="108"/>
  <c r="BS50" i="108" s="1"/>
  <c r="BU50" i="108" s="1"/>
  <c r="F52" i="108"/>
  <c r="G52" i="108" s="1"/>
  <c r="BR54" i="108"/>
  <c r="H51" i="105"/>
  <c r="BM54" i="108" s="1"/>
  <c r="I50" i="105"/>
  <c r="BN53" i="108" s="1"/>
  <c r="BQ53" i="108" s="1"/>
  <c r="E53" i="103"/>
  <c r="A54" i="103"/>
  <c r="C54" i="103"/>
  <c r="B54" i="103"/>
  <c r="D54" i="103"/>
  <c r="G54" i="103" s="1"/>
  <c r="A52" i="105"/>
  <c r="C52" i="105"/>
  <c r="B52" i="105"/>
  <c r="J52" i="105"/>
  <c r="G52" i="105" s="1"/>
  <c r="BL55" i="108" s="1"/>
  <c r="F52" i="105"/>
  <c r="E52" i="105"/>
  <c r="BP55" i="108" s="1"/>
  <c r="D52" i="105"/>
  <c r="BO55" i="108" s="1"/>
  <c r="F53" i="103"/>
  <c r="H53" i="103"/>
  <c r="A55" i="108"/>
  <c r="X56" i="108" s="1"/>
  <c r="C55" i="108"/>
  <c r="B55" i="108"/>
  <c r="Y55" i="108"/>
  <c r="B54" i="104"/>
  <c r="D54" i="104"/>
  <c r="F54" i="104"/>
  <c r="A54" i="104"/>
  <c r="C54" i="104"/>
  <c r="E54" i="104"/>
  <c r="M53" i="108"/>
  <c r="G53" i="104"/>
  <c r="G56" i="102"/>
  <c r="H56" i="102"/>
  <c r="E56" i="102"/>
  <c r="F56" i="102"/>
  <c r="C56" i="102"/>
  <c r="A56" i="102"/>
  <c r="D57" i="102" s="1"/>
  <c r="B56" i="102"/>
  <c r="T54" i="108" l="1"/>
  <c r="U54" i="108" s="1"/>
  <c r="V54" i="108"/>
  <c r="P54" i="108"/>
  <c r="Q54" i="108" s="1"/>
  <c r="R54" i="108"/>
  <c r="S54" i="108" s="1"/>
  <c r="N53" i="108"/>
  <c r="BT53" i="108" s="1"/>
  <c r="BV53" i="108" s="1"/>
  <c r="E50" i="108"/>
  <c r="O52" i="108"/>
  <c r="E51" i="108"/>
  <c r="H53" i="108"/>
  <c r="I53" i="108" s="1"/>
  <c r="J53" i="108"/>
  <c r="K53" i="108" s="1"/>
  <c r="D52" i="108"/>
  <c r="BS52" i="108" s="1"/>
  <c r="BU52" i="108" s="1"/>
  <c r="F53" i="108"/>
  <c r="G53" i="108" s="1"/>
  <c r="BR55" i="108"/>
  <c r="L54" i="108"/>
  <c r="M54" i="108" s="1"/>
  <c r="L55" i="108"/>
  <c r="I51" i="105"/>
  <c r="BN54" i="108" s="1"/>
  <c r="BQ54" i="108" s="1"/>
  <c r="H54" i="103"/>
  <c r="E54" i="103"/>
  <c r="F54" i="103"/>
  <c r="H52" i="105"/>
  <c r="BM55" i="108" s="1"/>
  <c r="A56" i="108"/>
  <c r="X57" i="108" s="1"/>
  <c r="C56" i="108"/>
  <c r="B56" i="108"/>
  <c r="Y56" i="108"/>
  <c r="A55" i="103"/>
  <c r="B55" i="103"/>
  <c r="C55" i="103"/>
  <c r="D55" i="103"/>
  <c r="G55" i="103" s="1"/>
  <c r="B55" i="104"/>
  <c r="D55" i="104"/>
  <c r="F55" i="104"/>
  <c r="A55" i="104"/>
  <c r="C55" i="104"/>
  <c r="E55" i="104"/>
  <c r="A53" i="105"/>
  <c r="C53" i="105"/>
  <c r="B53" i="105"/>
  <c r="J53" i="105"/>
  <c r="G53" i="105" s="1"/>
  <c r="BL56" i="108" s="1"/>
  <c r="F53" i="105"/>
  <c r="E53" i="105"/>
  <c r="BP56" i="108" s="1"/>
  <c r="D53" i="105"/>
  <c r="BO56" i="108" s="1"/>
  <c r="W54" i="108"/>
  <c r="G54" i="104"/>
  <c r="G57" i="102"/>
  <c r="H57" i="102"/>
  <c r="E57" i="102"/>
  <c r="F57" i="102"/>
  <c r="A57" i="102"/>
  <c r="D58" i="102" s="1"/>
  <c r="B57" i="102"/>
  <c r="C57" i="102"/>
  <c r="T55" i="108" l="1"/>
  <c r="U55" i="108" s="1"/>
  <c r="V55" i="108"/>
  <c r="W55" i="108" s="1"/>
  <c r="P55" i="108"/>
  <c r="Q55" i="108" s="1"/>
  <c r="R55" i="108"/>
  <c r="S55" i="108" s="1"/>
  <c r="N54" i="108"/>
  <c r="BT54" i="108" s="1"/>
  <c r="BV54" i="108" s="1"/>
  <c r="E52" i="108"/>
  <c r="O53" i="108"/>
  <c r="H54" i="108"/>
  <c r="I54" i="108" s="1"/>
  <c r="J54" i="108"/>
  <c r="K54" i="108" s="1"/>
  <c r="D53" i="108"/>
  <c r="BS53" i="108" s="1"/>
  <c r="BU53" i="108" s="1"/>
  <c r="F54" i="108"/>
  <c r="G54" i="108" s="1"/>
  <c r="BR56" i="108"/>
  <c r="L56" i="108"/>
  <c r="H55" i="103"/>
  <c r="F55" i="103"/>
  <c r="E55" i="103"/>
  <c r="A54" i="105"/>
  <c r="C54" i="105"/>
  <c r="B54" i="105"/>
  <c r="J54" i="105"/>
  <c r="G54" i="105" s="1"/>
  <c r="BL57" i="108" s="1"/>
  <c r="F54" i="105"/>
  <c r="E54" i="105"/>
  <c r="BP57" i="108" s="1"/>
  <c r="D54" i="105"/>
  <c r="BO57" i="108" s="1"/>
  <c r="A57" i="108"/>
  <c r="X58" i="108" s="1"/>
  <c r="C57" i="108"/>
  <c r="B57" i="108"/>
  <c r="Y57" i="108"/>
  <c r="M55" i="108"/>
  <c r="H53" i="105"/>
  <c r="BM56" i="108" s="1"/>
  <c r="C56" i="104"/>
  <c r="D56" i="104"/>
  <c r="F56" i="104"/>
  <c r="A56" i="104"/>
  <c r="B56" i="104"/>
  <c r="E56" i="104"/>
  <c r="A56" i="103"/>
  <c r="B56" i="103"/>
  <c r="C56" i="103"/>
  <c r="D56" i="103"/>
  <c r="G56" i="103" s="1"/>
  <c r="I52" i="105"/>
  <c r="G55" i="104"/>
  <c r="G58" i="102"/>
  <c r="H58" i="102"/>
  <c r="E58" i="102"/>
  <c r="F58" i="102"/>
  <c r="B58" i="102"/>
  <c r="A58" i="102"/>
  <c r="D59" i="102" s="1"/>
  <c r="C58" i="102"/>
  <c r="T56" i="108" l="1"/>
  <c r="U56" i="108" s="1"/>
  <c r="V56" i="108"/>
  <c r="W56" i="108" s="1"/>
  <c r="P56" i="108"/>
  <c r="Q56" i="108" s="1"/>
  <c r="R56" i="108"/>
  <c r="S56" i="108" s="1"/>
  <c r="O54" i="108"/>
  <c r="N55" i="108"/>
  <c r="BT55" i="108" s="1"/>
  <c r="BV55" i="108" s="1"/>
  <c r="E53" i="108"/>
  <c r="D54" i="108"/>
  <c r="BS54" i="108" s="1"/>
  <c r="BU54" i="108" s="1"/>
  <c r="BR57" i="108"/>
  <c r="BN55" i="108"/>
  <c r="BQ55" i="108" s="1"/>
  <c r="L57" i="108"/>
  <c r="H56" i="103"/>
  <c r="E56" i="103"/>
  <c r="F56" i="103"/>
  <c r="A57" i="104"/>
  <c r="B57" i="104"/>
  <c r="D57" i="104"/>
  <c r="C57" i="104"/>
  <c r="E57" i="104"/>
  <c r="F57" i="104"/>
  <c r="M56" i="108"/>
  <c r="A55" i="105"/>
  <c r="B55" i="105"/>
  <c r="C55" i="105"/>
  <c r="J55" i="105"/>
  <c r="G55" i="105" s="1"/>
  <c r="BL58" i="108" s="1"/>
  <c r="F55" i="105"/>
  <c r="E55" i="105"/>
  <c r="BP58" i="108" s="1"/>
  <c r="D55" i="105"/>
  <c r="BO58" i="108" s="1"/>
  <c r="G56" i="104"/>
  <c r="A57" i="103"/>
  <c r="C57" i="103"/>
  <c r="B57" i="103"/>
  <c r="D57" i="103"/>
  <c r="G57" i="103" s="1"/>
  <c r="I53" i="105"/>
  <c r="A58" i="108"/>
  <c r="X59" i="108" s="1"/>
  <c r="C58" i="108"/>
  <c r="B58" i="108"/>
  <c r="Y58" i="108"/>
  <c r="H54" i="105"/>
  <c r="BM57" i="108" s="1"/>
  <c r="G59" i="102"/>
  <c r="H59" i="102"/>
  <c r="E59" i="102"/>
  <c r="F59" i="102"/>
  <c r="B59" i="102"/>
  <c r="C59" i="102"/>
  <c r="A59" i="102"/>
  <c r="D60" i="102" s="1"/>
  <c r="T57" i="108" l="1"/>
  <c r="U57" i="108" s="1"/>
  <c r="V57" i="108"/>
  <c r="W57" i="108" s="1"/>
  <c r="N56" i="108"/>
  <c r="BT56" i="108" s="1"/>
  <c r="BV56" i="108" s="1"/>
  <c r="P57" i="108"/>
  <c r="Q57" i="108" s="1"/>
  <c r="R57" i="108"/>
  <c r="S57" i="108" s="1"/>
  <c r="O55" i="108"/>
  <c r="E54" i="108"/>
  <c r="H55" i="108"/>
  <c r="I55" i="108" s="1"/>
  <c r="J55" i="108"/>
  <c r="K55" i="108" s="1"/>
  <c r="F55" i="108"/>
  <c r="G55" i="108" s="1"/>
  <c r="BR58" i="108"/>
  <c r="BN56" i="108"/>
  <c r="BQ56" i="108" s="1"/>
  <c r="L58" i="108"/>
  <c r="E57" i="103"/>
  <c r="I54" i="105"/>
  <c r="A59" i="108"/>
  <c r="X60" i="108" s="1"/>
  <c r="C59" i="108"/>
  <c r="B59" i="108"/>
  <c r="Y59" i="108"/>
  <c r="A56" i="105"/>
  <c r="C56" i="105"/>
  <c r="B56" i="105"/>
  <c r="J56" i="105"/>
  <c r="G56" i="105" s="1"/>
  <c r="BL59" i="108" s="1"/>
  <c r="F56" i="105"/>
  <c r="E56" i="105"/>
  <c r="BP59" i="108" s="1"/>
  <c r="D56" i="105"/>
  <c r="BO59" i="108" s="1"/>
  <c r="M57" i="108"/>
  <c r="A58" i="103"/>
  <c r="B58" i="103"/>
  <c r="C58" i="103"/>
  <c r="D58" i="103"/>
  <c r="G58" i="103" s="1"/>
  <c r="H55" i="105"/>
  <c r="BM58" i="108" s="1"/>
  <c r="A58" i="104"/>
  <c r="C58" i="104"/>
  <c r="E58" i="104"/>
  <c r="B58" i="104"/>
  <c r="D58" i="104"/>
  <c r="F58" i="104"/>
  <c r="H57" i="103"/>
  <c r="F57" i="103"/>
  <c r="G57" i="104"/>
  <c r="G60" i="102"/>
  <c r="H60" i="102"/>
  <c r="E60" i="102"/>
  <c r="F60" i="102"/>
  <c r="C60" i="102"/>
  <c r="A60" i="102"/>
  <c r="D61" i="102" s="1"/>
  <c r="B60" i="102"/>
  <c r="T58" i="108" l="1"/>
  <c r="U58" i="108" s="1"/>
  <c r="V58" i="108"/>
  <c r="W58" i="108" s="1"/>
  <c r="P58" i="108"/>
  <c r="Q58" i="108" s="1"/>
  <c r="R58" i="108"/>
  <c r="S58" i="108" s="1"/>
  <c r="N57" i="108"/>
  <c r="BT57" i="108" s="1"/>
  <c r="BV57" i="108" s="1"/>
  <c r="O56" i="108"/>
  <c r="H56" i="108"/>
  <c r="I56" i="108" s="1"/>
  <c r="J56" i="108"/>
  <c r="K56" i="108" s="1"/>
  <c r="D55" i="108"/>
  <c r="BS55" i="108" s="1"/>
  <c r="BU55" i="108" s="1"/>
  <c r="F56" i="108"/>
  <c r="G56" i="108" s="1"/>
  <c r="BR59" i="108"/>
  <c r="BN57" i="108"/>
  <c r="BQ57" i="108" s="1"/>
  <c r="L59" i="108"/>
  <c r="F58" i="103"/>
  <c r="E58" i="103"/>
  <c r="H58" i="103"/>
  <c r="H56" i="105"/>
  <c r="BM59" i="108" s="1"/>
  <c r="M58" i="108"/>
  <c r="A59" i="103"/>
  <c r="C59" i="103"/>
  <c r="B59" i="103"/>
  <c r="D59" i="103"/>
  <c r="G59" i="103" s="1"/>
  <c r="A60" i="108"/>
  <c r="X61" i="108" s="1"/>
  <c r="C60" i="108"/>
  <c r="B60" i="108"/>
  <c r="Y60" i="108"/>
  <c r="B59" i="104"/>
  <c r="D59" i="104"/>
  <c r="F59" i="104"/>
  <c r="A59" i="104"/>
  <c r="C59" i="104"/>
  <c r="E59" i="104"/>
  <c r="I55" i="105"/>
  <c r="A57" i="105"/>
  <c r="C57" i="105"/>
  <c r="B57" i="105"/>
  <c r="J57" i="105"/>
  <c r="G57" i="105" s="1"/>
  <c r="BL60" i="108" s="1"/>
  <c r="F57" i="105"/>
  <c r="E57" i="105"/>
  <c r="BP60" i="108" s="1"/>
  <c r="D57" i="105"/>
  <c r="BO60" i="108" s="1"/>
  <c r="G58" i="104"/>
  <c r="G61" i="102"/>
  <c r="H61" i="102"/>
  <c r="E61" i="102"/>
  <c r="F61" i="102"/>
  <c r="A61" i="102"/>
  <c r="D62" i="102" s="1"/>
  <c r="B61" i="102"/>
  <c r="C61" i="102"/>
  <c r="T59" i="108" l="1"/>
  <c r="U59" i="108" s="1"/>
  <c r="V59" i="108"/>
  <c r="W59" i="108" s="1"/>
  <c r="P59" i="108"/>
  <c r="Q59" i="108" s="1"/>
  <c r="R59" i="108"/>
  <c r="S59" i="108" s="1"/>
  <c r="N58" i="108"/>
  <c r="BT58" i="108" s="1"/>
  <c r="BV58" i="108" s="1"/>
  <c r="O57" i="108"/>
  <c r="E55" i="108"/>
  <c r="H57" i="108"/>
  <c r="I57" i="108" s="1"/>
  <c r="J57" i="108"/>
  <c r="K57" i="108" s="1"/>
  <c r="D56" i="108"/>
  <c r="BS56" i="108" s="1"/>
  <c r="BU56" i="108" s="1"/>
  <c r="F57" i="108"/>
  <c r="G57" i="108" s="1"/>
  <c r="BR60" i="108"/>
  <c r="BN58" i="108"/>
  <c r="BQ58" i="108" s="1"/>
  <c r="I56" i="105"/>
  <c r="BN59" i="108" s="1"/>
  <c r="BQ59" i="108" s="1"/>
  <c r="H57" i="105"/>
  <c r="BM60" i="108" s="1"/>
  <c r="H59" i="103"/>
  <c r="A58" i="105"/>
  <c r="C58" i="105"/>
  <c r="B58" i="105"/>
  <c r="J58" i="105"/>
  <c r="G58" i="105" s="1"/>
  <c r="BL61" i="108" s="1"/>
  <c r="F58" i="105"/>
  <c r="E58" i="105"/>
  <c r="BP61" i="108" s="1"/>
  <c r="D58" i="105"/>
  <c r="BO61" i="108" s="1"/>
  <c r="A61" i="108"/>
  <c r="X62" i="108" s="1"/>
  <c r="C61" i="108"/>
  <c r="B61" i="108"/>
  <c r="Y61" i="108"/>
  <c r="M59" i="108"/>
  <c r="C60" i="104"/>
  <c r="D60" i="104"/>
  <c r="F60" i="104"/>
  <c r="B60" i="104"/>
  <c r="A60" i="104"/>
  <c r="E60" i="104"/>
  <c r="A60" i="103"/>
  <c r="B60" i="103"/>
  <c r="C60" i="103"/>
  <c r="D60" i="103"/>
  <c r="H60" i="103" s="1"/>
  <c r="G59" i="104"/>
  <c r="E59" i="103"/>
  <c r="F59" i="103"/>
  <c r="G62" i="102"/>
  <c r="H62" i="102"/>
  <c r="E62" i="102"/>
  <c r="F62" i="102"/>
  <c r="B62" i="102"/>
  <c r="C62" i="102"/>
  <c r="A62" i="102"/>
  <c r="D63" i="102" s="1"/>
  <c r="T60" i="108" l="1"/>
  <c r="U60" i="108" s="1"/>
  <c r="V60" i="108"/>
  <c r="W60" i="108" s="1"/>
  <c r="P60" i="108"/>
  <c r="Q60" i="108" s="1"/>
  <c r="R60" i="108"/>
  <c r="S60" i="108" s="1"/>
  <c r="O58" i="108"/>
  <c r="N59" i="108"/>
  <c r="BT59" i="108" s="1"/>
  <c r="BV59" i="108" s="1"/>
  <c r="E56" i="108"/>
  <c r="H59" i="108"/>
  <c r="I59" i="108" s="1"/>
  <c r="J59" i="108"/>
  <c r="K59" i="108" s="1"/>
  <c r="H58" i="108"/>
  <c r="I58" i="108" s="1"/>
  <c r="J58" i="108"/>
  <c r="K58" i="108" s="1"/>
  <c r="D57" i="108"/>
  <c r="BS57" i="108" s="1"/>
  <c r="BU57" i="108" s="1"/>
  <c r="F58" i="108"/>
  <c r="G58" i="108" s="1"/>
  <c r="F59" i="108"/>
  <c r="G59" i="108" s="1"/>
  <c r="BR61" i="108"/>
  <c r="L60" i="108"/>
  <c r="M60" i="108" s="1"/>
  <c r="L61" i="108"/>
  <c r="I57" i="105"/>
  <c r="BN60" i="108" s="1"/>
  <c r="BQ60" i="108" s="1"/>
  <c r="E60" i="103"/>
  <c r="G60" i="103"/>
  <c r="F60" i="103"/>
  <c r="A61" i="103"/>
  <c r="B61" i="103"/>
  <c r="C61" i="103"/>
  <c r="D61" i="103"/>
  <c r="H61" i="103" s="1"/>
  <c r="A61" i="104"/>
  <c r="B61" i="104"/>
  <c r="D61" i="104"/>
  <c r="C61" i="104"/>
  <c r="E61" i="104"/>
  <c r="F61" i="104"/>
  <c r="A62" i="108"/>
  <c r="X63" i="108" s="1"/>
  <c r="C62" i="108"/>
  <c r="B62" i="108"/>
  <c r="Y62" i="108"/>
  <c r="A59" i="105"/>
  <c r="B59" i="105"/>
  <c r="C59" i="105"/>
  <c r="J59" i="105"/>
  <c r="G59" i="105" s="1"/>
  <c r="BL62" i="108" s="1"/>
  <c r="F59" i="105"/>
  <c r="E59" i="105"/>
  <c r="BP62" i="108" s="1"/>
  <c r="D59" i="105"/>
  <c r="BO62" i="108" s="1"/>
  <c r="H58" i="105"/>
  <c r="BM61" i="108" s="1"/>
  <c r="G60" i="104"/>
  <c r="G63" i="102"/>
  <c r="H63" i="102"/>
  <c r="E63" i="102"/>
  <c r="F63" i="102"/>
  <c r="C63" i="102"/>
  <c r="A63" i="102"/>
  <c r="D64" i="102" s="1"/>
  <c r="B63" i="102"/>
  <c r="T61" i="108" l="1"/>
  <c r="U61" i="108" s="1"/>
  <c r="V61" i="108"/>
  <c r="W61" i="108" s="1"/>
  <c r="P61" i="108"/>
  <c r="Q61" i="108" s="1"/>
  <c r="R61" i="108"/>
  <c r="S61" i="108" s="1"/>
  <c r="N60" i="108"/>
  <c r="BT60" i="108" s="1"/>
  <c r="BV60" i="108" s="1"/>
  <c r="J60" i="108"/>
  <c r="K60" i="108" s="1"/>
  <c r="O59" i="108"/>
  <c r="E57" i="108"/>
  <c r="D59" i="108"/>
  <c r="BS59" i="108" s="1"/>
  <c r="BU59" i="108" s="1"/>
  <c r="F60" i="108"/>
  <c r="G60" i="108" s="1"/>
  <c r="H60" i="108"/>
  <c r="I60" i="108" s="1"/>
  <c r="D58" i="108"/>
  <c r="BS58" i="108" s="1"/>
  <c r="BU58" i="108" s="1"/>
  <c r="BR62" i="108"/>
  <c r="L62" i="108"/>
  <c r="E61" i="103"/>
  <c r="G61" i="103"/>
  <c r="F61" i="103"/>
  <c r="M61" i="108"/>
  <c r="H59" i="105"/>
  <c r="BM62" i="108" s="1"/>
  <c r="A62" i="103"/>
  <c r="C62" i="103"/>
  <c r="B62" i="103"/>
  <c r="D62" i="103"/>
  <c r="G62" i="103" s="1"/>
  <c r="I58" i="105"/>
  <c r="A60" i="105"/>
  <c r="C60" i="105"/>
  <c r="B60" i="105"/>
  <c r="J60" i="105"/>
  <c r="G60" i="105" s="1"/>
  <c r="BL63" i="108" s="1"/>
  <c r="F60" i="105"/>
  <c r="E60" i="105"/>
  <c r="BP63" i="108" s="1"/>
  <c r="D60" i="105"/>
  <c r="BO63" i="108" s="1"/>
  <c r="A63" i="108"/>
  <c r="X64" i="108" s="1"/>
  <c r="C63" i="108"/>
  <c r="B63" i="108"/>
  <c r="Y63" i="108"/>
  <c r="A62" i="104"/>
  <c r="C62" i="104"/>
  <c r="D62" i="104"/>
  <c r="B62" i="104"/>
  <c r="E62" i="104"/>
  <c r="F62" i="104"/>
  <c r="G61" i="104"/>
  <c r="G64" i="102"/>
  <c r="H64" i="102"/>
  <c r="E64" i="102"/>
  <c r="F64" i="102"/>
  <c r="C64" i="102"/>
  <c r="A64" i="102"/>
  <c r="D65" i="102" s="1"/>
  <c r="B64" i="102"/>
  <c r="T62" i="108" l="1"/>
  <c r="U62" i="108" s="1"/>
  <c r="V62" i="108"/>
  <c r="W62" i="108" s="1"/>
  <c r="P62" i="108"/>
  <c r="Q62" i="108" s="1"/>
  <c r="R62" i="108"/>
  <c r="S62" i="108" s="1"/>
  <c r="N61" i="108"/>
  <c r="BT61" i="108" s="1"/>
  <c r="BV61" i="108" s="1"/>
  <c r="E58" i="108"/>
  <c r="E59" i="108"/>
  <c r="O60" i="108"/>
  <c r="D60" i="108"/>
  <c r="BS60" i="108" s="1"/>
  <c r="BU60" i="108" s="1"/>
  <c r="BR63" i="108"/>
  <c r="BN61" i="108"/>
  <c r="BQ61" i="108" s="1"/>
  <c r="L63" i="108"/>
  <c r="M63" i="108" s="1"/>
  <c r="H60" i="105"/>
  <c r="BM63" i="108" s="1"/>
  <c r="H62" i="103"/>
  <c r="A64" i="108"/>
  <c r="X65" i="108" s="1"/>
  <c r="C64" i="108"/>
  <c r="B64" i="108"/>
  <c r="Y64" i="108"/>
  <c r="A61" i="105"/>
  <c r="C61" i="105"/>
  <c r="B61" i="105"/>
  <c r="J61" i="105"/>
  <c r="G61" i="105" s="1"/>
  <c r="BL64" i="108" s="1"/>
  <c r="F61" i="105"/>
  <c r="E61" i="105"/>
  <c r="BP64" i="108" s="1"/>
  <c r="D61" i="105"/>
  <c r="BO64" i="108" s="1"/>
  <c r="M62" i="108"/>
  <c r="B63" i="104"/>
  <c r="E63" i="104"/>
  <c r="F63" i="104"/>
  <c r="A63" i="104"/>
  <c r="C63" i="104"/>
  <c r="D63" i="104"/>
  <c r="A63" i="103"/>
  <c r="B63" i="103"/>
  <c r="C63" i="103"/>
  <c r="D63" i="103"/>
  <c r="H63" i="103" s="1"/>
  <c r="I59" i="105"/>
  <c r="G62" i="104"/>
  <c r="F62" i="103"/>
  <c r="E62" i="103"/>
  <c r="G65" i="102"/>
  <c r="H65" i="102"/>
  <c r="E65" i="102"/>
  <c r="F65" i="102"/>
  <c r="A65" i="102"/>
  <c r="D66" i="102" s="1"/>
  <c r="B65" i="102"/>
  <c r="C65" i="102"/>
  <c r="T63" i="108" l="1"/>
  <c r="U63" i="108" s="1"/>
  <c r="V63" i="108"/>
  <c r="W63" i="108" s="1"/>
  <c r="P63" i="108"/>
  <c r="Q63" i="108" s="1"/>
  <c r="R63" i="108"/>
  <c r="S63" i="108" s="1"/>
  <c r="N62" i="108"/>
  <c r="BT62" i="108" s="1"/>
  <c r="BV62" i="108" s="1"/>
  <c r="O61" i="108"/>
  <c r="E60" i="108"/>
  <c r="H61" i="108"/>
  <c r="I61" i="108" s="1"/>
  <c r="J61" i="108"/>
  <c r="K61" i="108" s="1"/>
  <c r="F61" i="108"/>
  <c r="G61" i="108" s="1"/>
  <c r="BR64" i="108"/>
  <c r="BN62" i="108"/>
  <c r="BQ62" i="108" s="1"/>
  <c r="I60" i="105"/>
  <c r="BN63" i="108" s="1"/>
  <c r="BQ63" i="108" s="1"/>
  <c r="H61" i="105"/>
  <c r="BM64" i="108" s="1"/>
  <c r="F63" i="103"/>
  <c r="G63" i="104"/>
  <c r="A64" i="103"/>
  <c r="B64" i="103"/>
  <c r="C64" i="103"/>
  <c r="D64" i="103"/>
  <c r="G64" i="103" s="1"/>
  <c r="E64" i="104"/>
  <c r="A64" i="104"/>
  <c r="B64" i="104"/>
  <c r="D64" i="104"/>
  <c r="C64" i="104"/>
  <c r="F64" i="104"/>
  <c r="A62" i="105"/>
  <c r="C62" i="105"/>
  <c r="B62" i="105"/>
  <c r="J62" i="105"/>
  <c r="G62" i="105" s="1"/>
  <c r="BL65" i="108" s="1"/>
  <c r="F62" i="105"/>
  <c r="E62" i="105"/>
  <c r="BP65" i="108" s="1"/>
  <c r="D62" i="105"/>
  <c r="BO65" i="108" s="1"/>
  <c r="A65" i="108"/>
  <c r="X66" i="108" s="1"/>
  <c r="C65" i="108"/>
  <c r="B65" i="108"/>
  <c r="Y65" i="108"/>
  <c r="E63" i="103"/>
  <c r="G63" i="103"/>
  <c r="G66" i="102"/>
  <c r="H66" i="102"/>
  <c r="E66" i="102"/>
  <c r="F66" i="102"/>
  <c r="A66" i="102"/>
  <c r="D67" i="102" s="1"/>
  <c r="C66" i="102"/>
  <c r="B66" i="102"/>
  <c r="T64" i="108" l="1"/>
  <c r="U64" i="108" s="1"/>
  <c r="V64" i="108"/>
  <c r="W64" i="108" s="1"/>
  <c r="N63" i="108"/>
  <c r="BT63" i="108" s="1"/>
  <c r="BV63" i="108" s="1"/>
  <c r="P64" i="108"/>
  <c r="Q64" i="108" s="1"/>
  <c r="R64" i="108"/>
  <c r="S64" i="108" s="1"/>
  <c r="O62" i="108"/>
  <c r="H63" i="108"/>
  <c r="I63" i="108" s="1"/>
  <c r="J63" i="108"/>
  <c r="K63" i="108" s="1"/>
  <c r="H62" i="108"/>
  <c r="I62" i="108" s="1"/>
  <c r="J62" i="108"/>
  <c r="K62" i="108" s="1"/>
  <c r="D61" i="108"/>
  <c r="BS61" i="108" s="1"/>
  <c r="BU61" i="108" s="1"/>
  <c r="F63" i="108"/>
  <c r="G63" i="108" s="1"/>
  <c r="F62" i="108"/>
  <c r="G62" i="108" s="1"/>
  <c r="BR65" i="108"/>
  <c r="L64" i="108"/>
  <c r="M64" i="108" s="1"/>
  <c r="L65" i="108"/>
  <c r="I61" i="105"/>
  <c r="BN64" i="108" s="1"/>
  <c r="BQ64" i="108" s="1"/>
  <c r="H64" i="103"/>
  <c r="E64" i="103"/>
  <c r="F64" i="103"/>
  <c r="H62" i="105"/>
  <c r="BM65" i="108" s="1"/>
  <c r="A63" i="105"/>
  <c r="B63" i="105"/>
  <c r="C63" i="105"/>
  <c r="J63" i="105"/>
  <c r="G63" i="105" s="1"/>
  <c r="BL66" i="108" s="1"/>
  <c r="F63" i="105"/>
  <c r="E63" i="105"/>
  <c r="BP66" i="108" s="1"/>
  <c r="D63" i="105"/>
  <c r="BO66" i="108" s="1"/>
  <c r="A66" i="108"/>
  <c r="X67" i="108" s="1"/>
  <c r="C66" i="108"/>
  <c r="B66" i="108"/>
  <c r="Y66" i="108"/>
  <c r="C65" i="104"/>
  <c r="D65" i="104"/>
  <c r="F65" i="104"/>
  <c r="A65" i="104"/>
  <c r="B65" i="104"/>
  <c r="E65" i="104"/>
  <c r="A65" i="103"/>
  <c r="C65" i="103"/>
  <c r="B65" i="103"/>
  <c r="D65" i="103"/>
  <c r="G65" i="103" s="1"/>
  <c r="G64" i="104"/>
  <c r="G67" i="102"/>
  <c r="H67" i="102"/>
  <c r="E67" i="102"/>
  <c r="F67" i="102"/>
  <c r="C67" i="102"/>
  <c r="A67" i="102"/>
  <c r="D68" i="102" s="1"/>
  <c r="B67" i="102"/>
  <c r="T65" i="108" l="1"/>
  <c r="U65" i="108" s="1"/>
  <c r="V65" i="108"/>
  <c r="W65" i="108" s="1"/>
  <c r="O63" i="108"/>
  <c r="P65" i="108"/>
  <c r="Q65" i="108" s="1"/>
  <c r="R65" i="108"/>
  <c r="S65" i="108" s="1"/>
  <c r="N64" i="108"/>
  <c r="BT64" i="108" s="1"/>
  <c r="BV64" i="108" s="1"/>
  <c r="J64" i="108"/>
  <c r="K64" i="108" s="1"/>
  <c r="E61" i="108"/>
  <c r="D63" i="108"/>
  <c r="BS63" i="108" s="1"/>
  <c r="BU63" i="108" s="1"/>
  <c r="D62" i="108"/>
  <c r="BS62" i="108" s="1"/>
  <c r="BU62" i="108" s="1"/>
  <c r="F64" i="108"/>
  <c r="G64" i="108" s="1"/>
  <c r="H64" i="108"/>
  <c r="I64" i="108" s="1"/>
  <c r="BR66" i="108"/>
  <c r="L66" i="108"/>
  <c r="I62" i="105"/>
  <c r="BN65" i="108" s="1"/>
  <c r="BQ65" i="108" s="1"/>
  <c r="F65" i="103"/>
  <c r="E65" i="103"/>
  <c r="H63" i="105"/>
  <c r="BM66" i="108" s="1"/>
  <c r="A66" i="103"/>
  <c r="C66" i="103"/>
  <c r="B66" i="103"/>
  <c r="D66" i="103"/>
  <c r="G66" i="103" s="1"/>
  <c r="A67" i="108"/>
  <c r="X68" i="108" s="1"/>
  <c r="C67" i="108"/>
  <c r="B67" i="108"/>
  <c r="Y67" i="108"/>
  <c r="H65" i="103"/>
  <c r="A66" i="104"/>
  <c r="C66" i="104"/>
  <c r="D66" i="104"/>
  <c r="B66" i="104"/>
  <c r="E66" i="104"/>
  <c r="F66" i="104"/>
  <c r="A64" i="105"/>
  <c r="C64" i="105"/>
  <c r="B64" i="105"/>
  <c r="J64" i="105"/>
  <c r="G64" i="105" s="1"/>
  <c r="BL67" i="108" s="1"/>
  <c r="F64" i="105"/>
  <c r="E64" i="105"/>
  <c r="BP67" i="108" s="1"/>
  <c r="D64" i="105"/>
  <c r="BO67" i="108" s="1"/>
  <c r="M65" i="108"/>
  <c r="G65" i="104"/>
  <c r="G68" i="102"/>
  <c r="H68" i="102"/>
  <c r="E68" i="102"/>
  <c r="F68" i="102"/>
  <c r="C68" i="102"/>
  <c r="A68" i="102"/>
  <c r="D69" i="102" s="1"/>
  <c r="B68" i="102"/>
  <c r="T66" i="108" l="1"/>
  <c r="U66" i="108" s="1"/>
  <c r="V66" i="108"/>
  <c r="W66" i="108" s="1"/>
  <c r="P66" i="108"/>
  <c r="Q66" i="108" s="1"/>
  <c r="R66" i="108"/>
  <c r="S66" i="108" s="1"/>
  <c r="N65" i="108"/>
  <c r="BT65" i="108" s="1"/>
  <c r="BV65" i="108" s="1"/>
  <c r="E63" i="108"/>
  <c r="E62" i="108"/>
  <c r="O64" i="108"/>
  <c r="H65" i="108"/>
  <c r="I65" i="108" s="1"/>
  <c r="J65" i="108"/>
  <c r="K65" i="108" s="1"/>
  <c r="D64" i="108"/>
  <c r="BS64" i="108" s="1"/>
  <c r="BU64" i="108" s="1"/>
  <c r="F65" i="108"/>
  <c r="G65" i="108" s="1"/>
  <c r="BR67" i="108"/>
  <c r="L67" i="108"/>
  <c r="E66" i="103"/>
  <c r="I63" i="105"/>
  <c r="BN66" i="108" s="1"/>
  <c r="BQ66" i="108" s="1"/>
  <c r="H64" i="105"/>
  <c r="BM67" i="108" s="1"/>
  <c r="B67" i="104"/>
  <c r="E67" i="104"/>
  <c r="F67" i="104"/>
  <c r="A67" i="104"/>
  <c r="C67" i="104"/>
  <c r="D67" i="104"/>
  <c r="A68" i="108"/>
  <c r="X69" i="108" s="1"/>
  <c r="C68" i="108"/>
  <c r="B68" i="108"/>
  <c r="Y68" i="108"/>
  <c r="M66" i="108"/>
  <c r="G66" i="104"/>
  <c r="A65" i="105"/>
  <c r="C65" i="105"/>
  <c r="B65" i="105"/>
  <c r="J65" i="105"/>
  <c r="G65" i="105" s="1"/>
  <c r="BL68" i="108" s="1"/>
  <c r="F65" i="105"/>
  <c r="E65" i="105"/>
  <c r="BP68" i="108" s="1"/>
  <c r="D65" i="105"/>
  <c r="BO68" i="108" s="1"/>
  <c r="A67" i="103"/>
  <c r="B67" i="103"/>
  <c r="C67" i="103"/>
  <c r="D67" i="103"/>
  <c r="G67" i="103" s="1"/>
  <c r="H66" i="103"/>
  <c r="F66" i="103"/>
  <c r="G69" i="102"/>
  <c r="H69" i="102"/>
  <c r="E69" i="102"/>
  <c r="F69" i="102"/>
  <c r="A69" i="102"/>
  <c r="D70" i="102" s="1"/>
  <c r="B69" i="102"/>
  <c r="C69" i="102"/>
  <c r="T67" i="108" l="1"/>
  <c r="U67" i="108" s="1"/>
  <c r="V67" i="108"/>
  <c r="W67" i="108" s="1"/>
  <c r="P67" i="108"/>
  <c r="Q67" i="108" s="1"/>
  <c r="R67" i="108"/>
  <c r="S67" i="108" s="1"/>
  <c r="N66" i="108"/>
  <c r="BT66" i="108" s="1"/>
  <c r="BV66" i="108" s="1"/>
  <c r="O65" i="108"/>
  <c r="E64" i="108"/>
  <c r="H66" i="108"/>
  <c r="I66" i="108" s="1"/>
  <c r="J66" i="108"/>
  <c r="K66" i="108" s="1"/>
  <c r="D65" i="108"/>
  <c r="BS65" i="108" s="1"/>
  <c r="BU65" i="108" s="1"/>
  <c r="F66" i="108"/>
  <c r="G66" i="108" s="1"/>
  <c r="BR68" i="108"/>
  <c r="L68" i="108"/>
  <c r="E67" i="103"/>
  <c r="F67" i="103"/>
  <c r="H67" i="103"/>
  <c r="A68" i="103"/>
  <c r="C68" i="103"/>
  <c r="B68" i="103"/>
  <c r="D68" i="103"/>
  <c r="H68" i="103" s="1"/>
  <c r="H65" i="105"/>
  <c r="BM68" i="108" s="1"/>
  <c r="A69" i="108"/>
  <c r="X70" i="108" s="1"/>
  <c r="C69" i="108"/>
  <c r="B69" i="108"/>
  <c r="Y69" i="108"/>
  <c r="I64" i="105"/>
  <c r="A66" i="105"/>
  <c r="C66" i="105"/>
  <c r="B66" i="105"/>
  <c r="J66" i="105"/>
  <c r="G66" i="105" s="1"/>
  <c r="BL69" i="108" s="1"/>
  <c r="F66" i="105"/>
  <c r="E66" i="105"/>
  <c r="BP69" i="108" s="1"/>
  <c r="D66" i="105"/>
  <c r="BO69" i="108" s="1"/>
  <c r="C68" i="104"/>
  <c r="D68" i="104"/>
  <c r="F68" i="104"/>
  <c r="A68" i="104"/>
  <c r="E68" i="104"/>
  <c r="B68" i="104"/>
  <c r="M67" i="108"/>
  <c r="G67" i="104"/>
  <c r="G70" i="102"/>
  <c r="H70" i="102"/>
  <c r="E70" i="102"/>
  <c r="F70" i="102"/>
  <c r="C70" i="102"/>
  <c r="B70" i="102"/>
  <c r="A70" i="102"/>
  <c r="D71" i="102" s="1"/>
  <c r="T68" i="108" l="1"/>
  <c r="U68" i="108" s="1"/>
  <c r="V68" i="108"/>
  <c r="W68" i="108" s="1"/>
  <c r="P68" i="108"/>
  <c r="Q68" i="108" s="1"/>
  <c r="R68" i="108"/>
  <c r="S68" i="108" s="1"/>
  <c r="O66" i="108"/>
  <c r="N67" i="108"/>
  <c r="BT67" i="108" s="1"/>
  <c r="BV67" i="108" s="1"/>
  <c r="E65" i="108"/>
  <c r="D66" i="108"/>
  <c r="BS66" i="108" s="1"/>
  <c r="BU66" i="108" s="1"/>
  <c r="BR69" i="108"/>
  <c r="BN67" i="108"/>
  <c r="BQ67" i="108" s="1"/>
  <c r="H66" i="105"/>
  <c r="BM69" i="108" s="1"/>
  <c r="G68" i="104"/>
  <c r="F68" i="103"/>
  <c r="A69" i="104"/>
  <c r="B69" i="104"/>
  <c r="E69" i="104"/>
  <c r="C69" i="104"/>
  <c r="D69" i="104"/>
  <c r="F69" i="104"/>
  <c r="A70" i="108"/>
  <c r="X71" i="108" s="1"/>
  <c r="C70" i="108"/>
  <c r="B70" i="108"/>
  <c r="Y70" i="108"/>
  <c r="I65" i="105"/>
  <c r="A67" i="105"/>
  <c r="B67" i="105"/>
  <c r="C67" i="105"/>
  <c r="J67" i="105"/>
  <c r="G67" i="105" s="1"/>
  <c r="BL70" i="108" s="1"/>
  <c r="F67" i="105"/>
  <c r="E67" i="105"/>
  <c r="BP70" i="108" s="1"/>
  <c r="D67" i="105"/>
  <c r="BO70" i="108" s="1"/>
  <c r="M68" i="108"/>
  <c r="A69" i="103"/>
  <c r="C69" i="103"/>
  <c r="B69" i="103"/>
  <c r="D69" i="103"/>
  <c r="F69" i="103" s="1"/>
  <c r="G68" i="103"/>
  <c r="E68" i="103"/>
  <c r="G71" i="102"/>
  <c r="H71" i="102"/>
  <c r="E71" i="102"/>
  <c r="F71" i="102"/>
  <c r="B71" i="102"/>
  <c r="C71" i="102"/>
  <c r="A71" i="102"/>
  <c r="D72" i="102" s="1"/>
  <c r="T69" i="108" l="1"/>
  <c r="U69" i="108" s="1"/>
  <c r="V69" i="108"/>
  <c r="W69" i="108" s="1"/>
  <c r="N68" i="108"/>
  <c r="BT68" i="108" s="1"/>
  <c r="BV68" i="108" s="1"/>
  <c r="P69" i="108"/>
  <c r="Q69" i="108" s="1"/>
  <c r="R69" i="108"/>
  <c r="S69" i="108" s="1"/>
  <c r="O67" i="108"/>
  <c r="E66" i="108"/>
  <c r="H67" i="108"/>
  <c r="I67" i="108" s="1"/>
  <c r="J67" i="108"/>
  <c r="K67" i="108" s="1"/>
  <c r="F67" i="108"/>
  <c r="G67" i="108" s="1"/>
  <c r="BR70" i="108"/>
  <c r="BN68" i="108"/>
  <c r="BQ68" i="108" s="1"/>
  <c r="L69" i="108"/>
  <c r="M69" i="108" s="1"/>
  <c r="L70" i="108"/>
  <c r="H67" i="105"/>
  <c r="BM70" i="108" s="1"/>
  <c r="G69" i="104"/>
  <c r="I66" i="105"/>
  <c r="BN69" i="108" s="1"/>
  <c r="BQ69" i="108" s="1"/>
  <c r="G69" i="103"/>
  <c r="A70" i="103"/>
  <c r="C70" i="103"/>
  <c r="B70" i="103"/>
  <c r="D70" i="103"/>
  <c r="H70" i="103" s="1"/>
  <c r="A68" i="105"/>
  <c r="C68" i="105"/>
  <c r="B68" i="105"/>
  <c r="J68" i="105"/>
  <c r="G68" i="105" s="1"/>
  <c r="BL71" i="108" s="1"/>
  <c r="F68" i="105"/>
  <c r="E68" i="105"/>
  <c r="BP71" i="108" s="1"/>
  <c r="D68" i="105"/>
  <c r="BO71" i="108" s="1"/>
  <c r="A70" i="104"/>
  <c r="C70" i="104"/>
  <c r="D70" i="104"/>
  <c r="B70" i="104"/>
  <c r="E70" i="104"/>
  <c r="F70" i="104"/>
  <c r="H69" i="103"/>
  <c r="E69" i="103"/>
  <c r="A71" i="108"/>
  <c r="X72" i="108" s="1"/>
  <c r="C71" i="108"/>
  <c r="B71" i="108"/>
  <c r="Y71" i="108"/>
  <c r="G72" i="102"/>
  <c r="H72" i="102"/>
  <c r="E72" i="102"/>
  <c r="F72" i="102"/>
  <c r="C72" i="102"/>
  <c r="A72" i="102"/>
  <c r="D73" i="102" s="1"/>
  <c r="B72" i="102"/>
  <c r="T70" i="108" l="1"/>
  <c r="U70" i="108" s="1"/>
  <c r="V70" i="108"/>
  <c r="W70" i="108" s="1"/>
  <c r="P70" i="108"/>
  <c r="Q70" i="108" s="1"/>
  <c r="R70" i="108"/>
  <c r="S70" i="108" s="1"/>
  <c r="O68" i="108"/>
  <c r="N69" i="108"/>
  <c r="BT69" i="108" s="1"/>
  <c r="BV69" i="108" s="1"/>
  <c r="H68" i="108"/>
  <c r="I68" i="108" s="1"/>
  <c r="J68" i="108"/>
  <c r="K68" i="108" s="1"/>
  <c r="H69" i="108"/>
  <c r="I69" i="108" s="1"/>
  <c r="J69" i="108"/>
  <c r="K69" i="108" s="1"/>
  <c r="D67" i="108"/>
  <c r="BS67" i="108" s="1"/>
  <c r="BU67" i="108" s="1"/>
  <c r="F69" i="108"/>
  <c r="G69" i="108" s="1"/>
  <c r="F68" i="108"/>
  <c r="G68" i="108" s="1"/>
  <c r="BR71" i="108"/>
  <c r="M70" i="108"/>
  <c r="H68" i="105"/>
  <c r="BM71" i="108" s="1"/>
  <c r="I67" i="105"/>
  <c r="BN70" i="108" s="1"/>
  <c r="BQ70" i="108" s="1"/>
  <c r="E70" i="103"/>
  <c r="A71" i="103"/>
  <c r="B71" i="103"/>
  <c r="C71" i="103"/>
  <c r="D71" i="103"/>
  <c r="G71" i="103" s="1"/>
  <c r="G70" i="103"/>
  <c r="F70" i="103"/>
  <c r="A72" i="108"/>
  <c r="X73" i="108" s="1"/>
  <c r="C72" i="108"/>
  <c r="B72" i="108"/>
  <c r="Y72" i="108"/>
  <c r="B71" i="104"/>
  <c r="D71" i="104"/>
  <c r="A71" i="104"/>
  <c r="C71" i="104"/>
  <c r="E71" i="104"/>
  <c r="F71" i="104"/>
  <c r="A69" i="105"/>
  <c r="C69" i="105"/>
  <c r="B69" i="105"/>
  <c r="J69" i="105"/>
  <c r="G69" i="105" s="1"/>
  <c r="BL72" i="108" s="1"/>
  <c r="F69" i="105"/>
  <c r="E69" i="105"/>
  <c r="BP72" i="108" s="1"/>
  <c r="D69" i="105"/>
  <c r="BO72" i="108" s="1"/>
  <c r="G70" i="104"/>
  <c r="G73" i="102"/>
  <c r="H73" i="102"/>
  <c r="E73" i="102"/>
  <c r="F73" i="102"/>
  <c r="A73" i="102"/>
  <c r="D74" i="102" s="1"/>
  <c r="B73" i="102"/>
  <c r="C73" i="102"/>
  <c r="T71" i="108" l="1"/>
  <c r="U71" i="108" s="1"/>
  <c r="V71" i="108"/>
  <c r="W71" i="108" s="1"/>
  <c r="P71" i="108"/>
  <c r="Q71" i="108" s="1"/>
  <c r="R71" i="108"/>
  <c r="S71" i="108" s="1"/>
  <c r="N70" i="108"/>
  <c r="BT70" i="108" s="1"/>
  <c r="BV70" i="108" s="1"/>
  <c r="E67" i="108"/>
  <c r="O69" i="108"/>
  <c r="H70" i="108"/>
  <c r="I70" i="108" s="1"/>
  <c r="J70" i="108"/>
  <c r="K70" i="108" s="1"/>
  <c r="D69" i="108"/>
  <c r="BS69" i="108" s="1"/>
  <c r="BU69" i="108" s="1"/>
  <c r="D68" i="108"/>
  <c r="BS68" i="108" s="1"/>
  <c r="BU68" i="108" s="1"/>
  <c r="F70" i="108"/>
  <c r="G70" i="108" s="1"/>
  <c r="BR72" i="108"/>
  <c r="L71" i="108"/>
  <c r="M71" i="108" s="1"/>
  <c r="I68" i="105"/>
  <c r="BN71" i="108" s="1"/>
  <c r="BQ71" i="108" s="1"/>
  <c r="H69" i="105"/>
  <c r="BM72" i="108" s="1"/>
  <c r="H71" i="103"/>
  <c r="E71" i="103"/>
  <c r="F71" i="103"/>
  <c r="A73" i="108"/>
  <c r="X74" i="108" s="1"/>
  <c r="C73" i="108"/>
  <c r="B73" i="108"/>
  <c r="Y73" i="108"/>
  <c r="A72" i="103"/>
  <c r="B72" i="103"/>
  <c r="C72" i="103"/>
  <c r="D72" i="103"/>
  <c r="G72" i="103" s="1"/>
  <c r="G71" i="104"/>
  <c r="A70" i="105"/>
  <c r="C70" i="105"/>
  <c r="B70" i="105"/>
  <c r="J70" i="105"/>
  <c r="G70" i="105" s="1"/>
  <c r="BL73" i="108" s="1"/>
  <c r="F70" i="105"/>
  <c r="E70" i="105"/>
  <c r="BP73" i="108" s="1"/>
  <c r="D70" i="105"/>
  <c r="BO73" i="108" s="1"/>
  <c r="C72" i="104"/>
  <c r="E72" i="104"/>
  <c r="F72" i="104"/>
  <c r="A72" i="104"/>
  <c r="B72" i="104"/>
  <c r="D72" i="104"/>
  <c r="G74" i="102"/>
  <c r="H74" i="102"/>
  <c r="E74" i="102"/>
  <c r="F74" i="102"/>
  <c r="B74" i="102"/>
  <c r="A74" i="102"/>
  <c r="D75" i="102" s="1"/>
  <c r="C74" i="102"/>
  <c r="T72" i="108" l="1"/>
  <c r="U72" i="108" s="1"/>
  <c r="V72" i="108"/>
  <c r="W72" i="108" s="1"/>
  <c r="P72" i="108"/>
  <c r="Q72" i="108" s="1"/>
  <c r="R72" i="108"/>
  <c r="S72" i="108" s="1"/>
  <c r="N71" i="108"/>
  <c r="BT71" i="108" s="1"/>
  <c r="BV71" i="108" s="1"/>
  <c r="O70" i="108"/>
  <c r="E69" i="108"/>
  <c r="E68" i="108"/>
  <c r="D70" i="108"/>
  <c r="BS70" i="108" s="1"/>
  <c r="BU70" i="108" s="1"/>
  <c r="H71" i="108"/>
  <c r="I71" i="108" s="1"/>
  <c r="J71" i="108"/>
  <c r="K71" i="108" s="1"/>
  <c r="F71" i="108"/>
  <c r="G71" i="108" s="1"/>
  <c r="BR73" i="108"/>
  <c r="L73" i="108"/>
  <c r="L72" i="108"/>
  <c r="M72" i="108" s="1"/>
  <c r="I69" i="105"/>
  <c r="BN72" i="108" s="1"/>
  <c r="BQ72" i="108" s="1"/>
  <c r="H70" i="105"/>
  <c r="BM73" i="108" s="1"/>
  <c r="G72" i="104"/>
  <c r="E72" i="103"/>
  <c r="F72" i="103"/>
  <c r="A71" i="105"/>
  <c r="B71" i="105"/>
  <c r="C71" i="105"/>
  <c r="J71" i="105"/>
  <c r="G71" i="105" s="1"/>
  <c r="BL74" i="108" s="1"/>
  <c r="F71" i="105"/>
  <c r="E71" i="105"/>
  <c r="BP74" i="108" s="1"/>
  <c r="D71" i="105"/>
  <c r="BO74" i="108" s="1"/>
  <c r="A73" i="103"/>
  <c r="C73" i="103"/>
  <c r="B73" i="103"/>
  <c r="D73" i="103"/>
  <c r="G73" i="103" s="1"/>
  <c r="A74" i="108"/>
  <c r="X75" i="108" s="1"/>
  <c r="C74" i="108"/>
  <c r="B74" i="108"/>
  <c r="Y74" i="108"/>
  <c r="H72" i="103"/>
  <c r="C73" i="104"/>
  <c r="E73" i="104"/>
  <c r="F73" i="104"/>
  <c r="A73" i="104"/>
  <c r="B73" i="104"/>
  <c r="D73" i="104"/>
  <c r="G75" i="102"/>
  <c r="H75" i="102"/>
  <c r="E75" i="102"/>
  <c r="F75" i="102"/>
  <c r="C75" i="102"/>
  <c r="B75" i="102"/>
  <c r="A75" i="102"/>
  <c r="D76" i="102" s="1"/>
  <c r="T73" i="108" l="1"/>
  <c r="U73" i="108" s="1"/>
  <c r="V73" i="108"/>
  <c r="W73" i="108" s="1"/>
  <c r="P73" i="108"/>
  <c r="Q73" i="108" s="1"/>
  <c r="R73" i="108"/>
  <c r="S73" i="108" s="1"/>
  <c r="N72" i="108"/>
  <c r="BT72" i="108" s="1"/>
  <c r="BV72" i="108" s="1"/>
  <c r="J72" i="108"/>
  <c r="K72" i="108" s="1"/>
  <c r="E70" i="108"/>
  <c r="O71" i="108"/>
  <c r="D71" i="108"/>
  <c r="BS71" i="108" s="1"/>
  <c r="BU71" i="108" s="1"/>
  <c r="F72" i="108"/>
  <c r="G72" i="108" s="1"/>
  <c r="H72" i="108"/>
  <c r="I72" i="108" s="1"/>
  <c r="BR74" i="108"/>
  <c r="L74" i="108"/>
  <c r="I70" i="105"/>
  <c r="BN73" i="108" s="1"/>
  <c r="BQ73" i="108" s="1"/>
  <c r="M73" i="108"/>
  <c r="F73" i="103"/>
  <c r="H73" i="103"/>
  <c r="E73" i="103"/>
  <c r="A74" i="103"/>
  <c r="B74" i="103"/>
  <c r="C74" i="103"/>
  <c r="D74" i="103"/>
  <c r="G74" i="103" s="1"/>
  <c r="H71" i="105"/>
  <c r="BM74" i="108" s="1"/>
  <c r="A72" i="105"/>
  <c r="C72" i="105"/>
  <c r="B72" i="105"/>
  <c r="J72" i="105"/>
  <c r="G72" i="105" s="1"/>
  <c r="BL75" i="108" s="1"/>
  <c r="F72" i="105"/>
  <c r="E72" i="105"/>
  <c r="BP75" i="108" s="1"/>
  <c r="D72" i="105"/>
  <c r="BO75" i="108" s="1"/>
  <c r="A74" i="104"/>
  <c r="C74" i="104"/>
  <c r="E74" i="104"/>
  <c r="B74" i="104"/>
  <c r="D74" i="104"/>
  <c r="F74" i="104"/>
  <c r="A75" i="108"/>
  <c r="X76" i="108" s="1"/>
  <c r="C75" i="108"/>
  <c r="B75" i="108"/>
  <c r="Y75" i="108"/>
  <c r="G73" i="104"/>
  <c r="G76" i="102"/>
  <c r="H76" i="102"/>
  <c r="E76" i="102"/>
  <c r="F76" i="102"/>
  <c r="C76" i="102"/>
  <c r="B76" i="102"/>
  <c r="A76" i="102"/>
  <c r="D77" i="102" s="1"/>
  <c r="T74" i="108" l="1"/>
  <c r="U74" i="108" s="1"/>
  <c r="V74" i="108"/>
  <c r="W74" i="108" s="1"/>
  <c r="P74" i="108"/>
  <c r="Q74" i="108" s="1"/>
  <c r="R74" i="108"/>
  <c r="S74" i="108" s="1"/>
  <c r="N73" i="108"/>
  <c r="BT73" i="108" s="1"/>
  <c r="BV73" i="108" s="1"/>
  <c r="O72" i="108"/>
  <c r="E71" i="108"/>
  <c r="H73" i="108"/>
  <c r="I73" i="108" s="1"/>
  <c r="J73" i="108"/>
  <c r="K73" i="108" s="1"/>
  <c r="D72" i="108"/>
  <c r="BS72" i="108" s="1"/>
  <c r="BU72" i="108" s="1"/>
  <c r="F73" i="108"/>
  <c r="G73" i="108" s="1"/>
  <c r="BR75" i="108"/>
  <c r="L75" i="108"/>
  <c r="G74" i="104"/>
  <c r="H74" i="103"/>
  <c r="F74" i="103"/>
  <c r="E74" i="103"/>
  <c r="H72" i="105"/>
  <c r="BM75" i="108" s="1"/>
  <c r="A76" i="108"/>
  <c r="X77" i="108" s="1"/>
  <c r="C76" i="108"/>
  <c r="B76" i="108"/>
  <c r="Y76" i="108"/>
  <c r="B75" i="104"/>
  <c r="D75" i="104"/>
  <c r="F75" i="104"/>
  <c r="A75" i="104"/>
  <c r="C75" i="104"/>
  <c r="E75" i="104"/>
  <c r="M74" i="108"/>
  <c r="A75" i="103"/>
  <c r="C75" i="103"/>
  <c r="B75" i="103"/>
  <c r="D75" i="103"/>
  <c r="H75" i="103" s="1"/>
  <c r="A73" i="105"/>
  <c r="C73" i="105"/>
  <c r="B73" i="105"/>
  <c r="J73" i="105"/>
  <c r="G73" i="105" s="1"/>
  <c r="BL76" i="108" s="1"/>
  <c r="F73" i="105"/>
  <c r="E73" i="105"/>
  <c r="BP76" i="108" s="1"/>
  <c r="D73" i="105"/>
  <c r="BO76" i="108" s="1"/>
  <c r="I71" i="105"/>
  <c r="G77" i="102"/>
  <c r="H77" i="102"/>
  <c r="E77" i="102"/>
  <c r="F77" i="102"/>
  <c r="A77" i="102"/>
  <c r="D78" i="102" s="1"/>
  <c r="B77" i="102"/>
  <c r="C77" i="102"/>
  <c r="T75" i="108" l="1"/>
  <c r="U75" i="108" s="1"/>
  <c r="V75" i="108"/>
  <c r="W75" i="108" s="1"/>
  <c r="P75" i="108"/>
  <c r="Q75" i="108" s="1"/>
  <c r="R75" i="108"/>
  <c r="S75" i="108" s="1"/>
  <c r="N74" i="108"/>
  <c r="BT74" i="108" s="1"/>
  <c r="BV74" i="108" s="1"/>
  <c r="O73" i="108"/>
  <c r="E72" i="108"/>
  <c r="D73" i="108"/>
  <c r="BS73" i="108" s="1"/>
  <c r="BU73" i="108" s="1"/>
  <c r="BR76" i="108"/>
  <c r="BN74" i="108"/>
  <c r="BQ74" i="108" s="1"/>
  <c r="L76" i="108"/>
  <c r="I72" i="105"/>
  <c r="BN75" i="108" s="1"/>
  <c r="BQ75" i="108" s="1"/>
  <c r="E75" i="103"/>
  <c r="F75" i="103"/>
  <c r="G75" i="103"/>
  <c r="H73" i="105"/>
  <c r="BM76" i="108" s="1"/>
  <c r="A76" i="103"/>
  <c r="B76" i="103"/>
  <c r="C76" i="103"/>
  <c r="D76" i="103"/>
  <c r="H76" i="103" s="1"/>
  <c r="A76" i="104"/>
  <c r="B76" i="104"/>
  <c r="E76" i="104"/>
  <c r="C76" i="104"/>
  <c r="D76" i="104"/>
  <c r="F76" i="104"/>
  <c r="G75" i="104"/>
  <c r="A74" i="105"/>
  <c r="C74" i="105"/>
  <c r="B74" i="105"/>
  <c r="J74" i="105"/>
  <c r="G74" i="105" s="1"/>
  <c r="BL77" i="108" s="1"/>
  <c r="F74" i="105"/>
  <c r="E74" i="105"/>
  <c r="BP77" i="108" s="1"/>
  <c r="D74" i="105"/>
  <c r="BO77" i="108" s="1"/>
  <c r="A77" i="108"/>
  <c r="X78" i="108" s="1"/>
  <c r="C77" i="108"/>
  <c r="B77" i="108"/>
  <c r="Y77" i="108"/>
  <c r="M75" i="108"/>
  <c r="G78" i="102"/>
  <c r="H78" i="102"/>
  <c r="E78" i="102"/>
  <c r="F78" i="102"/>
  <c r="B78" i="102"/>
  <c r="C78" i="102"/>
  <c r="A78" i="102"/>
  <c r="D79" i="102" s="1"/>
  <c r="T76" i="108" l="1"/>
  <c r="U76" i="108" s="1"/>
  <c r="V76" i="108"/>
  <c r="W76" i="108" s="1"/>
  <c r="P76" i="108"/>
  <c r="Q76" i="108" s="1"/>
  <c r="R76" i="108"/>
  <c r="S76" i="108" s="1"/>
  <c r="N75" i="108"/>
  <c r="BT75" i="108" s="1"/>
  <c r="BV75" i="108" s="1"/>
  <c r="E73" i="108"/>
  <c r="O74" i="108"/>
  <c r="H74" i="108"/>
  <c r="I74" i="108" s="1"/>
  <c r="J74" i="108"/>
  <c r="K74" i="108" s="1"/>
  <c r="H75" i="108"/>
  <c r="I75" i="108" s="1"/>
  <c r="J75" i="108"/>
  <c r="K75" i="108" s="1"/>
  <c r="F74" i="108"/>
  <c r="G74" i="108" s="1"/>
  <c r="F75" i="108"/>
  <c r="G75" i="108" s="1"/>
  <c r="BR77" i="108"/>
  <c r="L77" i="108"/>
  <c r="G76" i="104"/>
  <c r="E76" i="103"/>
  <c r="A75" i="105"/>
  <c r="B75" i="105"/>
  <c r="C75" i="105"/>
  <c r="J75" i="105"/>
  <c r="G75" i="105" s="1"/>
  <c r="BL78" i="108" s="1"/>
  <c r="F75" i="105"/>
  <c r="E75" i="105"/>
  <c r="BP78" i="108" s="1"/>
  <c r="D75" i="105"/>
  <c r="BO78" i="108" s="1"/>
  <c r="A77" i="104"/>
  <c r="B77" i="104"/>
  <c r="E77" i="104"/>
  <c r="D77" i="104"/>
  <c r="F77" i="104"/>
  <c r="C77" i="104"/>
  <c r="M76" i="108"/>
  <c r="A78" i="108"/>
  <c r="X79" i="108" s="1"/>
  <c r="C78" i="108"/>
  <c r="B78" i="108"/>
  <c r="Y78" i="108"/>
  <c r="H74" i="105"/>
  <c r="BM77" i="108" s="1"/>
  <c r="A77" i="103"/>
  <c r="B77" i="103"/>
  <c r="C77" i="103"/>
  <c r="D77" i="103"/>
  <c r="E77" i="103" s="1"/>
  <c r="I73" i="105"/>
  <c r="F76" i="103"/>
  <c r="G76" i="103"/>
  <c r="G79" i="102"/>
  <c r="H79" i="102"/>
  <c r="E79" i="102"/>
  <c r="F79" i="102"/>
  <c r="C79" i="102"/>
  <c r="A79" i="102"/>
  <c r="D80" i="102" s="1"/>
  <c r="B79" i="102"/>
  <c r="T77" i="108" l="1"/>
  <c r="U77" i="108" s="1"/>
  <c r="V77" i="108"/>
  <c r="W77" i="108" s="1"/>
  <c r="P77" i="108"/>
  <c r="Q77" i="108" s="1"/>
  <c r="R77" i="108"/>
  <c r="S77" i="108" s="1"/>
  <c r="N76" i="108"/>
  <c r="BT76" i="108" s="1"/>
  <c r="BV76" i="108" s="1"/>
  <c r="O75" i="108"/>
  <c r="D75" i="108"/>
  <c r="BS75" i="108" s="1"/>
  <c r="BU75" i="108" s="1"/>
  <c r="D74" i="108"/>
  <c r="BS74" i="108" s="1"/>
  <c r="BU74" i="108" s="1"/>
  <c r="BR78" i="108"/>
  <c r="BN76" i="108"/>
  <c r="BQ76" i="108" s="1"/>
  <c r="L78" i="108"/>
  <c r="M78" i="108" s="1"/>
  <c r="F77" i="103"/>
  <c r="G77" i="104"/>
  <c r="G77" i="103"/>
  <c r="H77" i="103"/>
  <c r="A78" i="103"/>
  <c r="C78" i="103"/>
  <c r="B78" i="103"/>
  <c r="D78" i="103"/>
  <c r="G78" i="103" s="1"/>
  <c r="I74" i="105"/>
  <c r="A79" i="108"/>
  <c r="X80" i="108" s="1"/>
  <c r="C79" i="108"/>
  <c r="B79" i="108"/>
  <c r="Y79" i="108"/>
  <c r="M77" i="108"/>
  <c r="B78" i="104"/>
  <c r="E78" i="104"/>
  <c r="F78" i="104"/>
  <c r="A78" i="104"/>
  <c r="C78" i="104"/>
  <c r="D78" i="104"/>
  <c r="A76" i="105"/>
  <c r="C76" i="105"/>
  <c r="B76" i="105"/>
  <c r="J76" i="105"/>
  <c r="G76" i="105" s="1"/>
  <c r="BL79" i="108" s="1"/>
  <c r="F76" i="105"/>
  <c r="E76" i="105"/>
  <c r="BP79" i="108" s="1"/>
  <c r="D76" i="105"/>
  <c r="BO79" i="108" s="1"/>
  <c r="H75" i="105"/>
  <c r="BM78" i="108" s="1"/>
  <c r="G80" i="102"/>
  <c r="H80" i="102"/>
  <c r="E80" i="102"/>
  <c r="F80" i="102"/>
  <c r="C80" i="102"/>
  <c r="A80" i="102"/>
  <c r="D81" i="102" s="1"/>
  <c r="B80" i="102"/>
  <c r="T78" i="108" l="1"/>
  <c r="U78" i="108" s="1"/>
  <c r="V78" i="108"/>
  <c r="W78" i="108" s="1"/>
  <c r="N77" i="108"/>
  <c r="BT77" i="108" s="1"/>
  <c r="BV77" i="108" s="1"/>
  <c r="P78" i="108"/>
  <c r="Q78" i="108" s="1"/>
  <c r="R78" i="108"/>
  <c r="S78" i="108" s="1"/>
  <c r="E75" i="108"/>
  <c r="E74" i="108"/>
  <c r="O76" i="108"/>
  <c r="H76" i="108"/>
  <c r="I76" i="108" s="1"/>
  <c r="J76" i="108"/>
  <c r="K76" i="108" s="1"/>
  <c r="F76" i="108"/>
  <c r="G76" i="108" s="1"/>
  <c r="BR79" i="108"/>
  <c r="BN77" i="108"/>
  <c r="BQ77" i="108" s="1"/>
  <c r="L79" i="108"/>
  <c r="E78" i="103"/>
  <c r="H78" i="103"/>
  <c r="A77" i="105"/>
  <c r="C77" i="105"/>
  <c r="B77" i="105"/>
  <c r="J77" i="105"/>
  <c r="G77" i="105" s="1"/>
  <c r="BL80" i="108" s="1"/>
  <c r="F77" i="105"/>
  <c r="E77" i="105"/>
  <c r="BP80" i="108" s="1"/>
  <c r="D77" i="105"/>
  <c r="BO80" i="108" s="1"/>
  <c r="A79" i="103"/>
  <c r="B79" i="103"/>
  <c r="C79" i="103"/>
  <c r="D79" i="103"/>
  <c r="H79" i="103" s="1"/>
  <c r="F78" i="103"/>
  <c r="H76" i="105"/>
  <c r="BM79" i="108" s="1"/>
  <c r="B79" i="104"/>
  <c r="E79" i="104"/>
  <c r="F79" i="104"/>
  <c r="A79" i="104"/>
  <c r="C79" i="104"/>
  <c r="D79" i="104"/>
  <c r="A80" i="108"/>
  <c r="X81" i="108" s="1"/>
  <c r="C80" i="108"/>
  <c r="B80" i="108"/>
  <c r="Y80" i="108"/>
  <c r="I75" i="105"/>
  <c r="BN78" i="108" s="1"/>
  <c r="BQ78" i="108" s="1"/>
  <c r="G78" i="104"/>
  <c r="G81" i="102"/>
  <c r="H81" i="102"/>
  <c r="E81" i="102"/>
  <c r="F81" i="102"/>
  <c r="A81" i="102"/>
  <c r="D82" i="102" s="1"/>
  <c r="B81" i="102"/>
  <c r="C81" i="102"/>
  <c r="T79" i="108" l="1"/>
  <c r="U79" i="108" s="1"/>
  <c r="V79" i="108"/>
  <c r="W79" i="108" s="1"/>
  <c r="P79" i="108"/>
  <c r="Q79" i="108" s="1"/>
  <c r="R79" i="108"/>
  <c r="S79" i="108" s="1"/>
  <c r="O77" i="108"/>
  <c r="N78" i="108"/>
  <c r="BT78" i="108" s="1"/>
  <c r="BV78" i="108" s="1"/>
  <c r="H78" i="108"/>
  <c r="I78" i="108" s="1"/>
  <c r="J78" i="108"/>
  <c r="K78" i="108" s="1"/>
  <c r="H77" i="108"/>
  <c r="I77" i="108" s="1"/>
  <c r="J77" i="108"/>
  <c r="K77" i="108" s="1"/>
  <c r="D76" i="108"/>
  <c r="BS76" i="108" s="1"/>
  <c r="BU76" i="108" s="1"/>
  <c r="F77" i="108"/>
  <c r="G77" i="108" s="1"/>
  <c r="F78" i="108"/>
  <c r="G78" i="108" s="1"/>
  <c r="BR80" i="108"/>
  <c r="L80" i="108"/>
  <c r="F79" i="103"/>
  <c r="E79" i="103"/>
  <c r="G79" i="103"/>
  <c r="A81" i="108"/>
  <c r="X82" i="108" s="1"/>
  <c r="C81" i="108"/>
  <c r="B81" i="108"/>
  <c r="Y81" i="108"/>
  <c r="C80" i="104"/>
  <c r="D80" i="104"/>
  <c r="F80" i="104"/>
  <c r="A80" i="104"/>
  <c r="B80" i="104"/>
  <c r="E80" i="104"/>
  <c r="M79" i="108"/>
  <c r="H77" i="105"/>
  <c r="BM80" i="108" s="1"/>
  <c r="G79" i="104"/>
  <c r="I76" i="105"/>
  <c r="A80" i="103"/>
  <c r="B80" i="103"/>
  <c r="C80" i="103"/>
  <c r="D80" i="103"/>
  <c r="H80" i="103" s="1"/>
  <c r="A78" i="105"/>
  <c r="C78" i="105"/>
  <c r="B78" i="105"/>
  <c r="J78" i="105"/>
  <c r="G78" i="105" s="1"/>
  <c r="BL81" i="108" s="1"/>
  <c r="F78" i="105"/>
  <c r="E78" i="105"/>
  <c r="BP81" i="108" s="1"/>
  <c r="D78" i="105"/>
  <c r="BO81" i="108" s="1"/>
  <c r="G82" i="102"/>
  <c r="H82" i="102"/>
  <c r="E82" i="102"/>
  <c r="F82" i="102"/>
  <c r="A82" i="102"/>
  <c r="D83" i="102" s="1"/>
  <c r="C82" i="102"/>
  <c r="B82" i="102"/>
  <c r="T80" i="108" l="1"/>
  <c r="U80" i="108" s="1"/>
  <c r="V80" i="108"/>
  <c r="W80" i="108" s="1"/>
  <c r="P80" i="108"/>
  <c r="Q80" i="108" s="1"/>
  <c r="R80" i="108"/>
  <c r="S80" i="108" s="1"/>
  <c r="N79" i="108"/>
  <c r="BT79" i="108" s="1"/>
  <c r="BV79" i="108" s="1"/>
  <c r="O78" i="108"/>
  <c r="E76" i="108"/>
  <c r="D78" i="108"/>
  <c r="BS78" i="108" s="1"/>
  <c r="BU78" i="108" s="1"/>
  <c r="D77" i="108"/>
  <c r="BS77" i="108" s="1"/>
  <c r="BU77" i="108" s="1"/>
  <c r="BR81" i="108"/>
  <c r="BN79" i="108"/>
  <c r="BQ79" i="108" s="1"/>
  <c r="L81" i="108"/>
  <c r="E80" i="103"/>
  <c r="H78" i="105"/>
  <c r="BM81" i="108" s="1"/>
  <c r="A81" i="103"/>
  <c r="C81" i="103"/>
  <c r="B81" i="103"/>
  <c r="D81" i="103"/>
  <c r="G81" i="103" s="1"/>
  <c r="M80" i="108"/>
  <c r="A82" i="108"/>
  <c r="X83" i="108" s="1"/>
  <c r="C82" i="108"/>
  <c r="B82" i="108"/>
  <c r="Y82" i="108"/>
  <c r="F80" i="103"/>
  <c r="G80" i="103"/>
  <c r="A79" i="105"/>
  <c r="B79" i="105"/>
  <c r="C79" i="105"/>
  <c r="J79" i="105"/>
  <c r="G79" i="105" s="1"/>
  <c r="BL82" i="108" s="1"/>
  <c r="F79" i="105"/>
  <c r="E79" i="105"/>
  <c r="BP82" i="108" s="1"/>
  <c r="D79" i="105"/>
  <c r="BO82" i="108" s="1"/>
  <c r="I77" i="105"/>
  <c r="D81" i="104"/>
  <c r="C81" i="104"/>
  <c r="E81" i="104"/>
  <c r="F81" i="104"/>
  <c r="A81" i="104"/>
  <c r="B81" i="104"/>
  <c r="G80" i="104"/>
  <c r="G83" i="102"/>
  <c r="H83" i="102"/>
  <c r="E83" i="102"/>
  <c r="F83" i="102"/>
  <c r="C83" i="102"/>
  <c r="A83" i="102"/>
  <c r="D84" i="102" s="1"/>
  <c r="B83" i="102"/>
  <c r="T81" i="108" l="1"/>
  <c r="U81" i="108" s="1"/>
  <c r="V81" i="108"/>
  <c r="W81" i="108" s="1"/>
  <c r="P81" i="108"/>
  <c r="Q81" i="108" s="1"/>
  <c r="R81" i="108"/>
  <c r="S81" i="108" s="1"/>
  <c r="N80" i="108"/>
  <c r="BT80" i="108" s="1"/>
  <c r="BV80" i="108" s="1"/>
  <c r="O79" i="108"/>
  <c r="E78" i="108"/>
  <c r="E77" i="108"/>
  <c r="H79" i="108"/>
  <c r="I79" i="108" s="1"/>
  <c r="J79" i="108"/>
  <c r="K79" i="108" s="1"/>
  <c r="F79" i="108"/>
  <c r="G79" i="108" s="1"/>
  <c r="BR82" i="108"/>
  <c r="BN80" i="108"/>
  <c r="BQ80" i="108" s="1"/>
  <c r="H79" i="105"/>
  <c r="BM82" i="108" s="1"/>
  <c r="E81" i="103"/>
  <c r="H81" i="103"/>
  <c r="F81" i="103"/>
  <c r="A82" i="103"/>
  <c r="C82" i="103"/>
  <c r="B82" i="103"/>
  <c r="D82" i="103"/>
  <c r="H82" i="103" s="1"/>
  <c r="I78" i="105"/>
  <c r="A82" i="104"/>
  <c r="C82" i="104"/>
  <c r="E82" i="104"/>
  <c r="B82" i="104"/>
  <c r="F82" i="104"/>
  <c r="D82" i="104"/>
  <c r="A80" i="105"/>
  <c r="C80" i="105"/>
  <c r="B80" i="105"/>
  <c r="J80" i="105"/>
  <c r="G80" i="105" s="1"/>
  <c r="BL83" i="108" s="1"/>
  <c r="F80" i="105"/>
  <c r="E80" i="105"/>
  <c r="BP83" i="108" s="1"/>
  <c r="D80" i="105"/>
  <c r="BO83" i="108" s="1"/>
  <c r="A83" i="108"/>
  <c r="X84" i="108" s="1"/>
  <c r="C83" i="108"/>
  <c r="B83" i="108"/>
  <c r="Y83" i="108"/>
  <c r="M81" i="108"/>
  <c r="G81" i="104"/>
  <c r="G84" i="102"/>
  <c r="H84" i="102"/>
  <c r="E84" i="102"/>
  <c r="F84" i="102"/>
  <c r="C84" i="102"/>
  <c r="A84" i="102"/>
  <c r="D85" i="102" s="1"/>
  <c r="B84" i="102"/>
  <c r="T82" i="108" l="1"/>
  <c r="U82" i="108" s="1"/>
  <c r="V82" i="108"/>
  <c r="W82" i="108" s="1"/>
  <c r="P82" i="108"/>
  <c r="Q82" i="108" s="1"/>
  <c r="R82" i="108"/>
  <c r="S82" i="108" s="1"/>
  <c r="N81" i="108"/>
  <c r="BT81" i="108" s="1"/>
  <c r="BV81" i="108" s="1"/>
  <c r="O80" i="108"/>
  <c r="H80" i="108"/>
  <c r="I80" i="108" s="1"/>
  <c r="J80" i="108"/>
  <c r="K80" i="108" s="1"/>
  <c r="D79" i="108"/>
  <c r="BS79" i="108" s="1"/>
  <c r="BU79" i="108" s="1"/>
  <c r="F80" i="108"/>
  <c r="G80" i="108" s="1"/>
  <c r="BR83" i="108"/>
  <c r="BN81" i="108"/>
  <c r="BQ81" i="108" s="1"/>
  <c r="L82" i="108"/>
  <c r="M82" i="108" s="1"/>
  <c r="L83" i="108"/>
  <c r="I79" i="105"/>
  <c r="BN82" i="108" s="1"/>
  <c r="BQ82" i="108" s="1"/>
  <c r="E82" i="103"/>
  <c r="G82" i="103"/>
  <c r="F82" i="103"/>
  <c r="A81" i="105"/>
  <c r="C81" i="105"/>
  <c r="B81" i="105"/>
  <c r="J81" i="105"/>
  <c r="G81" i="105" s="1"/>
  <c r="BL84" i="108" s="1"/>
  <c r="F81" i="105"/>
  <c r="E81" i="105"/>
  <c r="BP84" i="108" s="1"/>
  <c r="D81" i="105"/>
  <c r="BO84" i="108" s="1"/>
  <c r="A83" i="103"/>
  <c r="B83" i="103"/>
  <c r="C83" i="103"/>
  <c r="D83" i="103"/>
  <c r="H83" i="103" s="1"/>
  <c r="G82" i="104"/>
  <c r="A84" i="108"/>
  <c r="X85" i="108" s="1"/>
  <c r="C84" i="108"/>
  <c r="B84" i="108"/>
  <c r="Y84" i="108"/>
  <c r="H80" i="105"/>
  <c r="BM83" i="108" s="1"/>
  <c r="A83" i="104"/>
  <c r="C83" i="104"/>
  <c r="D83" i="104"/>
  <c r="B83" i="104"/>
  <c r="E83" i="104"/>
  <c r="F83" i="104"/>
  <c r="G85" i="102"/>
  <c r="H85" i="102"/>
  <c r="E85" i="102"/>
  <c r="F85" i="102"/>
  <c r="A85" i="102"/>
  <c r="D86" i="102" s="1"/>
  <c r="B85" i="102"/>
  <c r="C85" i="102"/>
  <c r="T83" i="108" l="1"/>
  <c r="U83" i="108" s="1"/>
  <c r="V83" i="108"/>
  <c r="W83" i="108" s="1"/>
  <c r="P83" i="108"/>
  <c r="Q83" i="108" s="1"/>
  <c r="R83" i="108"/>
  <c r="S83" i="108" s="1"/>
  <c r="N82" i="108"/>
  <c r="BT82" i="108" s="1"/>
  <c r="BV82" i="108" s="1"/>
  <c r="J82" i="108"/>
  <c r="K82" i="108" s="1"/>
  <c r="O81" i="108"/>
  <c r="E79" i="108"/>
  <c r="D80" i="108"/>
  <c r="BS80" i="108" s="1"/>
  <c r="BU80" i="108" s="1"/>
  <c r="H81" i="108"/>
  <c r="I81" i="108" s="1"/>
  <c r="J81" i="108"/>
  <c r="K81" i="108" s="1"/>
  <c r="F82" i="108"/>
  <c r="G82" i="108" s="1"/>
  <c r="H82" i="108"/>
  <c r="I82" i="108" s="1"/>
  <c r="F81" i="108"/>
  <c r="G81" i="108" s="1"/>
  <c r="BR84" i="108"/>
  <c r="V84" i="108" s="1"/>
  <c r="L84" i="108"/>
  <c r="M84" i="108" s="1"/>
  <c r="H81" i="105"/>
  <c r="BM84" i="108" s="1"/>
  <c r="G83" i="103"/>
  <c r="M83" i="108"/>
  <c r="A82" i="105"/>
  <c r="C82" i="105"/>
  <c r="B82" i="105"/>
  <c r="J82" i="105"/>
  <c r="G82" i="105" s="1"/>
  <c r="BL85" i="108" s="1"/>
  <c r="F82" i="105"/>
  <c r="E82" i="105"/>
  <c r="BP85" i="108" s="1"/>
  <c r="D82" i="105"/>
  <c r="BO85" i="108" s="1"/>
  <c r="C84" i="104"/>
  <c r="A84" i="104"/>
  <c r="B84" i="104"/>
  <c r="D84" i="104"/>
  <c r="E84" i="104"/>
  <c r="F84" i="104"/>
  <c r="A85" i="108"/>
  <c r="X86" i="108" s="1"/>
  <c r="C85" i="108"/>
  <c r="B85" i="108"/>
  <c r="Y85" i="108"/>
  <c r="A84" i="103"/>
  <c r="C84" i="103"/>
  <c r="B84" i="103"/>
  <c r="D84" i="103"/>
  <c r="F84" i="103" s="1"/>
  <c r="G83" i="104"/>
  <c r="E83" i="103"/>
  <c r="F83" i="103"/>
  <c r="I80" i="105"/>
  <c r="G86" i="102"/>
  <c r="H86" i="102"/>
  <c r="E86" i="102"/>
  <c r="F86" i="102"/>
  <c r="B86" i="102"/>
  <c r="C86" i="102"/>
  <c r="A86" i="102"/>
  <c r="D87" i="102" s="1"/>
  <c r="R84" i="108" l="1"/>
  <c r="S84" i="108" s="1"/>
  <c r="T84" i="108"/>
  <c r="U84" i="108" s="1"/>
  <c r="N83" i="108"/>
  <c r="BT83" i="108" s="1"/>
  <c r="BV83" i="108" s="1"/>
  <c r="P84" i="108"/>
  <c r="Q84" i="108" s="1"/>
  <c r="O82" i="108"/>
  <c r="E80" i="108"/>
  <c r="D82" i="108"/>
  <c r="BS82" i="108" s="1"/>
  <c r="BU82" i="108" s="1"/>
  <c r="D81" i="108"/>
  <c r="BS81" i="108" s="1"/>
  <c r="BU81" i="108" s="1"/>
  <c r="BR85" i="108"/>
  <c r="BN83" i="108"/>
  <c r="BQ83" i="108" s="1"/>
  <c r="H82" i="105"/>
  <c r="BM85" i="108" s="1"/>
  <c r="I81" i="105"/>
  <c r="BN84" i="108" s="1"/>
  <c r="BQ84" i="108" s="1"/>
  <c r="E84" i="103"/>
  <c r="A85" i="103"/>
  <c r="C85" i="103"/>
  <c r="B85" i="103"/>
  <c r="D85" i="103"/>
  <c r="H85" i="103" s="1"/>
  <c r="A86" i="108"/>
  <c r="X87" i="108" s="1"/>
  <c r="C86" i="108"/>
  <c r="B86" i="108"/>
  <c r="Y86" i="108"/>
  <c r="C85" i="104"/>
  <c r="D85" i="104"/>
  <c r="F85" i="104"/>
  <c r="A85" i="104"/>
  <c r="B85" i="104"/>
  <c r="E85" i="104"/>
  <c r="A83" i="105"/>
  <c r="B83" i="105"/>
  <c r="C83" i="105"/>
  <c r="J83" i="105"/>
  <c r="G83" i="105" s="1"/>
  <c r="BL86" i="108" s="1"/>
  <c r="F83" i="105"/>
  <c r="E83" i="105"/>
  <c r="BP86" i="108" s="1"/>
  <c r="D83" i="105"/>
  <c r="BO86" i="108" s="1"/>
  <c r="W84" i="108"/>
  <c r="G84" i="103"/>
  <c r="H84" i="103"/>
  <c r="G84" i="104"/>
  <c r="G87" i="102"/>
  <c r="H87" i="102"/>
  <c r="E87" i="102"/>
  <c r="F87" i="102"/>
  <c r="C87" i="102"/>
  <c r="A87" i="102"/>
  <c r="D88" i="102" s="1"/>
  <c r="B87" i="102"/>
  <c r="T85" i="108" l="1"/>
  <c r="U85" i="108" s="1"/>
  <c r="V85" i="108"/>
  <c r="W85" i="108" s="1"/>
  <c r="O83" i="108"/>
  <c r="P85" i="108"/>
  <c r="Q85" i="108" s="1"/>
  <c r="R85" i="108"/>
  <c r="S85" i="108" s="1"/>
  <c r="N84" i="108"/>
  <c r="BT84" i="108" s="1"/>
  <c r="BV84" i="108" s="1"/>
  <c r="E81" i="108"/>
  <c r="E82" i="108"/>
  <c r="H83" i="108"/>
  <c r="I83" i="108" s="1"/>
  <c r="J83" i="108"/>
  <c r="K83" i="108" s="1"/>
  <c r="H84" i="108"/>
  <c r="J84" i="108"/>
  <c r="K84" i="108" s="1"/>
  <c r="F83" i="108"/>
  <c r="G83" i="108" s="1"/>
  <c r="F84" i="108"/>
  <c r="G84" i="108" s="1"/>
  <c r="BR86" i="108"/>
  <c r="L85" i="108"/>
  <c r="M85" i="108" s="1"/>
  <c r="L86" i="108"/>
  <c r="I82" i="105"/>
  <c r="F85" i="103"/>
  <c r="G85" i="103"/>
  <c r="H83" i="105"/>
  <c r="BM86" i="108" s="1"/>
  <c r="B86" i="104"/>
  <c r="D86" i="104"/>
  <c r="F86" i="104"/>
  <c r="A86" i="104"/>
  <c r="C86" i="104"/>
  <c r="E86" i="104"/>
  <c r="A86" i="103"/>
  <c r="C86" i="103"/>
  <c r="B86" i="103"/>
  <c r="D86" i="103"/>
  <c r="H86" i="103" s="1"/>
  <c r="G85" i="104"/>
  <c r="E85" i="103"/>
  <c r="A84" i="105"/>
  <c r="C84" i="105"/>
  <c r="B84" i="105"/>
  <c r="J84" i="105"/>
  <c r="G84" i="105" s="1"/>
  <c r="BL87" i="108" s="1"/>
  <c r="F84" i="105"/>
  <c r="E84" i="105"/>
  <c r="BP87" i="108" s="1"/>
  <c r="D84" i="105"/>
  <c r="BO87" i="108" s="1"/>
  <c r="A87" i="108"/>
  <c r="X88" i="108" s="1"/>
  <c r="C87" i="108"/>
  <c r="B87" i="108"/>
  <c r="Y87" i="108"/>
  <c r="G88" i="102"/>
  <c r="H88" i="102"/>
  <c r="E88" i="102"/>
  <c r="F88" i="102"/>
  <c r="C88" i="102"/>
  <c r="A88" i="102"/>
  <c r="D89" i="102" s="1"/>
  <c r="B88" i="102"/>
  <c r="T86" i="108" l="1"/>
  <c r="U86" i="108" s="1"/>
  <c r="V86" i="108"/>
  <c r="W86" i="108" s="1"/>
  <c r="P86" i="108"/>
  <c r="Q86" i="108" s="1"/>
  <c r="R86" i="108"/>
  <c r="S86" i="108" s="1"/>
  <c r="O84" i="108"/>
  <c r="N85" i="108"/>
  <c r="BT85" i="108" s="1"/>
  <c r="BV85" i="108" s="1"/>
  <c r="D84" i="108"/>
  <c r="BS84" i="108" s="1"/>
  <c r="BU84" i="108" s="1"/>
  <c r="I84" i="108"/>
  <c r="D83" i="108"/>
  <c r="BS83" i="108" s="1"/>
  <c r="BU83" i="108" s="1"/>
  <c r="BR87" i="108"/>
  <c r="BN85" i="108"/>
  <c r="BQ85" i="108" s="1"/>
  <c r="H84" i="105"/>
  <c r="BM87" i="108" s="1"/>
  <c r="F86" i="103"/>
  <c r="A85" i="105"/>
  <c r="C85" i="105"/>
  <c r="B85" i="105"/>
  <c r="J85" i="105"/>
  <c r="G85" i="105" s="1"/>
  <c r="BL88" i="108" s="1"/>
  <c r="F85" i="105"/>
  <c r="E85" i="105"/>
  <c r="BP88" i="108" s="1"/>
  <c r="D85" i="105"/>
  <c r="BO88" i="108" s="1"/>
  <c r="A87" i="104"/>
  <c r="C87" i="104"/>
  <c r="E87" i="104"/>
  <c r="B87" i="104"/>
  <c r="D87" i="104"/>
  <c r="F87" i="104"/>
  <c r="M86" i="108"/>
  <c r="A88" i="108"/>
  <c r="X89" i="108" s="1"/>
  <c r="C88" i="108"/>
  <c r="B88" i="108"/>
  <c r="Y88" i="108"/>
  <c r="A87" i="103"/>
  <c r="B87" i="103"/>
  <c r="C87" i="103"/>
  <c r="D87" i="103"/>
  <c r="E87" i="103" s="1"/>
  <c r="I83" i="105"/>
  <c r="G86" i="104"/>
  <c r="E86" i="103"/>
  <c r="G86" i="103"/>
  <c r="G89" i="102"/>
  <c r="H89" i="102"/>
  <c r="E89" i="102"/>
  <c r="F89" i="102"/>
  <c r="A89" i="102"/>
  <c r="D90" i="102" s="1"/>
  <c r="B89" i="102"/>
  <c r="C89" i="102"/>
  <c r="T87" i="108" l="1"/>
  <c r="U87" i="108" s="1"/>
  <c r="V87" i="108"/>
  <c r="W87" i="108" s="1"/>
  <c r="P87" i="108"/>
  <c r="Q87" i="108" s="1"/>
  <c r="R87" i="108"/>
  <c r="S87" i="108" s="1"/>
  <c r="N86" i="108"/>
  <c r="BT86" i="108" s="1"/>
  <c r="BV86" i="108" s="1"/>
  <c r="O85" i="108"/>
  <c r="E83" i="108"/>
  <c r="E84" i="108"/>
  <c r="H85" i="108"/>
  <c r="I85" i="108" s="1"/>
  <c r="J85" i="108"/>
  <c r="K85" i="108" s="1"/>
  <c r="F85" i="108"/>
  <c r="G85" i="108" s="1"/>
  <c r="BR88" i="108"/>
  <c r="BN86" i="108"/>
  <c r="BQ86" i="108" s="1"/>
  <c r="L87" i="108"/>
  <c r="M87" i="108" s="1"/>
  <c r="L88" i="108"/>
  <c r="M88" i="108" s="1"/>
  <c r="I84" i="105"/>
  <c r="BN87" i="108" s="1"/>
  <c r="BQ87" i="108" s="1"/>
  <c r="H85" i="105"/>
  <c r="BM88" i="108" s="1"/>
  <c r="G87" i="103"/>
  <c r="G87" i="104"/>
  <c r="F87" i="103"/>
  <c r="H87" i="103"/>
  <c r="A88" i="103"/>
  <c r="B88" i="103"/>
  <c r="C88" i="103"/>
  <c r="D88" i="103"/>
  <c r="E88" i="103" s="1"/>
  <c r="A89" i="108"/>
  <c r="X90" i="108" s="1"/>
  <c r="C89" i="108"/>
  <c r="B89" i="108"/>
  <c r="Y89" i="108"/>
  <c r="A88" i="104"/>
  <c r="B88" i="104"/>
  <c r="D88" i="104"/>
  <c r="C88" i="104"/>
  <c r="E88" i="104"/>
  <c r="F88" i="104"/>
  <c r="A86" i="105"/>
  <c r="C86" i="105"/>
  <c r="B86" i="105"/>
  <c r="J86" i="105"/>
  <c r="G86" i="105" s="1"/>
  <c r="BL89" i="108" s="1"/>
  <c r="F86" i="105"/>
  <c r="E86" i="105"/>
  <c r="BP89" i="108" s="1"/>
  <c r="D86" i="105"/>
  <c r="BO89" i="108" s="1"/>
  <c r="G90" i="102"/>
  <c r="H90" i="102"/>
  <c r="E90" i="102"/>
  <c r="F90" i="102"/>
  <c r="B90" i="102"/>
  <c r="A90" i="102"/>
  <c r="D91" i="102" s="1"/>
  <c r="C90" i="102"/>
  <c r="T88" i="108" l="1"/>
  <c r="U88" i="108" s="1"/>
  <c r="V88" i="108"/>
  <c r="W88" i="108" s="1"/>
  <c r="P88" i="108"/>
  <c r="Q88" i="108" s="1"/>
  <c r="R88" i="108"/>
  <c r="S88" i="108" s="1"/>
  <c r="N87" i="108"/>
  <c r="BT87" i="108" s="1"/>
  <c r="BV87" i="108" s="1"/>
  <c r="J87" i="108"/>
  <c r="K87" i="108" s="1"/>
  <c r="O86" i="108"/>
  <c r="D85" i="108"/>
  <c r="BS85" i="108" s="1"/>
  <c r="BU85" i="108" s="1"/>
  <c r="H86" i="108"/>
  <c r="I86" i="108" s="1"/>
  <c r="J86" i="108"/>
  <c r="K86" i="108" s="1"/>
  <c r="F87" i="108"/>
  <c r="G87" i="108" s="1"/>
  <c r="H87" i="108"/>
  <c r="I87" i="108" s="1"/>
  <c r="F86" i="108"/>
  <c r="G86" i="108" s="1"/>
  <c r="BR89" i="108"/>
  <c r="L89" i="108"/>
  <c r="M89" i="108" s="1"/>
  <c r="I85" i="105"/>
  <c r="BN88" i="108" s="1"/>
  <c r="BQ88" i="108" s="1"/>
  <c r="H86" i="105"/>
  <c r="BM89" i="108" s="1"/>
  <c r="G88" i="103"/>
  <c r="H88" i="103"/>
  <c r="F88" i="103"/>
  <c r="A87" i="105"/>
  <c r="B87" i="105"/>
  <c r="C87" i="105"/>
  <c r="J87" i="105"/>
  <c r="G87" i="105" s="1"/>
  <c r="BL90" i="108" s="1"/>
  <c r="F87" i="105"/>
  <c r="E87" i="105"/>
  <c r="BP90" i="108" s="1"/>
  <c r="D87" i="105"/>
  <c r="BO90" i="108" s="1"/>
  <c r="A89" i="104"/>
  <c r="B89" i="104"/>
  <c r="E89" i="104"/>
  <c r="C89" i="104"/>
  <c r="D89" i="104"/>
  <c r="F89" i="104"/>
  <c r="G88" i="104"/>
  <c r="A90" i="108"/>
  <c r="X91" i="108" s="1"/>
  <c r="C90" i="108"/>
  <c r="B90" i="108"/>
  <c r="Y90" i="108"/>
  <c r="A89" i="103"/>
  <c r="C89" i="103"/>
  <c r="B89" i="103"/>
  <c r="D89" i="103"/>
  <c r="F89" i="103" s="1"/>
  <c r="G91" i="102"/>
  <c r="H91" i="102"/>
  <c r="E91" i="102"/>
  <c r="F91" i="102"/>
  <c r="C91" i="102"/>
  <c r="A91" i="102"/>
  <c r="D92" i="102" s="1"/>
  <c r="B91" i="102"/>
  <c r="T89" i="108" l="1"/>
  <c r="U89" i="108" s="1"/>
  <c r="V89" i="108"/>
  <c r="W89" i="108" s="1"/>
  <c r="P89" i="108"/>
  <c r="Q89" i="108" s="1"/>
  <c r="R89" i="108"/>
  <c r="S89" i="108" s="1"/>
  <c r="N88" i="108"/>
  <c r="BT88" i="108" s="1"/>
  <c r="BV88" i="108" s="1"/>
  <c r="E85" i="108"/>
  <c r="O87" i="108"/>
  <c r="H88" i="108"/>
  <c r="I88" i="108" s="1"/>
  <c r="J88" i="108"/>
  <c r="K88" i="108" s="1"/>
  <c r="D87" i="108"/>
  <c r="BS87" i="108" s="1"/>
  <c r="BU87" i="108" s="1"/>
  <c r="D86" i="108"/>
  <c r="BS86" i="108" s="1"/>
  <c r="BU86" i="108" s="1"/>
  <c r="F88" i="108"/>
  <c r="G88" i="108" s="1"/>
  <c r="BR90" i="108"/>
  <c r="L90" i="108"/>
  <c r="H87" i="105"/>
  <c r="BM90" i="108" s="1"/>
  <c r="I86" i="105"/>
  <c r="BN89" i="108" s="1"/>
  <c r="BQ89" i="108" s="1"/>
  <c r="G89" i="103"/>
  <c r="H89" i="103"/>
  <c r="E89" i="103"/>
  <c r="A90" i="103"/>
  <c r="B90" i="103"/>
  <c r="C90" i="103"/>
  <c r="D90" i="103"/>
  <c r="E90" i="103" s="1"/>
  <c r="A91" i="108"/>
  <c r="X92" i="108" s="1"/>
  <c r="C91" i="108"/>
  <c r="B91" i="108"/>
  <c r="Y91" i="108"/>
  <c r="A90" i="104"/>
  <c r="C90" i="104"/>
  <c r="E90" i="104"/>
  <c r="B90" i="104"/>
  <c r="D90" i="104"/>
  <c r="F90" i="104"/>
  <c r="A88" i="105"/>
  <c r="C88" i="105"/>
  <c r="B88" i="105"/>
  <c r="J88" i="105"/>
  <c r="G88" i="105" s="1"/>
  <c r="BL91" i="108" s="1"/>
  <c r="F88" i="105"/>
  <c r="E88" i="105"/>
  <c r="BP91" i="108" s="1"/>
  <c r="D88" i="105"/>
  <c r="BO91" i="108" s="1"/>
  <c r="G89" i="104"/>
  <c r="G92" i="102"/>
  <c r="H92" i="102"/>
  <c r="E92" i="102"/>
  <c r="F92" i="102"/>
  <c r="C92" i="102"/>
  <c r="B92" i="102"/>
  <c r="A92" i="102"/>
  <c r="D93" i="102" s="1"/>
  <c r="T90" i="108" l="1"/>
  <c r="U90" i="108" s="1"/>
  <c r="V90" i="108"/>
  <c r="W90" i="108" s="1"/>
  <c r="P90" i="108"/>
  <c r="Q90" i="108" s="1"/>
  <c r="R90" i="108"/>
  <c r="S90" i="108" s="1"/>
  <c r="N89" i="108"/>
  <c r="BT89" i="108" s="1"/>
  <c r="BV89" i="108" s="1"/>
  <c r="O88" i="108"/>
  <c r="E86" i="108"/>
  <c r="E87" i="108"/>
  <c r="H89" i="108"/>
  <c r="I89" i="108" s="1"/>
  <c r="J89" i="108"/>
  <c r="K89" i="108" s="1"/>
  <c r="D88" i="108"/>
  <c r="BS88" i="108" s="1"/>
  <c r="BU88" i="108" s="1"/>
  <c r="F89" i="108"/>
  <c r="G89" i="108" s="1"/>
  <c r="BR91" i="108"/>
  <c r="L91" i="108"/>
  <c r="M90" i="108"/>
  <c r="I87" i="105"/>
  <c r="G90" i="103"/>
  <c r="F90" i="103"/>
  <c r="H90" i="103"/>
  <c r="H88" i="105"/>
  <c r="BM91" i="108" s="1"/>
  <c r="A91" i="103"/>
  <c r="C91" i="103"/>
  <c r="B91" i="103"/>
  <c r="D91" i="103"/>
  <c r="F91" i="103" s="1"/>
  <c r="A89" i="105"/>
  <c r="C89" i="105"/>
  <c r="B89" i="105"/>
  <c r="J89" i="105"/>
  <c r="G89" i="105" s="1"/>
  <c r="BL92" i="108" s="1"/>
  <c r="F89" i="105"/>
  <c r="E89" i="105"/>
  <c r="BP92" i="108" s="1"/>
  <c r="D89" i="105"/>
  <c r="BO92" i="108" s="1"/>
  <c r="A91" i="104"/>
  <c r="C91" i="104"/>
  <c r="D91" i="104"/>
  <c r="B91" i="104"/>
  <c r="E91" i="104"/>
  <c r="F91" i="104"/>
  <c r="A92" i="108"/>
  <c r="X93" i="108" s="1"/>
  <c r="C92" i="108"/>
  <c r="B92" i="108"/>
  <c r="Y92" i="108"/>
  <c r="G90" i="104"/>
  <c r="G93" i="102"/>
  <c r="H93" i="102"/>
  <c r="E93" i="102"/>
  <c r="F93" i="102"/>
  <c r="A93" i="102"/>
  <c r="D94" i="102" s="1"/>
  <c r="B93" i="102"/>
  <c r="C93" i="102"/>
  <c r="T91" i="108" l="1"/>
  <c r="U91" i="108" s="1"/>
  <c r="V91" i="108"/>
  <c r="W91" i="108" s="1"/>
  <c r="N90" i="108"/>
  <c r="BT90" i="108" s="1"/>
  <c r="BV90" i="108" s="1"/>
  <c r="P91" i="108"/>
  <c r="Q91" i="108" s="1"/>
  <c r="R91" i="108"/>
  <c r="S91" i="108" s="1"/>
  <c r="E88" i="108"/>
  <c r="O89" i="108"/>
  <c r="D89" i="108"/>
  <c r="BS89" i="108" s="1"/>
  <c r="BU89" i="108" s="1"/>
  <c r="BR92" i="108"/>
  <c r="BN90" i="108"/>
  <c r="BQ90" i="108" s="1"/>
  <c r="L92" i="108"/>
  <c r="M92" i="108" s="1"/>
  <c r="H89" i="105"/>
  <c r="BM92" i="108" s="1"/>
  <c r="G91" i="103"/>
  <c r="H91" i="103"/>
  <c r="E91" i="103"/>
  <c r="A92" i="103"/>
  <c r="B92" i="103"/>
  <c r="C92" i="103"/>
  <c r="D92" i="103"/>
  <c r="H92" i="103" s="1"/>
  <c r="I88" i="105"/>
  <c r="BN91" i="108" s="1"/>
  <c r="BQ91" i="108" s="1"/>
  <c r="A93" i="108"/>
  <c r="X94" i="108" s="1"/>
  <c r="C93" i="108"/>
  <c r="B93" i="108"/>
  <c r="Y93" i="108"/>
  <c r="A92" i="104"/>
  <c r="B92" i="104"/>
  <c r="E92" i="104"/>
  <c r="C92" i="104"/>
  <c r="F92" i="104"/>
  <c r="D92" i="104"/>
  <c r="A90" i="105"/>
  <c r="C90" i="105"/>
  <c r="B90" i="105"/>
  <c r="J90" i="105"/>
  <c r="G90" i="105" s="1"/>
  <c r="BL93" i="108" s="1"/>
  <c r="F90" i="105"/>
  <c r="E90" i="105"/>
  <c r="BP93" i="108" s="1"/>
  <c r="D90" i="105"/>
  <c r="BO93" i="108" s="1"/>
  <c r="M91" i="108"/>
  <c r="G91" i="104"/>
  <c r="G94" i="102"/>
  <c r="H94" i="102"/>
  <c r="E94" i="102"/>
  <c r="F94" i="102"/>
  <c r="C94" i="102"/>
  <c r="A94" i="102"/>
  <c r="D95" i="102" s="1"/>
  <c r="B94" i="102"/>
  <c r="T92" i="108" l="1"/>
  <c r="U92" i="108" s="1"/>
  <c r="V92" i="108"/>
  <c r="W92" i="108" s="1"/>
  <c r="O90" i="108"/>
  <c r="P92" i="108"/>
  <c r="Q92" i="108" s="1"/>
  <c r="R92" i="108"/>
  <c r="S92" i="108" s="1"/>
  <c r="N91" i="108"/>
  <c r="BT91" i="108" s="1"/>
  <c r="BV91" i="108" s="1"/>
  <c r="E89" i="108"/>
  <c r="H91" i="108"/>
  <c r="I91" i="108" s="1"/>
  <c r="J91" i="108"/>
  <c r="K91" i="108" s="1"/>
  <c r="H90" i="108"/>
  <c r="I90" i="108" s="1"/>
  <c r="J90" i="108"/>
  <c r="K90" i="108" s="1"/>
  <c r="F90" i="108"/>
  <c r="G90" i="108" s="1"/>
  <c r="F91" i="108"/>
  <c r="G91" i="108" s="1"/>
  <c r="BR93" i="108"/>
  <c r="L93" i="108"/>
  <c r="I89" i="105"/>
  <c r="BN92" i="108" s="1"/>
  <c r="BQ92" i="108" s="1"/>
  <c r="F92" i="103"/>
  <c r="G92" i="103"/>
  <c r="E92" i="103"/>
  <c r="A91" i="105"/>
  <c r="B91" i="105"/>
  <c r="C91" i="105"/>
  <c r="J91" i="105"/>
  <c r="G91" i="105" s="1"/>
  <c r="BL94" i="108" s="1"/>
  <c r="F91" i="105"/>
  <c r="E91" i="105"/>
  <c r="BP94" i="108" s="1"/>
  <c r="D91" i="105"/>
  <c r="BO94" i="108" s="1"/>
  <c r="C93" i="104"/>
  <c r="E93" i="104"/>
  <c r="F93" i="104"/>
  <c r="A93" i="104"/>
  <c r="B93" i="104"/>
  <c r="D93" i="104"/>
  <c r="A93" i="103"/>
  <c r="B93" i="103"/>
  <c r="C93" i="103"/>
  <c r="D93" i="103"/>
  <c r="F93" i="103" s="1"/>
  <c r="H90" i="105"/>
  <c r="BM93" i="108" s="1"/>
  <c r="A94" i="108"/>
  <c r="X95" i="108" s="1"/>
  <c r="C94" i="108"/>
  <c r="B94" i="108"/>
  <c r="Y94" i="108"/>
  <c r="G92" i="104"/>
  <c r="G95" i="102"/>
  <c r="H95" i="102"/>
  <c r="E95" i="102"/>
  <c r="F95" i="102"/>
  <c r="C95" i="102"/>
  <c r="A95" i="102"/>
  <c r="D96" i="102" s="1"/>
  <c r="B95" i="102"/>
  <c r="T93" i="108" l="1"/>
  <c r="U93" i="108" s="1"/>
  <c r="V93" i="108"/>
  <c r="W93" i="108" s="1"/>
  <c r="P93" i="108"/>
  <c r="Q93" i="108" s="1"/>
  <c r="R93" i="108"/>
  <c r="S93" i="108" s="1"/>
  <c r="N92" i="108"/>
  <c r="BT92" i="108" s="1"/>
  <c r="BV92" i="108" s="1"/>
  <c r="O91" i="108"/>
  <c r="H92" i="108"/>
  <c r="I92" i="108" s="1"/>
  <c r="J92" i="108"/>
  <c r="K92" i="108" s="1"/>
  <c r="D90" i="108"/>
  <c r="BS90" i="108" s="1"/>
  <c r="BU90" i="108" s="1"/>
  <c r="D91" i="108"/>
  <c r="BS91" i="108" s="1"/>
  <c r="BU91" i="108" s="1"/>
  <c r="F92" i="108"/>
  <c r="G92" i="108" s="1"/>
  <c r="BR94" i="108"/>
  <c r="L94" i="108"/>
  <c r="G93" i="103"/>
  <c r="H93" i="103"/>
  <c r="E93" i="103"/>
  <c r="G93" i="104"/>
  <c r="M93" i="108"/>
  <c r="A94" i="103"/>
  <c r="C94" i="103"/>
  <c r="B94" i="103"/>
  <c r="D94" i="103"/>
  <c r="G94" i="103" s="1"/>
  <c r="B94" i="104"/>
  <c r="E94" i="104"/>
  <c r="F94" i="104"/>
  <c r="A94" i="104"/>
  <c r="C94" i="104"/>
  <c r="D94" i="104"/>
  <c r="A92" i="105"/>
  <c r="C92" i="105"/>
  <c r="B92" i="105"/>
  <c r="J92" i="105"/>
  <c r="G92" i="105" s="1"/>
  <c r="BL95" i="108" s="1"/>
  <c r="F92" i="105"/>
  <c r="E92" i="105"/>
  <c r="BP95" i="108" s="1"/>
  <c r="D92" i="105"/>
  <c r="BO95" i="108" s="1"/>
  <c r="A95" i="108"/>
  <c r="X96" i="108" s="1"/>
  <c r="C95" i="108"/>
  <c r="B95" i="108"/>
  <c r="Y95" i="108"/>
  <c r="I90" i="105"/>
  <c r="H91" i="105"/>
  <c r="BM94" i="108" s="1"/>
  <c r="G96" i="102"/>
  <c r="H96" i="102"/>
  <c r="E96" i="102"/>
  <c r="F96" i="102"/>
  <c r="C96" i="102"/>
  <c r="A96" i="102"/>
  <c r="D97" i="102" s="1"/>
  <c r="B96" i="102"/>
  <c r="T94" i="108" l="1"/>
  <c r="U94" i="108" s="1"/>
  <c r="V94" i="108"/>
  <c r="W94" i="108" s="1"/>
  <c r="P94" i="108"/>
  <c r="Q94" i="108" s="1"/>
  <c r="R94" i="108"/>
  <c r="S94" i="108" s="1"/>
  <c r="N93" i="108"/>
  <c r="BT93" i="108" s="1"/>
  <c r="BV93" i="108" s="1"/>
  <c r="O92" i="108"/>
  <c r="E90" i="108"/>
  <c r="E91" i="108"/>
  <c r="D92" i="108"/>
  <c r="BS92" i="108" s="1"/>
  <c r="BU92" i="108" s="1"/>
  <c r="BR95" i="108"/>
  <c r="BN93" i="108"/>
  <c r="BQ93" i="108" s="1"/>
  <c r="L95" i="108"/>
  <c r="G94" i="104"/>
  <c r="F94" i="103"/>
  <c r="H94" i="103"/>
  <c r="M94" i="108"/>
  <c r="A93" i="105"/>
  <c r="C93" i="105"/>
  <c r="B93" i="105"/>
  <c r="J93" i="105"/>
  <c r="G93" i="105" s="1"/>
  <c r="BL96" i="108" s="1"/>
  <c r="F93" i="105"/>
  <c r="E93" i="105"/>
  <c r="BP96" i="108" s="1"/>
  <c r="D93" i="105"/>
  <c r="BO96" i="108" s="1"/>
  <c r="I91" i="105"/>
  <c r="A96" i="108"/>
  <c r="X97" i="108" s="1"/>
  <c r="C96" i="108"/>
  <c r="B96" i="108"/>
  <c r="Y96" i="108"/>
  <c r="H92" i="105"/>
  <c r="BM95" i="108" s="1"/>
  <c r="B95" i="104"/>
  <c r="D95" i="104"/>
  <c r="F95" i="104"/>
  <c r="A95" i="104"/>
  <c r="C95" i="104"/>
  <c r="E95" i="104"/>
  <c r="A95" i="103"/>
  <c r="B95" i="103"/>
  <c r="C95" i="103"/>
  <c r="D95" i="103"/>
  <c r="G95" i="103" s="1"/>
  <c r="E94" i="103"/>
  <c r="G97" i="102"/>
  <c r="H97" i="102"/>
  <c r="E97" i="102"/>
  <c r="F97" i="102"/>
  <c r="A97" i="102"/>
  <c r="D98" i="102" s="1"/>
  <c r="B97" i="102"/>
  <c r="C97" i="102"/>
  <c r="T95" i="108" l="1"/>
  <c r="U95" i="108" s="1"/>
  <c r="V95" i="108"/>
  <c r="W95" i="108" s="1"/>
  <c r="P95" i="108"/>
  <c r="Q95" i="108" s="1"/>
  <c r="R95" i="108"/>
  <c r="S95" i="108" s="1"/>
  <c r="N94" i="108"/>
  <c r="BT94" i="108" s="1"/>
  <c r="BV94" i="108" s="1"/>
  <c r="E92" i="108"/>
  <c r="O93" i="108"/>
  <c r="H93" i="108"/>
  <c r="I93" i="108" s="1"/>
  <c r="J93" i="108"/>
  <c r="K93" i="108" s="1"/>
  <c r="F93" i="108"/>
  <c r="G93" i="108" s="1"/>
  <c r="BR96" i="108"/>
  <c r="BN94" i="108"/>
  <c r="BQ94" i="108" s="1"/>
  <c r="H93" i="105"/>
  <c r="BM96" i="108" s="1"/>
  <c r="F95" i="103"/>
  <c r="E95" i="103"/>
  <c r="H95" i="103"/>
  <c r="A96" i="103"/>
  <c r="B96" i="103"/>
  <c r="C96" i="103"/>
  <c r="D96" i="103"/>
  <c r="G96" i="103" s="1"/>
  <c r="I92" i="105"/>
  <c r="BN95" i="108" s="1"/>
  <c r="BQ95" i="108" s="1"/>
  <c r="A97" i="108"/>
  <c r="X98" i="108" s="1"/>
  <c r="C97" i="108"/>
  <c r="B97" i="108"/>
  <c r="Y97" i="108"/>
  <c r="C96" i="104"/>
  <c r="D96" i="104"/>
  <c r="F96" i="104"/>
  <c r="A96" i="104"/>
  <c r="B96" i="104"/>
  <c r="E96" i="104"/>
  <c r="M95" i="108"/>
  <c r="A94" i="105"/>
  <c r="C94" i="105"/>
  <c r="B94" i="105"/>
  <c r="J94" i="105"/>
  <c r="G94" i="105" s="1"/>
  <c r="BL97" i="108" s="1"/>
  <c r="F94" i="105"/>
  <c r="E94" i="105"/>
  <c r="BP97" i="108" s="1"/>
  <c r="D94" i="105"/>
  <c r="BO97" i="108" s="1"/>
  <c r="G95" i="104"/>
  <c r="G98" i="102"/>
  <c r="H98" i="102"/>
  <c r="E98" i="102"/>
  <c r="F98" i="102"/>
  <c r="A98" i="102"/>
  <c r="D99" i="102" s="1"/>
  <c r="B98" i="102"/>
  <c r="C98" i="102"/>
  <c r="T96" i="108" l="1"/>
  <c r="U96" i="108" s="1"/>
  <c r="V96" i="108"/>
  <c r="W96" i="108" s="1"/>
  <c r="P96" i="108"/>
  <c r="Q96" i="108" s="1"/>
  <c r="R96" i="108"/>
  <c r="S96" i="108" s="1"/>
  <c r="N95" i="108"/>
  <c r="BT95" i="108" s="1"/>
  <c r="BV95" i="108" s="1"/>
  <c r="O94" i="108"/>
  <c r="H94" i="108"/>
  <c r="I94" i="108" s="1"/>
  <c r="J94" i="108"/>
  <c r="K94" i="108" s="1"/>
  <c r="H95" i="108"/>
  <c r="I95" i="108" s="1"/>
  <c r="J95" i="108"/>
  <c r="K95" i="108" s="1"/>
  <c r="D93" i="108"/>
  <c r="BS93" i="108" s="1"/>
  <c r="BU93" i="108" s="1"/>
  <c r="F94" i="108"/>
  <c r="G94" i="108" s="1"/>
  <c r="F95" i="108"/>
  <c r="G95" i="108" s="1"/>
  <c r="BR97" i="108"/>
  <c r="L97" i="108"/>
  <c r="L96" i="108"/>
  <c r="M96" i="108" s="1"/>
  <c r="I93" i="105"/>
  <c r="BN96" i="108" s="1"/>
  <c r="BQ96" i="108" s="1"/>
  <c r="F96" i="103"/>
  <c r="E96" i="103"/>
  <c r="H96" i="103"/>
  <c r="H94" i="105"/>
  <c r="BM97" i="108" s="1"/>
  <c r="A95" i="105"/>
  <c r="B95" i="105"/>
  <c r="C95" i="105"/>
  <c r="J95" i="105"/>
  <c r="G95" i="105" s="1"/>
  <c r="BL98" i="108" s="1"/>
  <c r="F95" i="105"/>
  <c r="E95" i="105"/>
  <c r="BP98" i="108" s="1"/>
  <c r="D95" i="105"/>
  <c r="BO98" i="108" s="1"/>
  <c r="A97" i="103"/>
  <c r="C97" i="103"/>
  <c r="B97" i="103"/>
  <c r="D97" i="103"/>
  <c r="G97" i="103" s="1"/>
  <c r="C97" i="104"/>
  <c r="E97" i="104"/>
  <c r="F97" i="104"/>
  <c r="A97" i="104"/>
  <c r="B97" i="104"/>
  <c r="D97" i="104"/>
  <c r="A98" i="108"/>
  <c r="X99" i="108" s="1"/>
  <c r="C98" i="108"/>
  <c r="B98" i="108"/>
  <c r="Y98" i="108"/>
  <c r="G96" i="104"/>
  <c r="G99" i="102"/>
  <c r="H99" i="102"/>
  <c r="E99" i="102"/>
  <c r="F99" i="102"/>
  <c r="C99" i="102"/>
  <c r="B99" i="102"/>
  <c r="A99" i="102"/>
  <c r="D100" i="102" s="1"/>
  <c r="T97" i="108" l="1"/>
  <c r="U97" i="108" s="1"/>
  <c r="V97" i="108"/>
  <c r="W97" i="108" s="1"/>
  <c r="P97" i="108"/>
  <c r="Q97" i="108" s="1"/>
  <c r="R97" i="108"/>
  <c r="S97" i="108" s="1"/>
  <c r="O95" i="108"/>
  <c r="N96" i="108"/>
  <c r="BT96" i="108" s="1"/>
  <c r="BV96" i="108" s="1"/>
  <c r="J96" i="108"/>
  <c r="K96" i="108" s="1"/>
  <c r="E93" i="108"/>
  <c r="D94" i="108"/>
  <c r="BS94" i="108" s="1"/>
  <c r="BU94" i="108" s="1"/>
  <c r="D95" i="108"/>
  <c r="BS95" i="108" s="1"/>
  <c r="BU95" i="108" s="1"/>
  <c r="F96" i="108"/>
  <c r="G96" i="108" s="1"/>
  <c r="H96" i="108"/>
  <c r="I96" i="108" s="1"/>
  <c r="BR98" i="108"/>
  <c r="H95" i="105"/>
  <c r="BM98" i="108" s="1"/>
  <c r="I94" i="105"/>
  <c r="BN97" i="108" s="1"/>
  <c r="BQ97" i="108" s="1"/>
  <c r="H97" i="103"/>
  <c r="A98" i="104"/>
  <c r="C98" i="104"/>
  <c r="D98" i="104"/>
  <c r="B98" i="104"/>
  <c r="E98" i="104"/>
  <c r="F98" i="104"/>
  <c r="A98" i="103"/>
  <c r="C98" i="103"/>
  <c r="B98" i="103"/>
  <c r="D98" i="103"/>
  <c r="H98" i="103" s="1"/>
  <c r="A96" i="105"/>
  <c r="C96" i="105"/>
  <c r="B96" i="105"/>
  <c r="J96" i="105"/>
  <c r="G96" i="105" s="1"/>
  <c r="BL99" i="108" s="1"/>
  <c r="F96" i="105"/>
  <c r="E96" i="105"/>
  <c r="BP99" i="108" s="1"/>
  <c r="D96" i="105"/>
  <c r="BO99" i="108" s="1"/>
  <c r="G97" i="104"/>
  <c r="F97" i="103"/>
  <c r="E97" i="103"/>
  <c r="A99" i="108"/>
  <c r="X100" i="108" s="1"/>
  <c r="C99" i="108"/>
  <c r="B99" i="108"/>
  <c r="Y99" i="108"/>
  <c r="M97" i="108"/>
  <c r="G100" i="102"/>
  <c r="H100" i="102"/>
  <c r="E100" i="102"/>
  <c r="F100" i="102"/>
  <c r="C100" i="102"/>
  <c r="B100" i="102"/>
  <c r="A100" i="102"/>
  <c r="D101" i="102" s="1"/>
  <c r="T98" i="108" l="1"/>
  <c r="U98" i="108" s="1"/>
  <c r="V98" i="108"/>
  <c r="W98" i="108" s="1"/>
  <c r="P98" i="108"/>
  <c r="Q98" i="108" s="1"/>
  <c r="R98" i="108"/>
  <c r="S98" i="108" s="1"/>
  <c r="N97" i="108"/>
  <c r="BT97" i="108" s="1"/>
  <c r="BV97" i="108" s="1"/>
  <c r="E94" i="108"/>
  <c r="E95" i="108"/>
  <c r="O96" i="108"/>
  <c r="H97" i="108"/>
  <c r="I97" i="108" s="1"/>
  <c r="J97" i="108"/>
  <c r="K97" i="108" s="1"/>
  <c r="D96" i="108"/>
  <c r="BS96" i="108" s="1"/>
  <c r="BU96" i="108" s="1"/>
  <c r="F97" i="108"/>
  <c r="G97" i="108" s="1"/>
  <c r="BR99" i="108"/>
  <c r="L98" i="108"/>
  <c r="M98" i="108" s="1"/>
  <c r="I95" i="105"/>
  <c r="BN98" i="108" s="1"/>
  <c r="BQ98" i="108" s="1"/>
  <c r="H96" i="105"/>
  <c r="BM99" i="108" s="1"/>
  <c r="F98" i="103"/>
  <c r="A100" i="108"/>
  <c r="X101" i="108" s="1"/>
  <c r="C100" i="108"/>
  <c r="B100" i="108"/>
  <c r="Y100" i="108"/>
  <c r="A97" i="105"/>
  <c r="C97" i="105"/>
  <c r="B97" i="105"/>
  <c r="J97" i="105"/>
  <c r="G97" i="105" s="1"/>
  <c r="BL100" i="108" s="1"/>
  <c r="F97" i="105"/>
  <c r="E97" i="105"/>
  <c r="BP100" i="108" s="1"/>
  <c r="D97" i="105"/>
  <c r="BO100" i="108" s="1"/>
  <c r="A99" i="103"/>
  <c r="B99" i="103"/>
  <c r="C99" i="103"/>
  <c r="D99" i="103"/>
  <c r="G99" i="103" s="1"/>
  <c r="A99" i="104"/>
  <c r="B99" i="104"/>
  <c r="E99" i="104"/>
  <c r="F99" i="104"/>
  <c r="C99" i="104"/>
  <c r="D99" i="104"/>
  <c r="E98" i="103"/>
  <c r="G98" i="103"/>
  <c r="G98" i="104"/>
  <c r="G101" i="102"/>
  <c r="H101" i="102"/>
  <c r="E101" i="102"/>
  <c r="F101" i="102"/>
  <c r="A101" i="102"/>
  <c r="D102" i="102" s="1"/>
  <c r="C101" i="102"/>
  <c r="B101" i="102"/>
  <c r="T99" i="108" l="1"/>
  <c r="U99" i="108" s="1"/>
  <c r="V99" i="108"/>
  <c r="W99" i="108" s="1"/>
  <c r="N98" i="108"/>
  <c r="BT98" i="108" s="1"/>
  <c r="BV98" i="108" s="1"/>
  <c r="P99" i="108"/>
  <c r="Q99" i="108" s="1"/>
  <c r="R99" i="108"/>
  <c r="S99" i="108" s="1"/>
  <c r="J98" i="108"/>
  <c r="K98" i="108" s="1"/>
  <c r="E96" i="108"/>
  <c r="O97" i="108"/>
  <c r="F98" i="108"/>
  <c r="G98" i="108" s="1"/>
  <c r="H98" i="108"/>
  <c r="I98" i="108" s="1"/>
  <c r="D97" i="108"/>
  <c r="BS97" i="108" s="1"/>
  <c r="BU97" i="108" s="1"/>
  <c r="BR100" i="108"/>
  <c r="L100" i="108"/>
  <c r="L99" i="108"/>
  <c r="M99" i="108" s="1"/>
  <c r="E99" i="103"/>
  <c r="I96" i="105"/>
  <c r="BN99" i="108" s="1"/>
  <c r="BQ99" i="108" s="1"/>
  <c r="G99" i="104"/>
  <c r="H99" i="103"/>
  <c r="F99" i="103"/>
  <c r="H97" i="105"/>
  <c r="BM100" i="108" s="1"/>
  <c r="A100" i="103"/>
  <c r="C100" i="103"/>
  <c r="B100" i="103"/>
  <c r="D100" i="103"/>
  <c r="G100" i="103" s="1"/>
  <c r="C100" i="104"/>
  <c r="D100" i="104"/>
  <c r="F100" i="104"/>
  <c r="A100" i="104"/>
  <c r="B100" i="104"/>
  <c r="E100" i="104"/>
  <c r="A98" i="105"/>
  <c r="C98" i="105"/>
  <c r="B98" i="105"/>
  <c r="J98" i="105"/>
  <c r="G98" i="105" s="1"/>
  <c r="BL101" i="108" s="1"/>
  <c r="F98" i="105"/>
  <c r="E98" i="105"/>
  <c r="BP101" i="108" s="1"/>
  <c r="D98" i="105"/>
  <c r="BO101" i="108" s="1"/>
  <c r="A101" i="108"/>
  <c r="X102" i="108" s="1"/>
  <c r="C101" i="108"/>
  <c r="B101" i="108"/>
  <c r="Y101" i="108"/>
  <c r="G102" i="102"/>
  <c r="H102" i="102"/>
  <c r="E102" i="102"/>
  <c r="F102" i="102"/>
  <c r="B102" i="102"/>
  <c r="C102" i="102"/>
  <c r="A102" i="102"/>
  <c r="D103" i="102" s="1"/>
  <c r="T100" i="108" l="1"/>
  <c r="U100" i="108" s="1"/>
  <c r="V100" i="108"/>
  <c r="P100" i="108"/>
  <c r="Q100" i="108" s="1"/>
  <c r="R100" i="108"/>
  <c r="S100" i="108" s="1"/>
  <c r="O98" i="108"/>
  <c r="N99" i="108"/>
  <c r="BT99" i="108" s="1"/>
  <c r="BV99" i="108" s="1"/>
  <c r="J99" i="108"/>
  <c r="K99" i="108" s="1"/>
  <c r="E97" i="108"/>
  <c r="D98" i="108"/>
  <c r="BS98" i="108" s="1"/>
  <c r="BU98" i="108" s="1"/>
  <c r="F99" i="108"/>
  <c r="G99" i="108" s="1"/>
  <c r="H99" i="108"/>
  <c r="I99" i="108" s="1"/>
  <c r="BR101" i="108"/>
  <c r="L101" i="108"/>
  <c r="I97" i="105"/>
  <c r="BN100" i="108" s="1"/>
  <c r="BQ100" i="108" s="1"/>
  <c r="H100" i="103"/>
  <c r="F100" i="103"/>
  <c r="H98" i="105"/>
  <c r="BM101" i="108" s="1"/>
  <c r="A102" i="108"/>
  <c r="X103" i="108" s="1"/>
  <c r="C102" i="108"/>
  <c r="B102" i="108"/>
  <c r="Y102" i="108"/>
  <c r="A99" i="105"/>
  <c r="B99" i="105"/>
  <c r="C99" i="105"/>
  <c r="J99" i="105"/>
  <c r="G99" i="105" s="1"/>
  <c r="BL102" i="108" s="1"/>
  <c r="F99" i="105"/>
  <c r="E99" i="105"/>
  <c r="BP102" i="108" s="1"/>
  <c r="D99" i="105"/>
  <c r="BO102" i="108" s="1"/>
  <c r="C101" i="104"/>
  <c r="E101" i="104"/>
  <c r="F101" i="104"/>
  <c r="B101" i="104"/>
  <c r="A101" i="104"/>
  <c r="D101" i="104"/>
  <c r="A101" i="103"/>
  <c r="C101" i="103"/>
  <c r="B101" i="103"/>
  <c r="D101" i="103"/>
  <c r="E101" i="103" s="1"/>
  <c r="M100" i="108"/>
  <c r="G100" i="104"/>
  <c r="E100" i="103"/>
  <c r="W100" i="108"/>
  <c r="G103" i="102"/>
  <c r="H103" i="102"/>
  <c r="E103" i="102"/>
  <c r="F103" i="102"/>
  <c r="C103" i="102"/>
  <c r="A103" i="102"/>
  <c r="D104" i="102" s="1"/>
  <c r="B103" i="102"/>
  <c r="T101" i="108" l="1"/>
  <c r="U101" i="108" s="1"/>
  <c r="V101" i="108"/>
  <c r="W101" i="108" s="1"/>
  <c r="P101" i="108"/>
  <c r="Q101" i="108" s="1"/>
  <c r="R101" i="108"/>
  <c r="S101" i="108" s="1"/>
  <c r="N100" i="108"/>
  <c r="BT100" i="108" s="1"/>
  <c r="BV100" i="108" s="1"/>
  <c r="E98" i="108"/>
  <c r="O99" i="108"/>
  <c r="H100" i="108"/>
  <c r="I100" i="108" s="1"/>
  <c r="J100" i="108"/>
  <c r="K100" i="108" s="1"/>
  <c r="D99" i="108"/>
  <c r="BS99" i="108" s="1"/>
  <c r="BU99" i="108" s="1"/>
  <c r="F100" i="108"/>
  <c r="G100" i="108" s="1"/>
  <c r="BR102" i="108"/>
  <c r="L102" i="108"/>
  <c r="H99" i="105"/>
  <c r="BM102" i="108" s="1"/>
  <c r="G101" i="103"/>
  <c r="G101" i="104"/>
  <c r="I98" i="105"/>
  <c r="BN101" i="108" s="1"/>
  <c r="BQ101" i="108" s="1"/>
  <c r="M101" i="108"/>
  <c r="A102" i="103"/>
  <c r="C102" i="103"/>
  <c r="B102" i="103"/>
  <c r="D102" i="103"/>
  <c r="F102" i="103" s="1"/>
  <c r="A102" i="104"/>
  <c r="C102" i="104"/>
  <c r="D102" i="104"/>
  <c r="B102" i="104"/>
  <c r="E102" i="104"/>
  <c r="F102" i="104"/>
  <c r="A100" i="105"/>
  <c r="C100" i="105"/>
  <c r="B100" i="105"/>
  <c r="J100" i="105"/>
  <c r="G100" i="105" s="1"/>
  <c r="BL103" i="108" s="1"/>
  <c r="F100" i="105"/>
  <c r="E100" i="105"/>
  <c r="BP103" i="108" s="1"/>
  <c r="D100" i="105"/>
  <c r="BO103" i="108" s="1"/>
  <c r="A103" i="108"/>
  <c r="X104" i="108" s="1"/>
  <c r="C103" i="108"/>
  <c r="B103" i="108"/>
  <c r="Y103" i="108"/>
  <c r="F101" i="103"/>
  <c r="H101" i="103"/>
  <c r="G104" i="102"/>
  <c r="H104" i="102"/>
  <c r="E104" i="102"/>
  <c r="F104" i="102"/>
  <c r="C104" i="102"/>
  <c r="A104" i="102"/>
  <c r="D105" i="102" s="1"/>
  <c r="B104" i="102"/>
  <c r="T102" i="108" l="1"/>
  <c r="U102" i="108" s="1"/>
  <c r="V102" i="108"/>
  <c r="W102" i="108" s="1"/>
  <c r="P102" i="108"/>
  <c r="Q102" i="108" s="1"/>
  <c r="R102" i="108"/>
  <c r="S102" i="108" s="1"/>
  <c r="N101" i="108"/>
  <c r="BT101" i="108" s="1"/>
  <c r="BV101" i="108" s="1"/>
  <c r="O100" i="108"/>
  <c r="E99" i="108"/>
  <c r="H101" i="108"/>
  <c r="I101" i="108" s="1"/>
  <c r="J101" i="108"/>
  <c r="K101" i="108" s="1"/>
  <c r="D100" i="108"/>
  <c r="BS100" i="108" s="1"/>
  <c r="BU100" i="108" s="1"/>
  <c r="F101" i="108"/>
  <c r="G101" i="108" s="1"/>
  <c r="BR103" i="108"/>
  <c r="I99" i="105"/>
  <c r="BN102" i="108" s="1"/>
  <c r="BQ102" i="108" s="1"/>
  <c r="M102" i="108"/>
  <c r="E102" i="103"/>
  <c r="H100" i="105"/>
  <c r="BM103" i="108" s="1"/>
  <c r="G102" i="103"/>
  <c r="H102" i="103"/>
  <c r="A104" i="108"/>
  <c r="X105" i="108" s="1"/>
  <c r="C104" i="108"/>
  <c r="B104" i="108"/>
  <c r="Y104" i="108"/>
  <c r="A103" i="103"/>
  <c r="B103" i="103"/>
  <c r="C103" i="103"/>
  <c r="D103" i="103"/>
  <c r="H103" i="103" s="1"/>
  <c r="A101" i="105"/>
  <c r="C101" i="105"/>
  <c r="B101" i="105"/>
  <c r="J101" i="105"/>
  <c r="G101" i="105" s="1"/>
  <c r="BL104" i="108" s="1"/>
  <c r="F101" i="105"/>
  <c r="E101" i="105"/>
  <c r="BP104" i="108" s="1"/>
  <c r="D101" i="105"/>
  <c r="BO104" i="108" s="1"/>
  <c r="A103" i="104"/>
  <c r="C103" i="104"/>
  <c r="D103" i="104"/>
  <c r="B103" i="104"/>
  <c r="E103" i="104"/>
  <c r="F103" i="104"/>
  <c r="G102" i="104"/>
  <c r="G105" i="102"/>
  <c r="H105" i="102"/>
  <c r="E105" i="102"/>
  <c r="F105" i="102"/>
  <c r="A105" i="102"/>
  <c r="D106" i="102" s="1"/>
  <c r="B105" i="102"/>
  <c r="C105" i="102"/>
  <c r="T103" i="108" l="1"/>
  <c r="U103" i="108" s="1"/>
  <c r="V103" i="108"/>
  <c r="W103" i="108" s="1"/>
  <c r="P103" i="108"/>
  <c r="Q103" i="108" s="1"/>
  <c r="R103" i="108"/>
  <c r="S103" i="108" s="1"/>
  <c r="O101" i="108"/>
  <c r="N102" i="108"/>
  <c r="BT102" i="108" s="1"/>
  <c r="BV102" i="108" s="1"/>
  <c r="E100" i="108"/>
  <c r="H102" i="108"/>
  <c r="I102" i="108" s="1"/>
  <c r="J102" i="108"/>
  <c r="K102" i="108" s="1"/>
  <c r="D101" i="108"/>
  <c r="BS101" i="108" s="1"/>
  <c r="BU101" i="108" s="1"/>
  <c r="F102" i="108"/>
  <c r="G102" i="108" s="1"/>
  <c r="BR104" i="108"/>
  <c r="L103" i="108"/>
  <c r="M103" i="108" s="1"/>
  <c r="I100" i="105"/>
  <c r="BN103" i="108" s="1"/>
  <c r="BQ103" i="108" s="1"/>
  <c r="H101" i="105"/>
  <c r="BM104" i="108" s="1"/>
  <c r="E103" i="103"/>
  <c r="A104" i="104"/>
  <c r="B104" i="104"/>
  <c r="D104" i="104"/>
  <c r="C104" i="104"/>
  <c r="E104" i="104"/>
  <c r="F104" i="104"/>
  <c r="A102" i="105"/>
  <c r="C102" i="105"/>
  <c r="B102" i="105"/>
  <c r="J102" i="105"/>
  <c r="G102" i="105" s="1"/>
  <c r="BL105" i="108" s="1"/>
  <c r="F102" i="105"/>
  <c r="E102" i="105"/>
  <c r="BP105" i="108" s="1"/>
  <c r="D102" i="105"/>
  <c r="BO105" i="108" s="1"/>
  <c r="A104" i="103"/>
  <c r="B104" i="103"/>
  <c r="C104" i="103"/>
  <c r="D104" i="103"/>
  <c r="F104" i="103" s="1"/>
  <c r="A105" i="108"/>
  <c r="X106" i="108" s="1"/>
  <c r="C105" i="108"/>
  <c r="B105" i="108"/>
  <c r="Y105" i="108"/>
  <c r="G103" i="104"/>
  <c r="F103" i="103"/>
  <c r="G103" i="103"/>
  <c r="G106" i="102"/>
  <c r="H106" i="102"/>
  <c r="E106" i="102"/>
  <c r="F106" i="102"/>
  <c r="B106" i="102"/>
  <c r="A106" i="102"/>
  <c r="D107" i="102" s="1"/>
  <c r="C106" i="102"/>
  <c r="T104" i="108" l="1"/>
  <c r="U104" i="108" s="1"/>
  <c r="V104" i="108"/>
  <c r="W104" i="108" s="1"/>
  <c r="P104" i="108"/>
  <c r="Q104" i="108" s="1"/>
  <c r="R104" i="108"/>
  <c r="S104" i="108" s="1"/>
  <c r="N103" i="108"/>
  <c r="BT103" i="108" s="1"/>
  <c r="BV103" i="108" s="1"/>
  <c r="J103" i="108"/>
  <c r="K103" i="108" s="1"/>
  <c r="O102" i="108"/>
  <c r="E101" i="108"/>
  <c r="D102" i="108"/>
  <c r="BS102" i="108" s="1"/>
  <c r="BU102" i="108" s="1"/>
  <c r="F103" i="108"/>
  <c r="G103" i="108" s="1"/>
  <c r="H103" i="108"/>
  <c r="I103" i="108" s="1"/>
  <c r="BR105" i="108"/>
  <c r="L104" i="108"/>
  <c r="M104" i="108" s="1"/>
  <c r="L105" i="108"/>
  <c r="I101" i="105"/>
  <c r="BN104" i="108" s="1"/>
  <c r="BQ104" i="108" s="1"/>
  <c r="H104" i="103"/>
  <c r="A106" i="108"/>
  <c r="X107" i="108" s="1"/>
  <c r="C106" i="108"/>
  <c r="B106" i="108"/>
  <c r="Y106" i="108"/>
  <c r="A103" i="105"/>
  <c r="B103" i="105"/>
  <c r="C103" i="105"/>
  <c r="J103" i="105"/>
  <c r="G103" i="105" s="1"/>
  <c r="BL106" i="108" s="1"/>
  <c r="F103" i="105"/>
  <c r="E103" i="105"/>
  <c r="BP106" i="108" s="1"/>
  <c r="D103" i="105"/>
  <c r="BO106" i="108" s="1"/>
  <c r="A105" i="103"/>
  <c r="C105" i="103"/>
  <c r="B105" i="103"/>
  <c r="D105" i="103"/>
  <c r="G105" i="103" s="1"/>
  <c r="H102" i="105"/>
  <c r="BM105" i="108" s="1"/>
  <c r="A105" i="104"/>
  <c r="B105" i="104"/>
  <c r="E105" i="104"/>
  <c r="C105" i="104"/>
  <c r="D105" i="104"/>
  <c r="F105" i="104"/>
  <c r="G104" i="103"/>
  <c r="E104" i="103"/>
  <c r="G104" i="104"/>
  <c r="G107" i="102"/>
  <c r="H107" i="102"/>
  <c r="E107" i="102"/>
  <c r="F107" i="102"/>
  <c r="B107" i="102"/>
  <c r="C107" i="102"/>
  <c r="A107" i="102"/>
  <c r="D108" i="102" s="1"/>
  <c r="T105" i="108" l="1"/>
  <c r="U105" i="108" s="1"/>
  <c r="V105" i="108"/>
  <c r="W105" i="108" s="1"/>
  <c r="P105" i="108"/>
  <c r="Q105" i="108" s="1"/>
  <c r="R105" i="108"/>
  <c r="S105" i="108" s="1"/>
  <c r="O103" i="108"/>
  <c r="N104" i="108"/>
  <c r="BT104" i="108" s="1"/>
  <c r="BV104" i="108" s="1"/>
  <c r="E102" i="108"/>
  <c r="H104" i="108"/>
  <c r="I104" i="108" s="1"/>
  <c r="J104" i="108"/>
  <c r="K104" i="108" s="1"/>
  <c r="D103" i="108"/>
  <c r="BS103" i="108" s="1"/>
  <c r="BU103" i="108" s="1"/>
  <c r="F104" i="108"/>
  <c r="BR106" i="108"/>
  <c r="L106" i="108"/>
  <c r="E105" i="103"/>
  <c r="A106" i="104"/>
  <c r="C106" i="104"/>
  <c r="D106" i="104"/>
  <c r="B106" i="104"/>
  <c r="E106" i="104"/>
  <c r="F106" i="104"/>
  <c r="M105" i="108"/>
  <c r="A106" i="103"/>
  <c r="B106" i="103"/>
  <c r="C106" i="103"/>
  <c r="D106" i="103"/>
  <c r="H106" i="103" s="1"/>
  <c r="A104" i="105"/>
  <c r="C104" i="105"/>
  <c r="B104" i="105"/>
  <c r="J104" i="105"/>
  <c r="G104" i="105" s="1"/>
  <c r="BL107" i="108" s="1"/>
  <c r="F104" i="105"/>
  <c r="E104" i="105"/>
  <c r="BP107" i="108" s="1"/>
  <c r="D104" i="105"/>
  <c r="BO107" i="108" s="1"/>
  <c r="A107" i="108"/>
  <c r="X108" i="108" s="1"/>
  <c r="C107" i="108"/>
  <c r="B107" i="108"/>
  <c r="Y107" i="108"/>
  <c r="G105" i="104"/>
  <c r="H105" i="103"/>
  <c r="F105" i="103"/>
  <c r="I102" i="105"/>
  <c r="H103" i="105"/>
  <c r="BM106" i="108" s="1"/>
  <c r="G108" i="102"/>
  <c r="H108" i="102"/>
  <c r="E108" i="102"/>
  <c r="F108" i="102"/>
  <c r="C108" i="102"/>
  <c r="A108" i="102"/>
  <c r="D109" i="102" s="1"/>
  <c r="B108" i="102"/>
  <c r="T106" i="108" l="1"/>
  <c r="U106" i="108" s="1"/>
  <c r="V106" i="108"/>
  <c r="W106" i="108" s="1"/>
  <c r="P106" i="108"/>
  <c r="Q106" i="108" s="1"/>
  <c r="R106" i="108"/>
  <c r="S106" i="108" s="1"/>
  <c r="N105" i="108"/>
  <c r="BT105" i="108" s="1"/>
  <c r="BV105" i="108" s="1"/>
  <c r="O104" i="108"/>
  <c r="E103" i="108"/>
  <c r="D104" i="108"/>
  <c r="BS104" i="108" s="1"/>
  <c r="BU104" i="108" s="1"/>
  <c r="G104" i="108"/>
  <c r="BR107" i="108"/>
  <c r="BN105" i="108"/>
  <c r="BQ105" i="108" s="1"/>
  <c r="L107" i="108"/>
  <c r="E106" i="103"/>
  <c r="G106" i="103"/>
  <c r="M106" i="108"/>
  <c r="A108" i="108"/>
  <c r="X109" i="108" s="1"/>
  <c r="C108" i="108"/>
  <c r="B108" i="108"/>
  <c r="Y108" i="108"/>
  <c r="H104" i="105"/>
  <c r="BM107" i="108" s="1"/>
  <c r="A107" i="103"/>
  <c r="C107" i="103"/>
  <c r="B107" i="103"/>
  <c r="D107" i="103"/>
  <c r="G107" i="103" s="1"/>
  <c r="F106" i="103"/>
  <c r="I103" i="105"/>
  <c r="A105" i="105"/>
  <c r="C105" i="105"/>
  <c r="B105" i="105"/>
  <c r="J105" i="105"/>
  <c r="G105" i="105" s="1"/>
  <c r="BL108" i="108" s="1"/>
  <c r="F105" i="105"/>
  <c r="E105" i="105"/>
  <c r="BP108" i="108" s="1"/>
  <c r="D105" i="105"/>
  <c r="BO108" i="108" s="1"/>
  <c r="B107" i="104"/>
  <c r="E107" i="104"/>
  <c r="F107" i="104"/>
  <c r="A107" i="104"/>
  <c r="D107" i="104"/>
  <c r="C107" i="104"/>
  <c r="G106" i="104"/>
  <c r="G109" i="102"/>
  <c r="H109" i="102"/>
  <c r="E109" i="102"/>
  <c r="F109" i="102"/>
  <c r="A109" i="102"/>
  <c r="D110" i="102" s="1"/>
  <c r="C109" i="102"/>
  <c r="B109" i="102"/>
  <c r="T107" i="108" l="1"/>
  <c r="U107" i="108" s="1"/>
  <c r="V107" i="108"/>
  <c r="W107" i="108" s="1"/>
  <c r="P107" i="108"/>
  <c r="Q107" i="108" s="1"/>
  <c r="R107" i="108"/>
  <c r="S107" i="108" s="1"/>
  <c r="N106" i="108"/>
  <c r="BT106" i="108" s="1"/>
  <c r="BV106" i="108" s="1"/>
  <c r="O105" i="108"/>
  <c r="E104" i="108"/>
  <c r="H105" i="108"/>
  <c r="I105" i="108" s="1"/>
  <c r="J105" i="108"/>
  <c r="K105" i="108" s="1"/>
  <c r="F105" i="108"/>
  <c r="G105" i="108" s="1"/>
  <c r="BR108" i="108"/>
  <c r="BN106" i="108"/>
  <c r="BQ106" i="108" s="1"/>
  <c r="L108" i="108"/>
  <c r="M108" i="108" s="1"/>
  <c r="H105" i="105"/>
  <c r="BM108" i="108" s="1"/>
  <c r="G107" i="104"/>
  <c r="E107" i="103"/>
  <c r="A108" i="103"/>
  <c r="B108" i="103"/>
  <c r="C108" i="103"/>
  <c r="D108" i="103"/>
  <c r="E108" i="103" s="1"/>
  <c r="I104" i="105"/>
  <c r="A109" i="108"/>
  <c r="X110" i="108" s="1"/>
  <c r="C109" i="108"/>
  <c r="B109" i="108"/>
  <c r="Y109" i="108"/>
  <c r="H107" i="103"/>
  <c r="F107" i="103"/>
  <c r="C108" i="104"/>
  <c r="D108" i="104"/>
  <c r="F108" i="104"/>
  <c r="A108" i="104"/>
  <c r="B108" i="104"/>
  <c r="E108" i="104"/>
  <c r="A106" i="105"/>
  <c r="C106" i="105"/>
  <c r="B106" i="105"/>
  <c r="J106" i="105"/>
  <c r="G106" i="105" s="1"/>
  <c r="BL109" i="108" s="1"/>
  <c r="F106" i="105"/>
  <c r="E106" i="105"/>
  <c r="BP109" i="108" s="1"/>
  <c r="D106" i="105"/>
  <c r="BO109" i="108" s="1"/>
  <c r="M107" i="108"/>
  <c r="G110" i="102"/>
  <c r="H110" i="102"/>
  <c r="E110" i="102"/>
  <c r="F110" i="102"/>
  <c r="C110" i="102"/>
  <c r="B110" i="102"/>
  <c r="A110" i="102"/>
  <c r="D111" i="102" s="1"/>
  <c r="T108" i="108" l="1"/>
  <c r="U108" i="108" s="1"/>
  <c r="V108" i="108"/>
  <c r="W108" i="108" s="1"/>
  <c r="P108" i="108"/>
  <c r="Q108" i="108" s="1"/>
  <c r="R108" i="108"/>
  <c r="S108" i="108" s="1"/>
  <c r="N107" i="108"/>
  <c r="BT107" i="108" s="1"/>
  <c r="BV107" i="108" s="1"/>
  <c r="O106" i="108"/>
  <c r="H106" i="108"/>
  <c r="I106" i="108" s="1"/>
  <c r="J106" i="108"/>
  <c r="K106" i="108" s="1"/>
  <c r="D105" i="108"/>
  <c r="BS105" i="108" s="1"/>
  <c r="BU105" i="108" s="1"/>
  <c r="F106" i="108"/>
  <c r="G106" i="108" s="1"/>
  <c r="BR109" i="108"/>
  <c r="BN107" i="108"/>
  <c r="BQ107" i="108" s="1"/>
  <c r="L109" i="108"/>
  <c r="I105" i="105"/>
  <c r="BN108" i="108" s="1"/>
  <c r="BQ108" i="108" s="1"/>
  <c r="H108" i="103"/>
  <c r="H106" i="105"/>
  <c r="BM109" i="108" s="1"/>
  <c r="A109" i="104"/>
  <c r="B109" i="104"/>
  <c r="E109" i="104"/>
  <c r="C109" i="104"/>
  <c r="D109" i="104"/>
  <c r="F109" i="104"/>
  <c r="A110" i="108"/>
  <c r="X111" i="108" s="1"/>
  <c r="C110" i="108"/>
  <c r="B110" i="108"/>
  <c r="Y110" i="108"/>
  <c r="G108" i="104"/>
  <c r="A107" i="105"/>
  <c r="B107" i="105"/>
  <c r="C107" i="105"/>
  <c r="J107" i="105"/>
  <c r="G107" i="105" s="1"/>
  <c r="BL110" i="108" s="1"/>
  <c r="F107" i="105"/>
  <c r="E107" i="105"/>
  <c r="BP110" i="108" s="1"/>
  <c r="D107" i="105"/>
  <c r="BO110" i="108" s="1"/>
  <c r="A109" i="103"/>
  <c r="B109" i="103"/>
  <c r="C109" i="103"/>
  <c r="D109" i="103"/>
  <c r="H109" i="103" s="1"/>
  <c r="F108" i="103"/>
  <c r="G108" i="103"/>
  <c r="G111" i="102"/>
  <c r="H111" i="102"/>
  <c r="E111" i="102"/>
  <c r="F111" i="102"/>
  <c r="C111" i="102"/>
  <c r="A111" i="102"/>
  <c r="D112" i="102" s="1"/>
  <c r="B111" i="102"/>
  <c r="T109" i="108" l="1"/>
  <c r="U109" i="108" s="1"/>
  <c r="V109" i="108"/>
  <c r="W109" i="108" s="1"/>
  <c r="P109" i="108"/>
  <c r="Q109" i="108" s="1"/>
  <c r="R109" i="108"/>
  <c r="S109" i="108" s="1"/>
  <c r="N108" i="108"/>
  <c r="BT108" i="108" s="1"/>
  <c r="BV108" i="108" s="1"/>
  <c r="O107" i="108"/>
  <c r="E105" i="108"/>
  <c r="D106" i="108"/>
  <c r="BS106" i="108" s="1"/>
  <c r="BU106" i="108" s="1"/>
  <c r="H108" i="108"/>
  <c r="I108" i="108" s="1"/>
  <c r="J108" i="108"/>
  <c r="K108" i="108" s="1"/>
  <c r="H107" i="108"/>
  <c r="I107" i="108" s="1"/>
  <c r="J107" i="108"/>
  <c r="K107" i="108" s="1"/>
  <c r="F107" i="108"/>
  <c r="G107" i="108" s="1"/>
  <c r="F108" i="108"/>
  <c r="G108" i="108" s="1"/>
  <c r="BR110" i="108"/>
  <c r="L110" i="108"/>
  <c r="H107" i="105"/>
  <c r="BM110" i="108" s="1"/>
  <c r="G109" i="103"/>
  <c r="E109" i="103"/>
  <c r="F109" i="103"/>
  <c r="G109" i="104"/>
  <c r="A108" i="105"/>
  <c r="C108" i="105"/>
  <c r="B108" i="105"/>
  <c r="J108" i="105"/>
  <c r="G108" i="105" s="1"/>
  <c r="BL111" i="108" s="1"/>
  <c r="F108" i="105"/>
  <c r="E108" i="105"/>
  <c r="BP111" i="108" s="1"/>
  <c r="D108" i="105"/>
  <c r="BO111" i="108" s="1"/>
  <c r="A111" i="108"/>
  <c r="X112" i="108" s="1"/>
  <c r="C111" i="108"/>
  <c r="B111" i="108"/>
  <c r="Y111" i="108"/>
  <c r="B110" i="104"/>
  <c r="D110" i="104"/>
  <c r="F110" i="104"/>
  <c r="C110" i="104"/>
  <c r="A110" i="104"/>
  <c r="E110" i="104"/>
  <c r="I106" i="105"/>
  <c r="A110" i="103"/>
  <c r="C110" i="103"/>
  <c r="B110" i="103"/>
  <c r="D110" i="103"/>
  <c r="E110" i="103" s="1"/>
  <c r="M109" i="108"/>
  <c r="G112" i="102"/>
  <c r="H112" i="102"/>
  <c r="E112" i="102"/>
  <c r="F112" i="102"/>
  <c r="C112" i="102"/>
  <c r="A112" i="102"/>
  <c r="D113" i="102" s="1"/>
  <c r="B112" i="102"/>
  <c r="T110" i="108" l="1"/>
  <c r="U110" i="108" s="1"/>
  <c r="V110" i="108"/>
  <c r="W110" i="108" s="1"/>
  <c r="P110" i="108"/>
  <c r="Q110" i="108" s="1"/>
  <c r="R110" i="108"/>
  <c r="S110" i="108" s="1"/>
  <c r="N109" i="108"/>
  <c r="BT109" i="108" s="1"/>
  <c r="BV109" i="108" s="1"/>
  <c r="O108" i="108"/>
  <c r="E106" i="108"/>
  <c r="D107" i="108"/>
  <c r="BS107" i="108" s="1"/>
  <c r="BU107" i="108" s="1"/>
  <c r="D108" i="108"/>
  <c r="BS108" i="108" s="1"/>
  <c r="BU108" i="108" s="1"/>
  <c r="BR111" i="108"/>
  <c r="BN109" i="108"/>
  <c r="BQ109" i="108" s="1"/>
  <c r="L111" i="108"/>
  <c r="M110" i="108"/>
  <c r="I107" i="105"/>
  <c r="BN110" i="108" s="1"/>
  <c r="BQ110" i="108" s="1"/>
  <c r="F110" i="103"/>
  <c r="G110" i="103"/>
  <c r="H110" i="103"/>
  <c r="A109" i="105"/>
  <c r="C109" i="105"/>
  <c r="B109" i="105"/>
  <c r="J109" i="105"/>
  <c r="G109" i="105" s="1"/>
  <c r="BL112" i="108" s="1"/>
  <c r="F109" i="105"/>
  <c r="E109" i="105"/>
  <c r="BP112" i="108" s="1"/>
  <c r="D109" i="105"/>
  <c r="BO112" i="108" s="1"/>
  <c r="G110" i="104"/>
  <c r="A111" i="103"/>
  <c r="B111" i="103"/>
  <c r="C111" i="103"/>
  <c r="D111" i="103"/>
  <c r="F111" i="103" s="1"/>
  <c r="B111" i="104"/>
  <c r="A111" i="104"/>
  <c r="C111" i="104"/>
  <c r="D111" i="104"/>
  <c r="E111" i="104"/>
  <c r="F111" i="104"/>
  <c r="A112" i="108"/>
  <c r="X113" i="108" s="1"/>
  <c r="C112" i="108"/>
  <c r="B112" i="108"/>
  <c r="Y112" i="108"/>
  <c r="H108" i="105"/>
  <c r="BM111" i="108" s="1"/>
  <c r="G113" i="102"/>
  <c r="H113" i="102"/>
  <c r="E113" i="102"/>
  <c r="F113" i="102"/>
  <c r="A113" i="102"/>
  <c r="D114" i="102" s="1"/>
  <c r="B113" i="102"/>
  <c r="C113" i="102"/>
  <c r="T111" i="108" l="1"/>
  <c r="U111" i="108" s="1"/>
  <c r="V111" i="108"/>
  <c r="W111" i="108" s="1"/>
  <c r="P111" i="108"/>
  <c r="Q111" i="108" s="1"/>
  <c r="R111" i="108"/>
  <c r="S111" i="108" s="1"/>
  <c r="N110" i="108"/>
  <c r="BT110" i="108" s="1"/>
  <c r="BV110" i="108" s="1"/>
  <c r="O109" i="108"/>
  <c r="E107" i="108"/>
  <c r="E108" i="108"/>
  <c r="H110" i="108"/>
  <c r="I110" i="108" s="1"/>
  <c r="J110" i="108"/>
  <c r="K110" i="108" s="1"/>
  <c r="H109" i="108"/>
  <c r="I109" i="108" s="1"/>
  <c r="J109" i="108"/>
  <c r="K109" i="108" s="1"/>
  <c r="F109" i="108"/>
  <c r="G109" i="108" s="1"/>
  <c r="BR112" i="108"/>
  <c r="F110" i="108"/>
  <c r="G110" i="108" s="1"/>
  <c r="L112" i="108"/>
  <c r="E111" i="103"/>
  <c r="M111" i="108"/>
  <c r="A113" i="108"/>
  <c r="X114" i="108" s="1"/>
  <c r="C113" i="108"/>
  <c r="B113" i="108"/>
  <c r="Y113" i="108"/>
  <c r="A112" i="103"/>
  <c r="B112" i="103"/>
  <c r="C112" i="103"/>
  <c r="D112" i="103"/>
  <c r="G112" i="103" s="1"/>
  <c r="A110" i="105"/>
  <c r="C110" i="105"/>
  <c r="B110" i="105"/>
  <c r="J110" i="105"/>
  <c r="G110" i="105" s="1"/>
  <c r="BL113" i="108" s="1"/>
  <c r="F110" i="105"/>
  <c r="E110" i="105"/>
  <c r="BP113" i="108" s="1"/>
  <c r="D110" i="105"/>
  <c r="BO113" i="108" s="1"/>
  <c r="H111" i="103"/>
  <c r="G111" i="103"/>
  <c r="I108" i="105"/>
  <c r="A112" i="104"/>
  <c r="B112" i="104"/>
  <c r="E112" i="104"/>
  <c r="C112" i="104"/>
  <c r="D112" i="104"/>
  <c r="F112" i="104"/>
  <c r="H109" i="105"/>
  <c r="BM112" i="108" s="1"/>
  <c r="G111" i="104"/>
  <c r="G114" i="102"/>
  <c r="H114" i="102"/>
  <c r="E114" i="102"/>
  <c r="F114" i="102"/>
  <c r="B114" i="102"/>
  <c r="A114" i="102"/>
  <c r="D115" i="102" s="1"/>
  <c r="C114" i="102"/>
  <c r="T112" i="108" l="1"/>
  <c r="U112" i="108" s="1"/>
  <c r="V112" i="108"/>
  <c r="W112" i="108" s="1"/>
  <c r="P112" i="108"/>
  <c r="Q112" i="108" s="1"/>
  <c r="R112" i="108"/>
  <c r="S112" i="108" s="1"/>
  <c r="O110" i="108"/>
  <c r="N111" i="108"/>
  <c r="BT111" i="108" s="1"/>
  <c r="BV111" i="108" s="1"/>
  <c r="D110" i="108"/>
  <c r="BS110" i="108" s="1"/>
  <c r="BU110" i="108" s="1"/>
  <c r="D109" i="108"/>
  <c r="BS109" i="108" s="1"/>
  <c r="BU109" i="108" s="1"/>
  <c r="BR113" i="108"/>
  <c r="BN111" i="108"/>
  <c r="BQ111" i="108" s="1"/>
  <c r="L113" i="108"/>
  <c r="H110" i="105"/>
  <c r="BM113" i="108" s="1"/>
  <c r="G112" i="104"/>
  <c r="E112" i="103"/>
  <c r="H112" i="103"/>
  <c r="F112" i="103"/>
  <c r="I109" i="105"/>
  <c r="B113" i="104"/>
  <c r="C113" i="104"/>
  <c r="D113" i="104"/>
  <c r="F113" i="104"/>
  <c r="A113" i="104"/>
  <c r="E113" i="104"/>
  <c r="A113" i="103"/>
  <c r="C113" i="103"/>
  <c r="B113" i="103"/>
  <c r="D113" i="103"/>
  <c r="G113" i="103" s="1"/>
  <c r="M112" i="108"/>
  <c r="A111" i="105"/>
  <c r="B111" i="105"/>
  <c r="C111" i="105"/>
  <c r="J111" i="105"/>
  <c r="G111" i="105" s="1"/>
  <c r="BL114" i="108" s="1"/>
  <c r="F111" i="105"/>
  <c r="E111" i="105"/>
  <c r="BP114" i="108" s="1"/>
  <c r="D111" i="105"/>
  <c r="BO114" i="108" s="1"/>
  <c r="A114" i="108"/>
  <c r="X115" i="108" s="1"/>
  <c r="C114" i="108"/>
  <c r="B114" i="108"/>
  <c r="Y114" i="108"/>
  <c r="G115" i="102"/>
  <c r="H115" i="102"/>
  <c r="E115" i="102"/>
  <c r="F115" i="102"/>
  <c r="C115" i="102"/>
  <c r="B115" i="102"/>
  <c r="A115" i="102"/>
  <c r="D116" i="102" s="1"/>
  <c r="T113" i="108" l="1"/>
  <c r="U113" i="108" s="1"/>
  <c r="V113" i="108"/>
  <c r="W113" i="108" s="1"/>
  <c r="P113" i="108"/>
  <c r="Q113" i="108" s="1"/>
  <c r="R113" i="108"/>
  <c r="S113" i="108" s="1"/>
  <c r="N112" i="108"/>
  <c r="BT112" i="108" s="1"/>
  <c r="BV112" i="108" s="1"/>
  <c r="E110" i="108"/>
  <c r="E109" i="108"/>
  <c r="O111" i="108"/>
  <c r="H111" i="108"/>
  <c r="I111" i="108" s="1"/>
  <c r="J111" i="108"/>
  <c r="K111" i="108" s="1"/>
  <c r="F111" i="108"/>
  <c r="G111" i="108" s="1"/>
  <c r="BR114" i="108"/>
  <c r="V114" i="108" s="1"/>
  <c r="BN112" i="108"/>
  <c r="BQ112" i="108" s="1"/>
  <c r="I110" i="105"/>
  <c r="BN113" i="108" s="1"/>
  <c r="BQ113" i="108" s="1"/>
  <c r="M113" i="108"/>
  <c r="H111" i="105"/>
  <c r="BM114" i="108" s="1"/>
  <c r="F113" i="103"/>
  <c r="E113" i="103"/>
  <c r="H113" i="103"/>
  <c r="A114" i="103"/>
  <c r="C114" i="103"/>
  <c r="B114" i="103"/>
  <c r="D114" i="103"/>
  <c r="G114" i="103" s="1"/>
  <c r="A115" i="108"/>
  <c r="X116" i="108" s="1"/>
  <c r="C115" i="108"/>
  <c r="B115" i="108"/>
  <c r="Y115" i="108"/>
  <c r="A112" i="105"/>
  <c r="C112" i="105"/>
  <c r="B112" i="105"/>
  <c r="J112" i="105"/>
  <c r="G112" i="105" s="1"/>
  <c r="BL115" i="108" s="1"/>
  <c r="F112" i="105"/>
  <c r="E112" i="105"/>
  <c r="BP115" i="108" s="1"/>
  <c r="D112" i="105"/>
  <c r="BO115" i="108" s="1"/>
  <c r="B114" i="104"/>
  <c r="D114" i="104"/>
  <c r="F114" i="104"/>
  <c r="A114" i="104"/>
  <c r="C114" i="104"/>
  <c r="E114" i="104"/>
  <c r="G113" i="104"/>
  <c r="G116" i="102"/>
  <c r="H116" i="102"/>
  <c r="E116" i="102"/>
  <c r="F116" i="102"/>
  <c r="C116" i="102"/>
  <c r="B116" i="102"/>
  <c r="A116" i="102"/>
  <c r="D117" i="102" s="1"/>
  <c r="R114" i="108" l="1"/>
  <c r="S114" i="108" s="1"/>
  <c r="T114" i="108"/>
  <c r="U114" i="108" s="1"/>
  <c r="N113" i="108"/>
  <c r="BT113" i="108" s="1"/>
  <c r="BV113" i="108" s="1"/>
  <c r="P114" i="108"/>
  <c r="Q114" i="108" s="1"/>
  <c r="O112" i="108"/>
  <c r="H113" i="108"/>
  <c r="I113" i="108" s="1"/>
  <c r="J113" i="108"/>
  <c r="K113" i="108" s="1"/>
  <c r="H112" i="108"/>
  <c r="I112" i="108" s="1"/>
  <c r="J112" i="108"/>
  <c r="K112" i="108" s="1"/>
  <c r="D111" i="108"/>
  <c r="BS111" i="108" s="1"/>
  <c r="BU111" i="108" s="1"/>
  <c r="F112" i="108"/>
  <c r="G112" i="108" s="1"/>
  <c r="F113" i="108"/>
  <c r="G113" i="108" s="1"/>
  <c r="BR115" i="108"/>
  <c r="L114" i="108"/>
  <c r="M114" i="108" s="1"/>
  <c r="L115" i="108"/>
  <c r="M115" i="108" s="1"/>
  <c r="I111" i="105"/>
  <c r="BN114" i="108" s="1"/>
  <c r="BQ114" i="108" s="1"/>
  <c r="E114" i="103"/>
  <c r="B115" i="104"/>
  <c r="D115" i="104"/>
  <c r="F115" i="104"/>
  <c r="A115" i="104"/>
  <c r="C115" i="104"/>
  <c r="E115" i="104"/>
  <c r="A113" i="105"/>
  <c r="C113" i="105"/>
  <c r="B113" i="105"/>
  <c r="J113" i="105"/>
  <c r="G113" i="105" s="1"/>
  <c r="BL116" i="108" s="1"/>
  <c r="F113" i="105"/>
  <c r="E113" i="105"/>
  <c r="BP116" i="108" s="1"/>
  <c r="D113" i="105"/>
  <c r="BO116" i="108" s="1"/>
  <c r="W114" i="108"/>
  <c r="A116" i="108"/>
  <c r="X117" i="108" s="1"/>
  <c r="C116" i="108"/>
  <c r="B116" i="108"/>
  <c r="Y116" i="108"/>
  <c r="A115" i="103"/>
  <c r="B115" i="103"/>
  <c r="C115" i="103"/>
  <c r="D115" i="103"/>
  <c r="F115" i="103" s="1"/>
  <c r="G114" i="104"/>
  <c r="H112" i="105"/>
  <c r="BM115" i="108" s="1"/>
  <c r="F114" i="103"/>
  <c r="H114" i="103"/>
  <c r="G117" i="102"/>
  <c r="H117" i="102"/>
  <c r="E117" i="102"/>
  <c r="F117" i="102"/>
  <c r="A117" i="102"/>
  <c r="D118" i="102" s="1"/>
  <c r="C117" i="102"/>
  <c r="B117" i="102"/>
  <c r="T115" i="108" l="1"/>
  <c r="U115" i="108" s="1"/>
  <c r="V115" i="108"/>
  <c r="W115" i="108" s="1"/>
  <c r="O113" i="108"/>
  <c r="P115" i="108"/>
  <c r="Q115" i="108" s="1"/>
  <c r="R115" i="108"/>
  <c r="S115" i="108" s="1"/>
  <c r="N114" i="108"/>
  <c r="BT114" i="108" s="1"/>
  <c r="BV114" i="108" s="1"/>
  <c r="E111" i="108"/>
  <c r="H114" i="108"/>
  <c r="I114" i="108" s="1"/>
  <c r="J114" i="108"/>
  <c r="K114" i="108" s="1"/>
  <c r="D113" i="108"/>
  <c r="BS113" i="108" s="1"/>
  <c r="BU113" i="108" s="1"/>
  <c r="D112" i="108"/>
  <c r="BS112" i="108" s="1"/>
  <c r="BU112" i="108" s="1"/>
  <c r="F114" i="108"/>
  <c r="G114" i="108" s="1"/>
  <c r="BR116" i="108"/>
  <c r="H113" i="105"/>
  <c r="BM116" i="108" s="1"/>
  <c r="G115" i="103"/>
  <c r="E115" i="103"/>
  <c r="H115" i="103"/>
  <c r="A116" i="103"/>
  <c r="C116" i="103"/>
  <c r="B116" i="103"/>
  <c r="D116" i="103"/>
  <c r="G116" i="103" s="1"/>
  <c r="A116" i="104"/>
  <c r="B116" i="104"/>
  <c r="E116" i="104"/>
  <c r="C116" i="104"/>
  <c r="D116" i="104"/>
  <c r="F116" i="104"/>
  <c r="G115" i="104"/>
  <c r="I112" i="105"/>
  <c r="BN115" i="108" s="1"/>
  <c r="BQ115" i="108" s="1"/>
  <c r="A117" i="108"/>
  <c r="X118" i="108" s="1"/>
  <c r="C117" i="108"/>
  <c r="B117" i="108"/>
  <c r="Y117" i="108"/>
  <c r="A114" i="105"/>
  <c r="C114" i="105"/>
  <c r="B114" i="105"/>
  <c r="J114" i="105"/>
  <c r="G114" i="105" s="1"/>
  <c r="BL117" i="108" s="1"/>
  <c r="F114" i="105"/>
  <c r="E114" i="105"/>
  <c r="BP117" i="108" s="1"/>
  <c r="D114" i="105"/>
  <c r="BO117" i="108" s="1"/>
  <c r="G118" i="102"/>
  <c r="H118" i="102"/>
  <c r="E118" i="102"/>
  <c r="F118" i="102"/>
  <c r="B118" i="102"/>
  <c r="C118" i="102"/>
  <c r="A118" i="102"/>
  <c r="D119" i="102" s="1"/>
  <c r="T116" i="108" l="1"/>
  <c r="U116" i="108" s="1"/>
  <c r="V116" i="108"/>
  <c r="W116" i="108" s="1"/>
  <c r="P116" i="108"/>
  <c r="Q116" i="108" s="1"/>
  <c r="R116" i="108"/>
  <c r="S116" i="108" s="1"/>
  <c r="O114" i="108"/>
  <c r="N115" i="108"/>
  <c r="BT115" i="108" s="1"/>
  <c r="BV115" i="108" s="1"/>
  <c r="E113" i="108"/>
  <c r="E112" i="108"/>
  <c r="D114" i="108"/>
  <c r="BS114" i="108" s="1"/>
  <c r="BU114" i="108" s="1"/>
  <c r="H115" i="108"/>
  <c r="I115" i="108" s="1"/>
  <c r="J115" i="108"/>
  <c r="K115" i="108" s="1"/>
  <c r="F115" i="108"/>
  <c r="G115" i="108" s="1"/>
  <c r="BR117" i="108"/>
  <c r="L116" i="108"/>
  <c r="M116" i="108" s="1"/>
  <c r="I113" i="105"/>
  <c r="H114" i="105"/>
  <c r="BM117" i="108" s="1"/>
  <c r="H116" i="103"/>
  <c r="G116" i="104"/>
  <c r="E116" i="103"/>
  <c r="F116" i="103"/>
  <c r="A115" i="105"/>
  <c r="B115" i="105"/>
  <c r="C115" i="105"/>
  <c r="J115" i="105"/>
  <c r="G115" i="105" s="1"/>
  <c r="BL118" i="108" s="1"/>
  <c r="F115" i="105"/>
  <c r="E115" i="105"/>
  <c r="BP118" i="108" s="1"/>
  <c r="D115" i="105"/>
  <c r="BO118" i="108" s="1"/>
  <c r="A118" i="108"/>
  <c r="X119" i="108" s="1"/>
  <c r="C118" i="108"/>
  <c r="B118" i="108"/>
  <c r="Y118" i="108"/>
  <c r="A117" i="103"/>
  <c r="C117" i="103"/>
  <c r="B117" i="103"/>
  <c r="D117" i="103"/>
  <c r="G117" i="103" s="1"/>
  <c r="A117" i="104"/>
  <c r="B117" i="104"/>
  <c r="E117" i="104"/>
  <c r="C117" i="104"/>
  <c r="D117" i="104"/>
  <c r="F117" i="104"/>
  <c r="G119" i="102"/>
  <c r="H119" i="102"/>
  <c r="E119" i="102"/>
  <c r="F119" i="102"/>
  <c r="C119" i="102"/>
  <c r="B119" i="102"/>
  <c r="A119" i="102"/>
  <c r="D120" i="102" s="1"/>
  <c r="T117" i="108" l="1"/>
  <c r="U117" i="108" s="1"/>
  <c r="V117" i="108"/>
  <c r="W117" i="108" s="1"/>
  <c r="P117" i="108"/>
  <c r="Q117" i="108" s="1"/>
  <c r="R117" i="108"/>
  <c r="S117" i="108" s="1"/>
  <c r="N116" i="108"/>
  <c r="BT116" i="108" s="1"/>
  <c r="BV116" i="108" s="1"/>
  <c r="E114" i="108"/>
  <c r="O115" i="108"/>
  <c r="D115" i="108"/>
  <c r="BS115" i="108" s="1"/>
  <c r="BU115" i="108" s="1"/>
  <c r="BR118" i="108"/>
  <c r="BN116" i="108"/>
  <c r="BQ116" i="108" s="1"/>
  <c r="L117" i="108"/>
  <c r="M117" i="108" s="1"/>
  <c r="L118" i="108"/>
  <c r="M118" i="108" s="1"/>
  <c r="I114" i="105"/>
  <c r="H117" i="103"/>
  <c r="G117" i="104"/>
  <c r="E117" i="103"/>
  <c r="F117" i="103"/>
  <c r="H115" i="105"/>
  <c r="BM118" i="108" s="1"/>
  <c r="B118" i="104"/>
  <c r="D118" i="104"/>
  <c r="F118" i="104"/>
  <c r="A118" i="104"/>
  <c r="C118" i="104"/>
  <c r="E118" i="104"/>
  <c r="A118" i="103"/>
  <c r="C118" i="103"/>
  <c r="B118" i="103"/>
  <c r="D118" i="103"/>
  <c r="G118" i="103" s="1"/>
  <c r="A119" i="108"/>
  <c r="X120" i="108" s="1"/>
  <c r="C119" i="108"/>
  <c r="B119" i="108"/>
  <c r="Y119" i="108"/>
  <c r="A116" i="105"/>
  <c r="C116" i="105"/>
  <c r="B116" i="105"/>
  <c r="J116" i="105"/>
  <c r="G116" i="105" s="1"/>
  <c r="BL119" i="108" s="1"/>
  <c r="F116" i="105"/>
  <c r="E116" i="105"/>
  <c r="BP119" i="108" s="1"/>
  <c r="D116" i="105"/>
  <c r="BO119" i="108" s="1"/>
  <c r="G120" i="102"/>
  <c r="H120" i="102"/>
  <c r="E120" i="102"/>
  <c r="F120" i="102"/>
  <c r="C120" i="102"/>
  <c r="B120" i="102"/>
  <c r="A120" i="102"/>
  <c r="D121" i="102" s="1"/>
  <c r="T118" i="108" l="1"/>
  <c r="U118" i="108" s="1"/>
  <c r="V118" i="108"/>
  <c r="W118" i="108" s="1"/>
  <c r="N117" i="108"/>
  <c r="BT117" i="108" s="1"/>
  <c r="BV117" i="108" s="1"/>
  <c r="O116" i="108"/>
  <c r="P118" i="108"/>
  <c r="Q118" i="108" s="1"/>
  <c r="R118" i="108"/>
  <c r="S118" i="108" s="1"/>
  <c r="E115" i="108"/>
  <c r="H116" i="108"/>
  <c r="I116" i="108" s="1"/>
  <c r="J116" i="108"/>
  <c r="K116" i="108" s="1"/>
  <c r="F116" i="108"/>
  <c r="G116" i="108" s="1"/>
  <c r="BR119" i="108"/>
  <c r="BN117" i="108"/>
  <c r="BQ117" i="108" s="1"/>
  <c r="H116" i="105"/>
  <c r="BM119" i="108" s="1"/>
  <c r="H118" i="103"/>
  <c r="I115" i="105"/>
  <c r="BN118" i="108" s="1"/>
  <c r="BQ118" i="108" s="1"/>
  <c r="F118" i="103"/>
  <c r="E118" i="103"/>
  <c r="A119" i="103"/>
  <c r="B119" i="103"/>
  <c r="C119" i="103"/>
  <c r="D119" i="103"/>
  <c r="G119" i="103" s="1"/>
  <c r="A117" i="105"/>
  <c r="C117" i="105"/>
  <c r="B117" i="105"/>
  <c r="J117" i="105"/>
  <c r="G117" i="105" s="1"/>
  <c r="BL120" i="108" s="1"/>
  <c r="F117" i="105"/>
  <c r="E117" i="105"/>
  <c r="BP120" i="108" s="1"/>
  <c r="D117" i="105"/>
  <c r="BO120" i="108" s="1"/>
  <c r="A120" i="108"/>
  <c r="X121" i="108" s="1"/>
  <c r="C120" i="108"/>
  <c r="B120" i="108"/>
  <c r="Y120" i="108"/>
  <c r="A119" i="104"/>
  <c r="C119" i="104"/>
  <c r="D119" i="104"/>
  <c r="B119" i="104"/>
  <c r="E119" i="104"/>
  <c r="F119" i="104"/>
  <c r="G118" i="104"/>
  <c r="G121" i="102"/>
  <c r="H121" i="102"/>
  <c r="E121" i="102"/>
  <c r="F121" i="102"/>
  <c r="A121" i="102"/>
  <c r="D122" i="102" s="1"/>
  <c r="B121" i="102"/>
  <c r="C121" i="102"/>
  <c r="T119" i="108" l="1"/>
  <c r="U119" i="108" s="1"/>
  <c r="V119" i="108"/>
  <c r="W119" i="108" s="1"/>
  <c r="P119" i="108"/>
  <c r="Q119" i="108" s="1"/>
  <c r="R119" i="108"/>
  <c r="S119" i="108" s="1"/>
  <c r="O117" i="108"/>
  <c r="N118" i="108"/>
  <c r="BT118" i="108" s="1"/>
  <c r="BV118" i="108" s="1"/>
  <c r="H118" i="108"/>
  <c r="I118" i="108" s="1"/>
  <c r="J118" i="108"/>
  <c r="K118" i="108" s="1"/>
  <c r="H117" i="108"/>
  <c r="I117" i="108" s="1"/>
  <c r="J117" i="108"/>
  <c r="K117" i="108" s="1"/>
  <c r="D116" i="108"/>
  <c r="BS116" i="108" s="1"/>
  <c r="BU116" i="108" s="1"/>
  <c r="F118" i="108"/>
  <c r="G118" i="108" s="1"/>
  <c r="F117" i="108"/>
  <c r="G117" i="108" s="1"/>
  <c r="BR120" i="108"/>
  <c r="L120" i="108"/>
  <c r="L119" i="108"/>
  <c r="M119" i="108" s="1"/>
  <c r="I116" i="105"/>
  <c r="BN119" i="108" s="1"/>
  <c r="BQ119" i="108" s="1"/>
  <c r="H119" i="103"/>
  <c r="F119" i="103"/>
  <c r="E119" i="103"/>
  <c r="H117" i="105"/>
  <c r="BM120" i="108" s="1"/>
  <c r="C120" i="104"/>
  <c r="E120" i="104"/>
  <c r="F120" i="104"/>
  <c r="B120" i="104"/>
  <c r="A120" i="104"/>
  <c r="D120" i="104"/>
  <c r="A120" i="103"/>
  <c r="B120" i="103"/>
  <c r="C120" i="103"/>
  <c r="D120" i="103"/>
  <c r="E120" i="103" s="1"/>
  <c r="G119" i="104"/>
  <c r="A121" i="108"/>
  <c r="X122" i="108" s="1"/>
  <c r="C121" i="108"/>
  <c r="B121" i="108"/>
  <c r="Y121" i="108"/>
  <c r="A118" i="105"/>
  <c r="C118" i="105"/>
  <c r="B118" i="105"/>
  <c r="J118" i="105"/>
  <c r="G118" i="105" s="1"/>
  <c r="BL121" i="108" s="1"/>
  <c r="F118" i="105"/>
  <c r="E118" i="105"/>
  <c r="BP121" i="108" s="1"/>
  <c r="D118" i="105"/>
  <c r="BO121" i="108" s="1"/>
  <c r="G122" i="102"/>
  <c r="H122" i="102"/>
  <c r="E122" i="102"/>
  <c r="F122" i="102"/>
  <c r="A122" i="102"/>
  <c r="C123" i="102" s="1"/>
  <c r="C122" i="102"/>
  <c r="B122" i="102"/>
  <c r="T120" i="108" l="1"/>
  <c r="U120" i="108" s="1"/>
  <c r="V120" i="108"/>
  <c r="W120" i="108" s="1"/>
  <c r="P120" i="108"/>
  <c r="Q120" i="108" s="1"/>
  <c r="R120" i="108"/>
  <c r="S120" i="108" s="1"/>
  <c r="N119" i="108"/>
  <c r="J119" i="108"/>
  <c r="K119" i="108" s="1"/>
  <c r="O118" i="108"/>
  <c r="E116" i="108"/>
  <c r="D118" i="108"/>
  <c r="BS118" i="108" s="1"/>
  <c r="BU118" i="108" s="1"/>
  <c r="D117" i="108"/>
  <c r="BS117" i="108" s="1"/>
  <c r="BU117" i="108" s="1"/>
  <c r="F119" i="108"/>
  <c r="G119" i="108" s="1"/>
  <c r="H119" i="108"/>
  <c r="I119" i="108" s="1"/>
  <c r="BR121" i="108"/>
  <c r="D123" i="102"/>
  <c r="F123" i="102" s="1"/>
  <c r="B123" i="102"/>
  <c r="A123" i="102"/>
  <c r="C124" i="102" s="1"/>
  <c r="BT119" i="108"/>
  <c r="BV119" i="108" s="1"/>
  <c r="L121" i="108"/>
  <c r="I117" i="105"/>
  <c r="BN120" i="108" s="1"/>
  <c r="BQ120" i="108" s="1"/>
  <c r="G120" i="104"/>
  <c r="F120" i="103"/>
  <c r="G120" i="103"/>
  <c r="H120" i="103"/>
  <c r="H118" i="105"/>
  <c r="BM121" i="108" s="1"/>
  <c r="A122" i="108"/>
  <c r="X123" i="108" s="1"/>
  <c r="C122" i="108"/>
  <c r="B122" i="108"/>
  <c r="Y122" i="108"/>
  <c r="A121" i="103"/>
  <c r="C121" i="103"/>
  <c r="B121" i="103"/>
  <c r="D121" i="103"/>
  <c r="G121" i="103" s="1"/>
  <c r="C121" i="104"/>
  <c r="E121" i="104"/>
  <c r="F121" i="104"/>
  <c r="A121" i="104"/>
  <c r="B121" i="104"/>
  <c r="D121" i="104"/>
  <c r="M120" i="108"/>
  <c r="A119" i="105"/>
  <c r="B119" i="105"/>
  <c r="C119" i="105"/>
  <c r="J119" i="105"/>
  <c r="G119" i="105" s="1"/>
  <c r="BL122" i="108" s="1"/>
  <c r="F119" i="105"/>
  <c r="E119" i="105"/>
  <c r="BP122" i="108" s="1"/>
  <c r="D119" i="105"/>
  <c r="BO122" i="108" s="1"/>
  <c r="T121" i="108" l="1"/>
  <c r="U121" i="108" s="1"/>
  <c r="V121" i="108"/>
  <c r="W121" i="108" s="1"/>
  <c r="P121" i="108"/>
  <c r="Q121" i="108" s="1"/>
  <c r="R121" i="108"/>
  <c r="N120" i="108"/>
  <c r="BT120" i="108" s="1"/>
  <c r="BV120" i="108" s="1"/>
  <c r="O119" i="108"/>
  <c r="E118" i="108"/>
  <c r="E117" i="108"/>
  <c r="H120" i="108"/>
  <c r="I120" i="108" s="1"/>
  <c r="J120" i="108"/>
  <c r="K120" i="108" s="1"/>
  <c r="D119" i="108"/>
  <c r="BS119" i="108" s="1"/>
  <c r="BU119" i="108" s="1"/>
  <c r="F120" i="108"/>
  <c r="G120" i="108" s="1"/>
  <c r="BR122" i="108"/>
  <c r="B124" i="102"/>
  <c r="A124" i="102"/>
  <c r="C125" i="102" s="1"/>
  <c r="D124" i="102"/>
  <c r="H124" i="102" s="1"/>
  <c r="H123" i="102"/>
  <c r="G123" i="102"/>
  <c r="E123" i="102"/>
  <c r="S121" i="108"/>
  <c r="I118" i="105"/>
  <c r="BN121" i="108" s="1"/>
  <c r="BQ121" i="108" s="1"/>
  <c r="H119" i="105"/>
  <c r="BM122" i="108" s="1"/>
  <c r="E121" i="103"/>
  <c r="G121" i="104"/>
  <c r="H121" i="103"/>
  <c r="F121" i="103"/>
  <c r="A120" i="105"/>
  <c r="C120" i="105"/>
  <c r="B120" i="105"/>
  <c r="J120" i="105"/>
  <c r="G120" i="105" s="1"/>
  <c r="BL123" i="108" s="1"/>
  <c r="F120" i="105"/>
  <c r="E120" i="105"/>
  <c r="BP123" i="108" s="1"/>
  <c r="D120" i="105"/>
  <c r="BO123" i="108" s="1"/>
  <c r="A122" i="104"/>
  <c r="C122" i="104"/>
  <c r="D122" i="104"/>
  <c r="B122" i="104"/>
  <c r="E122" i="104"/>
  <c r="F122" i="104"/>
  <c r="A122" i="103"/>
  <c r="B122" i="103"/>
  <c r="C122" i="103"/>
  <c r="D122" i="103"/>
  <c r="E122" i="103" s="1"/>
  <c r="M121" i="108"/>
  <c r="A123" i="108"/>
  <c r="X124" i="108" s="1"/>
  <c r="C123" i="108"/>
  <c r="B123" i="108"/>
  <c r="Y123" i="108"/>
  <c r="T122" i="108" l="1"/>
  <c r="U122" i="108" s="1"/>
  <c r="V122" i="108"/>
  <c r="W122" i="108" s="1"/>
  <c r="P122" i="108"/>
  <c r="Q122" i="108" s="1"/>
  <c r="R122" i="108"/>
  <c r="S122" i="108" s="1"/>
  <c r="N121" i="108"/>
  <c r="BT121" i="108" s="1"/>
  <c r="BV121" i="108" s="1"/>
  <c r="E119" i="108"/>
  <c r="O120" i="108"/>
  <c r="H121" i="108"/>
  <c r="I121" i="108" s="1"/>
  <c r="J121" i="108"/>
  <c r="K121" i="108" s="1"/>
  <c r="D120" i="108"/>
  <c r="BS120" i="108" s="1"/>
  <c r="BU120" i="108" s="1"/>
  <c r="F121" i="108"/>
  <c r="G121" i="108" s="1"/>
  <c r="BR123" i="108"/>
  <c r="F124" i="102"/>
  <c r="G124" i="102"/>
  <c r="E124" i="102"/>
  <c r="A125" i="102"/>
  <c r="C126" i="102" s="1"/>
  <c r="D125" i="102"/>
  <c r="H125" i="102" s="1"/>
  <c r="B125" i="102"/>
  <c r="L122" i="108"/>
  <c r="M122" i="108" s="1"/>
  <c r="L123" i="108"/>
  <c r="I119" i="105"/>
  <c r="BN122" i="108" s="1"/>
  <c r="BQ122" i="108" s="1"/>
  <c r="G122" i="103"/>
  <c r="F122" i="103"/>
  <c r="H122" i="103"/>
  <c r="A123" i="103"/>
  <c r="C123" i="103"/>
  <c r="B123" i="103"/>
  <c r="D123" i="103"/>
  <c r="H123" i="103" s="1"/>
  <c r="A123" i="104"/>
  <c r="C123" i="104"/>
  <c r="D123" i="104"/>
  <c r="B123" i="104"/>
  <c r="E123" i="104"/>
  <c r="F123" i="104"/>
  <c r="H120" i="105"/>
  <c r="BM123" i="108" s="1"/>
  <c r="A124" i="108"/>
  <c r="X125" i="108" s="1"/>
  <c r="C124" i="108"/>
  <c r="B124" i="108"/>
  <c r="Y124" i="108"/>
  <c r="A121" i="105"/>
  <c r="C121" i="105"/>
  <c r="B121" i="105"/>
  <c r="J121" i="105"/>
  <c r="G121" i="105" s="1"/>
  <c r="BL124" i="108" s="1"/>
  <c r="F121" i="105"/>
  <c r="E121" i="105"/>
  <c r="BP124" i="108" s="1"/>
  <c r="D121" i="105"/>
  <c r="BO124" i="108" s="1"/>
  <c r="G122" i="104"/>
  <c r="T123" i="108" l="1"/>
  <c r="U123" i="108" s="1"/>
  <c r="V123" i="108"/>
  <c r="W123" i="108" s="1"/>
  <c r="P123" i="108"/>
  <c r="Q123" i="108" s="1"/>
  <c r="R123" i="108"/>
  <c r="S123" i="108" s="1"/>
  <c r="N122" i="108"/>
  <c r="BT122" i="108" s="1"/>
  <c r="BV122" i="108" s="1"/>
  <c r="J122" i="108"/>
  <c r="K122" i="108" s="1"/>
  <c r="O121" i="108"/>
  <c r="E120" i="108"/>
  <c r="F122" i="108"/>
  <c r="G122" i="108" s="1"/>
  <c r="H122" i="108"/>
  <c r="I122" i="108" s="1"/>
  <c r="D121" i="108"/>
  <c r="BS121" i="108" s="1"/>
  <c r="BU121" i="108" s="1"/>
  <c r="BR124" i="108"/>
  <c r="E125" i="102"/>
  <c r="F125" i="102"/>
  <c r="A126" i="102"/>
  <c r="C127" i="102" s="1"/>
  <c r="B126" i="102"/>
  <c r="D126" i="102"/>
  <c r="E126" i="102" s="1"/>
  <c r="G125" i="102"/>
  <c r="L124" i="108"/>
  <c r="G123" i="104"/>
  <c r="F123" i="103"/>
  <c r="A122" i="105"/>
  <c r="C122" i="105"/>
  <c r="B122" i="105"/>
  <c r="J122" i="105"/>
  <c r="G122" i="105" s="1"/>
  <c r="BL125" i="108" s="1"/>
  <c r="F122" i="105"/>
  <c r="E122" i="105"/>
  <c r="BP125" i="108" s="1"/>
  <c r="D122" i="105"/>
  <c r="BO125" i="108" s="1"/>
  <c r="A125" i="108"/>
  <c r="X126" i="108" s="1"/>
  <c r="C125" i="108"/>
  <c r="B125" i="108"/>
  <c r="Y125" i="108"/>
  <c r="I120" i="105"/>
  <c r="C124" i="104"/>
  <c r="D124" i="104"/>
  <c r="F124" i="104"/>
  <c r="A124" i="104"/>
  <c r="B124" i="104"/>
  <c r="E124" i="104"/>
  <c r="H121" i="105"/>
  <c r="BM124" i="108" s="1"/>
  <c r="M123" i="108"/>
  <c r="A124" i="103"/>
  <c r="B124" i="103"/>
  <c r="C124" i="103"/>
  <c r="D124" i="103"/>
  <c r="G124" i="103" s="1"/>
  <c r="E123" i="103"/>
  <c r="G123" i="103"/>
  <c r="T124" i="108" l="1"/>
  <c r="U124" i="108" s="1"/>
  <c r="V124" i="108"/>
  <c r="W124" i="108" s="1"/>
  <c r="P124" i="108"/>
  <c r="Q124" i="108" s="1"/>
  <c r="R124" i="108"/>
  <c r="S124" i="108" s="1"/>
  <c r="N123" i="108"/>
  <c r="BT123" i="108" s="1"/>
  <c r="BV123" i="108" s="1"/>
  <c r="O122" i="108"/>
  <c r="E121" i="108"/>
  <c r="D122" i="108"/>
  <c r="BS122" i="108" s="1"/>
  <c r="BU122" i="108" s="1"/>
  <c r="BR125" i="108"/>
  <c r="BN123" i="108"/>
  <c r="BQ123" i="108" s="1"/>
  <c r="L125" i="108"/>
  <c r="G126" i="102"/>
  <c r="H126" i="102"/>
  <c r="F126" i="102"/>
  <c r="A127" i="102"/>
  <c r="C128" i="102" s="1"/>
  <c r="B127" i="102"/>
  <c r="D127" i="102"/>
  <c r="G127" i="102" s="1"/>
  <c r="E124" i="103"/>
  <c r="H122" i="105"/>
  <c r="BM125" i="108" s="1"/>
  <c r="A125" i="103"/>
  <c r="B125" i="103"/>
  <c r="C125" i="103"/>
  <c r="D125" i="103"/>
  <c r="H125" i="103" s="1"/>
  <c r="M124" i="108"/>
  <c r="C125" i="104"/>
  <c r="E125" i="104"/>
  <c r="F125" i="104"/>
  <c r="A125" i="104"/>
  <c r="B125" i="104"/>
  <c r="D125" i="104"/>
  <c r="A126" i="108"/>
  <c r="X127" i="108" s="1"/>
  <c r="C126" i="108"/>
  <c r="B126" i="108"/>
  <c r="Y126" i="108"/>
  <c r="A123" i="105"/>
  <c r="B123" i="105"/>
  <c r="C123" i="105"/>
  <c r="J123" i="105"/>
  <c r="G123" i="105" s="1"/>
  <c r="BL126" i="108" s="1"/>
  <c r="F123" i="105"/>
  <c r="E123" i="105"/>
  <c r="BP126" i="108" s="1"/>
  <c r="D123" i="105"/>
  <c r="BO126" i="108" s="1"/>
  <c r="F124" i="103"/>
  <c r="H124" i="103"/>
  <c r="G124" i="104"/>
  <c r="I121" i="105"/>
  <c r="T125" i="108" l="1"/>
  <c r="U125" i="108" s="1"/>
  <c r="V125" i="108"/>
  <c r="W125" i="108" s="1"/>
  <c r="N124" i="108"/>
  <c r="BT124" i="108" s="1"/>
  <c r="BV124" i="108" s="1"/>
  <c r="P125" i="108"/>
  <c r="Q125" i="108" s="1"/>
  <c r="R125" i="108"/>
  <c r="E122" i="108"/>
  <c r="O123" i="108"/>
  <c r="H123" i="108"/>
  <c r="I123" i="108" s="1"/>
  <c r="J123" i="108"/>
  <c r="K123" i="108" s="1"/>
  <c r="F123" i="108"/>
  <c r="G123" i="108" s="1"/>
  <c r="BR126" i="108"/>
  <c r="H127" i="102"/>
  <c r="BN124" i="108"/>
  <c r="BQ124" i="108" s="1"/>
  <c r="E127" i="102"/>
  <c r="F127" i="102"/>
  <c r="A128" i="102"/>
  <c r="C129" i="102" s="1"/>
  <c r="D128" i="102"/>
  <c r="G128" i="102" s="1"/>
  <c r="B128" i="102"/>
  <c r="S125" i="108"/>
  <c r="H123" i="105"/>
  <c r="BM126" i="108" s="1"/>
  <c r="G125" i="104"/>
  <c r="G125" i="103"/>
  <c r="A124" i="105"/>
  <c r="C124" i="105"/>
  <c r="B124" i="105"/>
  <c r="J124" i="105"/>
  <c r="G124" i="105" s="1"/>
  <c r="BL127" i="108" s="1"/>
  <c r="F124" i="105"/>
  <c r="E124" i="105"/>
  <c r="BP127" i="108" s="1"/>
  <c r="D124" i="105"/>
  <c r="BO127" i="108" s="1"/>
  <c r="A127" i="108"/>
  <c r="X128" i="108" s="1"/>
  <c r="C127" i="108"/>
  <c r="B127" i="108"/>
  <c r="Y127" i="108"/>
  <c r="A126" i="104"/>
  <c r="C126" i="104"/>
  <c r="E126" i="104"/>
  <c r="B126" i="104"/>
  <c r="D126" i="104"/>
  <c r="F126" i="104"/>
  <c r="M125" i="108"/>
  <c r="A126" i="103"/>
  <c r="C126" i="103"/>
  <c r="B126" i="103"/>
  <c r="D126" i="103"/>
  <c r="G126" i="103" s="1"/>
  <c r="I122" i="105"/>
  <c r="E125" i="103"/>
  <c r="F125" i="103"/>
  <c r="T126" i="108" l="1"/>
  <c r="U126" i="108" s="1"/>
  <c r="V126" i="108"/>
  <c r="P126" i="108"/>
  <c r="Q126" i="108" s="1"/>
  <c r="R126" i="108"/>
  <c r="S126" i="108" s="1"/>
  <c r="O124" i="108"/>
  <c r="N125" i="108"/>
  <c r="BT125" i="108" s="1"/>
  <c r="BV125" i="108" s="1"/>
  <c r="H124" i="108"/>
  <c r="I124" i="108" s="1"/>
  <c r="J124" i="108"/>
  <c r="K124" i="108" s="1"/>
  <c r="D123" i="108"/>
  <c r="BS123" i="108" s="1"/>
  <c r="BU123" i="108" s="1"/>
  <c r="F124" i="108"/>
  <c r="G124" i="108" s="1"/>
  <c r="BR127" i="108"/>
  <c r="BN125" i="108"/>
  <c r="BQ125" i="108" s="1"/>
  <c r="L127" i="108"/>
  <c r="F128" i="102"/>
  <c r="H128" i="102"/>
  <c r="E128" i="102"/>
  <c r="A129" i="102"/>
  <c r="C130" i="102" s="1"/>
  <c r="B129" i="102"/>
  <c r="D129" i="102"/>
  <c r="E129" i="102" s="1"/>
  <c r="L126" i="108"/>
  <c r="M126" i="108" s="1"/>
  <c r="I123" i="105"/>
  <c r="BN126" i="108" s="1"/>
  <c r="BQ126" i="108" s="1"/>
  <c r="F126" i="103"/>
  <c r="E126" i="103"/>
  <c r="H126" i="103"/>
  <c r="G126" i="104"/>
  <c r="A127" i="104"/>
  <c r="C127" i="104"/>
  <c r="E127" i="104"/>
  <c r="B127" i="104"/>
  <c r="D127" i="104"/>
  <c r="F127" i="104"/>
  <c r="A128" i="108"/>
  <c r="X129" i="108" s="1"/>
  <c r="C128" i="108"/>
  <c r="B128" i="108"/>
  <c r="Y128" i="108"/>
  <c r="H124" i="105"/>
  <c r="BM127" i="108" s="1"/>
  <c r="A127" i="103"/>
  <c r="B127" i="103"/>
  <c r="C127" i="103"/>
  <c r="D127" i="103"/>
  <c r="E127" i="103" s="1"/>
  <c r="A125" i="105"/>
  <c r="C125" i="105"/>
  <c r="B125" i="105"/>
  <c r="J125" i="105"/>
  <c r="G125" i="105" s="1"/>
  <c r="BL128" i="108" s="1"/>
  <c r="F125" i="105"/>
  <c r="E125" i="105"/>
  <c r="BP128" i="108" s="1"/>
  <c r="D125" i="105"/>
  <c r="BO128" i="108" s="1"/>
  <c r="T127" i="108" l="1"/>
  <c r="U127" i="108" s="1"/>
  <c r="V127" i="108"/>
  <c r="W127" i="108" s="1"/>
  <c r="P127" i="108"/>
  <c r="Q127" i="108" s="1"/>
  <c r="R127" i="108"/>
  <c r="S127" i="108" s="1"/>
  <c r="N126" i="108"/>
  <c r="BT126" i="108" s="1"/>
  <c r="BV126" i="108" s="1"/>
  <c r="J126" i="108"/>
  <c r="K126" i="108" s="1"/>
  <c r="O125" i="108"/>
  <c r="E123" i="108"/>
  <c r="H125" i="108"/>
  <c r="I125" i="108" s="1"/>
  <c r="J125" i="108"/>
  <c r="K125" i="108" s="1"/>
  <c r="F126" i="108"/>
  <c r="G126" i="108" s="1"/>
  <c r="H126" i="108"/>
  <c r="I126" i="108" s="1"/>
  <c r="D124" i="108"/>
  <c r="BS124" i="108" s="1"/>
  <c r="BU124" i="108" s="1"/>
  <c r="F125" i="108"/>
  <c r="G125" i="108" s="1"/>
  <c r="BR128" i="108"/>
  <c r="F129" i="102"/>
  <c r="H129" i="102"/>
  <c r="G129" i="102"/>
  <c r="A130" i="102"/>
  <c r="C131" i="102" s="1"/>
  <c r="D130" i="102"/>
  <c r="H130" i="102" s="1"/>
  <c r="B130" i="102"/>
  <c r="W126" i="108"/>
  <c r="G127" i="103"/>
  <c r="G127" i="104"/>
  <c r="F127" i="103"/>
  <c r="H127" i="103"/>
  <c r="H125" i="105"/>
  <c r="BM128" i="108" s="1"/>
  <c r="A128" i="103"/>
  <c r="B128" i="103"/>
  <c r="C128" i="103"/>
  <c r="D128" i="103"/>
  <c r="H128" i="103" s="1"/>
  <c r="I124" i="105"/>
  <c r="A129" i="108"/>
  <c r="X130" i="108" s="1"/>
  <c r="C129" i="108"/>
  <c r="B129" i="108"/>
  <c r="Y129" i="108"/>
  <c r="A126" i="105"/>
  <c r="C126" i="105"/>
  <c r="B126" i="105"/>
  <c r="J126" i="105"/>
  <c r="G126" i="105" s="1"/>
  <c r="BL129" i="108" s="1"/>
  <c r="F126" i="105"/>
  <c r="E126" i="105"/>
  <c r="BP129" i="108" s="1"/>
  <c r="D126" i="105"/>
  <c r="BO129" i="108" s="1"/>
  <c r="M127" i="108"/>
  <c r="E128" i="104"/>
  <c r="C128" i="104"/>
  <c r="D128" i="104"/>
  <c r="F128" i="104"/>
  <c r="A128" i="104"/>
  <c r="B128" i="104"/>
  <c r="T128" i="108" l="1"/>
  <c r="U128" i="108" s="1"/>
  <c r="V128" i="108"/>
  <c r="W128" i="108" s="1"/>
  <c r="P128" i="108"/>
  <c r="Q128" i="108" s="1"/>
  <c r="R128" i="108"/>
  <c r="S128" i="108" s="1"/>
  <c r="N127" i="108"/>
  <c r="BT127" i="108" s="1"/>
  <c r="BV127" i="108" s="1"/>
  <c r="E124" i="108"/>
  <c r="O126" i="108"/>
  <c r="D125" i="108"/>
  <c r="BS125" i="108" s="1"/>
  <c r="BU125" i="108" s="1"/>
  <c r="D126" i="108"/>
  <c r="BS126" i="108" s="1"/>
  <c r="BU126" i="108" s="1"/>
  <c r="BR129" i="108"/>
  <c r="BN127" i="108"/>
  <c r="BQ127" i="108" s="1"/>
  <c r="G130" i="102"/>
  <c r="F130" i="102"/>
  <c r="E130" i="102"/>
  <c r="I125" i="105"/>
  <c r="A131" i="102"/>
  <c r="C132" i="102" s="1"/>
  <c r="D131" i="102"/>
  <c r="F131" i="102" s="1"/>
  <c r="B131" i="102"/>
  <c r="L129" i="108"/>
  <c r="L128" i="108"/>
  <c r="M128" i="108" s="1"/>
  <c r="G128" i="104"/>
  <c r="E128" i="103"/>
  <c r="H126" i="105"/>
  <c r="BM129" i="108" s="1"/>
  <c r="A129" i="104"/>
  <c r="B129" i="104"/>
  <c r="E129" i="104"/>
  <c r="D129" i="104"/>
  <c r="C129" i="104"/>
  <c r="F129" i="104"/>
  <c r="A130" i="108"/>
  <c r="X131" i="108" s="1"/>
  <c r="C130" i="108"/>
  <c r="B130" i="108"/>
  <c r="Y130" i="108"/>
  <c r="A127" i="105"/>
  <c r="B127" i="105"/>
  <c r="C127" i="105"/>
  <c r="J127" i="105"/>
  <c r="G127" i="105" s="1"/>
  <c r="BL130" i="108" s="1"/>
  <c r="F127" i="105"/>
  <c r="E127" i="105"/>
  <c r="BP130" i="108" s="1"/>
  <c r="D127" i="105"/>
  <c r="BO130" i="108" s="1"/>
  <c r="A129" i="103"/>
  <c r="C129" i="103"/>
  <c r="B129" i="103"/>
  <c r="D129" i="103"/>
  <c r="H129" i="103" s="1"/>
  <c r="G128" i="103"/>
  <c r="F128" i="103"/>
  <c r="T129" i="108" l="1"/>
  <c r="U129" i="108" s="1"/>
  <c r="V129" i="108"/>
  <c r="W129" i="108" s="1"/>
  <c r="P129" i="108"/>
  <c r="Q129" i="108" s="1"/>
  <c r="R129" i="108"/>
  <c r="S129" i="108" s="1"/>
  <c r="N128" i="108"/>
  <c r="BT128" i="108" s="1"/>
  <c r="BV128" i="108" s="1"/>
  <c r="E125" i="108"/>
  <c r="O127" i="108"/>
  <c r="E126" i="108"/>
  <c r="H127" i="108"/>
  <c r="I127" i="108" s="1"/>
  <c r="J127" i="108"/>
  <c r="K127" i="108" s="1"/>
  <c r="F127" i="108"/>
  <c r="G127" i="108" s="1"/>
  <c r="G131" i="102"/>
  <c r="H131" i="102"/>
  <c r="E131" i="102"/>
  <c r="BR130" i="108"/>
  <c r="BN128" i="108"/>
  <c r="BQ128" i="108" s="1"/>
  <c r="C130" i="104"/>
  <c r="A130" i="104"/>
  <c r="B130" i="104"/>
  <c r="E130" i="104"/>
  <c r="D130" i="104"/>
  <c r="F130" i="104"/>
  <c r="A132" i="102"/>
  <c r="C133" i="102" s="1"/>
  <c r="D132" i="102"/>
  <c r="E132" i="102" s="1"/>
  <c r="B132" i="102"/>
  <c r="L130" i="108"/>
  <c r="G129" i="104"/>
  <c r="E129" i="103"/>
  <c r="I126" i="105"/>
  <c r="BN129" i="108" s="1"/>
  <c r="BQ129" i="108" s="1"/>
  <c r="H127" i="105"/>
  <c r="BM130" i="108" s="1"/>
  <c r="M129" i="108"/>
  <c r="A130" i="103"/>
  <c r="C130" i="103"/>
  <c r="B130" i="103"/>
  <c r="D130" i="103"/>
  <c r="E130" i="103" s="1"/>
  <c r="A128" i="105"/>
  <c r="C128" i="105"/>
  <c r="B128" i="105"/>
  <c r="J128" i="105"/>
  <c r="G128" i="105" s="1"/>
  <c r="BL131" i="108" s="1"/>
  <c r="F128" i="105"/>
  <c r="E128" i="105"/>
  <c r="BP131" i="108" s="1"/>
  <c r="D128" i="105"/>
  <c r="BO131" i="108" s="1"/>
  <c r="A131" i="108"/>
  <c r="X132" i="108" s="1"/>
  <c r="C131" i="108"/>
  <c r="B131" i="108"/>
  <c r="Y131" i="108"/>
  <c r="G129" i="103"/>
  <c r="F129" i="103"/>
  <c r="T130" i="108" l="1"/>
  <c r="U130" i="108" s="1"/>
  <c r="V130" i="108"/>
  <c r="W130" i="108" s="1"/>
  <c r="N129" i="108"/>
  <c r="BT129" i="108" s="1"/>
  <c r="BV129" i="108" s="1"/>
  <c r="O128" i="108"/>
  <c r="P130" i="108"/>
  <c r="R130" i="108"/>
  <c r="H129" i="108"/>
  <c r="I129" i="108" s="1"/>
  <c r="J129" i="108"/>
  <c r="K129" i="108" s="1"/>
  <c r="H128" i="108"/>
  <c r="I128" i="108" s="1"/>
  <c r="J128" i="108"/>
  <c r="K128" i="108" s="1"/>
  <c r="D127" i="108"/>
  <c r="BS127" i="108" s="1"/>
  <c r="BU127" i="108" s="1"/>
  <c r="F129" i="108"/>
  <c r="G129" i="108" s="1"/>
  <c r="F128" i="108"/>
  <c r="G128" i="108" s="1"/>
  <c r="H132" i="102"/>
  <c r="BR131" i="108"/>
  <c r="A131" i="104"/>
  <c r="C131" i="104"/>
  <c r="B131" i="104"/>
  <c r="E131" i="104"/>
  <c r="D131" i="104"/>
  <c r="F131" i="104"/>
  <c r="G130" i="104"/>
  <c r="G132" i="102"/>
  <c r="F132" i="102"/>
  <c r="A133" i="102"/>
  <c r="C134" i="102" s="1"/>
  <c r="D133" i="102"/>
  <c r="G133" i="102" s="1"/>
  <c r="B133" i="102"/>
  <c r="Q130" i="108"/>
  <c r="S130" i="108"/>
  <c r="H128" i="105"/>
  <c r="BM131" i="108" s="1"/>
  <c r="H130" i="103"/>
  <c r="A132" i="108"/>
  <c r="X133" i="108" s="1"/>
  <c r="C132" i="108"/>
  <c r="B132" i="108"/>
  <c r="Y132" i="108"/>
  <c r="A131" i="103"/>
  <c r="B131" i="103"/>
  <c r="C131" i="103"/>
  <c r="D131" i="103"/>
  <c r="G131" i="103" s="1"/>
  <c r="M130" i="108"/>
  <c r="G130" i="103"/>
  <c r="F130" i="103"/>
  <c r="I127" i="105"/>
  <c r="A129" i="105"/>
  <c r="C129" i="105"/>
  <c r="B129" i="105"/>
  <c r="J129" i="105"/>
  <c r="G129" i="105" s="1"/>
  <c r="BL132" i="108" s="1"/>
  <c r="F129" i="105"/>
  <c r="E129" i="105"/>
  <c r="BP132" i="108" s="1"/>
  <c r="D129" i="105"/>
  <c r="BO132" i="108" s="1"/>
  <c r="T131" i="108" l="1"/>
  <c r="U131" i="108" s="1"/>
  <c r="V131" i="108"/>
  <c r="O129" i="108"/>
  <c r="P131" i="108"/>
  <c r="Q131" i="108" s="1"/>
  <c r="R131" i="108"/>
  <c r="S131" i="108" s="1"/>
  <c r="N130" i="108"/>
  <c r="BT130" i="108" s="1"/>
  <c r="BV130" i="108" s="1"/>
  <c r="E127" i="108"/>
  <c r="D128" i="108"/>
  <c r="BS128" i="108" s="1"/>
  <c r="BU128" i="108" s="1"/>
  <c r="D129" i="108"/>
  <c r="BS129" i="108" s="1"/>
  <c r="BU129" i="108" s="1"/>
  <c r="BR132" i="108"/>
  <c r="BN130" i="108"/>
  <c r="BQ130" i="108" s="1"/>
  <c r="F133" i="102"/>
  <c r="C132" i="104"/>
  <c r="A132" i="104"/>
  <c r="B132" i="104"/>
  <c r="D132" i="104"/>
  <c r="E132" i="104"/>
  <c r="F132" i="104"/>
  <c r="G131" i="104"/>
  <c r="H133" i="102"/>
  <c r="E133" i="102"/>
  <c r="A134" i="102"/>
  <c r="C135" i="102" s="1"/>
  <c r="D134" i="102"/>
  <c r="G134" i="102" s="1"/>
  <c r="B134" i="102"/>
  <c r="W131" i="108"/>
  <c r="L131" i="108"/>
  <c r="M131" i="108" s="1"/>
  <c r="I128" i="105"/>
  <c r="BN131" i="108" s="1"/>
  <c r="BQ131" i="108" s="1"/>
  <c r="F131" i="103"/>
  <c r="H131" i="103"/>
  <c r="E131" i="103"/>
  <c r="A132" i="103"/>
  <c r="C132" i="103"/>
  <c r="B132" i="103"/>
  <c r="D132" i="103"/>
  <c r="G132" i="103" s="1"/>
  <c r="A133" i="108"/>
  <c r="X134" i="108" s="1"/>
  <c r="C133" i="108"/>
  <c r="B133" i="108"/>
  <c r="Y133" i="108"/>
  <c r="H129" i="105"/>
  <c r="BM132" i="108" s="1"/>
  <c r="A130" i="105"/>
  <c r="C130" i="105"/>
  <c r="B130" i="105"/>
  <c r="J130" i="105"/>
  <c r="G130" i="105" s="1"/>
  <c r="BL133" i="108" s="1"/>
  <c r="F130" i="105"/>
  <c r="E130" i="105"/>
  <c r="BP133" i="108" s="1"/>
  <c r="D130" i="105"/>
  <c r="BO133" i="108" s="1"/>
  <c r="T132" i="108" l="1"/>
  <c r="U132" i="108" s="1"/>
  <c r="V132" i="108"/>
  <c r="W132" i="108" s="1"/>
  <c r="P132" i="108"/>
  <c r="Q132" i="108" s="1"/>
  <c r="R132" i="108"/>
  <c r="S132" i="108" s="1"/>
  <c r="N131" i="108"/>
  <c r="BT131" i="108" s="1"/>
  <c r="BV131" i="108" s="1"/>
  <c r="E128" i="108"/>
  <c r="O130" i="108"/>
  <c r="E129" i="108"/>
  <c r="H131" i="108"/>
  <c r="I131" i="108" s="1"/>
  <c r="J131" i="108"/>
  <c r="K131" i="108" s="1"/>
  <c r="H130" i="108"/>
  <c r="I130" i="108" s="1"/>
  <c r="J130" i="108"/>
  <c r="K130" i="108" s="1"/>
  <c r="F134" i="102"/>
  <c r="F131" i="108"/>
  <c r="G131" i="108" s="1"/>
  <c r="F130" i="108"/>
  <c r="G130" i="108" s="1"/>
  <c r="BR133" i="108"/>
  <c r="E134" i="102"/>
  <c r="G132" i="104"/>
  <c r="A133" i="104"/>
  <c r="B133" i="104"/>
  <c r="C133" i="104"/>
  <c r="E133" i="104"/>
  <c r="D133" i="104"/>
  <c r="F133" i="104"/>
  <c r="H134" i="102"/>
  <c r="L133" i="108"/>
  <c r="A135" i="102"/>
  <c r="C136" i="102" s="1"/>
  <c r="B135" i="102"/>
  <c r="D135" i="102"/>
  <c r="F135" i="102" s="1"/>
  <c r="L132" i="108"/>
  <c r="M132" i="108" s="1"/>
  <c r="E132" i="103"/>
  <c r="H130" i="105"/>
  <c r="BM133" i="108" s="1"/>
  <c r="A131" i="105"/>
  <c r="B131" i="105"/>
  <c r="C131" i="105"/>
  <c r="J131" i="105"/>
  <c r="G131" i="105" s="1"/>
  <c r="BL134" i="108" s="1"/>
  <c r="F131" i="105"/>
  <c r="E131" i="105"/>
  <c r="BP134" i="108" s="1"/>
  <c r="D131" i="105"/>
  <c r="BO134" i="108" s="1"/>
  <c r="A134" i="108"/>
  <c r="X135" i="108" s="1"/>
  <c r="C134" i="108"/>
  <c r="B134" i="108"/>
  <c r="Y134" i="108"/>
  <c r="A133" i="103"/>
  <c r="C133" i="103"/>
  <c r="B133" i="103"/>
  <c r="D133" i="103"/>
  <c r="G133" i="103" s="1"/>
  <c r="I129" i="105"/>
  <c r="BN132" i="108" s="1"/>
  <c r="BQ132" i="108" s="1"/>
  <c r="F132" i="103"/>
  <c r="H132" i="103"/>
  <c r="T133" i="108" l="1"/>
  <c r="U133" i="108" s="1"/>
  <c r="V133" i="108"/>
  <c r="P133" i="108"/>
  <c r="Q133" i="108" s="1"/>
  <c r="R133" i="108"/>
  <c r="S133" i="108" s="1"/>
  <c r="N132" i="108"/>
  <c r="BT132" i="108" s="1"/>
  <c r="BV132" i="108" s="1"/>
  <c r="J132" i="108"/>
  <c r="K132" i="108" s="1"/>
  <c r="O131" i="108"/>
  <c r="D130" i="108"/>
  <c r="BS130" i="108" s="1"/>
  <c r="BU130" i="108" s="1"/>
  <c r="F132" i="108"/>
  <c r="G132" i="108" s="1"/>
  <c r="H132" i="108"/>
  <c r="I132" i="108" s="1"/>
  <c r="D131" i="108"/>
  <c r="BS131" i="108" s="1"/>
  <c r="BU131" i="108" s="1"/>
  <c r="BR134" i="108"/>
  <c r="B134" i="104"/>
  <c r="D134" i="104"/>
  <c r="C134" i="104"/>
  <c r="A134" i="104"/>
  <c r="E134" i="104"/>
  <c r="F134" i="104"/>
  <c r="G133" i="104"/>
  <c r="E135" i="102"/>
  <c r="G135" i="102"/>
  <c r="H135" i="102"/>
  <c r="A136" i="102"/>
  <c r="C137" i="102" s="1"/>
  <c r="D136" i="102"/>
  <c r="G136" i="102" s="1"/>
  <c r="B136" i="102"/>
  <c r="W133" i="108"/>
  <c r="L134" i="108"/>
  <c r="E133" i="103"/>
  <c r="F133" i="103"/>
  <c r="H133" i="103"/>
  <c r="H131" i="105"/>
  <c r="BM134" i="108" s="1"/>
  <c r="A134" i="103"/>
  <c r="C134" i="103"/>
  <c r="B134" i="103"/>
  <c r="D134" i="103"/>
  <c r="E134" i="103" s="1"/>
  <c r="I130" i="105"/>
  <c r="BN133" i="108" s="1"/>
  <c r="BQ133" i="108" s="1"/>
  <c r="A135" i="108"/>
  <c r="X136" i="108" s="1"/>
  <c r="C135" i="108"/>
  <c r="B135" i="108"/>
  <c r="Y135" i="108"/>
  <c r="A132" i="105"/>
  <c r="C132" i="105"/>
  <c r="B132" i="105"/>
  <c r="J132" i="105"/>
  <c r="G132" i="105" s="1"/>
  <c r="BL135" i="108" s="1"/>
  <c r="F132" i="105"/>
  <c r="E132" i="105"/>
  <c r="BP135" i="108" s="1"/>
  <c r="D132" i="105"/>
  <c r="BO135" i="108" s="1"/>
  <c r="M133" i="108"/>
  <c r="T134" i="108" l="1"/>
  <c r="U134" i="108" s="1"/>
  <c r="V134" i="108"/>
  <c r="P134" i="108"/>
  <c r="Q134" i="108" s="1"/>
  <c r="R134" i="108"/>
  <c r="S134" i="108" s="1"/>
  <c r="N133" i="108"/>
  <c r="BT133" i="108" s="1"/>
  <c r="BV133" i="108" s="1"/>
  <c r="E130" i="108"/>
  <c r="E131" i="108"/>
  <c r="O132" i="108"/>
  <c r="H133" i="108"/>
  <c r="I133" i="108" s="1"/>
  <c r="J133" i="108"/>
  <c r="K133" i="108" s="1"/>
  <c r="H136" i="102"/>
  <c r="E136" i="102"/>
  <c r="D132" i="108"/>
  <c r="BS132" i="108" s="1"/>
  <c r="BU132" i="108" s="1"/>
  <c r="F133" i="108"/>
  <c r="G133" i="108" s="1"/>
  <c r="BR135" i="108"/>
  <c r="L135" i="108"/>
  <c r="A135" i="104"/>
  <c r="B135" i="104"/>
  <c r="C135" i="104"/>
  <c r="F135" i="104"/>
  <c r="D135" i="104"/>
  <c r="E135" i="104"/>
  <c r="G134" i="104"/>
  <c r="F136" i="102"/>
  <c r="A137" i="102"/>
  <c r="C138" i="102" s="1"/>
  <c r="D137" i="102"/>
  <c r="G137" i="102" s="1"/>
  <c r="B137" i="102"/>
  <c r="F134" i="103"/>
  <c r="I131" i="105"/>
  <c r="BN134" i="108" s="1"/>
  <c r="BQ134" i="108" s="1"/>
  <c r="H132" i="105"/>
  <c r="BM135" i="108" s="1"/>
  <c r="A133" i="105"/>
  <c r="C133" i="105"/>
  <c r="B133" i="105"/>
  <c r="J133" i="105"/>
  <c r="G133" i="105" s="1"/>
  <c r="BL136" i="108" s="1"/>
  <c r="F133" i="105"/>
  <c r="E133" i="105"/>
  <c r="BP136" i="108" s="1"/>
  <c r="D133" i="105"/>
  <c r="BO136" i="108" s="1"/>
  <c r="A136" i="108"/>
  <c r="X137" i="108" s="1"/>
  <c r="C136" i="108"/>
  <c r="B136" i="108"/>
  <c r="Y136" i="108"/>
  <c r="A135" i="103"/>
  <c r="B135" i="103"/>
  <c r="C135" i="103"/>
  <c r="D135" i="103"/>
  <c r="F135" i="103" s="1"/>
  <c r="M134" i="108"/>
  <c r="G134" i="103"/>
  <c r="H134" i="103"/>
  <c r="T135" i="108" l="1"/>
  <c r="U135" i="108" s="1"/>
  <c r="V135" i="108"/>
  <c r="P135" i="108"/>
  <c r="Q135" i="108" s="1"/>
  <c r="R135" i="108"/>
  <c r="S135" i="108" s="1"/>
  <c r="N134" i="108"/>
  <c r="BT134" i="108" s="1"/>
  <c r="BV134" i="108" s="1"/>
  <c r="E132" i="108"/>
  <c r="O133" i="108"/>
  <c r="H134" i="108"/>
  <c r="I134" i="108" s="1"/>
  <c r="J134" i="108"/>
  <c r="K134" i="108" s="1"/>
  <c r="D133" i="108"/>
  <c r="BS133" i="108" s="1"/>
  <c r="BU133" i="108" s="1"/>
  <c r="F134" i="108"/>
  <c r="G134" i="108" s="1"/>
  <c r="E137" i="102"/>
  <c r="BR136" i="108"/>
  <c r="G135" i="104"/>
  <c r="D136" i="104"/>
  <c r="E136" i="104"/>
  <c r="F136" i="104"/>
  <c r="A136" i="104"/>
  <c r="B136" i="104"/>
  <c r="C136" i="104"/>
  <c r="H137" i="102"/>
  <c r="F137" i="102"/>
  <c r="A138" i="102"/>
  <c r="C139" i="102" s="1"/>
  <c r="D138" i="102"/>
  <c r="H138" i="102" s="1"/>
  <c r="B138" i="102"/>
  <c r="W134" i="108"/>
  <c r="I132" i="105"/>
  <c r="BN135" i="108" s="1"/>
  <c r="BQ135" i="108" s="1"/>
  <c r="H135" i="103"/>
  <c r="H133" i="105"/>
  <c r="BM136" i="108" s="1"/>
  <c r="A137" i="108"/>
  <c r="X138" i="108" s="1"/>
  <c r="C137" i="108"/>
  <c r="B137" i="108"/>
  <c r="Y137" i="108"/>
  <c r="A136" i="103"/>
  <c r="B136" i="103"/>
  <c r="C136" i="103"/>
  <c r="D136" i="103"/>
  <c r="G136" i="103" s="1"/>
  <c r="A134" i="105"/>
  <c r="C134" i="105"/>
  <c r="B134" i="105"/>
  <c r="J134" i="105"/>
  <c r="G134" i="105" s="1"/>
  <c r="BL137" i="108" s="1"/>
  <c r="F134" i="105"/>
  <c r="E134" i="105"/>
  <c r="BP137" i="108" s="1"/>
  <c r="D134" i="105"/>
  <c r="BO137" i="108" s="1"/>
  <c r="M135" i="108"/>
  <c r="E135" i="103"/>
  <c r="G135" i="103"/>
  <c r="T136" i="108" l="1"/>
  <c r="U136" i="108" s="1"/>
  <c r="V136" i="108"/>
  <c r="W136" i="108" s="1"/>
  <c r="P136" i="108"/>
  <c r="Q136" i="108" s="1"/>
  <c r="R136" i="108"/>
  <c r="S136" i="108" s="1"/>
  <c r="N135" i="108"/>
  <c r="BT135" i="108" s="1"/>
  <c r="BV135" i="108" s="1"/>
  <c r="E133" i="108"/>
  <c r="O134" i="108"/>
  <c r="H135" i="108"/>
  <c r="I135" i="108" s="1"/>
  <c r="J135" i="108"/>
  <c r="K135" i="108" s="1"/>
  <c r="D134" i="108"/>
  <c r="BS134" i="108" s="1"/>
  <c r="BU134" i="108" s="1"/>
  <c r="F135" i="108"/>
  <c r="G135" i="108" s="1"/>
  <c r="BR137" i="108"/>
  <c r="G136" i="104"/>
  <c r="A137" i="104"/>
  <c r="B137" i="104"/>
  <c r="C137" i="104"/>
  <c r="F137" i="104"/>
  <c r="D137" i="104"/>
  <c r="E137" i="104"/>
  <c r="E138" i="102"/>
  <c r="F138" i="102"/>
  <c r="G138" i="102"/>
  <c r="A139" i="102"/>
  <c r="C140" i="102" s="1"/>
  <c r="D139" i="102"/>
  <c r="G139" i="102" s="1"/>
  <c r="B139" i="102"/>
  <c r="W135" i="108"/>
  <c r="L136" i="108"/>
  <c r="M136" i="108" s="1"/>
  <c r="I133" i="105"/>
  <c r="BN136" i="108" s="1"/>
  <c r="BQ136" i="108" s="1"/>
  <c r="H134" i="105"/>
  <c r="BM137" i="108" s="1"/>
  <c r="E136" i="103"/>
  <c r="A135" i="105"/>
  <c r="B135" i="105"/>
  <c r="C135" i="105"/>
  <c r="J135" i="105"/>
  <c r="G135" i="105" s="1"/>
  <c r="BL138" i="108" s="1"/>
  <c r="F135" i="105"/>
  <c r="E135" i="105"/>
  <c r="BP138" i="108" s="1"/>
  <c r="D135" i="105"/>
  <c r="BO138" i="108" s="1"/>
  <c r="A138" i="108"/>
  <c r="X139" i="108" s="1"/>
  <c r="C138" i="108"/>
  <c r="B138" i="108"/>
  <c r="Y138" i="108"/>
  <c r="A137" i="103"/>
  <c r="C137" i="103"/>
  <c r="B137" i="103"/>
  <c r="D137" i="103"/>
  <c r="F137" i="103" s="1"/>
  <c r="H136" i="103"/>
  <c r="F136" i="103"/>
  <c r="T137" i="108" l="1"/>
  <c r="U137" i="108" s="1"/>
  <c r="V137" i="108"/>
  <c r="W137" i="108" s="1"/>
  <c r="N136" i="108"/>
  <c r="BT136" i="108" s="1"/>
  <c r="BV136" i="108" s="1"/>
  <c r="P137" i="108"/>
  <c r="Q137" i="108" s="1"/>
  <c r="R137" i="108"/>
  <c r="S137" i="108" s="1"/>
  <c r="J136" i="108"/>
  <c r="K136" i="108" s="1"/>
  <c r="E134" i="108"/>
  <c r="O135" i="108"/>
  <c r="E139" i="102"/>
  <c r="F139" i="102"/>
  <c r="F136" i="108"/>
  <c r="G136" i="108" s="1"/>
  <c r="H136" i="108"/>
  <c r="I136" i="108" s="1"/>
  <c r="D135" i="108"/>
  <c r="BS135" i="108" s="1"/>
  <c r="BU135" i="108" s="1"/>
  <c r="BR138" i="108"/>
  <c r="H139" i="102"/>
  <c r="G137" i="104"/>
  <c r="E138" i="104"/>
  <c r="A138" i="104"/>
  <c r="B138" i="104"/>
  <c r="C138" i="104"/>
  <c r="F138" i="104"/>
  <c r="D138" i="104"/>
  <c r="A140" i="102"/>
  <c r="C141" i="102" s="1"/>
  <c r="D140" i="102"/>
  <c r="E140" i="102" s="1"/>
  <c r="B140" i="102"/>
  <c r="L137" i="108"/>
  <c r="M137" i="108" s="1"/>
  <c r="L138" i="108"/>
  <c r="G137" i="103"/>
  <c r="I134" i="105"/>
  <c r="BN137" i="108" s="1"/>
  <c r="BQ137" i="108" s="1"/>
  <c r="E137" i="103"/>
  <c r="H137" i="103"/>
  <c r="H135" i="105"/>
  <c r="BM138" i="108" s="1"/>
  <c r="A138" i="103"/>
  <c r="B138" i="103"/>
  <c r="C138" i="103"/>
  <c r="D138" i="103"/>
  <c r="G138" i="103" s="1"/>
  <c r="A139" i="108"/>
  <c r="X140" i="108" s="1"/>
  <c r="C139" i="108"/>
  <c r="B139" i="108"/>
  <c r="Y139" i="108"/>
  <c r="A136" i="105"/>
  <c r="C136" i="105"/>
  <c r="B136" i="105"/>
  <c r="J136" i="105"/>
  <c r="G136" i="105" s="1"/>
  <c r="BL139" i="108" s="1"/>
  <c r="F136" i="105"/>
  <c r="E136" i="105"/>
  <c r="BP139" i="108" s="1"/>
  <c r="D136" i="105"/>
  <c r="BO139" i="108" s="1"/>
  <c r="T138" i="108" l="1"/>
  <c r="U138" i="108" s="1"/>
  <c r="V138" i="108"/>
  <c r="W138" i="108" s="1"/>
  <c r="P138" i="108"/>
  <c r="Q138" i="108" s="1"/>
  <c r="R138" i="108"/>
  <c r="S138" i="108" s="1"/>
  <c r="O136" i="108"/>
  <c r="N137" i="108"/>
  <c r="BT137" i="108" s="1"/>
  <c r="BV137" i="108" s="1"/>
  <c r="J137" i="108"/>
  <c r="K137" i="108" s="1"/>
  <c r="E135" i="108"/>
  <c r="D136" i="108"/>
  <c r="BS136" i="108" s="1"/>
  <c r="BU136" i="108" s="1"/>
  <c r="F137" i="108"/>
  <c r="G137" i="108" s="1"/>
  <c r="H137" i="108"/>
  <c r="I137" i="108" s="1"/>
  <c r="G140" i="102"/>
  <c r="BR139" i="108"/>
  <c r="B139" i="104"/>
  <c r="C139" i="104"/>
  <c r="D139" i="104"/>
  <c r="A139" i="104"/>
  <c r="E139" i="104"/>
  <c r="F139" i="104"/>
  <c r="H140" i="102"/>
  <c r="F140" i="102"/>
  <c r="G138" i="104"/>
  <c r="L139" i="108"/>
  <c r="A141" i="102"/>
  <c r="C142" i="102" s="1"/>
  <c r="B141" i="102"/>
  <c r="D141" i="102"/>
  <c r="F141" i="102" s="1"/>
  <c r="I135" i="105"/>
  <c r="BN138" i="108" s="1"/>
  <c r="BQ138" i="108" s="1"/>
  <c r="F138" i="103"/>
  <c r="E138" i="103"/>
  <c r="H138" i="103"/>
  <c r="H136" i="105"/>
  <c r="BM139" i="108" s="1"/>
  <c r="A139" i="103"/>
  <c r="C139" i="103"/>
  <c r="B139" i="103"/>
  <c r="D139" i="103"/>
  <c r="H139" i="103" s="1"/>
  <c r="M138" i="108"/>
  <c r="A137" i="105"/>
  <c r="C137" i="105"/>
  <c r="B137" i="105"/>
  <c r="J137" i="105"/>
  <c r="G137" i="105" s="1"/>
  <c r="BL140" i="108" s="1"/>
  <c r="F137" i="105"/>
  <c r="E137" i="105"/>
  <c r="BP140" i="108" s="1"/>
  <c r="D137" i="105"/>
  <c r="BO140" i="108" s="1"/>
  <c r="A140" i="108"/>
  <c r="X141" i="108" s="1"/>
  <c r="C140" i="108"/>
  <c r="B140" i="108"/>
  <c r="Y140" i="108"/>
  <c r="T139" i="108" l="1"/>
  <c r="U139" i="108" s="1"/>
  <c r="V139" i="108"/>
  <c r="W139" i="108" s="1"/>
  <c r="P139" i="108"/>
  <c r="Q139" i="108" s="1"/>
  <c r="R139" i="108"/>
  <c r="S139" i="108" s="1"/>
  <c r="N138" i="108"/>
  <c r="BT138" i="108" s="1"/>
  <c r="BV138" i="108" s="1"/>
  <c r="E136" i="108"/>
  <c r="O137" i="108"/>
  <c r="H138" i="108"/>
  <c r="I138" i="108" s="1"/>
  <c r="J138" i="108"/>
  <c r="K138" i="108" s="1"/>
  <c r="D137" i="108"/>
  <c r="BS137" i="108" s="1"/>
  <c r="BU137" i="108" s="1"/>
  <c r="F138" i="108"/>
  <c r="G138" i="108" s="1"/>
  <c r="BR140" i="108"/>
  <c r="G139" i="104"/>
  <c r="H141" i="102"/>
  <c r="C140" i="104"/>
  <c r="D140" i="104"/>
  <c r="E140" i="104"/>
  <c r="B140" i="104"/>
  <c r="F140" i="104"/>
  <c r="A140" i="104"/>
  <c r="G141" i="102"/>
  <c r="A142" i="102"/>
  <c r="C143" i="102" s="1"/>
  <c r="D142" i="102"/>
  <c r="G142" i="102" s="1"/>
  <c r="B142" i="102"/>
  <c r="E141" i="102"/>
  <c r="H137" i="105"/>
  <c r="I136" i="105"/>
  <c r="BN139" i="108" s="1"/>
  <c r="BQ139" i="108" s="1"/>
  <c r="G139" i="103"/>
  <c r="E139" i="103"/>
  <c r="F139" i="103"/>
  <c r="A140" i="103"/>
  <c r="B140" i="103"/>
  <c r="C140" i="103"/>
  <c r="D140" i="103"/>
  <c r="H140" i="103" s="1"/>
  <c r="A141" i="108"/>
  <c r="X142" i="108" s="1"/>
  <c r="C141" i="108"/>
  <c r="B141" i="108"/>
  <c r="Y141" i="108"/>
  <c r="A138" i="105"/>
  <c r="C138" i="105"/>
  <c r="B138" i="105"/>
  <c r="J138" i="105"/>
  <c r="G138" i="105" s="1"/>
  <c r="BL141" i="108" s="1"/>
  <c r="F138" i="105"/>
  <c r="E138" i="105"/>
  <c r="BP141" i="108" s="1"/>
  <c r="D138" i="105"/>
  <c r="M139" i="108"/>
  <c r="T140" i="108" l="1"/>
  <c r="U140" i="108" s="1"/>
  <c r="V140" i="108"/>
  <c r="W140" i="108" s="1"/>
  <c r="P140" i="108"/>
  <c r="Q140" i="108" s="1"/>
  <c r="R140" i="108"/>
  <c r="S140" i="108" s="1"/>
  <c r="N139" i="108"/>
  <c r="BT139" i="108" s="1"/>
  <c r="BV139" i="108" s="1"/>
  <c r="O138" i="108"/>
  <c r="E137" i="108"/>
  <c r="H139" i="108"/>
  <c r="I139" i="108" s="1"/>
  <c r="J139" i="108"/>
  <c r="K139" i="108" s="1"/>
  <c r="D138" i="108"/>
  <c r="BS138" i="108" s="1"/>
  <c r="BU138" i="108" s="1"/>
  <c r="F139" i="108"/>
  <c r="G139" i="108" s="1"/>
  <c r="I137" i="105"/>
  <c r="BN140" i="108" s="1"/>
  <c r="BM140" i="108"/>
  <c r="BO141" i="108"/>
  <c r="BR141" i="108" s="1"/>
  <c r="L141" i="108"/>
  <c r="G140" i="104"/>
  <c r="D141" i="104"/>
  <c r="E141" i="104"/>
  <c r="F141" i="104"/>
  <c r="A141" i="104"/>
  <c r="B141" i="104"/>
  <c r="C141" i="104"/>
  <c r="E142" i="102"/>
  <c r="F142" i="102"/>
  <c r="H142" i="102"/>
  <c r="A143" i="102"/>
  <c r="C144" i="102" s="1"/>
  <c r="D143" i="102"/>
  <c r="F143" i="102" s="1"/>
  <c r="B143" i="102"/>
  <c r="L140" i="108"/>
  <c r="M140" i="108" s="1"/>
  <c r="H138" i="105"/>
  <c r="BM141" i="108" s="1"/>
  <c r="F140" i="103"/>
  <c r="E140" i="103"/>
  <c r="G140" i="103"/>
  <c r="A141" i="103"/>
  <c r="B141" i="103"/>
  <c r="C141" i="103"/>
  <c r="D141" i="103"/>
  <c r="F141" i="103" s="1"/>
  <c r="A139" i="105"/>
  <c r="B139" i="105"/>
  <c r="C139" i="105"/>
  <c r="J139" i="105"/>
  <c r="G139" i="105" s="1"/>
  <c r="BL142" i="108" s="1"/>
  <c r="F139" i="105"/>
  <c r="E139" i="105"/>
  <c r="BP142" i="108" s="1"/>
  <c r="D139" i="105"/>
  <c r="BO142" i="108" s="1"/>
  <c r="A142" i="108"/>
  <c r="X143" i="108" s="1"/>
  <c r="C142" i="108"/>
  <c r="B142" i="108"/>
  <c r="Y142" i="108"/>
  <c r="T141" i="108" l="1"/>
  <c r="U141" i="108" s="1"/>
  <c r="V141" i="108"/>
  <c r="P141" i="108"/>
  <c r="Q141" i="108" s="1"/>
  <c r="R141" i="108"/>
  <c r="S141" i="108" s="1"/>
  <c r="O139" i="108"/>
  <c r="N140" i="108"/>
  <c r="BT140" i="108" s="1"/>
  <c r="BV140" i="108" s="1"/>
  <c r="E138" i="108"/>
  <c r="D139" i="108"/>
  <c r="BS139" i="108" s="1"/>
  <c r="BU139" i="108" s="1"/>
  <c r="BR142" i="108"/>
  <c r="BQ140" i="108"/>
  <c r="E143" i="102"/>
  <c r="G141" i="104"/>
  <c r="C142" i="104"/>
  <c r="E142" i="104"/>
  <c r="F142" i="104"/>
  <c r="A142" i="104"/>
  <c r="B142" i="104"/>
  <c r="D142" i="104"/>
  <c r="G143" i="102"/>
  <c r="H143" i="102"/>
  <c r="A144" i="102"/>
  <c r="C145" i="102" s="1"/>
  <c r="D144" i="102"/>
  <c r="H144" i="102" s="1"/>
  <c r="B144" i="102"/>
  <c r="M141" i="108"/>
  <c r="I138" i="105"/>
  <c r="BN141" i="108" s="1"/>
  <c r="BQ141" i="108" s="1"/>
  <c r="G141" i="103"/>
  <c r="E141" i="103"/>
  <c r="H141" i="103"/>
  <c r="H139" i="105"/>
  <c r="BM142" i="108" s="1"/>
  <c r="A143" i="108"/>
  <c r="X144" i="108" s="1"/>
  <c r="C143" i="108"/>
  <c r="B143" i="108"/>
  <c r="Y143" i="108"/>
  <c r="A140" i="105"/>
  <c r="C140" i="105"/>
  <c r="B140" i="105"/>
  <c r="J140" i="105"/>
  <c r="G140" i="105" s="1"/>
  <c r="BL143" i="108" s="1"/>
  <c r="F140" i="105"/>
  <c r="E140" i="105"/>
  <c r="BP143" i="108" s="1"/>
  <c r="D140" i="105"/>
  <c r="BO143" i="108" s="1"/>
  <c r="A142" i="103"/>
  <c r="C142" i="103"/>
  <c r="B142" i="103"/>
  <c r="D142" i="103"/>
  <c r="G142" i="103" s="1"/>
  <c r="T142" i="108" l="1"/>
  <c r="U142" i="108" s="1"/>
  <c r="V142" i="108"/>
  <c r="W142" i="108" s="1"/>
  <c r="P142" i="108"/>
  <c r="Q142" i="108" s="1"/>
  <c r="R142" i="108"/>
  <c r="S142" i="108" s="1"/>
  <c r="N141" i="108"/>
  <c r="BT141" i="108" s="1"/>
  <c r="BV141" i="108" s="1"/>
  <c r="E139" i="108"/>
  <c r="O140" i="108"/>
  <c r="H140" i="108"/>
  <c r="I140" i="108" s="1"/>
  <c r="J140" i="108"/>
  <c r="K140" i="108" s="1"/>
  <c r="H141" i="108"/>
  <c r="I141" i="108" s="1"/>
  <c r="J141" i="108"/>
  <c r="K141" i="108" s="1"/>
  <c r="F140" i="108"/>
  <c r="G140" i="108" s="1"/>
  <c r="F141" i="108"/>
  <c r="G141" i="108" s="1"/>
  <c r="W141" i="108"/>
  <c r="G144" i="102"/>
  <c r="E144" i="102"/>
  <c r="BR143" i="108"/>
  <c r="F144" i="102"/>
  <c r="F143" i="104"/>
  <c r="D143" i="104"/>
  <c r="A143" i="104"/>
  <c r="B143" i="104"/>
  <c r="C143" i="104"/>
  <c r="E143" i="104"/>
  <c r="G142" i="104"/>
  <c r="A145" i="102"/>
  <c r="C146" i="102" s="1"/>
  <c r="B145" i="102"/>
  <c r="D145" i="102"/>
  <c r="E145" i="102" s="1"/>
  <c r="L142" i="108"/>
  <c r="M142" i="108" s="1"/>
  <c r="F142" i="103"/>
  <c r="H140" i="105"/>
  <c r="BM143" i="108" s="1"/>
  <c r="E142" i="103"/>
  <c r="H142" i="103"/>
  <c r="I139" i="105"/>
  <c r="BN142" i="108" s="1"/>
  <c r="BQ142" i="108" s="1"/>
  <c r="A141" i="105"/>
  <c r="C141" i="105"/>
  <c r="B141" i="105"/>
  <c r="J141" i="105"/>
  <c r="G141" i="105" s="1"/>
  <c r="BL144" i="108" s="1"/>
  <c r="F141" i="105"/>
  <c r="E141" i="105"/>
  <c r="BP144" i="108" s="1"/>
  <c r="D141" i="105"/>
  <c r="BO144" i="108" s="1"/>
  <c r="A144" i="108"/>
  <c r="X145" i="108" s="1"/>
  <c r="C144" i="108"/>
  <c r="B144" i="108"/>
  <c r="Y144" i="108"/>
  <c r="A143" i="103"/>
  <c r="B143" i="103"/>
  <c r="C143" i="103"/>
  <c r="D143" i="103"/>
  <c r="F143" i="103" s="1"/>
  <c r="T143" i="108" l="1"/>
  <c r="U143" i="108" s="1"/>
  <c r="V143" i="108"/>
  <c r="W143" i="108" s="1"/>
  <c r="P143" i="108"/>
  <c r="Q143" i="108" s="1"/>
  <c r="R143" i="108"/>
  <c r="S143" i="108" s="1"/>
  <c r="N142" i="108"/>
  <c r="BT142" i="108" s="1"/>
  <c r="BV142" i="108" s="1"/>
  <c r="J142" i="108"/>
  <c r="K142" i="108" s="1"/>
  <c r="O141" i="108"/>
  <c r="D141" i="108"/>
  <c r="BS141" i="108" s="1"/>
  <c r="BU141" i="108" s="1"/>
  <c r="D140" i="108"/>
  <c r="BS140" i="108" s="1"/>
  <c r="BU140" i="108" s="1"/>
  <c r="F142" i="108"/>
  <c r="G142" i="108" s="1"/>
  <c r="H142" i="108"/>
  <c r="I142" i="108" s="1"/>
  <c r="F145" i="102"/>
  <c r="G145" i="102"/>
  <c r="H145" i="102"/>
  <c r="BR144" i="108"/>
  <c r="A144" i="104"/>
  <c r="B144" i="104"/>
  <c r="C144" i="104"/>
  <c r="D144" i="104"/>
  <c r="E144" i="104"/>
  <c r="F144" i="104"/>
  <c r="G143" i="104"/>
  <c r="L143" i="108"/>
  <c r="M143" i="108" s="1"/>
  <c r="A146" i="102"/>
  <c r="C147" i="102" s="1"/>
  <c r="D146" i="102"/>
  <c r="G146" i="102" s="1"/>
  <c r="B146" i="102"/>
  <c r="L144" i="108"/>
  <c r="I140" i="105"/>
  <c r="BN143" i="108" s="1"/>
  <c r="BQ143" i="108" s="1"/>
  <c r="H143" i="103"/>
  <c r="G143" i="103"/>
  <c r="E143" i="103"/>
  <c r="A144" i="103"/>
  <c r="B144" i="103"/>
  <c r="C144" i="103"/>
  <c r="D144" i="103"/>
  <c r="E144" i="103" s="1"/>
  <c r="A142" i="105"/>
  <c r="C142" i="105"/>
  <c r="B142" i="105"/>
  <c r="J142" i="105"/>
  <c r="G142" i="105" s="1"/>
  <c r="BL145" i="108" s="1"/>
  <c r="F142" i="105"/>
  <c r="E142" i="105"/>
  <c r="BP145" i="108" s="1"/>
  <c r="D142" i="105"/>
  <c r="BO145" i="108" s="1"/>
  <c r="A145" i="108"/>
  <c r="X146" i="108" s="1"/>
  <c r="C145" i="108"/>
  <c r="B145" i="108"/>
  <c r="Y145" i="108"/>
  <c r="H141" i="105"/>
  <c r="BM144" i="108" s="1"/>
  <c r="T144" i="108" l="1"/>
  <c r="U144" i="108" s="1"/>
  <c r="V144" i="108"/>
  <c r="W144" i="108" s="1"/>
  <c r="N143" i="108"/>
  <c r="BT143" i="108" s="1"/>
  <c r="BV143" i="108" s="1"/>
  <c r="P144" i="108"/>
  <c r="R144" i="108"/>
  <c r="J143" i="108"/>
  <c r="K143" i="108" s="1"/>
  <c r="E141" i="108"/>
  <c r="E140" i="108"/>
  <c r="O142" i="108"/>
  <c r="F143" i="108"/>
  <c r="G143" i="108" s="1"/>
  <c r="H143" i="108"/>
  <c r="I143" i="108" s="1"/>
  <c r="D142" i="108"/>
  <c r="BS142" i="108" s="1"/>
  <c r="BU142" i="108" s="1"/>
  <c r="BR145" i="108"/>
  <c r="G144" i="104"/>
  <c r="A145" i="104"/>
  <c r="B145" i="104"/>
  <c r="C145" i="104"/>
  <c r="D145" i="104"/>
  <c r="E145" i="104"/>
  <c r="F145" i="104"/>
  <c r="E146" i="102"/>
  <c r="F146" i="102"/>
  <c r="H146" i="102"/>
  <c r="L145" i="108"/>
  <c r="A147" i="102"/>
  <c r="C148" i="102" s="1"/>
  <c r="B147" i="102"/>
  <c r="D147" i="102"/>
  <c r="G147" i="102" s="1"/>
  <c r="Q144" i="108"/>
  <c r="S144" i="108"/>
  <c r="G144" i="103"/>
  <c r="F144" i="103"/>
  <c r="H144" i="103"/>
  <c r="H142" i="105"/>
  <c r="BM145" i="108" s="1"/>
  <c r="A145" i="103"/>
  <c r="C145" i="103"/>
  <c r="B145" i="103"/>
  <c r="D145" i="103"/>
  <c r="F145" i="103" s="1"/>
  <c r="I141" i="105"/>
  <c r="BN144" i="108" s="1"/>
  <c r="BQ144" i="108" s="1"/>
  <c r="M144" i="108"/>
  <c r="A146" i="108"/>
  <c r="X147" i="108" s="1"/>
  <c r="C146" i="108"/>
  <c r="B146" i="108"/>
  <c r="Y146" i="108"/>
  <c r="A143" i="105"/>
  <c r="B143" i="105"/>
  <c r="C143" i="105"/>
  <c r="J143" i="105"/>
  <c r="G143" i="105" s="1"/>
  <c r="BL146" i="108" s="1"/>
  <c r="F143" i="105"/>
  <c r="E143" i="105"/>
  <c r="BP146" i="108" s="1"/>
  <c r="D143" i="105"/>
  <c r="BO146" i="108" s="1"/>
  <c r="T145" i="108" l="1"/>
  <c r="U145" i="108" s="1"/>
  <c r="V145" i="108"/>
  <c r="W145" i="108" s="1"/>
  <c r="P145" i="108"/>
  <c r="Q145" i="108" s="1"/>
  <c r="R145" i="108"/>
  <c r="S145" i="108" s="1"/>
  <c r="O143" i="108"/>
  <c r="N144" i="108"/>
  <c r="BT144" i="108" s="1"/>
  <c r="BV144" i="108" s="1"/>
  <c r="E142" i="108"/>
  <c r="H144" i="108"/>
  <c r="I144" i="108" s="1"/>
  <c r="J144" i="108"/>
  <c r="K144" i="108" s="1"/>
  <c r="D143" i="108"/>
  <c r="BS143" i="108" s="1"/>
  <c r="BU143" i="108" s="1"/>
  <c r="F144" i="108"/>
  <c r="G144" i="108" s="1"/>
  <c r="BR146" i="108"/>
  <c r="E147" i="102"/>
  <c r="A146" i="104"/>
  <c r="B146" i="104"/>
  <c r="C146" i="104"/>
  <c r="D146" i="104"/>
  <c r="E146" i="104"/>
  <c r="F146" i="104"/>
  <c r="G145" i="104"/>
  <c r="H147" i="102"/>
  <c r="F147" i="102"/>
  <c r="L146" i="108"/>
  <c r="A148" i="102"/>
  <c r="C149" i="102" s="1"/>
  <c r="D148" i="102"/>
  <c r="E148" i="102" s="1"/>
  <c r="B148" i="102"/>
  <c r="E145" i="103"/>
  <c r="H143" i="105"/>
  <c r="BM146" i="108" s="1"/>
  <c r="A147" i="108"/>
  <c r="X148" i="108" s="1"/>
  <c r="C147" i="108"/>
  <c r="B147" i="108"/>
  <c r="Y147" i="108"/>
  <c r="M145" i="108"/>
  <c r="A144" i="105"/>
  <c r="C144" i="105"/>
  <c r="B144" i="105"/>
  <c r="J144" i="105"/>
  <c r="G144" i="105" s="1"/>
  <c r="BL147" i="108" s="1"/>
  <c r="F144" i="105"/>
  <c r="E144" i="105"/>
  <c r="BP147" i="108" s="1"/>
  <c r="D144" i="105"/>
  <c r="BO147" i="108" s="1"/>
  <c r="A146" i="103"/>
  <c r="C146" i="103"/>
  <c r="B146" i="103"/>
  <c r="D146" i="103"/>
  <c r="E146" i="103" s="1"/>
  <c r="I142" i="105"/>
  <c r="BN145" i="108" s="1"/>
  <c r="BQ145" i="108" s="1"/>
  <c r="G145" i="103"/>
  <c r="H145" i="103"/>
  <c r="T146" i="108" l="1"/>
  <c r="U146" i="108" s="1"/>
  <c r="V146" i="108"/>
  <c r="W146" i="108" s="1"/>
  <c r="P146" i="108"/>
  <c r="Q146" i="108" s="1"/>
  <c r="R146" i="108"/>
  <c r="S146" i="108" s="1"/>
  <c r="N145" i="108"/>
  <c r="BT145" i="108" s="1"/>
  <c r="BV145" i="108" s="1"/>
  <c r="O144" i="108"/>
  <c r="E143" i="108"/>
  <c r="H145" i="108"/>
  <c r="I145" i="108" s="1"/>
  <c r="J145" i="108"/>
  <c r="K145" i="108" s="1"/>
  <c r="D144" i="108"/>
  <c r="BS144" i="108" s="1"/>
  <c r="BU144" i="108" s="1"/>
  <c r="F145" i="108"/>
  <c r="G145" i="108" s="1"/>
  <c r="BR147" i="108"/>
  <c r="G146" i="104"/>
  <c r="B147" i="104"/>
  <c r="C147" i="104"/>
  <c r="D147" i="104"/>
  <c r="E147" i="104"/>
  <c r="F147" i="104"/>
  <c r="A147" i="104"/>
  <c r="H148" i="102"/>
  <c r="G148" i="102"/>
  <c r="F148" i="102"/>
  <c r="L147" i="108"/>
  <c r="A149" i="102"/>
  <c r="C150" i="102" s="1"/>
  <c r="D149" i="102"/>
  <c r="E149" i="102" s="1"/>
  <c r="B149" i="102"/>
  <c r="F146" i="103"/>
  <c r="G146" i="103"/>
  <c r="H146" i="103"/>
  <c r="A147" i="103"/>
  <c r="B147" i="103"/>
  <c r="C147" i="103"/>
  <c r="D147" i="103"/>
  <c r="H147" i="103" s="1"/>
  <c r="H144" i="105"/>
  <c r="BM147" i="108" s="1"/>
  <c r="I143" i="105"/>
  <c r="BN146" i="108" s="1"/>
  <c r="BQ146" i="108" s="1"/>
  <c r="A145" i="105"/>
  <c r="C145" i="105"/>
  <c r="B145" i="105"/>
  <c r="J145" i="105"/>
  <c r="G145" i="105" s="1"/>
  <c r="BL148" i="108" s="1"/>
  <c r="F145" i="105"/>
  <c r="E145" i="105"/>
  <c r="BP148" i="108" s="1"/>
  <c r="D145" i="105"/>
  <c r="BO148" i="108" s="1"/>
  <c r="A148" i="108"/>
  <c r="X149" i="108" s="1"/>
  <c r="C148" i="108"/>
  <c r="B148" i="108"/>
  <c r="Y148" i="108"/>
  <c r="M146" i="108"/>
  <c r="T147" i="108" l="1"/>
  <c r="U147" i="108" s="1"/>
  <c r="V147" i="108"/>
  <c r="W147" i="108" s="1"/>
  <c r="P147" i="108"/>
  <c r="Q147" i="108" s="1"/>
  <c r="R147" i="108"/>
  <c r="S147" i="108" s="1"/>
  <c r="N146" i="108"/>
  <c r="BT146" i="108" s="1"/>
  <c r="BV146" i="108" s="1"/>
  <c r="F149" i="102"/>
  <c r="G149" i="102"/>
  <c r="O145" i="108"/>
  <c r="E144" i="108"/>
  <c r="H146" i="108"/>
  <c r="I146" i="108" s="1"/>
  <c r="J146" i="108"/>
  <c r="K146" i="108" s="1"/>
  <c r="D145" i="108"/>
  <c r="BS145" i="108" s="1"/>
  <c r="BU145" i="108" s="1"/>
  <c r="F146" i="108"/>
  <c r="G146" i="108" s="1"/>
  <c r="BR148" i="108"/>
  <c r="H149" i="102"/>
  <c r="G147" i="104"/>
  <c r="C148" i="104"/>
  <c r="D148" i="104"/>
  <c r="E148" i="104"/>
  <c r="F148" i="104"/>
  <c r="A148" i="104"/>
  <c r="B148" i="104"/>
  <c r="L148" i="108"/>
  <c r="M148" i="108" s="1"/>
  <c r="A150" i="102"/>
  <c r="C151" i="102" s="1"/>
  <c r="D150" i="102"/>
  <c r="F150" i="102" s="1"/>
  <c r="B150" i="102"/>
  <c r="H145" i="105"/>
  <c r="BM148" i="108" s="1"/>
  <c r="E147" i="103"/>
  <c r="F147" i="103"/>
  <c r="G147" i="103"/>
  <c r="I144" i="105"/>
  <c r="BN147" i="108" s="1"/>
  <c r="BQ147" i="108" s="1"/>
  <c r="A149" i="108"/>
  <c r="X150" i="108" s="1"/>
  <c r="C149" i="108"/>
  <c r="B149" i="108"/>
  <c r="Y149" i="108"/>
  <c r="A146" i="105"/>
  <c r="C146" i="105"/>
  <c r="B146" i="105"/>
  <c r="J146" i="105"/>
  <c r="G146" i="105" s="1"/>
  <c r="BL149" i="108" s="1"/>
  <c r="F146" i="105"/>
  <c r="E146" i="105"/>
  <c r="BP149" i="108" s="1"/>
  <c r="D146" i="105"/>
  <c r="M147" i="108"/>
  <c r="A148" i="103"/>
  <c r="C148" i="103"/>
  <c r="B148" i="103"/>
  <c r="D148" i="103"/>
  <c r="G148" i="103" s="1"/>
  <c r="T148" i="108" l="1"/>
  <c r="U148" i="108" s="1"/>
  <c r="V148" i="108"/>
  <c r="W148" i="108" s="1"/>
  <c r="P148" i="108"/>
  <c r="Q148" i="108" s="1"/>
  <c r="R148" i="108"/>
  <c r="S148" i="108" s="1"/>
  <c r="N147" i="108"/>
  <c r="BT147" i="108" s="1"/>
  <c r="BV147" i="108" s="1"/>
  <c r="E150" i="102"/>
  <c r="G150" i="102"/>
  <c r="O146" i="108"/>
  <c r="E145" i="108"/>
  <c r="H150" i="102"/>
  <c r="H147" i="108"/>
  <c r="I147" i="108" s="1"/>
  <c r="J147" i="108"/>
  <c r="K147" i="108" s="1"/>
  <c r="D146" i="108"/>
  <c r="BS146" i="108" s="1"/>
  <c r="BU146" i="108" s="1"/>
  <c r="F147" i="108"/>
  <c r="G147" i="108" s="1"/>
  <c r="BO149" i="108"/>
  <c r="BR149" i="108" s="1"/>
  <c r="G148" i="104"/>
  <c r="D149" i="104"/>
  <c r="E149" i="104"/>
  <c r="F149" i="104"/>
  <c r="A149" i="104"/>
  <c r="B149" i="104"/>
  <c r="C149" i="104"/>
  <c r="A151" i="102"/>
  <c r="C152" i="102" s="1"/>
  <c r="D151" i="102"/>
  <c r="F151" i="102" s="1"/>
  <c r="B151" i="102"/>
  <c r="L149" i="108"/>
  <c r="E148" i="103"/>
  <c r="H148" i="103"/>
  <c r="F148" i="103"/>
  <c r="I145" i="105"/>
  <c r="BN148" i="108" s="1"/>
  <c r="BQ148" i="108" s="1"/>
  <c r="A149" i="103"/>
  <c r="C149" i="103"/>
  <c r="B149" i="103"/>
  <c r="D149" i="103"/>
  <c r="G149" i="103" s="1"/>
  <c r="H146" i="105"/>
  <c r="BM149" i="108" s="1"/>
  <c r="A150" i="108"/>
  <c r="X151" i="108" s="1"/>
  <c r="Y150" i="108"/>
  <c r="C150" i="108"/>
  <c r="B150" i="108"/>
  <c r="J147" i="105"/>
  <c r="G147" i="105" s="1"/>
  <c r="BL150" i="108" s="1"/>
  <c r="F147" i="105"/>
  <c r="E147" i="105"/>
  <c r="BP150" i="108" s="1"/>
  <c r="B147" i="105"/>
  <c r="C147" i="105"/>
  <c r="A147" i="105"/>
  <c r="D147" i="105"/>
  <c r="BO150" i="108" s="1"/>
  <c r="T149" i="108" l="1"/>
  <c r="U149" i="108" s="1"/>
  <c r="V149" i="108"/>
  <c r="W149" i="108" s="1"/>
  <c r="P149" i="108"/>
  <c r="Q149" i="108" s="1"/>
  <c r="R149" i="108"/>
  <c r="S149" i="108" s="1"/>
  <c r="N148" i="108"/>
  <c r="BT148" i="108" s="1"/>
  <c r="BV148" i="108" s="1"/>
  <c r="O147" i="108"/>
  <c r="E146" i="108"/>
  <c r="D147" i="108"/>
  <c r="BS147" i="108" s="1"/>
  <c r="BU147" i="108" s="1"/>
  <c r="H148" i="108"/>
  <c r="I148" i="108" s="1"/>
  <c r="J148" i="108"/>
  <c r="K148" i="108" s="1"/>
  <c r="F148" i="108"/>
  <c r="G148" i="108" s="1"/>
  <c r="BR150" i="108"/>
  <c r="G149" i="104"/>
  <c r="E150" i="104"/>
  <c r="F150" i="104"/>
  <c r="A150" i="104"/>
  <c r="B150" i="104"/>
  <c r="C150" i="104"/>
  <c r="D150" i="104"/>
  <c r="H151" i="102"/>
  <c r="G151" i="102"/>
  <c r="E151" i="102"/>
  <c r="L150" i="108"/>
  <c r="M150" i="108" s="1"/>
  <c r="A152" i="102"/>
  <c r="C153" i="102" s="1"/>
  <c r="D152" i="102"/>
  <c r="F152" i="102" s="1"/>
  <c r="B152" i="102"/>
  <c r="F149" i="103"/>
  <c r="H147" i="105"/>
  <c r="BM150" i="108" s="1"/>
  <c r="H149" i="103"/>
  <c r="E149" i="103"/>
  <c r="A151" i="108"/>
  <c r="X152" i="108" s="1"/>
  <c r="Y151" i="108"/>
  <c r="C151" i="108"/>
  <c r="B151" i="108"/>
  <c r="I146" i="105"/>
  <c r="BN149" i="108" s="1"/>
  <c r="BQ149" i="108" s="1"/>
  <c r="A150" i="103"/>
  <c r="C150" i="103"/>
  <c r="B150" i="103"/>
  <c r="D150" i="103"/>
  <c r="G150" i="103" s="1"/>
  <c r="C148" i="105"/>
  <c r="B148" i="105"/>
  <c r="J148" i="105"/>
  <c r="G148" i="105" s="1"/>
  <c r="BL151" i="108" s="1"/>
  <c r="F148" i="105"/>
  <c r="E148" i="105"/>
  <c r="BP151" i="108" s="1"/>
  <c r="D148" i="105"/>
  <c r="A148" i="105"/>
  <c r="M149" i="108"/>
  <c r="T150" i="108" l="1"/>
  <c r="U150" i="108" s="1"/>
  <c r="V150" i="108"/>
  <c r="W150" i="108" s="1"/>
  <c r="P150" i="108"/>
  <c r="Q150" i="108" s="1"/>
  <c r="R150" i="108"/>
  <c r="S150" i="108" s="1"/>
  <c r="N149" i="108"/>
  <c r="BT149" i="108" s="1"/>
  <c r="BV149" i="108" s="1"/>
  <c r="E147" i="108"/>
  <c r="O148" i="108"/>
  <c r="H149" i="108"/>
  <c r="I149" i="108" s="1"/>
  <c r="J149" i="108"/>
  <c r="K149" i="108" s="1"/>
  <c r="D148" i="108"/>
  <c r="BS148" i="108" s="1"/>
  <c r="BU148" i="108" s="1"/>
  <c r="F149" i="108"/>
  <c r="G149" i="108" s="1"/>
  <c r="BO151" i="108"/>
  <c r="BR151" i="108" s="1"/>
  <c r="L151" i="108"/>
  <c r="M151" i="108" s="1"/>
  <c r="F151" i="104"/>
  <c r="A151" i="104"/>
  <c r="B151" i="104"/>
  <c r="C151" i="104"/>
  <c r="D151" i="104"/>
  <c r="E151" i="104"/>
  <c r="G150" i="104"/>
  <c r="F150" i="103"/>
  <c r="H150" i="103"/>
  <c r="G152" i="102"/>
  <c r="E152" i="102"/>
  <c r="H152" i="102"/>
  <c r="E150" i="103"/>
  <c r="H148" i="105"/>
  <c r="BM151" i="108" s="1"/>
  <c r="I147" i="105"/>
  <c r="BN150" i="108" s="1"/>
  <c r="BQ150" i="108" s="1"/>
  <c r="A153" i="102"/>
  <c r="C154" i="102" s="1"/>
  <c r="B153" i="102"/>
  <c r="D153" i="102"/>
  <c r="E153" i="102" s="1"/>
  <c r="J149" i="105"/>
  <c r="G149" i="105" s="1"/>
  <c r="BL152" i="108" s="1"/>
  <c r="F149" i="105"/>
  <c r="E149" i="105"/>
  <c r="BP152" i="108" s="1"/>
  <c r="C149" i="105"/>
  <c r="B149" i="105"/>
  <c r="D149" i="105"/>
  <c r="BO152" i="108" s="1"/>
  <c r="A149" i="105"/>
  <c r="A151" i="103"/>
  <c r="B151" i="103"/>
  <c r="D151" i="103"/>
  <c r="F151" i="103" s="1"/>
  <c r="C151" i="103"/>
  <c r="A152" i="108"/>
  <c r="X153" i="108" s="1"/>
  <c r="Y152" i="108"/>
  <c r="C152" i="108"/>
  <c r="B152" i="108"/>
  <c r="T151" i="108" l="1"/>
  <c r="U151" i="108" s="1"/>
  <c r="V151" i="108"/>
  <c r="W151" i="108" s="1"/>
  <c r="N150" i="108"/>
  <c r="BT150" i="108" s="1"/>
  <c r="BV150" i="108" s="1"/>
  <c r="P151" i="108"/>
  <c r="Q151" i="108" s="1"/>
  <c r="R151" i="108"/>
  <c r="S151" i="108" s="1"/>
  <c r="O149" i="108"/>
  <c r="E148" i="108"/>
  <c r="H150" i="108"/>
  <c r="I150" i="108" s="1"/>
  <c r="J150" i="108"/>
  <c r="K150" i="108" s="1"/>
  <c r="D149" i="108"/>
  <c r="BS149" i="108" s="1"/>
  <c r="BU149" i="108" s="1"/>
  <c r="F150" i="108"/>
  <c r="G150" i="108" s="1"/>
  <c r="BR152" i="108"/>
  <c r="E151" i="103"/>
  <c r="G151" i="104"/>
  <c r="A152" i="104"/>
  <c r="B152" i="104"/>
  <c r="C152" i="104"/>
  <c r="D152" i="104"/>
  <c r="E152" i="104"/>
  <c r="F152" i="104"/>
  <c r="H153" i="102"/>
  <c r="F153" i="102"/>
  <c r="I148" i="105"/>
  <c r="BN151" i="108" s="1"/>
  <c r="BQ151" i="108" s="1"/>
  <c r="G153" i="102"/>
  <c r="L152" i="108"/>
  <c r="M152" i="108" s="1"/>
  <c r="A154" i="102"/>
  <c r="C155" i="102" s="1"/>
  <c r="B154" i="102"/>
  <c r="D154" i="102"/>
  <c r="F154" i="102" s="1"/>
  <c r="H151" i="103"/>
  <c r="H149" i="105"/>
  <c r="BM152" i="108" s="1"/>
  <c r="G151" i="103"/>
  <c r="A152" i="103"/>
  <c r="B152" i="103"/>
  <c r="D152" i="103"/>
  <c r="H152" i="103" s="1"/>
  <c r="C152" i="103"/>
  <c r="A153" i="108"/>
  <c r="X154" i="108" s="1"/>
  <c r="Y153" i="108"/>
  <c r="C153" i="108"/>
  <c r="B153" i="108"/>
  <c r="C150" i="105"/>
  <c r="B150" i="105"/>
  <c r="J150" i="105"/>
  <c r="G150" i="105" s="1"/>
  <c r="BL153" i="108" s="1"/>
  <c r="F150" i="105"/>
  <c r="E150" i="105"/>
  <c r="BP153" i="108" s="1"/>
  <c r="D150" i="105"/>
  <c r="A150" i="105"/>
  <c r="T152" i="108" l="1"/>
  <c r="U152" i="108" s="1"/>
  <c r="V152" i="108"/>
  <c r="W152" i="108" s="1"/>
  <c r="P152" i="108"/>
  <c r="Q152" i="108" s="1"/>
  <c r="R152" i="108"/>
  <c r="S152" i="108" s="1"/>
  <c r="O150" i="108"/>
  <c r="N151" i="108"/>
  <c r="BT151" i="108" s="1"/>
  <c r="BV151" i="108" s="1"/>
  <c r="E149" i="108"/>
  <c r="D150" i="108"/>
  <c r="BS150" i="108" s="1"/>
  <c r="BU150" i="108" s="1"/>
  <c r="H151" i="108"/>
  <c r="I151" i="108" s="1"/>
  <c r="J151" i="108"/>
  <c r="K151" i="108" s="1"/>
  <c r="F151" i="108"/>
  <c r="G151" i="108" s="1"/>
  <c r="E154" i="102"/>
  <c r="BO153" i="108"/>
  <c r="BR153" i="108" s="1"/>
  <c r="G152" i="104"/>
  <c r="A153" i="104"/>
  <c r="B153" i="104"/>
  <c r="C153" i="104"/>
  <c r="D153" i="104"/>
  <c r="E153" i="104"/>
  <c r="F153" i="104"/>
  <c r="H154" i="102"/>
  <c r="G154" i="102"/>
  <c r="E152" i="103"/>
  <c r="F152" i="103"/>
  <c r="G152" i="103"/>
  <c r="H150" i="105"/>
  <c r="BM153" i="108" s="1"/>
  <c r="A155" i="102"/>
  <c r="C156" i="102" s="1"/>
  <c r="D155" i="102"/>
  <c r="F155" i="102" s="1"/>
  <c r="B155" i="102"/>
  <c r="L153" i="108"/>
  <c r="M153" i="108" s="1"/>
  <c r="I149" i="105"/>
  <c r="BN152" i="108" s="1"/>
  <c r="BQ152" i="108" s="1"/>
  <c r="A154" i="108"/>
  <c r="X155" i="108" s="1"/>
  <c r="Y154" i="108"/>
  <c r="C154" i="108"/>
  <c r="B154" i="108"/>
  <c r="A153" i="103"/>
  <c r="C153" i="103"/>
  <c r="B153" i="103"/>
  <c r="D153" i="103"/>
  <c r="G153" i="103" s="1"/>
  <c r="J151" i="105"/>
  <c r="G151" i="105" s="1"/>
  <c r="BL154" i="108" s="1"/>
  <c r="F151" i="105"/>
  <c r="E151" i="105"/>
  <c r="BP154" i="108" s="1"/>
  <c r="B151" i="105"/>
  <c r="C151" i="105"/>
  <c r="A151" i="105"/>
  <c r="D151" i="105"/>
  <c r="BO154" i="108" s="1"/>
  <c r="T153" i="108" l="1"/>
  <c r="U153" i="108" s="1"/>
  <c r="V153" i="108"/>
  <c r="W153" i="108" s="1"/>
  <c r="P153" i="108"/>
  <c r="Q153" i="108" s="1"/>
  <c r="R153" i="108"/>
  <c r="S153" i="108" s="1"/>
  <c r="N152" i="108"/>
  <c r="BT152" i="108" s="1"/>
  <c r="BV152" i="108" s="1"/>
  <c r="O151" i="108"/>
  <c r="E150" i="108"/>
  <c r="H152" i="108"/>
  <c r="I152" i="108" s="1"/>
  <c r="J152" i="108"/>
  <c r="K152" i="108" s="1"/>
  <c r="D151" i="108"/>
  <c r="BS151" i="108" s="1"/>
  <c r="BU151" i="108" s="1"/>
  <c r="F152" i="108"/>
  <c r="G152" i="108" s="1"/>
  <c r="BR154" i="108"/>
  <c r="A154" i="104"/>
  <c r="B154" i="104"/>
  <c r="C154" i="104"/>
  <c r="D154" i="104"/>
  <c r="E154" i="104"/>
  <c r="F154" i="104"/>
  <c r="G153" i="104"/>
  <c r="I150" i="105"/>
  <c r="BN153" i="108" s="1"/>
  <c r="BQ153" i="108" s="1"/>
  <c r="H155" i="102"/>
  <c r="G155" i="102"/>
  <c r="E155" i="102"/>
  <c r="F153" i="103"/>
  <c r="L154" i="108"/>
  <c r="M154" i="108" s="1"/>
  <c r="A156" i="102"/>
  <c r="C157" i="102" s="1"/>
  <c r="D156" i="102"/>
  <c r="G156" i="102" s="1"/>
  <c r="B156" i="102"/>
  <c r="H153" i="103"/>
  <c r="E153" i="103"/>
  <c r="H151" i="105"/>
  <c r="BM154" i="108" s="1"/>
  <c r="A155" i="108"/>
  <c r="X156" i="108" s="1"/>
  <c r="Y155" i="108"/>
  <c r="C155" i="108"/>
  <c r="B155" i="108"/>
  <c r="C152" i="105"/>
  <c r="B152" i="105"/>
  <c r="E152" i="105"/>
  <c r="BP155" i="108" s="1"/>
  <c r="J152" i="105"/>
  <c r="G152" i="105" s="1"/>
  <c r="BL155" i="108" s="1"/>
  <c r="F152" i="105"/>
  <c r="A152" i="105"/>
  <c r="D152" i="105"/>
  <c r="BO155" i="108" s="1"/>
  <c r="A154" i="103"/>
  <c r="B154" i="103"/>
  <c r="D154" i="103"/>
  <c r="G154" i="103" s="1"/>
  <c r="C154" i="103"/>
  <c r="T154" i="108" l="1"/>
  <c r="U154" i="108" s="1"/>
  <c r="V154" i="108"/>
  <c r="W154" i="108" s="1"/>
  <c r="P154" i="108"/>
  <c r="R154" i="108"/>
  <c r="S154" i="108" s="1"/>
  <c r="O152" i="108"/>
  <c r="N153" i="108"/>
  <c r="BT153" i="108" s="1"/>
  <c r="BV153" i="108" s="1"/>
  <c r="E151" i="108"/>
  <c r="H153" i="108"/>
  <c r="I153" i="108" s="1"/>
  <c r="J153" i="108"/>
  <c r="K153" i="108" s="1"/>
  <c r="D152" i="108"/>
  <c r="BS152" i="108" s="1"/>
  <c r="BU152" i="108" s="1"/>
  <c r="F153" i="108"/>
  <c r="G153" i="108" s="1"/>
  <c r="H156" i="102"/>
  <c r="F156" i="102"/>
  <c r="BR155" i="108"/>
  <c r="E156" i="102"/>
  <c r="G154" i="104"/>
  <c r="B155" i="104"/>
  <c r="C155" i="104"/>
  <c r="D155" i="104"/>
  <c r="E155" i="104"/>
  <c r="F155" i="104"/>
  <c r="A155" i="104"/>
  <c r="F154" i="103"/>
  <c r="H154" i="103"/>
  <c r="E154" i="103"/>
  <c r="L155" i="108"/>
  <c r="M155" i="108" s="1"/>
  <c r="A157" i="102"/>
  <c r="C158" i="102" s="1"/>
  <c r="D157" i="102"/>
  <c r="G157" i="102" s="1"/>
  <c r="B157" i="102"/>
  <c r="H152" i="105"/>
  <c r="BM155" i="108" s="1"/>
  <c r="I151" i="105"/>
  <c r="BN154" i="108" s="1"/>
  <c r="BQ154" i="108" s="1"/>
  <c r="A155" i="103"/>
  <c r="C155" i="103"/>
  <c r="B155" i="103"/>
  <c r="D155" i="103"/>
  <c r="E155" i="103" s="1"/>
  <c r="J153" i="105"/>
  <c r="G153" i="105" s="1"/>
  <c r="BL156" i="108" s="1"/>
  <c r="F153" i="105"/>
  <c r="E153" i="105"/>
  <c r="BP156" i="108" s="1"/>
  <c r="C153" i="105"/>
  <c r="B153" i="105"/>
  <c r="D153" i="105"/>
  <c r="BO156" i="108" s="1"/>
  <c r="A153" i="105"/>
  <c r="A156" i="108"/>
  <c r="X157" i="108" s="1"/>
  <c r="Y156" i="108"/>
  <c r="C156" i="108"/>
  <c r="B156" i="108"/>
  <c r="T155" i="108" l="1"/>
  <c r="U155" i="108" s="1"/>
  <c r="V155" i="108"/>
  <c r="W155" i="108" s="1"/>
  <c r="N154" i="108"/>
  <c r="BT154" i="108" s="1"/>
  <c r="BV154" i="108" s="1"/>
  <c r="Q154" i="108"/>
  <c r="P155" i="108"/>
  <c r="Q155" i="108" s="1"/>
  <c r="R155" i="108"/>
  <c r="S155" i="108" s="1"/>
  <c r="O153" i="108"/>
  <c r="E152" i="108"/>
  <c r="H154" i="108"/>
  <c r="I154" i="108" s="1"/>
  <c r="J154" i="108"/>
  <c r="K154" i="108" s="1"/>
  <c r="D153" i="108"/>
  <c r="BS153" i="108" s="1"/>
  <c r="BU153" i="108" s="1"/>
  <c r="F154" i="108"/>
  <c r="G154" i="108" s="1"/>
  <c r="BR156" i="108"/>
  <c r="G155" i="104"/>
  <c r="F157" i="102"/>
  <c r="H157" i="102"/>
  <c r="E157" i="102"/>
  <c r="C156" i="104"/>
  <c r="D156" i="104"/>
  <c r="E156" i="104"/>
  <c r="F156" i="104"/>
  <c r="A156" i="104"/>
  <c r="B156" i="104"/>
  <c r="L156" i="108"/>
  <c r="M156" i="108" s="1"/>
  <c r="A158" i="102"/>
  <c r="C159" i="102" s="1"/>
  <c r="B158" i="102"/>
  <c r="D158" i="102"/>
  <c r="F158" i="102" s="1"/>
  <c r="G155" i="103"/>
  <c r="H155" i="103"/>
  <c r="F155" i="103"/>
  <c r="H153" i="105"/>
  <c r="BM156" i="108" s="1"/>
  <c r="I152" i="105"/>
  <c r="BN155" i="108" s="1"/>
  <c r="BQ155" i="108" s="1"/>
  <c r="A157" i="108"/>
  <c r="X158" i="108" s="1"/>
  <c r="Y157" i="108"/>
  <c r="C157" i="108"/>
  <c r="B157" i="108"/>
  <c r="C154" i="105"/>
  <c r="B154" i="105"/>
  <c r="J154" i="105"/>
  <c r="F154" i="105"/>
  <c r="E154" i="105"/>
  <c r="BP157" i="108" s="1"/>
  <c r="A154" i="105"/>
  <c r="D154" i="105"/>
  <c r="A156" i="103"/>
  <c r="B156" i="103"/>
  <c r="D156" i="103"/>
  <c r="F156" i="103" s="1"/>
  <c r="C156" i="103"/>
  <c r="T156" i="108" l="1"/>
  <c r="U156" i="108" s="1"/>
  <c r="V156" i="108"/>
  <c r="W156" i="108" s="1"/>
  <c r="O154" i="108"/>
  <c r="P156" i="108"/>
  <c r="Q156" i="108" s="1"/>
  <c r="R156" i="108"/>
  <c r="S156" i="108" s="1"/>
  <c r="N155" i="108"/>
  <c r="BT155" i="108" s="1"/>
  <c r="BV155" i="108" s="1"/>
  <c r="E153" i="108"/>
  <c r="H155" i="108"/>
  <c r="I155" i="108" s="1"/>
  <c r="J155" i="108"/>
  <c r="K155" i="108" s="1"/>
  <c r="D154" i="108"/>
  <c r="BS154" i="108" s="1"/>
  <c r="BU154" i="108" s="1"/>
  <c r="F155" i="108"/>
  <c r="G155" i="108" s="1"/>
  <c r="BO157" i="108"/>
  <c r="BR157" i="108" s="1"/>
  <c r="C158" i="108"/>
  <c r="B158" i="108"/>
  <c r="A158" i="108"/>
  <c r="X159" i="108" s="1"/>
  <c r="Y158" i="108"/>
  <c r="G158" i="102"/>
  <c r="E158" i="102"/>
  <c r="C155" i="105"/>
  <c r="B155" i="105"/>
  <c r="A155" i="105"/>
  <c r="J155" i="105"/>
  <c r="G155" i="105" s="1"/>
  <c r="BL158" i="108" s="1"/>
  <c r="F155" i="105"/>
  <c r="E155" i="105"/>
  <c r="BP158" i="108" s="1"/>
  <c r="D155" i="105"/>
  <c r="BO158" i="108" s="1"/>
  <c r="G156" i="104"/>
  <c r="D157" i="104"/>
  <c r="E157" i="104"/>
  <c r="F157" i="104"/>
  <c r="A157" i="104"/>
  <c r="B157" i="104"/>
  <c r="C157" i="104"/>
  <c r="H158" i="102"/>
  <c r="G156" i="103"/>
  <c r="H156" i="103"/>
  <c r="G154" i="105"/>
  <c r="BL157" i="108" s="1"/>
  <c r="E156" i="103"/>
  <c r="A159" i="102"/>
  <c r="C160" i="102" s="1"/>
  <c r="B159" i="102"/>
  <c r="D159" i="102"/>
  <c r="F159" i="102" s="1"/>
  <c r="F258" i="102" s="1"/>
  <c r="C263" i="102" s="1"/>
  <c r="D263" i="102" s="1"/>
  <c r="I153" i="105"/>
  <c r="BN156" i="108" s="1"/>
  <c r="BQ156" i="108" s="1"/>
  <c r="A157" i="103"/>
  <c r="B157" i="103"/>
  <c r="D157" i="103"/>
  <c r="H157" i="103" s="1"/>
  <c r="C157" i="103"/>
  <c r="T157" i="108" l="1"/>
  <c r="U157" i="108" s="1"/>
  <c r="V157" i="108"/>
  <c r="W157" i="108" s="1"/>
  <c r="P157" i="108"/>
  <c r="Q157" i="108" s="1"/>
  <c r="R157" i="108"/>
  <c r="S157" i="108" s="1"/>
  <c r="N156" i="108"/>
  <c r="BT156" i="108" s="1"/>
  <c r="BV156" i="108" s="1"/>
  <c r="O155" i="108"/>
  <c r="E154" i="108"/>
  <c r="H156" i="108"/>
  <c r="I156" i="108" s="1"/>
  <c r="J156" i="108"/>
  <c r="K156" i="108" s="1"/>
  <c r="D155" i="108"/>
  <c r="BS155" i="108" s="1"/>
  <c r="BU155" i="108" s="1"/>
  <c r="F156" i="108"/>
  <c r="G156" i="108" s="1"/>
  <c r="L158" i="108"/>
  <c r="M158" i="108" s="1"/>
  <c r="BR158" i="108"/>
  <c r="L157" i="108"/>
  <c r="M157" i="108" s="1"/>
  <c r="C159" i="108"/>
  <c r="B159" i="108"/>
  <c r="A159" i="108"/>
  <c r="X160" i="108" s="1"/>
  <c r="Y159" i="108"/>
  <c r="H159" i="102"/>
  <c r="H258" i="102" s="1"/>
  <c r="C265" i="102" s="1"/>
  <c r="D265" i="102" s="1"/>
  <c r="G157" i="104"/>
  <c r="H155" i="105"/>
  <c r="C156" i="105"/>
  <c r="B156" i="105"/>
  <c r="A156" i="105"/>
  <c r="J156" i="105"/>
  <c r="G156" i="105" s="1"/>
  <c r="F156" i="105"/>
  <c r="E156" i="105"/>
  <c r="BP159" i="108" s="1"/>
  <c r="D156" i="105"/>
  <c r="BO159" i="108" s="1"/>
  <c r="E158" i="104"/>
  <c r="F158" i="104"/>
  <c r="A158" i="104"/>
  <c r="B158" i="104"/>
  <c r="C158" i="104"/>
  <c r="D158" i="104"/>
  <c r="G159" i="102"/>
  <c r="G258" i="102" s="1"/>
  <c r="C264" i="102" s="1"/>
  <c r="D264" i="102" s="1"/>
  <c r="E159" i="102"/>
  <c r="E258" i="102" s="1"/>
  <c r="C262" i="102" s="1"/>
  <c r="D262" i="102" s="1"/>
  <c r="H154" i="105"/>
  <c r="BM157" i="108" s="1"/>
  <c r="F157" i="103"/>
  <c r="E157" i="103"/>
  <c r="G157" i="103"/>
  <c r="A160" i="102"/>
  <c r="C161" i="102" s="1"/>
  <c r="D160" i="102"/>
  <c r="B160" i="102"/>
  <c r="A158" i="103"/>
  <c r="C158" i="103"/>
  <c r="B158" i="103"/>
  <c r="D158" i="103"/>
  <c r="G158" i="103" s="1"/>
  <c r="T158" i="108" l="1"/>
  <c r="U158" i="108" s="1"/>
  <c r="V158" i="108"/>
  <c r="W158" i="108" s="1"/>
  <c r="P158" i="108"/>
  <c r="Q158" i="108" s="1"/>
  <c r="R158" i="108"/>
  <c r="S158" i="108" s="1"/>
  <c r="O156" i="108"/>
  <c r="N157" i="108"/>
  <c r="BT157" i="108" s="1"/>
  <c r="BV157" i="108" s="1"/>
  <c r="E155" i="108"/>
  <c r="D156" i="108"/>
  <c r="BS156" i="108" s="1"/>
  <c r="BU156" i="108" s="1"/>
  <c r="I155" i="105"/>
  <c r="BN158" i="108" s="1"/>
  <c r="BM158" i="108"/>
  <c r="H156" i="105"/>
  <c r="BM159" i="108" s="1"/>
  <c r="BL159" i="108"/>
  <c r="BR159" i="108"/>
  <c r="B160" i="108"/>
  <c r="A160" i="108"/>
  <c r="X161" i="108" s="1"/>
  <c r="C160" i="108"/>
  <c r="Y160" i="108"/>
  <c r="B157" i="105"/>
  <c r="A157" i="105"/>
  <c r="C157" i="105"/>
  <c r="J157" i="105"/>
  <c r="G157" i="105" s="1"/>
  <c r="F157" i="105"/>
  <c r="E157" i="105"/>
  <c r="BP160" i="108" s="1"/>
  <c r="D157" i="105"/>
  <c r="BO160" i="108" s="1"/>
  <c r="F159" i="104"/>
  <c r="A159" i="104"/>
  <c r="B159" i="104"/>
  <c r="C159" i="104"/>
  <c r="D159" i="104"/>
  <c r="E159" i="104"/>
  <c r="G158" i="104"/>
  <c r="I154" i="105"/>
  <c r="BN157" i="108" s="1"/>
  <c r="BQ157" i="108" s="1"/>
  <c r="A161" i="102"/>
  <c r="C162" i="102" s="1"/>
  <c r="D161" i="102"/>
  <c r="B161" i="102"/>
  <c r="H158" i="103"/>
  <c r="E158" i="103"/>
  <c r="F158" i="103"/>
  <c r="A159" i="103"/>
  <c r="B159" i="103"/>
  <c r="D159" i="103"/>
  <c r="G159" i="103" s="1"/>
  <c r="G260" i="103" s="1"/>
  <c r="C266" i="103" s="1"/>
  <c r="D266" i="103" s="1"/>
  <c r="C159" i="103"/>
  <c r="T159" i="108" l="1"/>
  <c r="U159" i="108" s="1"/>
  <c r="V159" i="108"/>
  <c r="W159" i="108" s="1"/>
  <c r="N158" i="108"/>
  <c r="BT158" i="108" s="1"/>
  <c r="BV158" i="108" s="1"/>
  <c r="P159" i="108"/>
  <c r="Q159" i="108" s="1"/>
  <c r="R159" i="108"/>
  <c r="S159" i="108" s="1"/>
  <c r="E156" i="108"/>
  <c r="O157" i="108"/>
  <c r="H157" i="108"/>
  <c r="I157" i="108" s="1"/>
  <c r="J157" i="108"/>
  <c r="K157" i="108" s="1"/>
  <c r="F157" i="108"/>
  <c r="G157" i="108" s="1"/>
  <c r="BQ158" i="108"/>
  <c r="I156" i="105"/>
  <c r="BN159" i="108" s="1"/>
  <c r="BQ159" i="108" s="1"/>
  <c r="L159" i="108"/>
  <c r="M159" i="108" s="1"/>
  <c r="H157" i="105"/>
  <c r="BM160" i="108" s="1"/>
  <c r="BL160" i="108"/>
  <c r="BR160" i="108"/>
  <c r="A160" i="103"/>
  <c r="C160" i="103"/>
  <c r="B160" i="103"/>
  <c r="D160" i="103"/>
  <c r="B161" i="108"/>
  <c r="A161" i="108"/>
  <c r="X162" i="108" s="1"/>
  <c r="C161" i="108"/>
  <c r="Y161" i="108"/>
  <c r="B158" i="105"/>
  <c r="J158" i="105"/>
  <c r="A158" i="105"/>
  <c r="C158" i="105"/>
  <c r="F158" i="105"/>
  <c r="E158" i="105"/>
  <c r="BP161" i="108" s="1"/>
  <c r="D158" i="105"/>
  <c r="BO161" i="108" s="1"/>
  <c r="A160" i="104"/>
  <c r="B160" i="104"/>
  <c r="F160" i="104"/>
  <c r="C160" i="104"/>
  <c r="D160" i="104"/>
  <c r="E160" i="104"/>
  <c r="G159" i="104"/>
  <c r="E159" i="103"/>
  <c r="E260" i="103" s="1"/>
  <c r="C264" i="103" s="1"/>
  <c r="D264" i="103" s="1"/>
  <c r="H159" i="103"/>
  <c r="H260" i="103" s="1"/>
  <c r="C267" i="103" s="1"/>
  <c r="D267" i="103" s="1"/>
  <c r="A162" i="102"/>
  <c r="C163" i="102" s="1"/>
  <c r="D162" i="102"/>
  <c r="B162" i="102"/>
  <c r="F159" i="103"/>
  <c r="F260" i="103" s="1"/>
  <c r="C265" i="103" s="1"/>
  <c r="D265" i="103" s="1"/>
  <c r="T160" i="108" l="1"/>
  <c r="U160" i="108" s="1"/>
  <c r="V160" i="108"/>
  <c r="W160" i="108" s="1"/>
  <c r="P160" i="108"/>
  <c r="Q160" i="108" s="1"/>
  <c r="R160" i="108"/>
  <c r="S160" i="108" s="1"/>
  <c r="N159" i="108"/>
  <c r="BT159" i="108" s="1"/>
  <c r="BV159" i="108" s="1"/>
  <c r="O158" i="108"/>
  <c r="J159" i="108"/>
  <c r="K159" i="108" s="1"/>
  <c r="H158" i="108"/>
  <c r="I158" i="108" s="1"/>
  <c r="J158" i="108"/>
  <c r="K158" i="108" s="1"/>
  <c r="F159" i="108"/>
  <c r="G159" i="108" s="1"/>
  <c r="H159" i="108"/>
  <c r="I159" i="108" s="1"/>
  <c r="D157" i="108"/>
  <c r="BS157" i="108" s="1"/>
  <c r="BU157" i="108" s="1"/>
  <c r="F158" i="108"/>
  <c r="G158" i="108" s="1"/>
  <c r="L160" i="108"/>
  <c r="M160" i="108" s="1"/>
  <c r="I157" i="105"/>
  <c r="BN160" i="108" s="1"/>
  <c r="BQ160" i="108" s="1"/>
  <c r="BR161" i="108"/>
  <c r="A161" i="103"/>
  <c r="C161" i="103"/>
  <c r="B161" i="103"/>
  <c r="D161" i="103"/>
  <c r="B162" i="108"/>
  <c r="C162" i="108"/>
  <c r="A162" i="108"/>
  <c r="X163" i="108" s="1"/>
  <c r="Y162" i="108"/>
  <c r="A159" i="105"/>
  <c r="J159" i="105"/>
  <c r="G159" i="105" s="1"/>
  <c r="B159" i="105"/>
  <c r="C159" i="105"/>
  <c r="F159" i="105"/>
  <c r="E159" i="105"/>
  <c r="BP162" i="108" s="1"/>
  <c r="D159" i="105"/>
  <c r="BO162" i="108" s="1"/>
  <c r="G158" i="105"/>
  <c r="F161" i="104"/>
  <c r="A161" i="104"/>
  <c r="B161" i="104"/>
  <c r="C161" i="104"/>
  <c r="D161" i="104"/>
  <c r="E161" i="104"/>
  <c r="G160" i="104"/>
  <c r="A163" i="102"/>
  <c r="C164" i="102" s="1"/>
  <c r="B163" i="102"/>
  <c r="D163" i="102"/>
  <c r="T161" i="108" l="1"/>
  <c r="U161" i="108" s="1"/>
  <c r="V161" i="108"/>
  <c r="W161" i="108" s="1"/>
  <c r="N160" i="108"/>
  <c r="BT160" i="108" s="1"/>
  <c r="BV160" i="108" s="1"/>
  <c r="P161" i="108"/>
  <c r="Q161" i="108" s="1"/>
  <c r="R161" i="108"/>
  <c r="S161" i="108" s="1"/>
  <c r="O159" i="108"/>
  <c r="J160" i="108"/>
  <c r="K160" i="108" s="1"/>
  <c r="E157" i="108"/>
  <c r="D158" i="108"/>
  <c r="BS158" i="108" s="1"/>
  <c r="BU158" i="108" s="1"/>
  <c r="F160" i="108"/>
  <c r="G160" i="108" s="1"/>
  <c r="H160" i="108"/>
  <c r="I160" i="108" s="1"/>
  <c r="D159" i="108"/>
  <c r="BS159" i="108" s="1"/>
  <c r="BU159" i="108" s="1"/>
  <c r="H158" i="105"/>
  <c r="BL161" i="108"/>
  <c r="H159" i="105"/>
  <c r="BL162" i="108"/>
  <c r="BR162" i="108"/>
  <c r="A162" i="103"/>
  <c r="B162" i="103"/>
  <c r="C162" i="103"/>
  <c r="D162" i="103"/>
  <c r="G161" i="104"/>
  <c r="A163" i="108"/>
  <c r="X164" i="108" s="1"/>
  <c r="B163" i="108"/>
  <c r="C163" i="108"/>
  <c r="Y163" i="108"/>
  <c r="A160" i="105"/>
  <c r="J160" i="105"/>
  <c r="B160" i="105"/>
  <c r="C160" i="105"/>
  <c r="E160" i="105"/>
  <c r="BP163" i="108" s="1"/>
  <c r="F160" i="105"/>
  <c r="D160" i="105"/>
  <c r="BO163" i="108" s="1"/>
  <c r="A162" i="104"/>
  <c r="B162" i="104"/>
  <c r="F162" i="104"/>
  <c r="C162" i="104"/>
  <c r="D162" i="104"/>
  <c r="E162" i="104"/>
  <c r="A164" i="102"/>
  <c r="C165" i="102" s="1"/>
  <c r="D164" i="102"/>
  <c r="B164" i="102"/>
  <c r="T162" i="108" l="1"/>
  <c r="U162" i="108" s="1"/>
  <c r="V162" i="108"/>
  <c r="W162" i="108" s="1"/>
  <c r="N161" i="108"/>
  <c r="BT161" i="108" s="1"/>
  <c r="BV161" i="108" s="1"/>
  <c r="P162" i="108"/>
  <c r="Q162" i="108" s="1"/>
  <c r="R162" i="108"/>
  <c r="S162" i="108" s="1"/>
  <c r="O160" i="108"/>
  <c r="E159" i="108"/>
  <c r="E158" i="108"/>
  <c r="BR163" i="108"/>
  <c r="D160" i="108"/>
  <c r="BS160" i="108" s="1"/>
  <c r="BU160" i="108" s="1"/>
  <c r="I158" i="105"/>
  <c r="BN161" i="108" s="1"/>
  <c r="BM161" i="108"/>
  <c r="L161" i="108"/>
  <c r="M161" i="108" s="1"/>
  <c r="I159" i="105"/>
  <c r="BN162" i="108" s="1"/>
  <c r="BM162" i="108"/>
  <c r="L162" i="108"/>
  <c r="M162" i="108" s="1"/>
  <c r="A163" i="103"/>
  <c r="B163" i="103"/>
  <c r="C163" i="103"/>
  <c r="D163" i="103"/>
  <c r="B164" i="108"/>
  <c r="C164" i="108"/>
  <c r="A164" i="108"/>
  <c r="X165" i="108" s="1"/>
  <c r="Y164" i="108"/>
  <c r="E161" i="105"/>
  <c r="BP164" i="108" s="1"/>
  <c r="F161" i="105"/>
  <c r="A161" i="105"/>
  <c r="J161" i="105"/>
  <c r="G161" i="105" s="1"/>
  <c r="B161" i="105"/>
  <c r="C161" i="105"/>
  <c r="D161" i="105"/>
  <c r="BO164" i="108" s="1"/>
  <c r="G160" i="105"/>
  <c r="G162" i="104"/>
  <c r="B163" i="104"/>
  <c r="C163" i="104"/>
  <c r="D163" i="104"/>
  <c r="E163" i="104"/>
  <c r="F163" i="104"/>
  <c r="A163" i="104"/>
  <c r="A165" i="102"/>
  <c r="C166" i="102" s="1"/>
  <c r="B165" i="102"/>
  <c r="D165" i="102"/>
  <c r="T163" i="108" l="1"/>
  <c r="U163" i="108" s="1"/>
  <c r="V163" i="108"/>
  <c r="W163" i="108" s="1"/>
  <c r="P163" i="108"/>
  <c r="Q163" i="108" s="1"/>
  <c r="R163" i="108"/>
  <c r="S163" i="108" s="1"/>
  <c r="N162" i="108"/>
  <c r="BT162" i="108" s="1"/>
  <c r="BV162" i="108" s="1"/>
  <c r="O161" i="108"/>
  <c r="E160" i="108"/>
  <c r="BQ161" i="108"/>
  <c r="BQ162" i="108"/>
  <c r="BR164" i="108"/>
  <c r="H161" i="105"/>
  <c r="BL164" i="108"/>
  <c r="H160" i="105"/>
  <c r="BM163" i="108" s="1"/>
  <c r="BL163" i="108"/>
  <c r="A164" i="103"/>
  <c r="B164" i="103"/>
  <c r="C164" i="103"/>
  <c r="D164" i="103"/>
  <c r="A165" i="108"/>
  <c r="X166" i="108" s="1"/>
  <c r="Y165" i="108"/>
  <c r="B165" i="108"/>
  <c r="C165" i="108"/>
  <c r="F162" i="105"/>
  <c r="A162" i="105"/>
  <c r="J162" i="105"/>
  <c r="G162" i="105" s="1"/>
  <c r="BL165" i="108" s="1"/>
  <c r="B162" i="105"/>
  <c r="C162" i="105"/>
  <c r="D162" i="105"/>
  <c r="BO165" i="108" s="1"/>
  <c r="E162" i="105"/>
  <c r="BP165" i="108" s="1"/>
  <c r="G163" i="104"/>
  <c r="C164" i="104"/>
  <c r="D164" i="104"/>
  <c r="E164" i="104"/>
  <c r="F164" i="104"/>
  <c r="A164" i="104"/>
  <c r="B164" i="104"/>
  <c r="A166" i="102"/>
  <c r="C167" i="102" s="1"/>
  <c r="D166" i="102"/>
  <c r="B166" i="102"/>
  <c r="T164" i="108" l="1"/>
  <c r="U164" i="108" s="1"/>
  <c r="V164" i="108"/>
  <c r="W164" i="108" s="1"/>
  <c r="P164" i="108"/>
  <c r="Q164" i="108" s="1"/>
  <c r="R164" i="108"/>
  <c r="S164" i="108" s="1"/>
  <c r="N163" i="108"/>
  <c r="BT163" i="108" s="1"/>
  <c r="BV163" i="108" s="1"/>
  <c r="O162" i="108"/>
  <c r="H161" i="108"/>
  <c r="I161" i="108" s="1"/>
  <c r="J161" i="108"/>
  <c r="K161" i="108" s="1"/>
  <c r="H162" i="108"/>
  <c r="I162" i="108" s="1"/>
  <c r="J162" i="108"/>
  <c r="K162" i="108" s="1"/>
  <c r="F161" i="108"/>
  <c r="G161" i="108" s="1"/>
  <c r="F162" i="108"/>
  <c r="G162" i="108" s="1"/>
  <c r="BR165" i="108"/>
  <c r="I160" i="105"/>
  <c r="BN163" i="108" s="1"/>
  <c r="BQ163" i="108" s="1"/>
  <c r="L165" i="108"/>
  <c r="M165" i="108" s="1"/>
  <c r="I161" i="105"/>
  <c r="BN164" i="108" s="1"/>
  <c r="BM164" i="108"/>
  <c r="L163" i="108"/>
  <c r="M163" i="108" s="1"/>
  <c r="L164" i="108"/>
  <c r="M164" i="108" s="1"/>
  <c r="A165" i="103"/>
  <c r="B165" i="103"/>
  <c r="C165" i="103"/>
  <c r="D165" i="103"/>
  <c r="B166" i="108"/>
  <c r="C166" i="108"/>
  <c r="A166" i="108"/>
  <c r="X167" i="108" s="1"/>
  <c r="Y166" i="108"/>
  <c r="A163" i="105"/>
  <c r="J163" i="105"/>
  <c r="B163" i="105"/>
  <c r="C163" i="105"/>
  <c r="D163" i="105"/>
  <c r="BO166" i="108" s="1"/>
  <c r="E163" i="105"/>
  <c r="BP166" i="108" s="1"/>
  <c r="F163" i="105"/>
  <c r="H162" i="105"/>
  <c r="G164" i="104"/>
  <c r="D165" i="104"/>
  <c r="E165" i="104"/>
  <c r="F165" i="104"/>
  <c r="A165" i="104"/>
  <c r="B165" i="104"/>
  <c r="C165" i="104"/>
  <c r="A167" i="102"/>
  <c r="C168" i="102" s="1"/>
  <c r="D167" i="102"/>
  <c r="B167" i="102"/>
  <c r="T165" i="108" l="1"/>
  <c r="U165" i="108" s="1"/>
  <c r="V165" i="108"/>
  <c r="W165" i="108" s="1"/>
  <c r="P165" i="108"/>
  <c r="Q165" i="108" s="1"/>
  <c r="R165" i="108"/>
  <c r="S165" i="108" s="1"/>
  <c r="N164" i="108"/>
  <c r="BT164" i="108" s="1"/>
  <c r="BV164" i="108" s="1"/>
  <c r="O163" i="108"/>
  <c r="J163" i="108"/>
  <c r="K163" i="108" s="1"/>
  <c r="D162" i="108"/>
  <c r="BS162" i="108" s="1"/>
  <c r="BU162" i="108" s="1"/>
  <c r="BQ164" i="108"/>
  <c r="F163" i="108"/>
  <c r="G163" i="108" s="1"/>
  <c r="H163" i="108"/>
  <c r="I163" i="108" s="1"/>
  <c r="D161" i="108"/>
  <c r="BS161" i="108" s="1"/>
  <c r="BU161" i="108" s="1"/>
  <c r="BR166" i="108"/>
  <c r="I162" i="105"/>
  <c r="BN165" i="108" s="1"/>
  <c r="BM165" i="108"/>
  <c r="A166" i="103"/>
  <c r="B166" i="103"/>
  <c r="C166" i="103"/>
  <c r="D166" i="103"/>
  <c r="B167" i="108"/>
  <c r="Y167" i="108"/>
  <c r="A167" i="108"/>
  <c r="X168" i="108" s="1"/>
  <c r="C167" i="108"/>
  <c r="A164" i="105"/>
  <c r="J164" i="105"/>
  <c r="G164" i="105" s="1"/>
  <c r="BL167" i="108" s="1"/>
  <c r="B164" i="105"/>
  <c r="C164" i="105"/>
  <c r="D164" i="105"/>
  <c r="BO167" i="108" s="1"/>
  <c r="F164" i="105"/>
  <c r="E164" i="105"/>
  <c r="BP167" i="108" s="1"/>
  <c r="G163" i="105"/>
  <c r="G165" i="104"/>
  <c r="E166" i="104"/>
  <c r="F166" i="104"/>
  <c r="A166" i="104"/>
  <c r="B166" i="104"/>
  <c r="C166" i="104"/>
  <c r="D166" i="104"/>
  <c r="A168" i="102"/>
  <c r="C169" i="102" s="1"/>
  <c r="B168" i="102"/>
  <c r="D168" i="102"/>
  <c r="T166" i="108" l="1"/>
  <c r="U166" i="108" s="1"/>
  <c r="V166" i="108"/>
  <c r="W166" i="108" s="1"/>
  <c r="P166" i="108"/>
  <c r="Q166" i="108" s="1"/>
  <c r="R166" i="108"/>
  <c r="S166" i="108" s="1"/>
  <c r="N165" i="108"/>
  <c r="BT165" i="108" s="1"/>
  <c r="BV165" i="108" s="1"/>
  <c r="O164" i="108"/>
  <c r="E162" i="108"/>
  <c r="E161" i="108"/>
  <c r="H164" i="108"/>
  <c r="I164" i="108" s="1"/>
  <c r="J164" i="108"/>
  <c r="K164" i="108" s="1"/>
  <c r="F164" i="108"/>
  <c r="G164" i="108" s="1"/>
  <c r="D163" i="108"/>
  <c r="BS163" i="108" s="1"/>
  <c r="BU163" i="108" s="1"/>
  <c r="BR167" i="108"/>
  <c r="H163" i="105"/>
  <c r="BL166" i="108"/>
  <c r="L167" i="108"/>
  <c r="M167" i="108" s="1"/>
  <c r="BQ165" i="108"/>
  <c r="A167" i="103"/>
  <c r="B167" i="103"/>
  <c r="C167" i="103"/>
  <c r="D167" i="103"/>
  <c r="A168" i="108"/>
  <c r="X169" i="108" s="1"/>
  <c r="Y168" i="108"/>
  <c r="B168" i="108"/>
  <c r="C168" i="108"/>
  <c r="F165" i="105"/>
  <c r="A165" i="105"/>
  <c r="J165" i="105"/>
  <c r="G165" i="105" s="1"/>
  <c r="B165" i="105"/>
  <c r="D165" i="105"/>
  <c r="BO168" i="108" s="1"/>
  <c r="E165" i="105"/>
  <c r="BP168" i="108" s="1"/>
  <c r="C165" i="105"/>
  <c r="H164" i="105"/>
  <c r="F167" i="104"/>
  <c r="A167" i="104"/>
  <c r="B167" i="104"/>
  <c r="C167" i="104"/>
  <c r="D167" i="104"/>
  <c r="E167" i="104"/>
  <c r="G166" i="104"/>
  <c r="A169" i="102"/>
  <c r="C170" i="102" s="1"/>
  <c r="D169" i="102"/>
  <c r="B169" i="102"/>
  <c r="T167" i="108" l="1"/>
  <c r="U167" i="108" s="1"/>
  <c r="V167" i="108"/>
  <c r="W167" i="108" s="1"/>
  <c r="P167" i="108"/>
  <c r="Q167" i="108" s="1"/>
  <c r="R167" i="108"/>
  <c r="S167" i="108" s="1"/>
  <c r="N166" i="108"/>
  <c r="BT166" i="108" s="1"/>
  <c r="BV166" i="108" s="1"/>
  <c r="O165" i="108"/>
  <c r="E163" i="108"/>
  <c r="H165" i="108"/>
  <c r="I165" i="108" s="1"/>
  <c r="J165" i="108"/>
  <c r="K165" i="108" s="1"/>
  <c r="D164" i="108"/>
  <c r="BS164" i="108" s="1"/>
  <c r="BU164" i="108" s="1"/>
  <c r="F165" i="108"/>
  <c r="G165" i="108" s="1"/>
  <c r="H165" i="105"/>
  <c r="BM168" i="108" s="1"/>
  <c r="BL168" i="108"/>
  <c r="I163" i="105"/>
  <c r="BN166" i="108" s="1"/>
  <c r="BM166" i="108"/>
  <c r="BR168" i="108"/>
  <c r="I164" i="105"/>
  <c r="BN167" i="108" s="1"/>
  <c r="BM167" i="108"/>
  <c r="L166" i="108"/>
  <c r="M166" i="108" s="1"/>
  <c r="A168" i="103"/>
  <c r="B168" i="103"/>
  <c r="D168" i="103"/>
  <c r="C168" i="103"/>
  <c r="Y169" i="108"/>
  <c r="B169" i="108"/>
  <c r="A169" i="108"/>
  <c r="X170" i="108" s="1"/>
  <c r="C169" i="108"/>
  <c r="C166" i="105"/>
  <c r="D166" i="105"/>
  <c r="BO169" i="108" s="1"/>
  <c r="E166" i="105"/>
  <c r="BP169" i="108" s="1"/>
  <c r="F166" i="105"/>
  <c r="A166" i="105"/>
  <c r="B166" i="105"/>
  <c r="J166" i="105"/>
  <c r="G166" i="105" s="1"/>
  <c r="BL169" i="108" s="1"/>
  <c r="A168" i="104"/>
  <c r="B168" i="104"/>
  <c r="C168" i="104"/>
  <c r="D168" i="104"/>
  <c r="E168" i="104"/>
  <c r="F168" i="104"/>
  <c r="G167" i="104"/>
  <c r="A170" i="102"/>
  <c r="C171" i="102" s="1"/>
  <c r="D170" i="102"/>
  <c r="B170" i="102"/>
  <c r="T168" i="108" l="1"/>
  <c r="U168" i="108" s="1"/>
  <c r="V168" i="108"/>
  <c r="W168" i="108" s="1"/>
  <c r="N167" i="108"/>
  <c r="BT167" i="108" s="1"/>
  <c r="BV167" i="108" s="1"/>
  <c r="P168" i="108"/>
  <c r="Q168" i="108" s="1"/>
  <c r="R168" i="108"/>
  <c r="S168" i="108" s="1"/>
  <c r="O166" i="108"/>
  <c r="E164" i="108"/>
  <c r="D165" i="108"/>
  <c r="BS165" i="108" s="1"/>
  <c r="BU165" i="108" s="1"/>
  <c r="BR169" i="108"/>
  <c r="BQ167" i="108"/>
  <c r="L169" i="108"/>
  <c r="M169" i="108" s="1"/>
  <c r="BQ166" i="108"/>
  <c r="L168" i="108"/>
  <c r="M168" i="108" s="1"/>
  <c r="I165" i="105"/>
  <c r="BN168" i="108" s="1"/>
  <c r="BQ168" i="108" s="1"/>
  <c r="A169" i="103"/>
  <c r="B169" i="103"/>
  <c r="C169" i="103"/>
  <c r="D169" i="103"/>
  <c r="H166" i="105"/>
  <c r="Y170" i="108"/>
  <c r="B170" i="108"/>
  <c r="A170" i="108"/>
  <c r="X171" i="108" s="1"/>
  <c r="C170" i="108"/>
  <c r="F167" i="105"/>
  <c r="A167" i="105"/>
  <c r="J167" i="105"/>
  <c r="G167" i="105" s="1"/>
  <c r="B167" i="105"/>
  <c r="C167" i="105"/>
  <c r="D167" i="105"/>
  <c r="BO170" i="108" s="1"/>
  <c r="E167" i="105"/>
  <c r="BP170" i="108" s="1"/>
  <c r="G168" i="104"/>
  <c r="A169" i="104"/>
  <c r="B169" i="104"/>
  <c r="C169" i="104"/>
  <c r="D169" i="104"/>
  <c r="E169" i="104"/>
  <c r="F169" i="104"/>
  <c r="A171" i="102"/>
  <c r="C172" i="102" s="1"/>
  <c r="B171" i="102"/>
  <c r="D171" i="102"/>
  <c r="T169" i="108" l="1"/>
  <c r="U169" i="108" s="1"/>
  <c r="V169" i="108"/>
  <c r="W169" i="108" s="1"/>
  <c r="P169" i="108"/>
  <c r="Q169" i="108" s="1"/>
  <c r="R169" i="108"/>
  <c r="S169" i="108" s="1"/>
  <c r="N168" i="108"/>
  <c r="BT168" i="108" s="1"/>
  <c r="BV168" i="108" s="1"/>
  <c r="O167" i="108"/>
  <c r="J168" i="108"/>
  <c r="K168" i="108" s="1"/>
  <c r="E165" i="108"/>
  <c r="H167" i="108"/>
  <c r="I167" i="108" s="1"/>
  <c r="J167" i="108"/>
  <c r="K167" i="108" s="1"/>
  <c r="H166" i="108"/>
  <c r="I166" i="108" s="1"/>
  <c r="J166" i="108"/>
  <c r="K166" i="108" s="1"/>
  <c r="F168" i="108"/>
  <c r="G168" i="108" s="1"/>
  <c r="H168" i="108"/>
  <c r="I168" i="108" s="1"/>
  <c r="F166" i="108"/>
  <c r="G166" i="108" s="1"/>
  <c r="F167" i="108"/>
  <c r="G167" i="108" s="1"/>
  <c r="BR170" i="108"/>
  <c r="I166" i="105"/>
  <c r="BN169" i="108" s="1"/>
  <c r="BM169" i="108"/>
  <c r="H167" i="105"/>
  <c r="BL170" i="108"/>
  <c r="D170" i="103"/>
  <c r="A170" i="103"/>
  <c r="B170" i="103"/>
  <c r="C170" i="103"/>
  <c r="C171" i="108"/>
  <c r="Y171" i="108"/>
  <c r="A171" i="108"/>
  <c r="X172" i="108" s="1"/>
  <c r="B171" i="108"/>
  <c r="A168" i="105"/>
  <c r="J168" i="105"/>
  <c r="G168" i="105" s="1"/>
  <c r="B168" i="105"/>
  <c r="C168" i="105"/>
  <c r="F168" i="105"/>
  <c r="D168" i="105"/>
  <c r="BO171" i="108" s="1"/>
  <c r="E168" i="105"/>
  <c r="BP171" i="108" s="1"/>
  <c r="A170" i="104"/>
  <c r="B170" i="104"/>
  <c r="C170" i="104"/>
  <c r="D170" i="104"/>
  <c r="E170" i="104"/>
  <c r="F170" i="104"/>
  <c r="G169" i="104"/>
  <c r="A172" i="102"/>
  <c r="C173" i="102" s="1"/>
  <c r="B172" i="102"/>
  <c r="D172" i="102"/>
  <c r="T170" i="108" l="1"/>
  <c r="U170" i="108" s="1"/>
  <c r="V170" i="108"/>
  <c r="W170" i="108" s="1"/>
  <c r="P170" i="108"/>
  <c r="Q170" i="108" s="1"/>
  <c r="R170" i="108"/>
  <c r="S170" i="108" s="1"/>
  <c r="N169" i="108"/>
  <c r="BT169" i="108" s="1"/>
  <c r="BV169" i="108" s="1"/>
  <c r="O168" i="108"/>
  <c r="D167" i="108"/>
  <c r="BS167" i="108" s="1"/>
  <c r="BU167" i="108" s="1"/>
  <c r="D168" i="108"/>
  <c r="BS168" i="108" s="1"/>
  <c r="BU168" i="108" s="1"/>
  <c r="D166" i="108"/>
  <c r="BS166" i="108" s="1"/>
  <c r="BU166" i="108" s="1"/>
  <c r="BR171" i="108"/>
  <c r="BQ169" i="108"/>
  <c r="H168" i="105"/>
  <c r="BL171" i="108"/>
  <c r="I167" i="105"/>
  <c r="BN170" i="108" s="1"/>
  <c r="BM170" i="108"/>
  <c r="L170" i="108"/>
  <c r="M170" i="108" s="1"/>
  <c r="A171" i="103"/>
  <c r="B171" i="103"/>
  <c r="C171" i="103"/>
  <c r="D171" i="103"/>
  <c r="A172" i="108"/>
  <c r="X173" i="108" s="1"/>
  <c r="C172" i="108"/>
  <c r="Y172" i="108"/>
  <c r="B172" i="108"/>
  <c r="E169" i="105"/>
  <c r="BP172" i="108" s="1"/>
  <c r="D169" i="105"/>
  <c r="BO172" i="108" s="1"/>
  <c r="F169" i="105"/>
  <c r="A169" i="105"/>
  <c r="J169" i="105"/>
  <c r="G169" i="105" s="1"/>
  <c r="BL172" i="108" s="1"/>
  <c r="B169" i="105"/>
  <c r="C169" i="105"/>
  <c r="B171" i="104"/>
  <c r="C171" i="104"/>
  <c r="D171" i="104"/>
  <c r="E171" i="104"/>
  <c r="F171" i="104"/>
  <c r="A171" i="104"/>
  <c r="G170" i="104"/>
  <c r="A173" i="102"/>
  <c r="C174" i="102" s="1"/>
  <c r="B173" i="102"/>
  <c r="D173" i="102"/>
  <c r="T171" i="108" l="1"/>
  <c r="U171" i="108" s="1"/>
  <c r="V171" i="108"/>
  <c r="W171" i="108" s="1"/>
  <c r="P171" i="108"/>
  <c r="Q171" i="108" s="1"/>
  <c r="R171" i="108"/>
  <c r="S171" i="108" s="1"/>
  <c r="N170" i="108"/>
  <c r="BT170" i="108" s="1"/>
  <c r="BV170" i="108" s="1"/>
  <c r="O169" i="108"/>
  <c r="E167" i="108"/>
  <c r="E168" i="108"/>
  <c r="E166" i="108"/>
  <c r="H169" i="108"/>
  <c r="I169" i="108" s="1"/>
  <c r="J169" i="108"/>
  <c r="K169" i="108" s="1"/>
  <c r="BQ170" i="108"/>
  <c r="F169" i="108"/>
  <c r="G169" i="108" s="1"/>
  <c r="I168" i="105"/>
  <c r="BN171" i="108" s="1"/>
  <c r="BM171" i="108"/>
  <c r="L171" i="108"/>
  <c r="M171" i="108" s="1"/>
  <c r="L172" i="108"/>
  <c r="M172" i="108" s="1"/>
  <c r="BR172" i="108"/>
  <c r="D172" i="103"/>
  <c r="A172" i="103"/>
  <c r="B172" i="103"/>
  <c r="C172" i="103"/>
  <c r="C173" i="108"/>
  <c r="A173" i="108"/>
  <c r="X174" i="108" s="1"/>
  <c r="Y173" i="108"/>
  <c r="B173" i="108"/>
  <c r="G171" i="104"/>
  <c r="H169" i="105"/>
  <c r="C170" i="105"/>
  <c r="D170" i="105"/>
  <c r="BO173" i="108" s="1"/>
  <c r="E170" i="105"/>
  <c r="BP173" i="108" s="1"/>
  <c r="F170" i="105"/>
  <c r="B170" i="105"/>
  <c r="A170" i="105"/>
  <c r="J170" i="105"/>
  <c r="G170" i="105" s="1"/>
  <c r="C172" i="104"/>
  <c r="D172" i="104"/>
  <c r="E172" i="104"/>
  <c r="F172" i="104"/>
  <c r="A172" i="104"/>
  <c r="B172" i="104"/>
  <c r="A174" i="102"/>
  <c r="C175" i="102" s="1"/>
  <c r="B174" i="102"/>
  <c r="D174" i="102"/>
  <c r="T172" i="108" l="1"/>
  <c r="U172" i="108" s="1"/>
  <c r="V172" i="108"/>
  <c r="W172" i="108" s="1"/>
  <c r="O170" i="108"/>
  <c r="P172" i="108"/>
  <c r="Q172" i="108" s="1"/>
  <c r="R172" i="108"/>
  <c r="S172" i="108" s="1"/>
  <c r="N171" i="108"/>
  <c r="BT171" i="108" s="1"/>
  <c r="BV171" i="108" s="1"/>
  <c r="J170" i="108"/>
  <c r="K170" i="108" s="1"/>
  <c r="F170" i="108"/>
  <c r="G170" i="108" s="1"/>
  <c r="H170" i="108"/>
  <c r="I170" i="108" s="1"/>
  <c r="D169" i="108"/>
  <c r="BS169" i="108" s="1"/>
  <c r="BU169" i="108" s="1"/>
  <c r="BQ171" i="108"/>
  <c r="BR173" i="108"/>
  <c r="H170" i="105"/>
  <c r="BM173" i="108" s="1"/>
  <c r="BL173" i="108"/>
  <c r="I169" i="105"/>
  <c r="BN172" i="108" s="1"/>
  <c r="BM172" i="108"/>
  <c r="D173" i="103"/>
  <c r="A173" i="103"/>
  <c r="B173" i="103"/>
  <c r="C173" i="103"/>
  <c r="C174" i="108"/>
  <c r="A174" i="108"/>
  <c r="X175" i="108" s="1"/>
  <c r="B174" i="108"/>
  <c r="Y174" i="108"/>
  <c r="A171" i="105"/>
  <c r="J171" i="105"/>
  <c r="G171" i="105" s="1"/>
  <c r="B171" i="105"/>
  <c r="C171" i="105"/>
  <c r="D171" i="105"/>
  <c r="BO174" i="108" s="1"/>
  <c r="E171" i="105"/>
  <c r="BP174" i="108" s="1"/>
  <c r="F171" i="105"/>
  <c r="G172" i="104"/>
  <c r="D173" i="104"/>
  <c r="E173" i="104"/>
  <c r="F173" i="104"/>
  <c r="A173" i="104"/>
  <c r="B173" i="104"/>
  <c r="C173" i="104"/>
  <c r="A175" i="102"/>
  <c r="C176" i="102" s="1"/>
  <c r="B175" i="102"/>
  <c r="D175" i="102"/>
  <c r="T173" i="108" l="1"/>
  <c r="U173" i="108" s="1"/>
  <c r="V173" i="108"/>
  <c r="W173" i="108" s="1"/>
  <c r="N172" i="108"/>
  <c r="BT172" i="108" s="1"/>
  <c r="BV172" i="108" s="1"/>
  <c r="P173" i="108"/>
  <c r="Q173" i="108" s="1"/>
  <c r="R173" i="108"/>
  <c r="S173" i="108" s="1"/>
  <c r="O171" i="108"/>
  <c r="E169" i="108"/>
  <c r="H171" i="108"/>
  <c r="I171" i="108" s="1"/>
  <c r="J171" i="108"/>
  <c r="K171" i="108" s="1"/>
  <c r="D170" i="108"/>
  <c r="BS170" i="108" s="1"/>
  <c r="BU170" i="108" s="1"/>
  <c r="I170" i="105"/>
  <c r="BN173" i="108" s="1"/>
  <c r="BQ173" i="108" s="1"/>
  <c r="F171" i="108"/>
  <c r="G171" i="108" s="1"/>
  <c r="BR174" i="108"/>
  <c r="BQ172" i="108"/>
  <c r="H171" i="105"/>
  <c r="BL174" i="108"/>
  <c r="L173" i="108"/>
  <c r="M173" i="108" s="1"/>
  <c r="D174" i="103"/>
  <c r="A174" i="103"/>
  <c r="B174" i="103"/>
  <c r="C174" i="103"/>
  <c r="A175" i="108"/>
  <c r="X176" i="108" s="1"/>
  <c r="C175" i="108"/>
  <c r="B175" i="108"/>
  <c r="Y175" i="108"/>
  <c r="A172" i="105"/>
  <c r="J172" i="105"/>
  <c r="G172" i="105" s="1"/>
  <c r="B172" i="105"/>
  <c r="C172" i="105"/>
  <c r="D172" i="105"/>
  <c r="BO175" i="108" s="1"/>
  <c r="E172" i="105"/>
  <c r="BP175" i="108" s="1"/>
  <c r="F172" i="105"/>
  <c r="G173" i="104"/>
  <c r="E174" i="104"/>
  <c r="F174" i="104"/>
  <c r="A174" i="104"/>
  <c r="B174" i="104"/>
  <c r="C174" i="104"/>
  <c r="D174" i="104"/>
  <c r="A176" i="102"/>
  <c r="C177" i="102" s="1"/>
  <c r="B176" i="102"/>
  <c r="D176" i="102"/>
  <c r="T174" i="108" l="1"/>
  <c r="U174" i="108" s="1"/>
  <c r="V174" i="108"/>
  <c r="W174" i="108" s="1"/>
  <c r="N173" i="108"/>
  <c r="BT173" i="108" s="1"/>
  <c r="BV173" i="108" s="1"/>
  <c r="P174" i="108"/>
  <c r="Q174" i="108" s="1"/>
  <c r="R174" i="108"/>
  <c r="S174" i="108" s="1"/>
  <c r="O172" i="108"/>
  <c r="J173" i="108"/>
  <c r="K173" i="108" s="1"/>
  <c r="E170" i="108"/>
  <c r="H172" i="108"/>
  <c r="I172" i="108" s="1"/>
  <c r="J172" i="108"/>
  <c r="K172" i="108" s="1"/>
  <c r="F173" i="108"/>
  <c r="G173" i="108" s="1"/>
  <c r="H173" i="108"/>
  <c r="I173" i="108" s="1"/>
  <c r="D171" i="108"/>
  <c r="BS171" i="108" s="1"/>
  <c r="BU171" i="108" s="1"/>
  <c r="F172" i="108"/>
  <c r="G172" i="108" s="1"/>
  <c r="I171" i="105"/>
  <c r="BN174" i="108" s="1"/>
  <c r="BM174" i="108"/>
  <c r="BR175" i="108"/>
  <c r="L174" i="108"/>
  <c r="M174" i="108" s="1"/>
  <c r="H172" i="105"/>
  <c r="BM175" i="108" s="1"/>
  <c r="BL175" i="108"/>
  <c r="A175" i="103"/>
  <c r="D175" i="103"/>
  <c r="B175" i="103"/>
  <c r="C175" i="103"/>
  <c r="Y176" i="108"/>
  <c r="A176" i="108"/>
  <c r="X177" i="108" s="1"/>
  <c r="B176" i="108"/>
  <c r="C176" i="108"/>
  <c r="E173" i="105"/>
  <c r="BP176" i="108" s="1"/>
  <c r="F173" i="105"/>
  <c r="A173" i="105"/>
  <c r="D173" i="105"/>
  <c r="BO176" i="108" s="1"/>
  <c r="J173" i="105"/>
  <c r="G173" i="105" s="1"/>
  <c r="BL176" i="108" s="1"/>
  <c r="L176" i="108" s="1"/>
  <c r="M176" i="108" s="1"/>
  <c r="B173" i="105"/>
  <c r="C173" i="105"/>
  <c r="F175" i="104"/>
  <c r="A175" i="104"/>
  <c r="B175" i="104"/>
  <c r="C175" i="104"/>
  <c r="D175" i="104"/>
  <c r="E175" i="104"/>
  <c r="G174" i="104"/>
  <c r="A177" i="102"/>
  <c r="C178" i="102" s="1"/>
  <c r="B177" i="102"/>
  <c r="D177" i="102"/>
  <c r="T175" i="108" l="1"/>
  <c r="U175" i="108" s="1"/>
  <c r="V175" i="108"/>
  <c r="W175" i="108" s="1"/>
  <c r="N174" i="108"/>
  <c r="BT174" i="108" s="1"/>
  <c r="BV174" i="108" s="1"/>
  <c r="P175" i="108"/>
  <c r="Q175" i="108" s="1"/>
  <c r="R175" i="108"/>
  <c r="S175" i="108" s="1"/>
  <c r="O173" i="108"/>
  <c r="E171" i="108"/>
  <c r="D173" i="108"/>
  <c r="BS173" i="108" s="1"/>
  <c r="BU173" i="108" s="1"/>
  <c r="D172" i="108"/>
  <c r="BS172" i="108" s="1"/>
  <c r="BU172" i="108" s="1"/>
  <c r="I172" i="105"/>
  <c r="BN175" i="108" s="1"/>
  <c r="BQ175" i="108" s="1"/>
  <c r="BR176" i="108"/>
  <c r="BQ174" i="108"/>
  <c r="L175" i="108"/>
  <c r="M175" i="108" s="1"/>
  <c r="A176" i="103"/>
  <c r="D176" i="103"/>
  <c r="B176" i="103"/>
  <c r="C176" i="103"/>
  <c r="A177" i="108"/>
  <c r="X178" i="108" s="1"/>
  <c r="C177" i="108"/>
  <c r="Y177" i="108"/>
  <c r="B177" i="108"/>
  <c r="H173" i="105"/>
  <c r="F174" i="105"/>
  <c r="C174" i="105"/>
  <c r="A174" i="105"/>
  <c r="B174" i="105"/>
  <c r="D174" i="105"/>
  <c r="BO177" i="108" s="1"/>
  <c r="E174" i="105"/>
  <c r="BP177" i="108" s="1"/>
  <c r="J174" i="105"/>
  <c r="G174" i="105" s="1"/>
  <c r="BL177" i="108" s="1"/>
  <c r="A176" i="104"/>
  <c r="B176" i="104"/>
  <c r="C176" i="104"/>
  <c r="D176" i="104"/>
  <c r="E176" i="104"/>
  <c r="F176" i="104"/>
  <c r="G175" i="104"/>
  <c r="A178" i="102"/>
  <c r="C179" i="102" s="1"/>
  <c r="B178" i="102"/>
  <c r="D178" i="102"/>
  <c r="T176" i="108" l="1"/>
  <c r="U176" i="108" s="1"/>
  <c r="V176" i="108"/>
  <c r="W176" i="108" s="1"/>
  <c r="P176" i="108"/>
  <c r="Q176" i="108" s="1"/>
  <c r="R176" i="108"/>
  <c r="S176" i="108" s="1"/>
  <c r="N175" i="108"/>
  <c r="BT175" i="108" s="1"/>
  <c r="BV175" i="108" s="1"/>
  <c r="O174" i="108"/>
  <c r="J175" i="108"/>
  <c r="K175" i="108" s="1"/>
  <c r="E173" i="108"/>
  <c r="E172" i="108"/>
  <c r="H174" i="108"/>
  <c r="I174" i="108" s="1"/>
  <c r="J174" i="108"/>
  <c r="K174" i="108" s="1"/>
  <c r="F175" i="108"/>
  <c r="H175" i="108"/>
  <c r="I175" i="108" s="1"/>
  <c r="F174" i="108"/>
  <c r="G174" i="108" s="1"/>
  <c r="BR177" i="108"/>
  <c r="L177" i="108"/>
  <c r="M177" i="108" s="1"/>
  <c r="I173" i="105"/>
  <c r="BN176" i="108" s="1"/>
  <c r="BM176" i="108"/>
  <c r="D177" i="103"/>
  <c r="A177" i="103"/>
  <c r="B177" i="103"/>
  <c r="C177" i="103"/>
  <c r="Y178" i="108"/>
  <c r="B178" i="108"/>
  <c r="C178" i="108"/>
  <c r="A178" i="108"/>
  <c r="X179" i="108" s="1"/>
  <c r="A175" i="105"/>
  <c r="J175" i="105"/>
  <c r="G175" i="105" s="1"/>
  <c r="F175" i="105"/>
  <c r="B175" i="105"/>
  <c r="C175" i="105"/>
  <c r="D175" i="105"/>
  <c r="BO178" i="108" s="1"/>
  <c r="E175" i="105"/>
  <c r="BP178" i="108" s="1"/>
  <c r="H174" i="105"/>
  <c r="A177" i="104"/>
  <c r="B177" i="104"/>
  <c r="C177" i="104"/>
  <c r="D177" i="104"/>
  <c r="E177" i="104"/>
  <c r="F177" i="104"/>
  <c r="G176" i="104"/>
  <c r="A179" i="102"/>
  <c r="C180" i="102" s="1"/>
  <c r="B179" i="102"/>
  <c r="D179" i="102"/>
  <c r="T177" i="108" l="1"/>
  <c r="U177" i="108" s="1"/>
  <c r="V177" i="108"/>
  <c r="W177" i="108" s="1"/>
  <c r="O175" i="108"/>
  <c r="N176" i="108"/>
  <c r="BT176" i="108" s="1"/>
  <c r="BV176" i="108" s="1"/>
  <c r="P177" i="108"/>
  <c r="Q177" i="108" s="1"/>
  <c r="R177" i="108"/>
  <c r="S177" i="108" s="1"/>
  <c r="D175" i="108"/>
  <c r="G175" i="108"/>
  <c r="D174" i="108"/>
  <c r="BS174" i="108" s="1"/>
  <c r="BU174" i="108" s="1"/>
  <c r="BQ176" i="108"/>
  <c r="BR178" i="108"/>
  <c r="I174" i="105"/>
  <c r="BN177" i="108" s="1"/>
  <c r="BM177" i="108"/>
  <c r="H175" i="105"/>
  <c r="BL178" i="108"/>
  <c r="D178" i="103"/>
  <c r="A178" i="103"/>
  <c r="B178" i="103"/>
  <c r="C178" i="103"/>
  <c r="A179" i="108"/>
  <c r="X180" i="108" s="1"/>
  <c r="Y179" i="108"/>
  <c r="C179" i="108"/>
  <c r="B179" i="108"/>
  <c r="A176" i="105"/>
  <c r="J176" i="105"/>
  <c r="G176" i="105" s="1"/>
  <c r="F176" i="105"/>
  <c r="B176" i="105"/>
  <c r="D176" i="105"/>
  <c r="BO179" i="108" s="1"/>
  <c r="C176" i="105"/>
  <c r="E176" i="105"/>
  <c r="BP179" i="108" s="1"/>
  <c r="A178" i="104"/>
  <c r="B178" i="104"/>
  <c r="C178" i="104"/>
  <c r="D178" i="104"/>
  <c r="E178" i="104"/>
  <c r="F178" i="104"/>
  <c r="G177" i="104"/>
  <c r="A180" i="102"/>
  <c r="C181" i="102" s="1"/>
  <c r="B180" i="102"/>
  <c r="D180" i="102"/>
  <c r="T178" i="108" l="1"/>
  <c r="U178" i="108" s="1"/>
  <c r="V178" i="108"/>
  <c r="W178" i="108" s="1"/>
  <c r="N177" i="108"/>
  <c r="BT177" i="108" s="1"/>
  <c r="BV177" i="108" s="1"/>
  <c r="O176" i="108"/>
  <c r="P178" i="108"/>
  <c r="Q178" i="108" s="1"/>
  <c r="R178" i="108"/>
  <c r="S178" i="108" s="1"/>
  <c r="BS175" i="108"/>
  <c r="BU175" i="108" s="1"/>
  <c r="E175" i="108"/>
  <c r="E174" i="108"/>
  <c r="H176" i="108"/>
  <c r="I176" i="108" s="1"/>
  <c r="J176" i="108"/>
  <c r="K176" i="108" s="1"/>
  <c r="F176" i="108"/>
  <c r="G176" i="108" s="1"/>
  <c r="BR179" i="108"/>
  <c r="V179" i="108" s="1"/>
  <c r="W179" i="108" s="1"/>
  <c r="BQ177" i="108"/>
  <c r="L178" i="108"/>
  <c r="M178" i="108" s="1"/>
  <c r="H176" i="105"/>
  <c r="BM179" i="108" s="1"/>
  <c r="BL179" i="108"/>
  <c r="I175" i="105"/>
  <c r="BN178" i="108" s="1"/>
  <c r="BM178" i="108"/>
  <c r="D179" i="103"/>
  <c r="A179" i="103"/>
  <c r="B179" i="103"/>
  <c r="C179" i="103"/>
  <c r="A180" i="108"/>
  <c r="X181" i="108" s="1"/>
  <c r="Y180" i="108"/>
  <c r="B180" i="108"/>
  <c r="C180" i="108"/>
  <c r="E177" i="105"/>
  <c r="BP180" i="108" s="1"/>
  <c r="D177" i="105"/>
  <c r="BO180" i="108" s="1"/>
  <c r="F177" i="105"/>
  <c r="A177" i="105"/>
  <c r="C177" i="105"/>
  <c r="J177" i="105"/>
  <c r="G177" i="105" s="1"/>
  <c r="BL180" i="108" s="1"/>
  <c r="B177" i="105"/>
  <c r="B179" i="104"/>
  <c r="C179" i="104"/>
  <c r="D179" i="104"/>
  <c r="E179" i="104"/>
  <c r="F179" i="104"/>
  <c r="A179" i="104"/>
  <c r="G178" i="104"/>
  <c r="A181" i="102"/>
  <c r="C182" i="102" s="1"/>
  <c r="B181" i="102"/>
  <c r="D181" i="102"/>
  <c r="R179" i="108" l="1"/>
  <c r="S179" i="108" s="1"/>
  <c r="T179" i="108"/>
  <c r="U179" i="108" s="1"/>
  <c r="O177" i="108"/>
  <c r="N178" i="108"/>
  <c r="BT178" i="108" s="1"/>
  <c r="BV178" i="108" s="1"/>
  <c r="P179" i="108"/>
  <c r="Q179" i="108" s="1"/>
  <c r="H177" i="108"/>
  <c r="I177" i="108" s="1"/>
  <c r="J177" i="108"/>
  <c r="K177" i="108" s="1"/>
  <c r="D176" i="108"/>
  <c r="BS176" i="108" s="1"/>
  <c r="BU176" i="108" s="1"/>
  <c r="F177" i="108"/>
  <c r="G177" i="108" s="1"/>
  <c r="BQ178" i="108"/>
  <c r="BR180" i="108"/>
  <c r="L179" i="108"/>
  <c r="M179" i="108" s="1"/>
  <c r="I176" i="105"/>
  <c r="BN179" i="108" s="1"/>
  <c r="BQ179" i="108" s="1"/>
  <c r="L180" i="108"/>
  <c r="M180" i="108" s="1"/>
  <c r="D180" i="103"/>
  <c r="C180" i="103"/>
  <c r="A180" i="103"/>
  <c r="B180" i="103"/>
  <c r="Y181" i="108"/>
  <c r="B181" i="108"/>
  <c r="C181" i="108"/>
  <c r="A181" i="108"/>
  <c r="X182" i="108" s="1"/>
  <c r="H177" i="105"/>
  <c r="C178" i="105"/>
  <c r="B178" i="105"/>
  <c r="D178" i="105"/>
  <c r="BO181" i="108" s="1"/>
  <c r="E178" i="105"/>
  <c r="BP181" i="108" s="1"/>
  <c r="J178" i="105"/>
  <c r="G178" i="105" s="1"/>
  <c r="BL181" i="108" s="1"/>
  <c r="F178" i="105"/>
  <c r="A178" i="105"/>
  <c r="G179" i="104"/>
  <c r="C180" i="104"/>
  <c r="D180" i="104"/>
  <c r="E180" i="104"/>
  <c r="F180" i="104"/>
  <c r="A180" i="104"/>
  <c r="B180" i="104"/>
  <c r="A182" i="102"/>
  <c r="C183" i="102" s="1"/>
  <c r="B182" i="102"/>
  <c r="D182" i="102"/>
  <c r="T180" i="108" l="1"/>
  <c r="U180" i="108" s="1"/>
  <c r="V180" i="108"/>
  <c r="W180" i="108" s="1"/>
  <c r="O178" i="108"/>
  <c r="P180" i="108"/>
  <c r="Q180" i="108" s="1"/>
  <c r="R180" i="108"/>
  <c r="S180" i="108" s="1"/>
  <c r="N179" i="108"/>
  <c r="BT179" i="108" s="1"/>
  <c r="BV179" i="108" s="1"/>
  <c r="E176" i="108"/>
  <c r="H179" i="108"/>
  <c r="I179" i="108" s="1"/>
  <c r="J179" i="108"/>
  <c r="K179" i="108" s="1"/>
  <c r="H178" i="108"/>
  <c r="I178" i="108" s="1"/>
  <c r="J178" i="108"/>
  <c r="K178" i="108" s="1"/>
  <c r="D177" i="108"/>
  <c r="BS177" i="108" s="1"/>
  <c r="BU177" i="108" s="1"/>
  <c r="F179" i="108"/>
  <c r="G179" i="108" s="1"/>
  <c r="F178" i="108"/>
  <c r="G178" i="108" s="1"/>
  <c r="BR181" i="108"/>
  <c r="I177" i="105"/>
  <c r="BN180" i="108" s="1"/>
  <c r="BM180" i="108"/>
  <c r="L181" i="108"/>
  <c r="M181" i="108" s="1"/>
  <c r="D181" i="103"/>
  <c r="A181" i="103"/>
  <c r="B181" i="103"/>
  <c r="C181" i="103"/>
  <c r="B182" i="108"/>
  <c r="A182" i="108"/>
  <c r="X183" i="108" s="1"/>
  <c r="Y182" i="108"/>
  <c r="C182" i="108"/>
  <c r="H178" i="105"/>
  <c r="A179" i="105"/>
  <c r="J179" i="105"/>
  <c r="G179" i="105" s="1"/>
  <c r="B179" i="105"/>
  <c r="C179" i="105"/>
  <c r="D179" i="105"/>
  <c r="BO182" i="108" s="1"/>
  <c r="E179" i="105"/>
  <c r="BP182" i="108" s="1"/>
  <c r="F179" i="105"/>
  <c r="G180" i="104"/>
  <c r="D181" i="104"/>
  <c r="E181" i="104"/>
  <c r="F181" i="104"/>
  <c r="A181" i="104"/>
  <c r="B181" i="104"/>
  <c r="C181" i="104"/>
  <c r="A183" i="102"/>
  <c r="C184" i="102" s="1"/>
  <c r="B183" i="102"/>
  <c r="D183" i="102"/>
  <c r="T181" i="108" l="1"/>
  <c r="U181" i="108" s="1"/>
  <c r="V181" i="108"/>
  <c r="W181" i="108" s="1"/>
  <c r="N180" i="108"/>
  <c r="BT180" i="108" s="1"/>
  <c r="BV180" i="108" s="1"/>
  <c r="P181" i="108"/>
  <c r="Q181" i="108" s="1"/>
  <c r="R181" i="108"/>
  <c r="S181" i="108" s="1"/>
  <c r="O179" i="108"/>
  <c r="E177" i="108"/>
  <c r="D178" i="108"/>
  <c r="BS178" i="108" s="1"/>
  <c r="BU178" i="108" s="1"/>
  <c r="D179" i="108"/>
  <c r="BS179" i="108" s="1"/>
  <c r="BU179" i="108" s="1"/>
  <c r="BR182" i="108"/>
  <c r="I178" i="105"/>
  <c r="BN181" i="108" s="1"/>
  <c r="BM181" i="108"/>
  <c r="BQ180" i="108"/>
  <c r="H179" i="105"/>
  <c r="BL182" i="108"/>
  <c r="A182" i="103"/>
  <c r="D182" i="103"/>
  <c r="B182" i="103"/>
  <c r="C182" i="103"/>
  <c r="B183" i="108"/>
  <c r="Y183" i="108"/>
  <c r="A183" i="108"/>
  <c r="X184" i="108" s="1"/>
  <c r="C183" i="108"/>
  <c r="G181" i="104"/>
  <c r="F180" i="105"/>
  <c r="A180" i="105"/>
  <c r="J180" i="105"/>
  <c r="G180" i="105" s="1"/>
  <c r="B180" i="105"/>
  <c r="C180" i="105"/>
  <c r="E180" i="105"/>
  <c r="BP183" i="108" s="1"/>
  <c r="D180" i="105"/>
  <c r="BO183" i="108" s="1"/>
  <c r="E182" i="104"/>
  <c r="F182" i="104"/>
  <c r="A182" i="104"/>
  <c r="B182" i="104"/>
  <c r="C182" i="104"/>
  <c r="D182" i="104"/>
  <c r="A184" i="102"/>
  <c r="C185" i="102" s="1"/>
  <c r="B184" i="102"/>
  <c r="D184" i="102"/>
  <c r="T182" i="108" l="1"/>
  <c r="U182" i="108" s="1"/>
  <c r="V182" i="108"/>
  <c r="W182" i="108" s="1"/>
  <c r="P182" i="108"/>
  <c r="Q182" i="108" s="1"/>
  <c r="R182" i="108"/>
  <c r="S182" i="108" s="1"/>
  <c r="N181" i="108"/>
  <c r="BT181" i="108" s="1"/>
  <c r="BV181" i="108" s="1"/>
  <c r="O180" i="108"/>
  <c r="E178" i="108"/>
  <c r="E179" i="108"/>
  <c r="H180" i="108"/>
  <c r="I180" i="108" s="1"/>
  <c r="J180" i="108"/>
  <c r="K180" i="108" s="1"/>
  <c r="F180" i="108"/>
  <c r="G180" i="108" s="1"/>
  <c r="BR183" i="108"/>
  <c r="V183" i="108" s="1"/>
  <c r="I179" i="105"/>
  <c r="BN182" i="108" s="1"/>
  <c r="BM182" i="108"/>
  <c r="H180" i="105"/>
  <c r="BM183" i="108" s="1"/>
  <c r="BL183" i="108"/>
  <c r="BQ181" i="108"/>
  <c r="L182" i="108"/>
  <c r="M182" i="108" s="1"/>
  <c r="A183" i="103"/>
  <c r="D183" i="103"/>
  <c r="B183" i="103"/>
  <c r="C183" i="103"/>
  <c r="C184" i="108"/>
  <c r="Y184" i="108"/>
  <c r="A184" i="108"/>
  <c r="X185" i="108" s="1"/>
  <c r="B184" i="108"/>
  <c r="E181" i="105"/>
  <c r="BP184" i="108" s="1"/>
  <c r="F181" i="105"/>
  <c r="A181" i="105"/>
  <c r="J181" i="105"/>
  <c r="G181" i="105" s="1"/>
  <c r="B181" i="105"/>
  <c r="C181" i="105"/>
  <c r="D181" i="105"/>
  <c r="BO184" i="108" s="1"/>
  <c r="F183" i="104"/>
  <c r="A183" i="104"/>
  <c r="B183" i="104"/>
  <c r="C183" i="104"/>
  <c r="D183" i="104"/>
  <c r="E183" i="104"/>
  <c r="G182" i="104"/>
  <c r="A185" i="102"/>
  <c r="C186" i="102" s="1"/>
  <c r="B185" i="102"/>
  <c r="D185" i="102"/>
  <c r="R183" i="108" l="1"/>
  <c r="S183" i="108" s="1"/>
  <c r="T183" i="108"/>
  <c r="U183" i="108" s="1"/>
  <c r="N182" i="108"/>
  <c r="BT182" i="108" s="1"/>
  <c r="BV182" i="108" s="1"/>
  <c r="O181" i="108"/>
  <c r="P183" i="108"/>
  <c r="Q183" i="108" s="1"/>
  <c r="H181" i="108"/>
  <c r="I181" i="108" s="1"/>
  <c r="J181" i="108"/>
  <c r="K181" i="108" s="1"/>
  <c r="D180" i="108"/>
  <c r="BS180" i="108" s="1"/>
  <c r="BU180" i="108" s="1"/>
  <c r="F181" i="108"/>
  <c r="G181" i="108" s="1"/>
  <c r="BQ182" i="108"/>
  <c r="W183" i="108"/>
  <c r="I180" i="105"/>
  <c r="BN183" i="108" s="1"/>
  <c r="BQ183" i="108" s="1"/>
  <c r="L183" i="108"/>
  <c r="M183" i="108" s="1"/>
  <c r="BR184" i="108"/>
  <c r="H181" i="105"/>
  <c r="BL184" i="108"/>
  <c r="A184" i="103"/>
  <c r="B184" i="103"/>
  <c r="C184" i="103"/>
  <c r="D184" i="103"/>
  <c r="Y185" i="108"/>
  <c r="A185" i="108"/>
  <c r="X186" i="108" s="1"/>
  <c r="B185" i="108"/>
  <c r="C185" i="108"/>
  <c r="C182" i="105"/>
  <c r="D182" i="105"/>
  <c r="BO185" i="108" s="1"/>
  <c r="E182" i="105"/>
  <c r="BP185" i="108" s="1"/>
  <c r="F182" i="105"/>
  <c r="A182" i="105"/>
  <c r="J182" i="105"/>
  <c r="G182" i="105" s="1"/>
  <c r="BL185" i="108" s="1"/>
  <c r="B182" i="105"/>
  <c r="A184" i="104"/>
  <c r="B184" i="104"/>
  <c r="C184" i="104"/>
  <c r="D184" i="104"/>
  <c r="E184" i="104"/>
  <c r="F184" i="104"/>
  <c r="G183" i="104"/>
  <c r="A186" i="102"/>
  <c r="C187" i="102" s="1"/>
  <c r="B186" i="102"/>
  <c r="D186" i="102"/>
  <c r="T184" i="108" l="1"/>
  <c r="U184" i="108" s="1"/>
  <c r="V184" i="108"/>
  <c r="W184" i="108" s="1"/>
  <c r="O182" i="108"/>
  <c r="P184" i="108"/>
  <c r="Q184" i="108" s="1"/>
  <c r="R184" i="108"/>
  <c r="S184" i="108" s="1"/>
  <c r="N183" i="108"/>
  <c r="BT183" i="108" s="1"/>
  <c r="BV183" i="108" s="1"/>
  <c r="E180" i="108"/>
  <c r="H182" i="108"/>
  <c r="I182" i="108" s="1"/>
  <c r="J182" i="108"/>
  <c r="K182" i="108" s="1"/>
  <c r="H183" i="108"/>
  <c r="I183" i="108" s="1"/>
  <c r="J183" i="108"/>
  <c r="K183" i="108" s="1"/>
  <c r="D181" i="108"/>
  <c r="BS181" i="108" s="1"/>
  <c r="BU181" i="108" s="1"/>
  <c r="F182" i="108"/>
  <c r="G182" i="108" s="1"/>
  <c r="F183" i="108"/>
  <c r="G183" i="108" s="1"/>
  <c r="I181" i="105"/>
  <c r="BN184" i="108" s="1"/>
  <c r="BM184" i="108"/>
  <c r="L184" i="108"/>
  <c r="M184" i="108" s="1"/>
  <c r="L185" i="108"/>
  <c r="M185" i="108" s="1"/>
  <c r="BR185" i="108"/>
  <c r="V185" i="108" s="1"/>
  <c r="W185" i="108" s="1"/>
  <c r="A185" i="103"/>
  <c r="B185" i="103"/>
  <c r="D185" i="103"/>
  <c r="C185" i="103"/>
  <c r="C186" i="108"/>
  <c r="Y186" i="108"/>
  <c r="B186" i="108"/>
  <c r="A186" i="108"/>
  <c r="X187" i="108" s="1"/>
  <c r="H182" i="105"/>
  <c r="A183" i="105"/>
  <c r="J183" i="105"/>
  <c r="G183" i="105" s="1"/>
  <c r="B183" i="105"/>
  <c r="C183" i="105"/>
  <c r="D183" i="105"/>
  <c r="BO186" i="108" s="1"/>
  <c r="E183" i="105"/>
  <c r="BP186" i="108" s="1"/>
  <c r="F183" i="105"/>
  <c r="G184" i="104"/>
  <c r="A185" i="104"/>
  <c r="B185" i="104"/>
  <c r="C185" i="104"/>
  <c r="D185" i="104"/>
  <c r="E185" i="104"/>
  <c r="F185" i="104"/>
  <c r="A187" i="102"/>
  <c r="C188" i="102" s="1"/>
  <c r="B187" i="102"/>
  <c r="D187" i="102"/>
  <c r="R185" i="108" l="1"/>
  <c r="S185" i="108" s="1"/>
  <c r="T185" i="108"/>
  <c r="U185" i="108" s="1"/>
  <c r="N184" i="108"/>
  <c r="BT184" i="108" s="1"/>
  <c r="BV184" i="108" s="1"/>
  <c r="O183" i="108"/>
  <c r="P185" i="108"/>
  <c r="Q185" i="108" s="1"/>
  <c r="E181" i="108"/>
  <c r="D183" i="108"/>
  <c r="BS183" i="108" s="1"/>
  <c r="BU183" i="108" s="1"/>
  <c r="D182" i="108"/>
  <c r="BS182" i="108" s="1"/>
  <c r="BU182" i="108" s="1"/>
  <c r="BQ184" i="108"/>
  <c r="H183" i="105"/>
  <c r="BL186" i="108"/>
  <c r="BR186" i="108"/>
  <c r="V186" i="108" s="1"/>
  <c r="W186" i="108" s="1"/>
  <c r="I182" i="105"/>
  <c r="BN185" i="108" s="1"/>
  <c r="BM185" i="108"/>
  <c r="A186" i="103"/>
  <c r="D186" i="103"/>
  <c r="B186" i="103"/>
  <c r="C186" i="103"/>
  <c r="A187" i="108"/>
  <c r="X188" i="108" s="1"/>
  <c r="Y187" i="108"/>
  <c r="C187" i="108"/>
  <c r="B187" i="108"/>
  <c r="F184" i="105"/>
  <c r="A184" i="105"/>
  <c r="J184" i="105"/>
  <c r="G184" i="105" s="1"/>
  <c r="B184" i="105"/>
  <c r="C184" i="105"/>
  <c r="D184" i="105"/>
  <c r="BO187" i="108" s="1"/>
  <c r="E184" i="105"/>
  <c r="BP187" i="108" s="1"/>
  <c r="A186" i="104"/>
  <c r="B186" i="104"/>
  <c r="C186" i="104"/>
  <c r="D186" i="104"/>
  <c r="E186" i="104"/>
  <c r="F186" i="104"/>
  <c r="G185" i="104"/>
  <c r="A188" i="102"/>
  <c r="C189" i="102" s="1"/>
  <c r="B188" i="102"/>
  <c r="D188" i="102"/>
  <c r="N185" i="108" l="1"/>
  <c r="BT185" i="108" s="1"/>
  <c r="BV185" i="108" s="1"/>
  <c r="R186" i="108"/>
  <c r="S186" i="108" s="1"/>
  <c r="T186" i="108"/>
  <c r="U186" i="108" s="1"/>
  <c r="O184" i="108"/>
  <c r="P186" i="108"/>
  <c r="Q186" i="108" s="1"/>
  <c r="E183" i="108"/>
  <c r="E182" i="108"/>
  <c r="H184" i="108"/>
  <c r="I184" i="108" s="1"/>
  <c r="J184" i="108"/>
  <c r="K184" i="108" s="1"/>
  <c r="F184" i="108"/>
  <c r="G184" i="108" s="1"/>
  <c r="BR187" i="108"/>
  <c r="I183" i="105"/>
  <c r="BN186" i="108" s="1"/>
  <c r="BM186" i="108"/>
  <c r="L186" i="108"/>
  <c r="M186" i="108" s="1"/>
  <c r="H184" i="105"/>
  <c r="BM187" i="108" s="1"/>
  <c r="BL187" i="108"/>
  <c r="BQ185" i="108"/>
  <c r="A187" i="103"/>
  <c r="B187" i="103"/>
  <c r="C187" i="103"/>
  <c r="D187" i="103"/>
  <c r="Y188" i="108"/>
  <c r="B188" i="108"/>
  <c r="A188" i="108"/>
  <c r="X189" i="108" s="1"/>
  <c r="C188" i="108"/>
  <c r="E185" i="105"/>
  <c r="BP188" i="108" s="1"/>
  <c r="F185" i="105"/>
  <c r="A185" i="105"/>
  <c r="D185" i="105"/>
  <c r="BO188" i="108" s="1"/>
  <c r="J185" i="105"/>
  <c r="G185" i="105" s="1"/>
  <c r="B185" i="105"/>
  <c r="C185" i="105"/>
  <c r="B187" i="104"/>
  <c r="C187" i="104"/>
  <c r="D187" i="104"/>
  <c r="E187" i="104"/>
  <c r="F187" i="104"/>
  <c r="A187" i="104"/>
  <c r="G186" i="104"/>
  <c r="A189" i="102"/>
  <c r="C190" i="102" s="1"/>
  <c r="B189" i="102"/>
  <c r="D189" i="102"/>
  <c r="T187" i="108" l="1"/>
  <c r="U187" i="108" s="1"/>
  <c r="V187" i="108"/>
  <c r="W187" i="108" s="1"/>
  <c r="O185" i="108"/>
  <c r="P187" i="108"/>
  <c r="Q187" i="108" s="1"/>
  <c r="R187" i="108"/>
  <c r="S187" i="108" s="1"/>
  <c r="N186" i="108"/>
  <c r="BT186" i="108" s="1"/>
  <c r="BV186" i="108" s="1"/>
  <c r="H185" i="108"/>
  <c r="I185" i="108" s="1"/>
  <c r="J185" i="108"/>
  <c r="K185" i="108" s="1"/>
  <c r="F185" i="108"/>
  <c r="G185" i="108" s="1"/>
  <c r="D184" i="108"/>
  <c r="BS184" i="108" s="1"/>
  <c r="BU184" i="108" s="1"/>
  <c r="BQ186" i="108"/>
  <c r="I184" i="105"/>
  <c r="BN187" i="108" s="1"/>
  <c r="BQ187" i="108" s="1"/>
  <c r="BR188" i="108"/>
  <c r="L187" i="108"/>
  <c r="M187" i="108" s="1"/>
  <c r="H185" i="105"/>
  <c r="BM188" i="108" s="1"/>
  <c r="BL188" i="108"/>
  <c r="D188" i="103"/>
  <c r="A188" i="103"/>
  <c r="B188" i="103"/>
  <c r="C188" i="103"/>
  <c r="B189" i="108"/>
  <c r="C189" i="108"/>
  <c r="A189" i="108"/>
  <c r="X190" i="108" s="1"/>
  <c r="Y189" i="108"/>
  <c r="G187" i="104"/>
  <c r="C186" i="105"/>
  <c r="D186" i="105"/>
  <c r="BO189" i="108" s="1"/>
  <c r="E186" i="105"/>
  <c r="BP189" i="108" s="1"/>
  <c r="F186" i="105"/>
  <c r="A186" i="105"/>
  <c r="B186" i="105"/>
  <c r="J186" i="105"/>
  <c r="G186" i="105" s="1"/>
  <c r="BL189" i="108" s="1"/>
  <c r="C188" i="104"/>
  <c r="D188" i="104"/>
  <c r="E188" i="104"/>
  <c r="F188" i="104"/>
  <c r="A188" i="104"/>
  <c r="B188" i="104"/>
  <c r="A190" i="102"/>
  <c r="C191" i="102" s="1"/>
  <c r="B190" i="102"/>
  <c r="D190" i="102"/>
  <c r="T188" i="108" l="1"/>
  <c r="U188" i="108" s="1"/>
  <c r="V188" i="108"/>
  <c r="W188" i="108" s="1"/>
  <c r="N187" i="108"/>
  <c r="BT187" i="108" s="1"/>
  <c r="BV187" i="108" s="1"/>
  <c r="P188" i="108"/>
  <c r="Q188" i="108" s="1"/>
  <c r="R188" i="108"/>
  <c r="S188" i="108" s="1"/>
  <c r="O186" i="108"/>
  <c r="J187" i="108"/>
  <c r="K187" i="108" s="1"/>
  <c r="E184" i="108"/>
  <c r="H186" i="108"/>
  <c r="I186" i="108" s="1"/>
  <c r="J186" i="108"/>
  <c r="K186" i="108" s="1"/>
  <c r="F187" i="108"/>
  <c r="G187" i="108" s="1"/>
  <c r="H187" i="108"/>
  <c r="I187" i="108" s="1"/>
  <c r="D185" i="108"/>
  <c r="BS185" i="108" s="1"/>
  <c r="BU185" i="108" s="1"/>
  <c r="F186" i="108"/>
  <c r="G186" i="108" s="1"/>
  <c r="I185" i="105"/>
  <c r="BN188" i="108" s="1"/>
  <c r="BQ188" i="108" s="1"/>
  <c r="L188" i="108"/>
  <c r="M188" i="108" s="1"/>
  <c r="L189" i="108"/>
  <c r="M189" i="108" s="1"/>
  <c r="BR189" i="108"/>
  <c r="V189" i="108" s="1"/>
  <c r="W189" i="108" s="1"/>
  <c r="A189" i="103"/>
  <c r="B189" i="103"/>
  <c r="C189" i="103"/>
  <c r="D189" i="103"/>
  <c r="C190" i="108"/>
  <c r="A190" i="108"/>
  <c r="X191" i="108" s="1"/>
  <c r="B190" i="108"/>
  <c r="Y190" i="108"/>
  <c r="H186" i="105"/>
  <c r="A187" i="105"/>
  <c r="J187" i="105"/>
  <c r="G187" i="105" s="1"/>
  <c r="B187" i="105"/>
  <c r="C187" i="105"/>
  <c r="D187" i="105"/>
  <c r="BO190" i="108" s="1"/>
  <c r="E187" i="105"/>
  <c r="BP190" i="108" s="1"/>
  <c r="F187" i="105"/>
  <c r="G188" i="104"/>
  <c r="D189" i="104"/>
  <c r="E189" i="104"/>
  <c r="F189" i="104"/>
  <c r="A189" i="104"/>
  <c r="B189" i="104"/>
  <c r="C189" i="104"/>
  <c r="A191" i="102"/>
  <c r="C192" i="102" s="1"/>
  <c r="B191" i="102"/>
  <c r="D191" i="102"/>
  <c r="R189" i="108" l="1"/>
  <c r="S189" i="108" s="1"/>
  <c r="T189" i="108"/>
  <c r="U189" i="108" s="1"/>
  <c r="N188" i="108"/>
  <c r="BT188" i="108" s="1"/>
  <c r="BV188" i="108" s="1"/>
  <c r="O187" i="108"/>
  <c r="P189" i="108"/>
  <c r="Q189" i="108" s="1"/>
  <c r="E185" i="108"/>
  <c r="H188" i="108"/>
  <c r="I188" i="108" s="1"/>
  <c r="J188" i="108"/>
  <c r="K188" i="108" s="1"/>
  <c r="BR190" i="108"/>
  <c r="D186" i="108"/>
  <c r="BS186" i="108" s="1"/>
  <c r="BU186" i="108" s="1"/>
  <c r="D187" i="108"/>
  <c r="BS187" i="108" s="1"/>
  <c r="BU187" i="108" s="1"/>
  <c r="F188" i="108"/>
  <c r="G188" i="108" s="1"/>
  <c r="H187" i="105"/>
  <c r="BL190" i="108"/>
  <c r="I186" i="105"/>
  <c r="BN189" i="108" s="1"/>
  <c r="BM189" i="108"/>
  <c r="A190" i="103"/>
  <c r="D190" i="103"/>
  <c r="B190" i="103"/>
  <c r="C190" i="103"/>
  <c r="G189" i="104"/>
  <c r="B191" i="108"/>
  <c r="Y191" i="108"/>
  <c r="A191" i="108"/>
  <c r="X192" i="108" s="1"/>
  <c r="C191" i="108"/>
  <c r="A188" i="105"/>
  <c r="J188" i="105"/>
  <c r="G188" i="105" s="1"/>
  <c r="B188" i="105"/>
  <c r="F188" i="105"/>
  <c r="C188" i="105"/>
  <c r="D188" i="105"/>
  <c r="BO191" i="108" s="1"/>
  <c r="E188" i="105"/>
  <c r="BP191" i="108" s="1"/>
  <c r="E190" i="104"/>
  <c r="F190" i="104"/>
  <c r="A190" i="104"/>
  <c r="B190" i="104"/>
  <c r="C190" i="104"/>
  <c r="D190" i="104"/>
  <c r="A192" i="102"/>
  <c r="C193" i="102" s="1"/>
  <c r="B192" i="102"/>
  <c r="D192" i="102"/>
  <c r="T190" i="108" l="1"/>
  <c r="U190" i="108" s="1"/>
  <c r="V190" i="108"/>
  <c r="W190" i="108" s="1"/>
  <c r="O188" i="108"/>
  <c r="P190" i="108"/>
  <c r="Q190" i="108" s="1"/>
  <c r="R190" i="108"/>
  <c r="S190" i="108" s="1"/>
  <c r="N189" i="108"/>
  <c r="BT189" i="108" s="1"/>
  <c r="BV189" i="108" s="1"/>
  <c r="E187" i="108"/>
  <c r="E186" i="108"/>
  <c r="D188" i="108"/>
  <c r="BS188" i="108" s="1"/>
  <c r="BU188" i="108" s="1"/>
  <c r="BR191" i="108"/>
  <c r="I187" i="105"/>
  <c r="BN190" i="108" s="1"/>
  <c r="BM190" i="108"/>
  <c r="H188" i="105"/>
  <c r="BM191" i="108" s="1"/>
  <c r="BL191" i="108"/>
  <c r="L190" i="108"/>
  <c r="M190" i="108" s="1"/>
  <c r="BQ189" i="108"/>
  <c r="D191" i="103"/>
  <c r="A191" i="103"/>
  <c r="B191" i="103"/>
  <c r="C191" i="103"/>
  <c r="B192" i="108"/>
  <c r="C192" i="108"/>
  <c r="A192" i="108"/>
  <c r="X193" i="108" s="1"/>
  <c r="Y192" i="108"/>
  <c r="E189" i="105"/>
  <c r="BP192" i="108" s="1"/>
  <c r="D189" i="105"/>
  <c r="BO192" i="108" s="1"/>
  <c r="F189" i="105"/>
  <c r="A189" i="105"/>
  <c r="J189" i="105"/>
  <c r="G189" i="105" s="1"/>
  <c r="B189" i="105"/>
  <c r="C189" i="105"/>
  <c r="F191" i="104"/>
  <c r="A191" i="104"/>
  <c r="B191" i="104"/>
  <c r="C191" i="104"/>
  <c r="D191" i="104"/>
  <c r="E191" i="104"/>
  <c r="G190" i="104"/>
  <c r="A193" i="102"/>
  <c r="C194" i="102" s="1"/>
  <c r="B193" i="102"/>
  <c r="D193" i="102"/>
  <c r="T191" i="108" l="1"/>
  <c r="U191" i="108" s="1"/>
  <c r="V191" i="108"/>
  <c r="W191" i="108" s="1"/>
  <c r="N190" i="108"/>
  <c r="BT190" i="108" s="1"/>
  <c r="BV190" i="108" s="1"/>
  <c r="P191" i="108"/>
  <c r="Q191" i="108" s="1"/>
  <c r="R191" i="108"/>
  <c r="S191" i="108" s="1"/>
  <c r="O189" i="108"/>
  <c r="E188" i="108"/>
  <c r="H189" i="108"/>
  <c r="I189" i="108" s="1"/>
  <c r="J189" i="108"/>
  <c r="K189" i="108" s="1"/>
  <c r="F189" i="108"/>
  <c r="G189" i="108" s="1"/>
  <c r="BR192" i="108"/>
  <c r="BQ190" i="108"/>
  <c r="L191" i="108"/>
  <c r="M191" i="108" s="1"/>
  <c r="I188" i="105"/>
  <c r="BN191" i="108" s="1"/>
  <c r="BQ191" i="108" s="1"/>
  <c r="H189" i="105"/>
  <c r="BM192" i="108" s="1"/>
  <c r="BL192" i="108"/>
  <c r="D192" i="103"/>
  <c r="A192" i="103"/>
  <c r="B192" i="103"/>
  <c r="C192" i="103"/>
  <c r="C193" i="108"/>
  <c r="B193" i="108"/>
  <c r="A193" i="108"/>
  <c r="X194" i="108" s="1"/>
  <c r="Y193" i="108"/>
  <c r="C190" i="105"/>
  <c r="D190" i="105"/>
  <c r="BO193" i="108" s="1"/>
  <c r="E190" i="105"/>
  <c r="BP193" i="108" s="1"/>
  <c r="F190" i="105"/>
  <c r="A190" i="105"/>
  <c r="J190" i="105"/>
  <c r="G190" i="105" s="1"/>
  <c r="BL193" i="108" s="1"/>
  <c r="B190" i="105"/>
  <c r="A192" i="104"/>
  <c r="B192" i="104"/>
  <c r="C192" i="104"/>
  <c r="D192" i="104"/>
  <c r="E192" i="104"/>
  <c r="F192" i="104"/>
  <c r="G191" i="104"/>
  <c r="A194" i="102"/>
  <c r="C195" i="102" s="1"/>
  <c r="B194" i="102"/>
  <c r="D194" i="102"/>
  <c r="T192" i="108" l="1"/>
  <c r="U192" i="108" s="1"/>
  <c r="V192" i="108"/>
  <c r="W192" i="108" s="1"/>
  <c r="P192" i="108"/>
  <c r="Q192" i="108" s="1"/>
  <c r="R192" i="108"/>
  <c r="S192" i="108" s="1"/>
  <c r="N191" i="108"/>
  <c r="BT191" i="108" s="1"/>
  <c r="BV191" i="108" s="1"/>
  <c r="O190" i="108"/>
  <c r="H191" i="108"/>
  <c r="I191" i="108" s="1"/>
  <c r="J191" i="108"/>
  <c r="K191" i="108" s="1"/>
  <c r="H190" i="108"/>
  <c r="I190" i="108" s="1"/>
  <c r="J190" i="108"/>
  <c r="K190" i="108" s="1"/>
  <c r="D189" i="108"/>
  <c r="BS189" i="108" s="1"/>
  <c r="BU189" i="108" s="1"/>
  <c r="F191" i="108"/>
  <c r="G191" i="108" s="1"/>
  <c r="F190" i="108"/>
  <c r="G190" i="108" s="1"/>
  <c r="I189" i="105"/>
  <c r="BN192" i="108" s="1"/>
  <c r="BQ192" i="108" s="1"/>
  <c r="BR193" i="108"/>
  <c r="L193" i="108"/>
  <c r="M193" i="108" s="1"/>
  <c r="L192" i="108"/>
  <c r="M192" i="108" s="1"/>
  <c r="D193" i="103"/>
  <c r="A193" i="103"/>
  <c r="B193" i="103"/>
  <c r="C193" i="103"/>
  <c r="B194" i="108"/>
  <c r="Y194" i="108"/>
  <c r="C194" i="108"/>
  <c r="A194" i="108"/>
  <c r="X195" i="108" s="1"/>
  <c r="G192" i="104"/>
  <c r="A191" i="105"/>
  <c r="J191" i="105"/>
  <c r="G191" i="105" s="1"/>
  <c r="B191" i="105"/>
  <c r="C191" i="105"/>
  <c r="D191" i="105"/>
  <c r="BO194" i="108" s="1"/>
  <c r="E191" i="105"/>
  <c r="BP194" i="108" s="1"/>
  <c r="F191" i="105"/>
  <c r="H190" i="105"/>
  <c r="A193" i="104"/>
  <c r="B193" i="104"/>
  <c r="C193" i="104"/>
  <c r="D193" i="104"/>
  <c r="E193" i="104"/>
  <c r="F193" i="104"/>
  <c r="A195" i="102"/>
  <c r="C196" i="102" s="1"/>
  <c r="B195" i="102"/>
  <c r="D195" i="102"/>
  <c r="T193" i="108" l="1"/>
  <c r="U193" i="108" s="1"/>
  <c r="V193" i="108"/>
  <c r="W193" i="108" s="1"/>
  <c r="N192" i="108"/>
  <c r="BT192" i="108" s="1"/>
  <c r="BV192" i="108" s="1"/>
  <c r="O191" i="108"/>
  <c r="P193" i="108"/>
  <c r="Q193" i="108" s="1"/>
  <c r="R193" i="108"/>
  <c r="S193" i="108" s="1"/>
  <c r="E189" i="108"/>
  <c r="H192" i="108"/>
  <c r="I192" i="108" s="1"/>
  <c r="J192" i="108"/>
  <c r="K192" i="108" s="1"/>
  <c r="D191" i="108"/>
  <c r="BS191" i="108" s="1"/>
  <c r="BU191" i="108" s="1"/>
  <c r="D190" i="108"/>
  <c r="BS190" i="108" s="1"/>
  <c r="BU190" i="108" s="1"/>
  <c r="BR194" i="108"/>
  <c r="F192" i="108"/>
  <c r="G192" i="108" s="1"/>
  <c r="I190" i="105"/>
  <c r="BN193" i="108" s="1"/>
  <c r="BM193" i="108"/>
  <c r="H191" i="105"/>
  <c r="BL194" i="108"/>
  <c r="D194" i="103"/>
  <c r="A194" i="103"/>
  <c r="B194" i="103"/>
  <c r="C194" i="103"/>
  <c r="A195" i="108"/>
  <c r="X196" i="108" s="1"/>
  <c r="Y195" i="108"/>
  <c r="C195" i="108"/>
  <c r="B195" i="108"/>
  <c r="A192" i="105"/>
  <c r="J192" i="105"/>
  <c r="G192" i="105" s="1"/>
  <c r="B192" i="105"/>
  <c r="F192" i="105"/>
  <c r="C192" i="105"/>
  <c r="D192" i="105"/>
  <c r="BO195" i="108" s="1"/>
  <c r="E192" i="105"/>
  <c r="BP195" i="108" s="1"/>
  <c r="A194" i="104"/>
  <c r="B194" i="104"/>
  <c r="C194" i="104"/>
  <c r="D194" i="104"/>
  <c r="E194" i="104"/>
  <c r="F194" i="104"/>
  <c r="G193" i="104"/>
  <c r="A196" i="102"/>
  <c r="C197" i="102" s="1"/>
  <c r="B196" i="102"/>
  <c r="D196" i="102"/>
  <c r="T194" i="108" l="1"/>
  <c r="U194" i="108" s="1"/>
  <c r="V194" i="108"/>
  <c r="W194" i="108" s="1"/>
  <c r="P194" i="108"/>
  <c r="Q194" i="108" s="1"/>
  <c r="R194" i="108"/>
  <c r="S194" i="108" s="1"/>
  <c r="N193" i="108"/>
  <c r="BT193" i="108" s="1"/>
  <c r="BV193" i="108" s="1"/>
  <c r="O192" i="108"/>
  <c r="E191" i="108"/>
  <c r="E190" i="108"/>
  <c r="D192" i="108"/>
  <c r="BS192" i="108" s="1"/>
  <c r="BU192" i="108" s="1"/>
  <c r="BR195" i="108"/>
  <c r="BQ193" i="108"/>
  <c r="H192" i="105"/>
  <c r="BM195" i="108" s="1"/>
  <c r="BL195" i="108"/>
  <c r="I191" i="105"/>
  <c r="BN194" i="108" s="1"/>
  <c r="BM194" i="108"/>
  <c r="L194" i="108"/>
  <c r="M194" i="108" s="1"/>
  <c r="D195" i="103"/>
  <c r="A195" i="103"/>
  <c r="B195" i="103"/>
  <c r="C195" i="103"/>
  <c r="Y196" i="108"/>
  <c r="A196" i="108"/>
  <c r="X197" i="108" s="1"/>
  <c r="B196" i="108"/>
  <c r="C196" i="108"/>
  <c r="E193" i="105"/>
  <c r="BP196" i="108" s="1"/>
  <c r="F193" i="105"/>
  <c r="D193" i="105"/>
  <c r="BO196" i="108" s="1"/>
  <c r="A193" i="105"/>
  <c r="J193" i="105"/>
  <c r="G193" i="105" s="1"/>
  <c r="B193" i="105"/>
  <c r="C193" i="105"/>
  <c r="B195" i="104"/>
  <c r="C195" i="104"/>
  <c r="D195" i="104"/>
  <c r="E195" i="104"/>
  <c r="F195" i="104"/>
  <c r="A195" i="104"/>
  <c r="G194" i="104"/>
  <c r="A197" i="102"/>
  <c r="C198" i="102" s="1"/>
  <c r="B197" i="102"/>
  <c r="D197" i="102"/>
  <c r="T195" i="108" l="1"/>
  <c r="U195" i="108" s="1"/>
  <c r="V195" i="108"/>
  <c r="W195" i="108" s="1"/>
  <c r="P195" i="108"/>
  <c r="Q195" i="108" s="1"/>
  <c r="R195" i="108"/>
  <c r="S195" i="108" s="1"/>
  <c r="N194" i="108"/>
  <c r="BT194" i="108" s="1"/>
  <c r="BV194" i="108" s="1"/>
  <c r="O193" i="108"/>
  <c r="E192" i="108"/>
  <c r="H193" i="108"/>
  <c r="I193" i="108" s="1"/>
  <c r="J193" i="108"/>
  <c r="K193" i="108" s="1"/>
  <c r="F193" i="108"/>
  <c r="G193" i="108" s="1"/>
  <c r="BQ194" i="108"/>
  <c r="L195" i="108"/>
  <c r="M195" i="108" s="1"/>
  <c r="BR196" i="108"/>
  <c r="H193" i="105"/>
  <c r="BM196" i="108" s="1"/>
  <c r="BL196" i="108"/>
  <c r="I192" i="105"/>
  <c r="BN195" i="108" s="1"/>
  <c r="BQ195" i="108" s="1"/>
  <c r="A196" i="103"/>
  <c r="B196" i="103"/>
  <c r="D196" i="103"/>
  <c r="C196" i="103"/>
  <c r="B197" i="108"/>
  <c r="Y197" i="108"/>
  <c r="C197" i="108"/>
  <c r="A197" i="108"/>
  <c r="X198" i="108" s="1"/>
  <c r="C194" i="105"/>
  <c r="D194" i="105"/>
  <c r="BO197" i="108" s="1"/>
  <c r="B194" i="105"/>
  <c r="E194" i="105"/>
  <c r="BP197" i="108" s="1"/>
  <c r="F194" i="105"/>
  <c r="A194" i="105"/>
  <c r="J194" i="105"/>
  <c r="G194" i="105" s="1"/>
  <c r="BL197" i="108" s="1"/>
  <c r="G195" i="104"/>
  <c r="C196" i="104"/>
  <c r="D196" i="104"/>
  <c r="E196" i="104"/>
  <c r="F196" i="104"/>
  <c r="A196" i="104"/>
  <c r="B196" i="104"/>
  <c r="A198" i="102"/>
  <c r="C199" i="102" s="1"/>
  <c r="B198" i="102"/>
  <c r="D198" i="102"/>
  <c r="T196" i="108" l="1"/>
  <c r="U196" i="108" s="1"/>
  <c r="V196" i="108"/>
  <c r="W196" i="108" s="1"/>
  <c r="N195" i="108"/>
  <c r="BT195" i="108" s="1"/>
  <c r="BV195" i="108" s="1"/>
  <c r="O194" i="108"/>
  <c r="P196" i="108"/>
  <c r="Q196" i="108" s="1"/>
  <c r="R196" i="108"/>
  <c r="S196" i="108" s="1"/>
  <c r="J195" i="108"/>
  <c r="K195" i="108" s="1"/>
  <c r="H194" i="108"/>
  <c r="I194" i="108" s="1"/>
  <c r="J194" i="108"/>
  <c r="K194" i="108" s="1"/>
  <c r="F195" i="108"/>
  <c r="H195" i="108"/>
  <c r="I195" i="108" s="1"/>
  <c r="D193" i="108"/>
  <c r="BS193" i="108" s="1"/>
  <c r="BU193" i="108" s="1"/>
  <c r="F194" i="108"/>
  <c r="G194" i="108" s="1"/>
  <c r="I193" i="105"/>
  <c r="BN196" i="108" s="1"/>
  <c r="BQ196" i="108" s="1"/>
  <c r="L196" i="108"/>
  <c r="M196" i="108" s="1"/>
  <c r="L197" i="108"/>
  <c r="M197" i="108" s="1"/>
  <c r="BR197" i="108"/>
  <c r="A197" i="103"/>
  <c r="D197" i="103"/>
  <c r="B197" i="103"/>
  <c r="C197" i="103"/>
  <c r="G196" i="104"/>
  <c r="Y198" i="108"/>
  <c r="C198" i="108"/>
  <c r="A198" i="108"/>
  <c r="X199" i="108" s="1"/>
  <c r="B198" i="108"/>
  <c r="H194" i="105"/>
  <c r="A195" i="105"/>
  <c r="J195" i="105"/>
  <c r="G195" i="105" s="1"/>
  <c r="B195" i="105"/>
  <c r="C195" i="105"/>
  <c r="D195" i="105"/>
  <c r="BO198" i="108" s="1"/>
  <c r="E195" i="105"/>
  <c r="BP198" i="108" s="1"/>
  <c r="F195" i="105"/>
  <c r="D197" i="104"/>
  <c r="E197" i="104"/>
  <c r="C197" i="104"/>
  <c r="F197" i="104"/>
  <c r="A197" i="104"/>
  <c r="B197" i="104"/>
  <c r="A199" i="102"/>
  <c r="C200" i="102" s="1"/>
  <c r="B199" i="102"/>
  <c r="D199" i="102"/>
  <c r="T197" i="108" l="1"/>
  <c r="U197" i="108" s="1"/>
  <c r="V197" i="108"/>
  <c r="W197" i="108" s="1"/>
  <c r="N196" i="108"/>
  <c r="BT196" i="108" s="1"/>
  <c r="BV196" i="108" s="1"/>
  <c r="P197" i="108"/>
  <c r="Q197" i="108" s="1"/>
  <c r="R197" i="108"/>
  <c r="S197" i="108" s="1"/>
  <c r="O195" i="108"/>
  <c r="D195" i="108"/>
  <c r="J196" i="108"/>
  <c r="K196" i="108" s="1"/>
  <c r="E193" i="108"/>
  <c r="D194" i="108"/>
  <c r="BS194" i="108" s="1"/>
  <c r="BU194" i="108" s="1"/>
  <c r="F196" i="108"/>
  <c r="G196" i="108" s="1"/>
  <c r="H196" i="108"/>
  <c r="I196" i="108" s="1"/>
  <c r="G195" i="108"/>
  <c r="BR198" i="108"/>
  <c r="H195" i="105"/>
  <c r="BL198" i="108"/>
  <c r="I194" i="105"/>
  <c r="BN197" i="108" s="1"/>
  <c r="BM197" i="108"/>
  <c r="D198" i="103"/>
  <c r="A198" i="103"/>
  <c r="B198" i="103"/>
  <c r="C198" i="103"/>
  <c r="B199" i="108"/>
  <c r="A199" i="108"/>
  <c r="X200" i="108" s="1"/>
  <c r="Y199" i="108"/>
  <c r="C199" i="108"/>
  <c r="G197" i="104"/>
  <c r="A196" i="105"/>
  <c r="J196" i="105"/>
  <c r="G196" i="105" s="1"/>
  <c r="B196" i="105"/>
  <c r="C196" i="105"/>
  <c r="D196" i="105"/>
  <c r="BO199" i="108" s="1"/>
  <c r="F196" i="105"/>
  <c r="E196" i="105"/>
  <c r="BP199" i="108" s="1"/>
  <c r="D198" i="104"/>
  <c r="E198" i="104"/>
  <c r="F198" i="104"/>
  <c r="A198" i="104"/>
  <c r="B198" i="104"/>
  <c r="C198" i="104"/>
  <c r="A200" i="102"/>
  <c r="C201" i="102" s="1"/>
  <c r="B200" i="102"/>
  <c r="D200" i="102"/>
  <c r="T198" i="108" l="1"/>
  <c r="U198" i="108" s="1"/>
  <c r="V198" i="108"/>
  <c r="W198" i="108" s="1"/>
  <c r="N197" i="108"/>
  <c r="BT197" i="108" s="1"/>
  <c r="BV197" i="108" s="1"/>
  <c r="P198" i="108"/>
  <c r="Q198" i="108" s="1"/>
  <c r="R198" i="108"/>
  <c r="S198" i="108" s="1"/>
  <c r="O196" i="108"/>
  <c r="BS195" i="108"/>
  <c r="BU195" i="108" s="1"/>
  <c r="E195" i="108"/>
  <c r="E194" i="108"/>
  <c r="D196" i="108"/>
  <c r="BS196" i="108" s="1"/>
  <c r="BU196" i="108" s="1"/>
  <c r="BR199" i="108"/>
  <c r="H196" i="105"/>
  <c r="BM199" i="108" s="1"/>
  <c r="BL199" i="108"/>
  <c r="I195" i="105"/>
  <c r="BN198" i="108" s="1"/>
  <c r="BM198" i="108"/>
  <c r="L198" i="108"/>
  <c r="M198" i="108" s="1"/>
  <c r="BQ197" i="108"/>
  <c r="D199" i="103"/>
  <c r="A199" i="103"/>
  <c r="B199" i="103"/>
  <c r="C199" i="103"/>
  <c r="G198" i="104"/>
  <c r="C200" i="108"/>
  <c r="B200" i="108"/>
  <c r="Y200" i="108"/>
  <c r="A200" i="108"/>
  <c r="X201" i="108" s="1"/>
  <c r="E197" i="105"/>
  <c r="BP200" i="108" s="1"/>
  <c r="F197" i="105"/>
  <c r="A197" i="105"/>
  <c r="J197" i="105"/>
  <c r="G197" i="105" s="1"/>
  <c r="D197" i="105"/>
  <c r="BO200" i="108" s="1"/>
  <c r="B197" i="105"/>
  <c r="C197" i="105"/>
  <c r="E199" i="104"/>
  <c r="F199" i="104"/>
  <c r="A199" i="104"/>
  <c r="B199" i="104"/>
  <c r="C199" i="104"/>
  <c r="D199" i="104"/>
  <c r="A201" i="102"/>
  <c r="C202" i="102" s="1"/>
  <c r="B201" i="102"/>
  <c r="D201" i="102"/>
  <c r="T199" i="108" l="1"/>
  <c r="U199" i="108" s="1"/>
  <c r="V199" i="108"/>
  <c r="W199" i="108" s="1"/>
  <c r="P199" i="108"/>
  <c r="Q199" i="108" s="1"/>
  <c r="R199" i="108"/>
  <c r="S199" i="108" s="1"/>
  <c r="N198" i="108"/>
  <c r="BT198" i="108" s="1"/>
  <c r="BV198" i="108" s="1"/>
  <c r="O197" i="108"/>
  <c r="E196" i="108"/>
  <c r="H197" i="108"/>
  <c r="I197" i="108" s="1"/>
  <c r="J197" i="108"/>
  <c r="K197" i="108" s="1"/>
  <c r="F197" i="108"/>
  <c r="G197" i="108" s="1"/>
  <c r="BR200" i="108"/>
  <c r="BQ198" i="108"/>
  <c r="L199" i="108"/>
  <c r="M199" i="108" s="1"/>
  <c r="H197" i="105"/>
  <c r="BL200" i="108"/>
  <c r="I196" i="105"/>
  <c r="BN199" i="108" s="1"/>
  <c r="BQ199" i="108" s="1"/>
  <c r="D200" i="103"/>
  <c r="A200" i="103"/>
  <c r="B200" i="103"/>
  <c r="C200" i="103"/>
  <c r="Y201" i="108"/>
  <c r="C201" i="108"/>
  <c r="A201" i="108"/>
  <c r="X202" i="108" s="1"/>
  <c r="B201" i="108"/>
  <c r="C198" i="105"/>
  <c r="D198" i="105"/>
  <c r="BO201" i="108" s="1"/>
  <c r="E198" i="105"/>
  <c r="BP201" i="108" s="1"/>
  <c r="B198" i="105"/>
  <c r="F198" i="105"/>
  <c r="A198" i="105"/>
  <c r="J198" i="105"/>
  <c r="G198" i="105" s="1"/>
  <c r="BL201" i="108" s="1"/>
  <c r="L201" i="108" s="1"/>
  <c r="M201" i="108" s="1"/>
  <c r="A200" i="104"/>
  <c r="B200" i="104"/>
  <c r="C200" i="104"/>
  <c r="D200" i="104"/>
  <c r="E200" i="104"/>
  <c r="F200" i="104"/>
  <c r="G199" i="104"/>
  <c r="A202" i="102"/>
  <c r="C203" i="102" s="1"/>
  <c r="B202" i="102"/>
  <c r="D202" i="102"/>
  <c r="T200" i="108" l="1"/>
  <c r="U200" i="108" s="1"/>
  <c r="V200" i="108"/>
  <c r="W200" i="108" s="1"/>
  <c r="P200" i="108"/>
  <c r="Q200" i="108" s="1"/>
  <c r="R200" i="108"/>
  <c r="S200" i="108" s="1"/>
  <c r="N199" i="108"/>
  <c r="BT199" i="108" s="1"/>
  <c r="BV199" i="108" s="1"/>
  <c r="O198" i="108"/>
  <c r="J199" i="108"/>
  <c r="K199" i="108" s="1"/>
  <c r="H198" i="108"/>
  <c r="I198" i="108" s="1"/>
  <c r="J198" i="108"/>
  <c r="K198" i="108" s="1"/>
  <c r="F199" i="108"/>
  <c r="G199" i="108" s="1"/>
  <c r="H199" i="108"/>
  <c r="I199" i="108" s="1"/>
  <c r="D197" i="108"/>
  <c r="BS197" i="108" s="1"/>
  <c r="BU197" i="108" s="1"/>
  <c r="F198" i="108"/>
  <c r="G198" i="108" s="1"/>
  <c r="BR201" i="108"/>
  <c r="I197" i="105"/>
  <c r="BN200" i="108" s="1"/>
  <c r="BM200" i="108"/>
  <c r="L200" i="108"/>
  <c r="M200" i="108" s="1"/>
  <c r="D201" i="103"/>
  <c r="A201" i="103"/>
  <c r="B201" i="103"/>
  <c r="C201" i="103"/>
  <c r="G200" i="104"/>
  <c r="A202" i="108"/>
  <c r="X203" i="108" s="1"/>
  <c r="B202" i="108"/>
  <c r="C202" i="108"/>
  <c r="Y202" i="108"/>
  <c r="H198" i="105"/>
  <c r="A199" i="105"/>
  <c r="J199" i="105"/>
  <c r="G199" i="105" s="1"/>
  <c r="B199" i="105"/>
  <c r="C199" i="105"/>
  <c r="D199" i="105"/>
  <c r="BO202" i="108" s="1"/>
  <c r="E199" i="105"/>
  <c r="BP202" i="108" s="1"/>
  <c r="F199" i="105"/>
  <c r="A201" i="104"/>
  <c r="B201" i="104"/>
  <c r="C201" i="104"/>
  <c r="D201" i="104"/>
  <c r="E201" i="104"/>
  <c r="F201" i="104"/>
  <c r="A203" i="102"/>
  <c r="C204" i="102" s="1"/>
  <c r="B203" i="102"/>
  <c r="D203" i="102"/>
  <c r="T201" i="108" l="1"/>
  <c r="U201" i="108" s="1"/>
  <c r="V201" i="108"/>
  <c r="W201" i="108" s="1"/>
  <c r="N200" i="108"/>
  <c r="BT200" i="108" s="1"/>
  <c r="BV200" i="108" s="1"/>
  <c r="O199" i="108"/>
  <c r="P201" i="108"/>
  <c r="Q201" i="108" s="1"/>
  <c r="R201" i="108"/>
  <c r="S201" i="108" s="1"/>
  <c r="E197" i="108"/>
  <c r="BQ200" i="108"/>
  <c r="D198" i="108"/>
  <c r="BS198" i="108" s="1"/>
  <c r="BU198" i="108" s="1"/>
  <c r="D199" i="108"/>
  <c r="BS199" i="108" s="1"/>
  <c r="BU199" i="108" s="1"/>
  <c r="I198" i="105"/>
  <c r="BN201" i="108" s="1"/>
  <c r="BM201" i="108"/>
  <c r="BR202" i="108"/>
  <c r="H199" i="105"/>
  <c r="BL202" i="108"/>
  <c r="C202" i="103"/>
  <c r="D202" i="103"/>
  <c r="A202" i="103"/>
  <c r="B202" i="103"/>
  <c r="C203" i="108"/>
  <c r="Y203" i="108"/>
  <c r="A203" i="108"/>
  <c r="X204" i="108" s="1"/>
  <c r="B203" i="108"/>
  <c r="F200" i="105"/>
  <c r="A200" i="105"/>
  <c r="J200" i="105"/>
  <c r="G200" i="105" s="1"/>
  <c r="B200" i="105"/>
  <c r="C200" i="105"/>
  <c r="D200" i="105"/>
  <c r="BO203" i="108" s="1"/>
  <c r="E200" i="105"/>
  <c r="BP203" i="108" s="1"/>
  <c r="A202" i="104"/>
  <c r="B202" i="104"/>
  <c r="C202" i="104"/>
  <c r="D202" i="104"/>
  <c r="E202" i="104"/>
  <c r="F202" i="104"/>
  <c r="G201" i="104"/>
  <c r="A204" i="102"/>
  <c r="C205" i="102" s="1"/>
  <c r="B204" i="102"/>
  <c r="D204" i="102"/>
  <c r="T202" i="108" l="1"/>
  <c r="U202" i="108" s="1"/>
  <c r="V202" i="108"/>
  <c r="W202" i="108" s="1"/>
  <c r="N201" i="108"/>
  <c r="BT201" i="108" s="1"/>
  <c r="BV201" i="108" s="1"/>
  <c r="O200" i="108"/>
  <c r="P202" i="108"/>
  <c r="Q202" i="108" s="1"/>
  <c r="R202" i="108"/>
  <c r="S202" i="108" s="1"/>
  <c r="F200" i="108"/>
  <c r="G200" i="108" s="1"/>
  <c r="E198" i="108"/>
  <c r="E199" i="108"/>
  <c r="H200" i="108"/>
  <c r="I200" i="108" s="1"/>
  <c r="J200" i="108"/>
  <c r="K200" i="108" s="1"/>
  <c r="BR203" i="108"/>
  <c r="BQ201" i="108"/>
  <c r="I199" i="105"/>
  <c r="BN202" i="108" s="1"/>
  <c r="BM202" i="108"/>
  <c r="H200" i="105"/>
  <c r="BM203" i="108" s="1"/>
  <c r="BL203" i="108"/>
  <c r="L202" i="108"/>
  <c r="M202" i="108" s="1"/>
  <c r="D203" i="103"/>
  <c r="A203" i="103"/>
  <c r="B203" i="103"/>
  <c r="C203" i="103"/>
  <c r="A204" i="108"/>
  <c r="X205" i="108" s="1"/>
  <c r="Y204" i="108"/>
  <c r="C204" i="108"/>
  <c r="B204" i="108"/>
  <c r="E201" i="105"/>
  <c r="BP204" i="108" s="1"/>
  <c r="D201" i="105"/>
  <c r="BO204" i="108" s="1"/>
  <c r="F201" i="105"/>
  <c r="A201" i="105"/>
  <c r="J201" i="105"/>
  <c r="G201" i="105" s="1"/>
  <c r="B201" i="105"/>
  <c r="C201" i="105"/>
  <c r="B203" i="104"/>
  <c r="C203" i="104"/>
  <c r="D203" i="104"/>
  <c r="E203" i="104"/>
  <c r="F203" i="104"/>
  <c r="A203" i="104"/>
  <c r="G202" i="104"/>
  <c r="A205" i="102"/>
  <c r="C206" i="102" s="1"/>
  <c r="B205" i="102"/>
  <c r="D205" i="102"/>
  <c r="T203" i="108" l="1"/>
  <c r="U203" i="108" s="1"/>
  <c r="V203" i="108"/>
  <c r="W203" i="108" s="1"/>
  <c r="P203" i="108"/>
  <c r="Q203" i="108" s="1"/>
  <c r="R203" i="108"/>
  <c r="S203" i="108" s="1"/>
  <c r="N202" i="108"/>
  <c r="BT202" i="108" s="1"/>
  <c r="BV202" i="108" s="1"/>
  <c r="O201" i="108"/>
  <c r="BQ202" i="108"/>
  <c r="D200" i="108"/>
  <c r="BS200" i="108" s="1"/>
  <c r="BU200" i="108" s="1"/>
  <c r="H201" i="108"/>
  <c r="I201" i="108" s="1"/>
  <c r="J201" i="108"/>
  <c r="K201" i="108" s="1"/>
  <c r="F201" i="108"/>
  <c r="G201" i="108" s="1"/>
  <c r="I200" i="105"/>
  <c r="BN203" i="108" s="1"/>
  <c r="BQ203" i="108" s="1"/>
  <c r="BR204" i="108"/>
  <c r="V204" i="108" s="1"/>
  <c r="W204" i="108" s="1"/>
  <c r="H201" i="105"/>
  <c r="BM204" i="108" s="1"/>
  <c r="BL204" i="108"/>
  <c r="L203" i="108"/>
  <c r="M203" i="108" s="1"/>
  <c r="D204" i="103"/>
  <c r="A204" i="103"/>
  <c r="B204" i="103"/>
  <c r="C204" i="103"/>
  <c r="B205" i="108"/>
  <c r="Y205" i="108"/>
  <c r="C205" i="108"/>
  <c r="A205" i="108"/>
  <c r="X206" i="108" s="1"/>
  <c r="G203" i="104"/>
  <c r="C202" i="105"/>
  <c r="D202" i="105"/>
  <c r="BO205" i="108" s="1"/>
  <c r="B202" i="105"/>
  <c r="E202" i="105"/>
  <c r="BP205" i="108" s="1"/>
  <c r="F202" i="105"/>
  <c r="A202" i="105"/>
  <c r="J202" i="105"/>
  <c r="G202" i="105" s="1"/>
  <c r="BL205" i="108" s="1"/>
  <c r="C204" i="104"/>
  <c r="D204" i="104"/>
  <c r="E204" i="104"/>
  <c r="F204" i="104"/>
  <c r="A204" i="104"/>
  <c r="B204" i="104"/>
  <c r="A206" i="102"/>
  <c r="C207" i="102" s="1"/>
  <c r="B206" i="102"/>
  <c r="D206" i="102"/>
  <c r="R204" i="108" l="1"/>
  <c r="S204" i="108" s="1"/>
  <c r="T204" i="108"/>
  <c r="U204" i="108" s="1"/>
  <c r="N203" i="108"/>
  <c r="BT203" i="108" s="1"/>
  <c r="BV203" i="108" s="1"/>
  <c r="O202" i="108"/>
  <c r="P204" i="108"/>
  <c r="Q204" i="108" s="1"/>
  <c r="J202" i="108"/>
  <c r="K202" i="108" s="1"/>
  <c r="F202" i="108"/>
  <c r="H202" i="108"/>
  <c r="I202" i="108" s="1"/>
  <c r="E200" i="108"/>
  <c r="H203" i="108"/>
  <c r="I203" i="108" s="1"/>
  <c r="J203" i="108"/>
  <c r="K203" i="108" s="1"/>
  <c r="D201" i="108"/>
  <c r="BS201" i="108" s="1"/>
  <c r="BU201" i="108" s="1"/>
  <c r="I201" i="105"/>
  <c r="BN204" i="108" s="1"/>
  <c r="BQ204" i="108" s="1"/>
  <c r="F203" i="108"/>
  <c r="G203" i="108" s="1"/>
  <c r="L205" i="108"/>
  <c r="M205" i="108" s="1"/>
  <c r="BR205" i="108"/>
  <c r="L204" i="108"/>
  <c r="M204" i="108" s="1"/>
  <c r="D205" i="103"/>
  <c r="A205" i="103"/>
  <c r="B205" i="103"/>
  <c r="C205" i="103"/>
  <c r="C206" i="108"/>
  <c r="A206" i="108"/>
  <c r="X207" i="108" s="1"/>
  <c r="B206" i="108"/>
  <c r="Y206" i="108"/>
  <c r="H202" i="105"/>
  <c r="A203" i="105"/>
  <c r="J203" i="105"/>
  <c r="G203" i="105" s="1"/>
  <c r="B203" i="105"/>
  <c r="C203" i="105"/>
  <c r="D203" i="105"/>
  <c r="BO206" i="108" s="1"/>
  <c r="E203" i="105"/>
  <c r="BP206" i="108" s="1"/>
  <c r="F203" i="105"/>
  <c r="G204" i="104"/>
  <c r="D205" i="104"/>
  <c r="E205" i="104"/>
  <c r="F205" i="104"/>
  <c r="A205" i="104"/>
  <c r="B205" i="104"/>
  <c r="C205" i="104"/>
  <c r="A207" i="102"/>
  <c r="C208" i="102" s="1"/>
  <c r="B207" i="102"/>
  <c r="D207" i="102"/>
  <c r="T205" i="108" l="1"/>
  <c r="U205" i="108" s="1"/>
  <c r="V205" i="108"/>
  <c r="W205" i="108" s="1"/>
  <c r="P205" i="108"/>
  <c r="Q205" i="108" s="1"/>
  <c r="R205" i="108"/>
  <c r="S205" i="108" s="1"/>
  <c r="O203" i="108"/>
  <c r="N204" i="108"/>
  <c r="BT204" i="108" s="1"/>
  <c r="BV204" i="108" s="1"/>
  <c r="D202" i="108"/>
  <c r="BS202" i="108" s="1"/>
  <c r="BU202" i="108" s="1"/>
  <c r="G202" i="108"/>
  <c r="E201" i="108"/>
  <c r="H204" i="108"/>
  <c r="I204" i="108" s="1"/>
  <c r="J204" i="108"/>
  <c r="K204" i="108" s="1"/>
  <c r="D203" i="108"/>
  <c r="BS203" i="108" s="1"/>
  <c r="BU203" i="108" s="1"/>
  <c r="F204" i="108"/>
  <c r="G204" i="108" s="1"/>
  <c r="BR206" i="108"/>
  <c r="I202" i="105"/>
  <c r="BN205" i="108" s="1"/>
  <c r="BM205" i="108"/>
  <c r="H203" i="105"/>
  <c r="BL206" i="108"/>
  <c r="G205" i="104"/>
  <c r="A206" i="103"/>
  <c r="D206" i="103"/>
  <c r="B206" i="103"/>
  <c r="C206" i="103"/>
  <c r="Y207" i="108"/>
  <c r="B207" i="108"/>
  <c r="C207" i="108"/>
  <c r="A207" i="108"/>
  <c r="X208" i="108" s="1"/>
  <c r="A204" i="105"/>
  <c r="J204" i="105"/>
  <c r="G204" i="105" s="1"/>
  <c r="B204" i="105"/>
  <c r="C204" i="105"/>
  <c r="D204" i="105"/>
  <c r="BO207" i="108" s="1"/>
  <c r="F204" i="105"/>
  <c r="E204" i="105"/>
  <c r="BP207" i="108" s="1"/>
  <c r="E206" i="104"/>
  <c r="F206" i="104"/>
  <c r="A206" i="104"/>
  <c r="B206" i="104"/>
  <c r="C206" i="104"/>
  <c r="D206" i="104"/>
  <c r="A208" i="102"/>
  <c r="C209" i="102" s="1"/>
  <c r="B208" i="102"/>
  <c r="D208" i="102"/>
  <c r="T206" i="108" l="1"/>
  <c r="U206" i="108" s="1"/>
  <c r="V206" i="108"/>
  <c r="W206" i="108" s="1"/>
  <c r="P206" i="108"/>
  <c r="Q206" i="108" s="1"/>
  <c r="R206" i="108"/>
  <c r="S206" i="108" s="1"/>
  <c r="N205" i="108"/>
  <c r="BT205" i="108" s="1"/>
  <c r="BV205" i="108" s="1"/>
  <c r="O204" i="108"/>
  <c r="E202" i="108"/>
  <c r="E203" i="108"/>
  <c r="D204" i="108"/>
  <c r="BS204" i="108" s="1"/>
  <c r="BU204" i="108" s="1"/>
  <c r="BR207" i="108"/>
  <c r="BQ205" i="108"/>
  <c r="H204" i="105"/>
  <c r="BM207" i="108" s="1"/>
  <c r="BL207" i="108"/>
  <c r="I203" i="105"/>
  <c r="BN206" i="108" s="1"/>
  <c r="BM206" i="108"/>
  <c r="L206" i="108"/>
  <c r="M206" i="108" s="1"/>
  <c r="D207" i="103"/>
  <c r="C207" i="103"/>
  <c r="A207" i="103"/>
  <c r="B207" i="103"/>
  <c r="B208" i="108"/>
  <c r="C208" i="108"/>
  <c r="A208" i="108"/>
  <c r="X209" i="108" s="1"/>
  <c r="Y208" i="108"/>
  <c r="E205" i="105"/>
  <c r="BP208" i="108" s="1"/>
  <c r="F205" i="105"/>
  <c r="A205" i="105"/>
  <c r="D205" i="105"/>
  <c r="BO208" i="108" s="1"/>
  <c r="J205" i="105"/>
  <c r="G205" i="105" s="1"/>
  <c r="B205" i="105"/>
  <c r="C205" i="105"/>
  <c r="F207" i="104"/>
  <c r="A207" i="104"/>
  <c r="B207" i="104"/>
  <c r="C207" i="104"/>
  <c r="D207" i="104"/>
  <c r="E207" i="104"/>
  <c r="G206" i="104"/>
  <c r="A209" i="102"/>
  <c r="C210" i="102" s="1"/>
  <c r="B209" i="102"/>
  <c r="D209" i="102"/>
  <c r="T207" i="108" l="1"/>
  <c r="U207" i="108" s="1"/>
  <c r="V207" i="108"/>
  <c r="W207" i="108" s="1"/>
  <c r="P207" i="108"/>
  <c r="Q207" i="108" s="1"/>
  <c r="R207" i="108"/>
  <c r="S207" i="108" s="1"/>
  <c r="N206" i="108"/>
  <c r="BT206" i="108" s="1"/>
  <c r="BV206" i="108" s="1"/>
  <c r="O205" i="108"/>
  <c r="E204" i="108"/>
  <c r="H205" i="108"/>
  <c r="I205" i="108" s="1"/>
  <c r="J205" i="108"/>
  <c r="K205" i="108" s="1"/>
  <c r="F205" i="108"/>
  <c r="G205" i="108" s="1"/>
  <c r="I204" i="105"/>
  <c r="BN207" i="108" s="1"/>
  <c r="BQ207" i="108" s="1"/>
  <c r="BQ206" i="108"/>
  <c r="L207" i="108"/>
  <c r="M207" i="108" s="1"/>
  <c r="BR208" i="108"/>
  <c r="H205" i="105"/>
  <c r="BM208" i="108" s="1"/>
  <c r="BL208" i="108"/>
  <c r="D208" i="103"/>
  <c r="A208" i="103"/>
  <c r="B208" i="103"/>
  <c r="C208" i="103"/>
  <c r="A209" i="108"/>
  <c r="X210" i="108" s="1"/>
  <c r="Y209" i="108"/>
  <c r="B209" i="108"/>
  <c r="C209" i="108"/>
  <c r="C206" i="105"/>
  <c r="D206" i="105"/>
  <c r="BO209" i="108" s="1"/>
  <c r="E206" i="105"/>
  <c r="BP209" i="108" s="1"/>
  <c r="B206" i="105"/>
  <c r="F206" i="105"/>
  <c r="A206" i="105"/>
  <c r="J206" i="105"/>
  <c r="G206" i="105" s="1"/>
  <c r="BL209" i="108" s="1"/>
  <c r="L209" i="108" s="1"/>
  <c r="M209" i="108" s="1"/>
  <c r="A208" i="104"/>
  <c r="B208" i="104"/>
  <c r="C208" i="104"/>
  <c r="D208" i="104"/>
  <c r="E208" i="104"/>
  <c r="F208" i="104"/>
  <c r="G207" i="104"/>
  <c r="A210" i="102"/>
  <c r="C211" i="102" s="1"/>
  <c r="B210" i="102"/>
  <c r="D210" i="102"/>
  <c r="T208" i="108" l="1"/>
  <c r="U208" i="108" s="1"/>
  <c r="V208" i="108"/>
  <c r="W208" i="108" s="1"/>
  <c r="P208" i="108"/>
  <c r="Q208" i="108" s="1"/>
  <c r="R208" i="108"/>
  <c r="S208" i="108" s="1"/>
  <c r="N207" i="108"/>
  <c r="BT207" i="108" s="1"/>
  <c r="BV207" i="108" s="1"/>
  <c r="O206" i="108"/>
  <c r="J207" i="108"/>
  <c r="K207" i="108" s="1"/>
  <c r="H206" i="108"/>
  <c r="I206" i="108" s="1"/>
  <c r="J206" i="108"/>
  <c r="K206" i="108" s="1"/>
  <c r="F207" i="108"/>
  <c r="G207" i="108" s="1"/>
  <c r="H207" i="108"/>
  <c r="I207" i="108" s="1"/>
  <c r="D205" i="108"/>
  <c r="BS205" i="108" s="1"/>
  <c r="BU205" i="108" s="1"/>
  <c r="F206" i="108"/>
  <c r="G206" i="108" s="1"/>
  <c r="L208" i="108"/>
  <c r="M208" i="108" s="1"/>
  <c r="BR209" i="108"/>
  <c r="I205" i="105"/>
  <c r="BN208" i="108" s="1"/>
  <c r="BQ208" i="108" s="1"/>
  <c r="D209" i="103"/>
  <c r="A209" i="103"/>
  <c r="B209" i="103"/>
  <c r="C209" i="103"/>
  <c r="B210" i="108"/>
  <c r="Y210" i="108"/>
  <c r="C210" i="108"/>
  <c r="A210" i="108"/>
  <c r="X211" i="108" s="1"/>
  <c r="H206" i="105"/>
  <c r="G208" i="104"/>
  <c r="A207" i="105"/>
  <c r="J207" i="105"/>
  <c r="G207" i="105" s="1"/>
  <c r="B207" i="105"/>
  <c r="C207" i="105"/>
  <c r="D207" i="105"/>
  <c r="BO210" i="108" s="1"/>
  <c r="E207" i="105"/>
  <c r="BP210" i="108" s="1"/>
  <c r="F207" i="105"/>
  <c r="A209" i="104"/>
  <c r="B209" i="104"/>
  <c r="C209" i="104"/>
  <c r="D209" i="104"/>
  <c r="E209" i="104"/>
  <c r="F209" i="104"/>
  <c r="A211" i="102"/>
  <c r="C212" i="102" s="1"/>
  <c r="B211" i="102"/>
  <c r="D211" i="102"/>
  <c r="T209" i="108" l="1"/>
  <c r="U209" i="108" s="1"/>
  <c r="V209" i="108"/>
  <c r="W209" i="108" s="1"/>
  <c r="N208" i="108"/>
  <c r="BT208" i="108" s="1"/>
  <c r="BV208" i="108" s="1"/>
  <c r="O207" i="108"/>
  <c r="P209" i="108"/>
  <c r="Q209" i="108" s="1"/>
  <c r="R209" i="108"/>
  <c r="S209" i="108" s="1"/>
  <c r="J208" i="108"/>
  <c r="K208" i="108" s="1"/>
  <c r="E205" i="108"/>
  <c r="D206" i="108"/>
  <c r="BS206" i="108" s="1"/>
  <c r="BU206" i="108" s="1"/>
  <c r="F208" i="108"/>
  <c r="G208" i="108" s="1"/>
  <c r="H208" i="108"/>
  <c r="I208" i="108" s="1"/>
  <c r="D207" i="108"/>
  <c r="BS207" i="108" s="1"/>
  <c r="BU207" i="108" s="1"/>
  <c r="BR210" i="108"/>
  <c r="H207" i="105"/>
  <c r="BL210" i="108"/>
  <c r="I206" i="105"/>
  <c r="BN209" i="108" s="1"/>
  <c r="BM209" i="108"/>
  <c r="A210" i="103"/>
  <c r="D210" i="103"/>
  <c r="B210" i="103"/>
  <c r="C210" i="103"/>
  <c r="Y211" i="108"/>
  <c r="B211" i="108"/>
  <c r="C211" i="108"/>
  <c r="A211" i="108"/>
  <c r="X212" i="108" s="1"/>
  <c r="G209" i="104"/>
  <c r="A208" i="105"/>
  <c r="J208" i="105"/>
  <c r="G208" i="105" s="1"/>
  <c r="F208" i="105"/>
  <c r="B208" i="105"/>
  <c r="C208" i="105"/>
  <c r="D208" i="105"/>
  <c r="BO211" i="108" s="1"/>
  <c r="E208" i="105"/>
  <c r="BP211" i="108" s="1"/>
  <c r="A210" i="104"/>
  <c r="B210" i="104"/>
  <c r="C210" i="104"/>
  <c r="D210" i="104"/>
  <c r="E210" i="104"/>
  <c r="F210" i="104"/>
  <c r="A212" i="102"/>
  <c r="C213" i="102" s="1"/>
  <c r="B212" i="102"/>
  <c r="D212" i="102"/>
  <c r="T210" i="108" l="1"/>
  <c r="U210" i="108" s="1"/>
  <c r="V210" i="108"/>
  <c r="W210" i="108" s="1"/>
  <c r="P210" i="108"/>
  <c r="Q210" i="108" s="1"/>
  <c r="R210" i="108"/>
  <c r="S210" i="108" s="1"/>
  <c r="N209" i="108"/>
  <c r="BT209" i="108" s="1"/>
  <c r="BV209" i="108" s="1"/>
  <c r="O208" i="108"/>
  <c r="E206" i="108"/>
  <c r="E207" i="108"/>
  <c r="D208" i="108"/>
  <c r="BS208" i="108" s="1"/>
  <c r="BU208" i="108" s="1"/>
  <c r="BR211" i="108"/>
  <c r="H208" i="105"/>
  <c r="BM211" i="108" s="1"/>
  <c r="BL211" i="108"/>
  <c r="I207" i="105"/>
  <c r="BN210" i="108" s="1"/>
  <c r="BM210" i="108"/>
  <c r="L210" i="108"/>
  <c r="M210" i="108" s="1"/>
  <c r="BQ209" i="108"/>
  <c r="A211" i="103"/>
  <c r="B211" i="103"/>
  <c r="C211" i="103"/>
  <c r="D211" i="103"/>
  <c r="Y212" i="108"/>
  <c r="B212" i="108"/>
  <c r="C212" i="108"/>
  <c r="A212" i="108"/>
  <c r="X213" i="108" s="1"/>
  <c r="E209" i="105"/>
  <c r="BP212" i="108" s="1"/>
  <c r="F209" i="105"/>
  <c r="A209" i="105"/>
  <c r="J209" i="105"/>
  <c r="G209" i="105" s="1"/>
  <c r="BL212" i="108" s="1"/>
  <c r="L212" i="108" s="1"/>
  <c r="M212" i="108" s="1"/>
  <c r="B209" i="105"/>
  <c r="D209" i="105"/>
  <c r="BO212" i="108" s="1"/>
  <c r="C209" i="105"/>
  <c r="B211" i="104"/>
  <c r="C211" i="104"/>
  <c r="D211" i="104"/>
  <c r="E211" i="104"/>
  <c r="F211" i="104"/>
  <c r="A211" i="104"/>
  <c r="G210" i="104"/>
  <c r="A213" i="102"/>
  <c r="C214" i="102" s="1"/>
  <c r="B213" i="102"/>
  <c r="D213" i="102"/>
  <c r="T211" i="108" l="1"/>
  <c r="U211" i="108" s="1"/>
  <c r="V211" i="108"/>
  <c r="W211" i="108" s="1"/>
  <c r="P211" i="108"/>
  <c r="Q211" i="108" s="1"/>
  <c r="R211" i="108"/>
  <c r="S211" i="108" s="1"/>
  <c r="N210" i="108"/>
  <c r="BT210" i="108" s="1"/>
  <c r="BV210" i="108" s="1"/>
  <c r="O209" i="108"/>
  <c r="E208" i="108"/>
  <c r="H209" i="108"/>
  <c r="I209" i="108" s="1"/>
  <c r="J209" i="108"/>
  <c r="K209" i="108" s="1"/>
  <c r="F209" i="108"/>
  <c r="G209" i="108" s="1"/>
  <c r="I208" i="105"/>
  <c r="BN211" i="108" s="1"/>
  <c r="BQ211" i="108" s="1"/>
  <c r="BQ210" i="108"/>
  <c r="L211" i="108"/>
  <c r="M211" i="108" s="1"/>
  <c r="BR212" i="108"/>
  <c r="A212" i="103"/>
  <c r="B212" i="103"/>
  <c r="C212" i="103"/>
  <c r="D212" i="103"/>
  <c r="B213" i="108"/>
  <c r="Y213" i="108"/>
  <c r="C213" i="108"/>
  <c r="A213" i="108"/>
  <c r="X214" i="108" s="1"/>
  <c r="C210" i="105"/>
  <c r="D210" i="105"/>
  <c r="BO213" i="108" s="1"/>
  <c r="E210" i="105"/>
  <c r="BP213" i="108" s="1"/>
  <c r="B210" i="105"/>
  <c r="F210" i="105"/>
  <c r="A210" i="105"/>
  <c r="J210" i="105"/>
  <c r="G210" i="105" s="1"/>
  <c r="BL213" i="108" s="1"/>
  <c r="H209" i="105"/>
  <c r="G211" i="104"/>
  <c r="C212" i="104"/>
  <c r="D212" i="104"/>
  <c r="E212" i="104"/>
  <c r="F212" i="104"/>
  <c r="A212" i="104"/>
  <c r="B212" i="104"/>
  <c r="A214" i="102"/>
  <c r="C215" i="102" s="1"/>
  <c r="B214" i="102"/>
  <c r="D214" i="102"/>
  <c r="T212" i="108" l="1"/>
  <c r="U212" i="108" s="1"/>
  <c r="V212" i="108"/>
  <c r="W212" i="108" s="1"/>
  <c r="N211" i="108"/>
  <c r="BT211" i="108" s="1"/>
  <c r="BV211" i="108" s="1"/>
  <c r="O210" i="108"/>
  <c r="P212" i="108"/>
  <c r="Q212" i="108" s="1"/>
  <c r="R212" i="108"/>
  <c r="S212" i="108" s="1"/>
  <c r="J211" i="108"/>
  <c r="K211" i="108" s="1"/>
  <c r="H210" i="108"/>
  <c r="I210" i="108" s="1"/>
  <c r="J210" i="108"/>
  <c r="K210" i="108" s="1"/>
  <c r="F211" i="108"/>
  <c r="G211" i="108" s="1"/>
  <c r="H211" i="108"/>
  <c r="I211" i="108" s="1"/>
  <c r="D209" i="108"/>
  <c r="BS209" i="108" s="1"/>
  <c r="BU209" i="108" s="1"/>
  <c r="F210" i="108"/>
  <c r="G210" i="108" s="1"/>
  <c r="I209" i="105"/>
  <c r="BN212" i="108" s="1"/>
  <c r="BM212" i="108"/>
  <c r="BR213" i="108"/>
  <c r="L213" i="108"/>
  <c r="M213" i="108" s="1"/>
  <c r="A213" i="103"/>
  <c r="B213" i="103"/>
  <c r="C213" i="103"/>
  <c r="D213" i="103"/>
  <c r="C214" i="108"/>
  <c r="A214" i="108"/>
  <c r="X215" i="108" s="1"/>
  <c r="Y214" i="108"/>
  <c r="B214" i="108"/>
  <c r="J211" i="105"/>
  <c r="G211" i="105" s="1"/>
  <c r="BL214" i="108" s="1"/>
  <c r="B211" i="105"/>
  <c r="C211" i="105"/>
  <c r="D211" i="105"/>
  <c r="BO214" i="108" s="1"/>
  <c r="E211" i="105"/>
  <c r="BP214" i="108" s="1"/>
  <c r="A211" i="105"/>
  <c r="F211" i="105"/>
  <c r="H210" i="105"/>
  <c r="G212" i="104"/>
  <c r="D213" i="104"/>
  <c r="E213" i="104"/>
  <c r="F213" i="104"/>
  <c r="A213" i="104"/>
  <c r="B213" i="104"/>
  <c r="C213" i="104"/>
  <c r="A215" i="102"/>
  <c r="C216" i="102" s="1"/>
  <c r="B215" i="102"/>
  <c r="D215" i="102"/>
  <c r="T213" i="108" l="1"/>
  <c r="U213" i="108" s="1"/>
  <c r="V213" i="108"/>
  <c r="W213" i="108" s="1"/>
  <c r="N212" i="108"/>
  <c r="BT212" i="108" s="1"/>
  <c r="BV212" i="108" s="1"/>
  <c r="O211" i="108"/>
  <c r="P213" i="108"/>
  <c r="Q213" i="108" s="1"/>
  <c r="R213" i="108"/>
  <c r="S213" i="108" s="1"/>
  <c r="E209" i="108"/>
  <c r="D210" i="108"/>
  <c r="BS210" i="108" s="1"/>
  <c r="BU210" i="108" s="1"/>
  <c r="D211" i="108"/>
  <c r="BS211" i="108" s="1"/>
  <c r="BU211" i="108" s="1"/>
  <c r="W214" i="108"/>
  <c r="I210" i="105"/>
  <c r="BN213" i="108" s="1"/>
  <c r="BM213" i="108"/>
  <c r="L214" i="108"/>
  <c r="M214" i="108" s="1"/>
  <c r="BR214" i="108"/>
  <c r="V214" i="108" s="1"/>
  <c r="BQ212" i="108"/>
  <c r="D214" i="103"/>
  <c r="A214" i="103"/>
  <c r="B214" i="103"/>
  <c r="C214" i="103"/>
  <c r="Y215" i="108"/>
  <c r="A215" i="108"/>
  <c r="X216" i="108" s="1"/>
  <c r="C215" i="108"/>
  <c r="B215" i="108"/>
  <c r="H211" i="105"/>
  <c r="B212" i="105"/>
  <c r="C212" i="105"/>
  <c r="D212" i="105"/>
  <c r="BO215" i="108" s="1"/>
  <c r="E212" i="105"/>
  <c r="BP215" i="108" s="1"/>
  <c r="J212" i="105"/>
  <c r="G212" i="105" s="1"/>
  <c r="F212" i="105"/>
  <c r="A212" i="105"/>
  <c r="G213" i="104"/>
  <c r="E214" i="104"/>
  <c r="F214" i="104"/>
  <c r="A214" i="104"/>
  <c r="B214" i="104"/>
  <c r="C214" i="104"/>
  <c r="D214" i="104"/>
  <c r="A216" i="102"/>
  <c r="C217" i="102" s="1"/>
  <c r="B216" i="102"/>
  <c r="D216" i="102"/>
  <c r="R214" i="108" l="1"/>
  <c r="S214" i="108" s="1"/>
  <c r="T214" i="108"/>
  <c r="U214" i="108" s="1"/>
  <c r="N213" i="108"/>
  <c r="BT213" i="108" s="1"/>
  <c r="BV213" i="108" s="1"/>
  <c r="O212" i="108"/>
  <c r="P214" i="108"/>
  <c r="Q214" i="108" s="1"/>
  <c r="E210" i="108"/>
  <c r="E211" i="108"/>
  <c r="H212" i="108"/>
  <c r="I212" i="108" s="1"/>
  <c r="J212" i="108"/>
  <c r="K212" i="108" s="1"/>
  <c r="F212" i="108"/>
  <c r="G212" i="108" s="1"/>
  <c r="BQ213" i="108"/>
  <c r="H212" i="105"/>
  <c r="BL215" i="108"/>
  <c r="I211" i="105"/>
  <c r="BN214" i="108" s="1"/>
  <c r="BM214" i="108"/>
  <c r="BR215" i="108"/>
  <c r="V215" i="108" s="1"/>
  <c r="W215" i="108" s="1"/>
  <c r="D215" i="103"/>
  <c r="A215" i="103"/>
  <c r="B215" i="103"/>
  <c r="C215" i="103"/>
  <c r="A216" i="108"/>
  <c r="X217" i="108" s="1"/>
  <c r="Y216" i="108"/>
  <c r="B216" i="108"/>
  <c r="C216" i="108"/>
  <c r="E213" i="105"/>
  <c r="BP216" i="108" s="1"/>
  <c r="F213" i="105"/>
  <c r="A213" i="105"/>
  <c r="J213" i="105"/>
  <c r="G213" i="105" s="1"/>
  <c r="B213" i="105"/>
  <c r="C213" i="105"/>
  <c r="D213" i="105"/>
  <c r="BO216" i="108" s="1"/>
  <c r="F215" i="104"/>
  <c r="A215" i="104"/>
  <c r="B215" i="104"/>
  <c r="C215" i="104"/>
  <c r="D215" i="104"/>
  <c r="E215" i="104"/>
  <c r="G214" i="104"/>
  <c r="A217" i="102"/>
  <c r="C218" i="102" s="1"/>
  <c r="B217" i="102"/>
  <c r="D217" i="102"/>
  <c r="R215" i="108" l="1"/>
  <c r="S215" i="108" s="1"/>
  <c r="T215" i="108"/>
  <c r="U215" i="108" s="1"/>
  <c r="O213" i="108"/>
  <c r="N214" i="108"/>
  <c r="BT214" i="108" s="1"/>
  <c r="BV214" i="108" s="1"/>
  <c r="P215" i="108"/>
  <c r="Q215" i="108" s="1"/>
  <c r="D212" i="108"/>
  <c r="BS212" i="108" s="1"/>
  <c r="BU212" i="108" s="1"/>
  <c r="H213" i="108"/>
  <c r="I213" i="108" s="1"/>
  <c r="J213" i="108"/>
  <c r="K213" i="108" s="1"/>
  <c r="F213" i="108"/>
  <c r="G213" i="108" s="1"/>
  <c r="BR216" i="108"/>
  <c r="I212" i="105"/>
  <c r="BN215" i="108" s="1"/>
  <c r="BM215" i="108"/>
  <c r="L215" i="108"/>
  <c r="M215" i="108" s="1"/>
  <c r="H213" i="105"/>
  <c r="BM216" i="108" s="1"/>
  <c r="BL216" i="108"/>
  <c r="BQ214" i="108"/>
  <c r="A216" i="103"/>
  <c r="B216" i="103"/>
  <c r="C216" i="103"/>
  <c r="D216" i="103"/>
  <c r="A217" i="108"/>
  <c r="X218" i="108" s="1"/>
  <c r="Y217" i="108"/>
  <c r="C217" i="108"/>
  <c r="B217" i="108"/>
  <c r="J214" i="105"/>
  <c r="G214" i="105" s="1"/>
  <c r="C214" i="105"/>
  <c r="D214" i="105"/>
  <c r="BO217" i="108" s="1"/>
  <c r="B214" i="105"/>
  <c r="E214" i="105"/>
  <c r="BP217" i="108" s="1"/>
  <c r="F214" i="105"/>
  <c r="A214" i="105"/>
  <c r="A216" i="104"/>
  <c r="B216" i="104"/>
  <c r="C216" i="104"/>
  <c r="D216" i="104"/>
  <c r="E216" i="104"/>
  <c r="F216" i="104"/>
  <c r="G215" i="104"/>
  <c r="A218" i="102"/>
  <c r="C219" i="102" s="1"/>
  <c r="B218" i="102"/>
  <c r="D218" i="102"/>
  <c r="T216" i="108" l="1"/>
  <c r="U216" i="108" s="1"/>
  <c r="V216" i="108"/>
  <c r="W216" i="108" s="1"/>
  <c r="P216" i="108"/>
  <c r="Q216" i="108" s="1"/>
  <c r="R216" i="108"/>
  <c r="S216" i="108" s="1"/>
  <c r="O214" i="108"/>
  <c r="N215" i="108"/>
  <c r="BT215" i="108" s="1"/>
  <c r="BV215" i="108" s="1"/>
  <c r="E212" i="108"/>
  <c r="H214" i="108"/>
  <c r="I214" i="108" s="1"/>
  <c r="J214" i="108"/>
  <c r="K214" i="108" s="1"/>
  <c r="D213" i="108"/>
  <c r="BS213" i="108" s="1"/>
  <c r="BU213" i="108" s="1"/>
  <c r="F214" i="108"/>
  <c r="G214" i="108" s="1"/>
  <c r="I213" i="105"/>
  <c r="BN216" i="108" s="1"/>
  <c r="BQ216" i="108" s="1"/>
  <c r="BQ215" i="108"/>
  <c r="H214" i="105"/>
  <c r="BM217" i="108" s="1"/>
  <c r="BL217" i="108"/>
  <c r="BR217" i="108"/>
  <c r="L216" i="108"/>
  <c r="M216" i="108" s="1"/>
  <c r="A217" i="103"/>
  <c r="B217" i="103"/>
  <c r="C217" i="103"/>
  <c r="D217" i="103"/>
  <c r="Y218" i="108"/>
  <c r="A218" i="108"/>
  <c r="X219" i="108" s="1"/>
  <c r="B218" i="108"/>
  <c r="C218" i="108"/>
  <c r="J215" i="105"/>
  <c r="A215" i="105"/>
  <c r="B215" i="105"/>
  <c r="C215" i="105"/>
  <c r="D215" i="105"/>
  <c r="BO218" i="108" s="1"/>
  <c r="E215" i="105"/>
  <c r="BP218" i="108" s="1"/>
  <c r="F215" i="105"/>
  <c r="G216" i="104"/>
  <c r="A217" i="104"/>
  <c r="B217" i="104"/>
  <c r="C217" i="104"/>
  <c r="D217" i="104"/>
  <c r="E217" i="104"/>
  <c r="F217" i="104"/>
  <c r="A219" i="102"/>
  <c r="C220" i="102" s="1"/>
  <c r="B219" i="102"/>
  <c r="D219" i="102"/>
  <c r="T217" i="108" l="1"/>
  <c r="U217" i="108" s="1"/>
  <c r="V217" i="108"/>
  <c r="W217" i="108" s="1"/>
  <c r="P217" i="108"/>
  <c r="Q217" i="108" s="1"/>
  <c r="R217" i="108"/>
  <c r="S217" i="108" s="1"/>
  <c r="N216" i="108"/>
  <c r="BT216" i="108" s="1"/>
  <c r="BV216" i="108" s="1"/>
  <c r="O215" i="108"/>
  <c r="E213" i="108"/>
  <c r="D214" i="108"/>
  <c r="BS214" i="108" s="1"/>
  <c r="BU214" i="108" s="1"/>
  <c r="H216" i="108"/>
  <c r="I216" i="108" s="1"/>
  <c r="J216" i="108"/>
  <c r="K216" i="108" s="1"/>
  <c r="H215" i="108"/>
  <c r="I215" i="108" s="1"/>
  <c r="J215" i="108"/>
  <c r="K215" i="108" s="1"/>
  <c r="F216" i="108"/>
  <c r="G216" i="108" s="1"/>
  <c r="F215" i="108"/>
  <c r="G215" i="108" s="1"/>
  <c r="I214" i="105"/>
  <c r="BN217" i="108" s="1"/>
  <c r="BQ217" i="108" s="1"/>
  <c r="BR218" i="108"/>
  <c r="L217" i="108"/>
  <c r="M217" i="108" s="1"/>
  <c r="A218" i="103"/>
  <c r="B218" i="103"/>
  <c r="C218" i="103"/>
  <c r="D218" i="103"/>
  <c r="A219" i="108"/>
  <c r="X220" i="108" s="1"/>
  <c r="B219" i="108"/>
  <c r="Y219" i="108"/>
  <c r="C219" i="108"/>
  <c r="G215" i="105"/>
  <c r="A216" i="105"/>
  <c r="E216" i="105"/>
  <c r="BP219" i="108" s="1"/>
  <c r="F216" i="105"/>
  <c r="J216" i="105"/>
  <c r="G216" i="105" s="1"/>
  <c r="B216" i="105"/>
  <c r="C216" i="105"/>
  <c r="D216" i="105"/>
  <c r="BO219" i="108" s="1"/>
  <c r="G217" i="104"/>
  <c r="A218" i="104"/>
  <c r="B218" i="104"/>
  <c r="C218" i="104"/>
  <c r="D218" i="104"/>
  <c r="E218" i="104"/>
  <c r="F218" i="104"/>
  <c r="A220" i="102"/>
  <c r="C221" i="102" s="1"/>
  <c r="B220" i="102"/>
  <c r="D220" i="102"/>
  <c r="T218" i="108" l="1"/>
  <c r="U218" i="108" s="1"/>
  <c r="V218" i="108"/>
  <c r="W218" i="108" s="1"/>
  <c r="N217" i="108"/>
  <c r="BT217" i="108" s="1"/>
  <c r="BV217" i="108" s="1"/>
  <c r="O216" i="108"/>
  <c r="P218" i="108"/>
  <c r="Q218" i="108" s="1"/>
  <c r="R218" i="108"/>
  <c r="S218" i="108" s="1"/>
  <c r="E214" i="108"/>
  <c r="H217" i="108"/>
  <c r="I217" i="108" s="1"/>
  <c r="J217" i="108"/>
  <c r="K217" i="108" s="1"/>
  <c r="D215" i="108"/>
  <c r="BS215" i="108" s="1"/>
  <c r="BU215" i="108" s="1"/>
  <c r="D216" i="108"/>
  <c r="BS216" i="108" s="1"/>
  <c r="BU216" i="108" s="1"/>
  <c r="F217" i="108"/>
  <c r="G217" i="108" s="1"/>
  <c r="H215" i="105"/>
  <c r="BL218" i="108"/>
  <c r="BR219" i="108"/>
  <c r="H216" i="105"/>
  <c r="BM219" i="108" s="1"/>
  <c r="BL219" i="108"/>
  <c r="A219" i="103"/>
  <c r="B219" i="103"/>
  <c r="C219" i="103"/>
  <c r="D219" i="103"/>
  <c r="Y220" i="108"/>
  <c r="A220" i="108"/>
  <c r="X221" i="108" s="1"/>
  <c r="B220" i="108"/>
  <c r="C220" i="108"/>
  <c r="E217" i="105"/>
  <c r="BP220" i="108" s="1"/>
  <c r="F217" i="105"/>
  <c r="A217" i="105"/>
  <c r="D217" i="105"/>
  <c r="BO220" i="108" s="1"/>
  <c r="J217" i="105"/>
  <c r="G217" i="105" s="1"/>
  <c r="C217" i="105"/>
  <c r="B217" i="105"/>
  <c r="B219" i="104"/>
  <c r="C219" i="104"/>
  <c r="D219" i="104"/>
  <c r="E219" i="104"/>
  <c r="F219" i="104"/>
  <c r="A219" i="104"/>
  <c r="G218" i="104"/>
  <c r="A221" i="102"/>
  <c r="C222" i="102" s="1"/>
  <c r="B221" i="102"/>
  <c r="D221" i="102"/>
  <c r="T219" i="108" l="1"/>
  <c r="U219" i="108" s="1"/>
  <c r="V219" i="108"/>
  <c r="W219" i="108" s="1"/>
  <c r="P219" i="108"/>
  <c r="Q219" i="108" s="1"/>
  <c r="R219" i="108"/>
  <c r="S219" i="108" s="1"/>
  <c r="N218" i="108"/>
  <c r="BT218" i="108" s="1"/>
  <c r="BV218" i="108" s="1"/>
  <c r="O217" i="108"/>
  <c r="E215" i="108"/>
  <c r="E216" i="108"/>
  <c r="D217" i="108"/>
  <c r="BS217" i="108" s="1"/>
  <c r="BU217" i="108" s="1"/>
  <c r="I215" i="105"/>
  <c r="BN218" i="108" s="1"/>
  <c r="BM218" i="108"/>
  <c r="L218" i="108"/>
  <c r="M218" i="108" s="1"/>
  <c r="H217" i="105"/>
  <c r="BM220" i="108" s="1"/>
  <c r="BL220" i="108"/>
  <c r="BR220" i="108"/>
  <c r="L219" i="108"/>
  <c r="M219" i="108" s="1"/>
  <c r="I216" i="105"/>
  <c r="BN219" i="108" s="1"/>
  <c r="BQ219" i="108" s="1"/>
  <c r="A220" i="103"/>
  <c r="B220" i="103"/>
  <c r="C220" i="103"/>
  <c r="D220" i="103"/>
  <c r="B221" i="108"/>
  <c r="Y221" i="108"/>
  <c r="A221" i="108"/>
  <c r="X222" i="108" s="1"/>
  <c r="C221" i="108"/>
  <c r="J218" i="105"/>
  <c r="G218" i="105" s="1"/>
  <c r="BL221" i="108" s="1"/>
  <c r="C218" i="105"/>
  <c r="B218" i="105"/>
  <c r="D218" i="105"/>
  <c r="BO221" i="108" s="1"/>
  <c r="E218" i="105"/>
  <c r="BP221" i="108" s="1"/>
  <c r="F218" i="105"/>
  <c r="A218" i="105"/>
  <c r="G219" i="104"/>
  <c r="C220" i="104"/>
  <c r="D220" i="104"/>
  <c r="E220" i="104"/>
  <c r="F220" i="104"/>
  <c r="A220" i="104"/>
  <c r="B220" i="104"/>
  <c r="A222" i="102"/>
  <c r="C223" i="102" s="1"/>
  <c r="B222" i="102"/>
  <c r="D222" i="102"/>
  <c r="T220" i="108" l="1"/>
  <c r="U220" i="108" s="1"/>
  <c r="V220" i="108"/>
  <c r="W220" i="108" s="1"/>
  <c r="P220" i="108"/>
  <c r="Q220" i="108" s="1"/>
  <c r="R220" i="108"/>
  <c r="S220" i="108" s="1"/>
  <c r="N219" i="108"/>
  <c r="BT219" i="108" s="1"/>
  <c r="BV219" i="108" s="1"/>
  <c r="O218" i="108"/>
  <c r="E217" i="108"/>
  <c r="H219" i="108"/>
  <c r="I219" i="108" s="1"/>
  <c r="J219" i="108"/>
  <c r="K219" i="108" s="1"/>
  <c r="F219" i="108"/>
  <c r="G219" i="108" s="1"/>
  <c r="BQ218" i="108"/>
  <c r="L220" i="108"/>
  <c r="M220" i="108" s="1"/>
  <c r="BR221" i="108"/>
  <c r="V221" i="108" s="1"/>
  <c r="W221" i="108" s="1"/>
  <c r="L221" i="108"/>
  <c r="M221" i="108" s="1"/>
  <c r="I217" i="105"/>
  <c r="BN220" i="108" s="1"/>
  <c r="BQ220" i="108" s="1"/>
  <c r="A221" i="103"/>
  <c r="B221" i="103"/>
  <c r="C221" i="103"/>
  <c r="D221" i="103"/>
  <c r="Y222" i="108"/>
  <c r="C222" i="108"/>
  <c r="A222" i="108"/>
  <c r="X223" i="108" s="1"/>
  <c r="B222" i="108"/>
  <c r="G220" i="104"/>
  <c r="H218" i="105"/>
  <c r="J219" i="105"/>
  <c r="G219" i="105" s="1"/>
  <c r="B219" i="105"/>
  <c r="C219" i="105"/>
  <c r="A219" i="105"/>
  <c r="D219" i="105"/>
  <c r="BO222" i="108" s="1"/>
  <c r="E219" i="105"/>
  <c r="BP222" i="108" s="1"/>
  <c r="F219" i="105"/>
  <c r="D221" i="104"/>
  <c r="E221" i="104"/>
  <c r="F221" i="104"/>
  <c r="A221" i="104"/>
  <c r="B221" i="104"/>
  <c r="C221" i="104"/>
  <c r="A223" i="102"/>
  <c r="C224" i="102" s="1"/>
  <c r="B223" i="102"/>
  <c r="D223" i="102"/>
  <c r="R221" i="108" l="1"/>
  <c r="S221" i="108" s="1"/>
  <c r="T221" i="108"/>
  <c r="U221" i="108" s="1"/>
  <c r="N220" i="108"/>
  <c r="BT220" i="108" s="1"/>
  <c r="BV220" i="108" s="1"/>
  <c r="O219" i="108"/>
  <c r="P221" i="108"/>
  <c r="Q221" i="108" s="1"/>
  <c r="J220" i="108"/>
  <c r="K220" i="108" s="1"/>
  <c r="H218" i="108"/>
  <c r="I218" i="108" s="1"/>
  <c r="J218" i="108"/>
  <c r="K218" i="108" s="1"/>
  <c r="D219" i="108"/>
  <c r="BS219" i="108" s="1"/>
  <c r="BU219" i="108" s="1"/>
  <c r="F220" i="108"/>
  <c r="G220" i="108" s="1"/>
  <c r="H220" i="108"/>
  <c r="I220" i="108" s="1"/>
  <c r="F218" i="108"/>
  <c r="G218" i="108" s="1"/>
  <c r="BR222" i="108"/>
  <c r="V222" i="108" s="1"/>
  <c r="W222" i="108" s="1"/>
  <c r="I218" i="105"/>
  <c r="BN221" i="108" s="1"/>
  <c r="BM221" i="108"/>
  <c r="H219" i="105"/>
  <c r="BL222" i="108"/>
  <c r="G221" i="104"/>
  <c r="A222" i="103"/>
  <c r="B222" i="103"/>
  <c r="C222" i="103"/>
  <c r="D222" i="103"/>
  <c r="A223" i="108"/>
  <c r="X224" i="108" s="1"/>
  <c r="B223" i="108"/>
  <c r="Y223" i="108"/>
  <c r="C223" i="108"/>
  <c r="A220" i="105"/>
  <c r="J220" i="105"/>
  <c r="G220" i="105" s="1"/>
  <c r="E220" i="105"/>
  <c r="BP223" i="108" s="1"/>
  <c r="B220" i="105"/>
  <c r="C220" i="105"/>
  <c r="D220" i="105"/>
  <c r="BO223" i="108" s="1"/>
  <c r="F220" i="105"/>
  <c r="E222" i="104"/>
  <c r="F222" i="104"/>
  <c r="A222" i="104"/>
  <c r="B222" i="104"/>
  <c r="C222" i="104"/>
  <c r="D222" i="104"/>
  <c r="A224" i="102"/>
  <c r="C225" i="102" s="1"/>
  <c r="B224" i="102"/>
  <c r="D224" i="102"/>
  <c r="R222" i="108" l="1"/>
  <c r="S222" i="108" s="1"/>
  <c r="T222" i="108"/>
  <c r="U222" i="108" s="1"/>
  <c r="O220" i="108"/>
  <c r="N221" i="108"/>
  <c r="BT221" i="108" s="1"/>
  <c r="BV221" i="108" s="1"/>
  <c r="P222" i="108"/>
  <c r="Q222" i="108" s="1"/>
  <c r="E219" i="108"/>
  <c r="BR223" i="108"/>
  <c r="D220" i="108"/>
  <c r="BS220" i="108" s="1"/>
  <c r="BU220" i="108" s="1"/>
  <c r="D218" i="108"/>
  <c r="BS218" i="108" s="1"/>
  <c r="BU218" i="108" s="1"/>
  <c r="BQ221" i="108"/>
  <c r="I219" i="105"/>
  <c r="BN222" i="108" s="1"/>
  <c r="BM222" i="108"/>
  <c r="L222" i="108"/>
  <c r="M222" i="108" s="1"/>
  <c r="H220" i="105"/>
  <c r="BM223" i="108" s="1"/>
  <c r="BL223" i="108"/>
  <c r="A223" i="103"/>
  <c r="B223" i="103"/>
  <c r="C223" i="103"/>
  <c r="D223" i="103"/>
  <c r="Y224" i="108"/>
  <c r="B224" i="108"/>
  <c r="A224" i="108"/>
  <c r="X225" i="108" s="1"/>
  <c r="C224" i="108"/>
  <c r="E221" i="105"/>
  <c r="BP224" i="108" s="1"/>
  <c r="C221" i="105"/>
  <c r="F221" i="105"/>
  <c r="A221" i="105"/>
  <c r="J221" i="105"/>
  <c r="G221" i="105" s="1"/>
  <c r="BL224" i="108" s="1"/>
  <c r="L224" i="108" s="1"/>
  <c r="M224" i="108" s="1"/>
  <c r="D221" i="105"/>
  <c r="BO224" i="108" s="1"/>
  <c r="B221" i="105"/>
  <c r="F223" i="104"/>
  <c r="A223" i="104"/>
  <c r="B223" i="104"/>
  <c r="C223" i="104"/>
  <c r="D223" i="104"/>
  <c r="E223" i="104"/>
  <c r="G222" i="104"/>
  <c r="A225" i="102"/>
  <c r="C226" i="102" s="1"/>
  <c r="B225" i="102"/>
  <c r="D225" i="102"/>
  <c r="T223" i="108" l="1"/>
  <c r="U223" i="108" s="1"/>
  <c r="V223" i="108"/>
  <c r="W223" i="108" s="1"/>
  <c r="P223" i="108"/>
  <c r="Q223" i="108" s="1"/>
  <c r="R223" i="108"/>
  <c r="S223" i="108" s="1"/>
  <c r="O221" i="108"/>
  <c r="N222" i="108"/>
  <c r="BT222" i="108" s="1"/>
  <c r="BV222" i="108" s="1"/>
  <c r="E220" i="108"/>
  <c r="E218" i="108"/>
  <c r="H221" i="108"/>
  <c r="I221" i="108" s="1"/>
  <c r="J221" i="108"/>
  <c r="K221" i="108" s="1"/>
  <c r="I220" i="105"/>
  <c r="BN223" i="108" s="1"/>
  <c r="BQ223" i="108" s="1"/>
  <c r="F221" i="108"/>
  <c r="G221" i="108" s="1"/>
  <c r="BQ222" i="108"/>
  <c r="BR224" i="108"/>
  <c r="L223" i="108"/>
  <c r="M223" i="108" s="1"/>
  <c r="A224" i="103"/>
  <c r="B224" i="103"/>
  <c r="C224" i="103"/>
  <c r="D224" i="103"/>
  <c r="A225" i="108"/>
  <c r="X226" i="108" s="1"/>
  <c r="Y225" i="108"/>
  <c r="C225" i="108"/>
  <c r="B225" i="108"/>
  <c r="H221" i="105"/>
  <c r="C222" i="105"/>
  <c r="D222" i="105"/>
  <c r="BO225" i="108" s="1"/>
  <c r="E222" i="105"/>
  <c r="BP225" i="108" s="1"/>
  <c r="J222" i="105"/>
  <c r="G222" i="105" s="1"/>
  <c r="BL225" i="108" s="1"/>
  <c r="B222" i="105"/>
  <c r="F222" i="105"/>
  <c r="A222" i="105"/>
  <c r="A224" i="104"/>
  <c r="B224" i="104"/>
  <c r="C224" i="104"/>
  <c r="D224" i="104"/>
  <c r="E224" i="104"/>
  <c r="F224" i="104"/>
  <c r="G223" i="104"/>
  <c r="A226" i="102"/>
  <c r="C227" i="102" s="1"/>
  <c r="B226" i="102"/>
  <c r="D226" i="102"/>
  <c r="T224" i="108" l="1"/>
  <c r="U224" i="108" s="1"/>
  <c r="V224" i="108"/>
  <c r="W224" i="108" s="1"/>
  <c r="N223" i="108"/>
  <c r="BT223" i="108" s="1"/>
  <c r="BV223" i="108" s="1"/>
  <c r="P224" i="108"/>
  <c r="Q224" i="108" s="1"/>
  <c r="R224" i="108"/>
  <c r="S224" i="108" s="1"/>
  <c r="O222" i="108"/>
  <c r="J223" i="108"/>
  <c r="K223" i="108" s="1"/>
  <c r="H222" i="108"/>
  <c r="I222" i="108" s="1"/>
  <c r="J222" i="108"/>
  <c r="K222" i="108" s="1"/>
  <c r="F223" i="108"/>
  <c r="G223" i="108" s="1"/>
  <c r="H223" i="108"/>
  <c r="I223" i="108" s="1"/>
  <c r="D221" i="108"/>
  <c r="BS221" i="108" s="1"/>
  <c r="BU221" i="108" s="1"/>
  <c r="F222" i="108"/>
  <c r="G222" i="108" s="1"/>
  <c r="I221" i="105"/>
  <c r="BN224" i="108" s="1"/>
  <c r="BM224" i="108"/>
  <c r="L225" i="108"/>
  <c r="M225" i="108" s="1"/>
  <c r="BR225" i="108"/>
  <c r="A225" i="103"/>
  <c r="B225" i="103"/>
  <c r="C225" i="103"/>
  <c r="D225" i="103"/>
  <c r="A226" i="108"/>
  <c r="X227" i="108" s="1"/>
  <c r="B226" i="108"/>
  <c r="C226" i="108"/>
  <c r="Y226" i="108"/>
  <c r="G224" i="104"/>
  <c r="J223" i="105"/>
  <c r="G223" i="105" s="1"/>
  <c r="BL226" i="108" s="1"/>
  <c r="L226" i="108" s="1"/>
  <c r="M226" i="108" s="1"/>
  <c r="B223" i="105"/>
  <c r="C223" i="105"/>
  <c r="D223" i="105"/>
  <c r="BO226" i="108" s="1"/>
  <c r="A223" i="105"/>
  <c r="E223" i="105"/>
  <c r="BP226" i="108" s="1"/>
  <c r="F223" i="105"/>
  <c r="H222" i="105"/>
  <c r="A225" i="104"/>
  <c r="B225" i="104"/>
  <c r="C225" i="104"/>
  <c r="D225" i="104"/>
  <c r="E225" i="104"/>
  <c r="F225" i="104"/>
  <c r="A227" i="102"/>
  <c r="C228" i="102" s="1"/>
  <c r="B227" i="102"/>
  <c r="D227" i="102"/>
  <c r="T225" i="108" l="1"/>
  <c r="U225" i="108" s="1"/>
  <c r="V225" i="108"/>
  <c r="W225" i="108" s="1"/>
  <c r="P225" i="108"/>
  <c r="Q225" i="108" s="1"/>
  <c r="R225" i="108"/>
  <c r="S225" i="108" s="1"/>
  <c r="N224" i="108"/>
  <c r="BT224" i="108" s="1"/>
  <c r="BV224" i="108" s="1"/>
  <c r="O223" i="108"/>
  <c r="E221" i="108"/>
  <c r="D222" i="108"/>
  <c r="BS222" i="108" s="1"/>
  <c r="BU222" i="108" s="1"/>
  <c r="D223" i="108"/>
  <c r="BS223" i="108" s="1"/>
  <c r="BU223" i="108" s="1"/>
  <c r="BR226" i="108"/>
  <c r="BQ224" i="108"/>
  <c r="I222" i="105"/>
  <c r="BN225" i="108" s="1"/>
  <c r="BM225" i="108"/>
  <c r="A226" i="103"/>
  <c r="B226" i="103"/>
  <c r="C226" i="103"/>
  <c r="D226" i="103"/>
  <c r="C227" i="108"/>
  <c r="Y227" i="108"/>
  <c r="A227" i="108"/>
  <c r="X228" i="108" s="1"/>
  <c r="B227" i="108"/>
  <c r="H223" i="105"/>
  <c r="G225" i="104"/>
  <c r="A224" i="105"/>
  <c r="J224" i="105"/>
  <c r="G224" i="105" s="1"/>
  <c r="B224" i="105"/>
  <c r="F224" i="105"/>
  <c r="C224" i="105"/>
  <c r="E224" i="105"/>
  <c r="BP227" i="108" s="1"/>
  <c r="D224" i="105"/>
  <c r="BO227" i="108" s="1"/>
  <c r="A226" i="104"/>
  <c r="B226" i="104"/>
  <c r="C226" i="104"/>
  <c r="D226" i="104"/>
  <c r="E226" i="104"/>
  <c r="F226" i="104"/>
  <c r="A228" i="102"/>
  <c r="C229" i="102" s="1"/>
  <c r="B228" i="102"/>
  <c r="D228" i="102"/>
  <c r="T226" i="108" l="1"/>
  <c r="U226" i="108" s="1"/>
  <c r="V226" i="108"/>
  <c r="W226" i="108" s="1"/>
  <c r="N225" i="108"/>
  <c r="BT225" i="108" s="1"/>
  <c r="BV225" i="108" s="1"/>
  <c r="O224" i="108"/>
  <c r="P226" i="108"/>
  <c r="Q226" i="108" s="1"/>
  <c r="R226" i="108"/>
  <c r="S226" i="108" s="1"/>
  <c r="E222" i="108"/>
  <c r="E223" i="108"/>
  <c r="H224" i="108"/>
  <c r="I224" i="108" s="1"/>
  <c r="J224" i="108"/>
  <c r="K224" i="108" s="1"/>
  <c r="F224" i="108"/>
  <c r="G224" i="108" s="1"/>
  <c r="BR227" i="108"/>
  <c r="H224" i="105"/>
  <c r="BM227" i="108" s="1"/>
  <c r="BL227" i="108"/>
  <c r="I223" i="105"/>
  <c r="BN226" i="108" s="1"/>
  <c r="BM226" i="108"/>
  <c r="BQ225" i="108"/>
  <c r="A227" i="103"/>
  <c r="B227" i="103"/>
  <c r="C227" i="103"/>
  <c r="D227" i="103"/>
  <c r="C228" i="108"/>
  <c r="Y228" i="108"/>
  <c r="A228" i="108"/>
  <c r="X229" i="108" s="1"/>
  <c r="B228" i="108"/>
  <c r="E225" i="105"/>
  <c r="BP228" i="108" s="1"/>
  <c r="F225" i="105"/>
  <c r="A225" i="105"/>
  <c r="C225" i="105"/>
  <c r="D225" i="105"/>
  <c r="BO228" i="108" s="1"/>
  <c r="J225" i="105"/>
  <c r="G225" i="105" s="1"/>
  <c r="BL228" i="108" s="1"/>
  <c r="B225" i="105"/>
  <c r="B227" i="104"/>
  <c r="C227" i="104"/>
  <c r="D227" i="104"/>
  <c r="E227" i="104"/>
  <c r="F227" i="104"/>
  <c r="A227" i="104"/>
  <c r="G226" i="104"/>
  <c r="A229" i="102"/>
  <c r="C230" i="102" s="1"/>
  <c r="B229" i="102"/>
  <c r="D229" i="102"/>
  <c r="T227" i="108" l="1"/>
  <c r="U227" i="108" s="1"/>
  <c r="V227" i="108"/>
  <c r="W227" i="108" s="1"/>
  <c r="O225" i="108"/>
  <c r="N226" i="108"/>
  <c r="BT226" i="108" s="1"/>
  <c r="BV226" i="108" s="1"/>
  <c r="P227" i="108"/>
  <c r="Q227" i="108" s="1"/>
  <c r="R227" i="108"/>
  <c r="S227" i="108" s="1"/>
  <c r="H225" i="108"/>
  <c r="I225" i="108" s="1"/>
  <c r="J225" i="108"/>
  <c r="K225" i="108" s="1"/>
  <c r="D224" i="108"/>
  <c r="BS224" i="108" s="1"/>
  <c r="BU224" i="108" s="1"/>
  <c r="F225" i="108"/>
  <c r="G225" i="108" s="1"/>
  <c r="BR228" i="108"/>
  <c r="L227" i="108"/>
  <c r="M227" i="108" s="1"/>
  <c r="BQ226" i="108"/>
  <c r="I224" i="105"/>
  <c r="BN227" i="108" s="1"/>
  <c r="BQ227" i="108" s="1"/>
  <c r="L228" i="108"/>
  <c r="M228" i="108" s="1"/>
  <c r="A228" i="103"/>
  <c r="B228" i="103"/>
  <c r="C228" i="103"/>
  <c r="D228" i="103"/>
  <c r="B229" i="108"/>
  <c r="Y229" i="108"/>
  <c r="C229" i="108"/>
  <c r="A229" i="108"/>
  <c r="X230" i="108" s="1"/>
  <c r="G227" i="104"/>
  <c r="H225" i="105"/>
  <c r="C226" i="105"/>
  <c r="D226" i="105"/>
  <c r="BO229" i="108" s="1"/>
  <c r="B226" i="105"/>
  <c r="E226" i="105"/>
  <c r="BP229" i="108" s="1"/>
  <c r="J226" i="105"/>
  <c r="G226" i="105" s="1"/>
  <c r="F226" i="105"/>
  <c r="A226" i="105"/>
  <c r="C228" i="104"/>
  <c r="D228" i="104"/>
  <c r="E228" i="104"/>
  <c r="F228" i="104"/>
  <c r="A228" i="104"/>
  <c r="B228" i="104"/>
  <c r="A230" i="102"/>
  <c r="C231" i="102" s="1"/>
  <c r="B230" i="102"/>
  <c r="D230" i="102"/>
  <c r="T228" i="108" l="1"/>
  <c r="U228" i="108" s="1"/>
  <c r="V228" i="108"/>
  <c r="W228" i="108" s="1"/>
  <c r="N227" i="108"/>
  <c r="BT227" i="108" s="1"/>
  <c r="BV227" i="108" s="1"/>
  <c r="O226" i="108"/>
  <c r="P228" i="108"/>
  <c r="Q228" i="108" s="1"/>
  <c r="R228" i="108"/>
  <c r="S228" i="108" s="1"/>
  <c r="J227" i="108"/>
  <c r="K227" i="108" s="1"/>
  <c r="BR229" i="108"/>
  <c r="E224" i="108"/>
  <c r="H226" i="108"/>
  <c r="I226" i="108" s="1"/>
  <c r="J226" i="108"/>
  <c r="K226" i="108" s="1"/>
  <c r="F227" i="108"/>
  <c r="G227" i="108" s="1"/>
  <c r="H227" i="108"/>
  <c r="I227" i="108" s="1"/>
  <c r="D225" i="108"/>
  <c r="BS225" i="108" s="1"/>
  <c r="BU225" i="108" s="1"/>
  <c r="F226" i="108"/>
  <c r="G226" i="108" s="1"/>
  <c r="H226" i="105"/>
  <c r="BL229" i="108"/>
  <c r="I225" i="105"/>
  <c r="BN228" i="108" s="1"/>
  <c r="BM228" i="108"/>
  <c r="A229" i="103"/>
  <c r="B229" i="103"/>
  <c r="C229" i="103"/>
  <c r="D229" i="103"/>
  <c r="B230" i="108"/>
  <c r="A230" i="108"/>
  <c r="X231" i="108" s="1"/>
  <c r="C230" i="108"/>
  <c r="Y230" i="108"/>
  <c r="A227" i="105"/>
  <c r="E227" i="105"/>
  <c r="BP230" i="108" s="1"/>
  <c r="J227" i="105"/>
  <c r="G227" i="105" s="1"/>
  <c r="B227" i="105"/>
  <c r="C227" i="105"/>
  <c r="F227" i="105"/>
  <c r="D227" i="105"/>
  <c r="BO230" i="108" s="1"/>
  <c r="G228" i="104"/>
  <c r="D229" i="104"/>
  <c r="E229" i="104"/>
  <c r="F229" i="104"/>
  <c r="A229" i="104"/>
  <c r="B229" i="104"/>
  <c r="C229" i="104"/>
  <c r="A231" i="102"/>
  <c r="C232" i="102" s="1"/>
  <c r="B231" i="102"/>
  <c r="D231" i="102"/>
  <c r="T229" i="108" l="1"/>
  <c r="U229" i="108" s="1"/>
  <c r="V229" i="108"/>
  <c r="W229" i="108" s="1"/>
  <c r="O227" i="108"/>
  <c r="N228" i="108"/>
  <c r="BT228" i="108" s="1"/>
  <c r="BV228" i="108" s="1"/>
  <c r="P229" i="108"/>
  <c r="Q229" i="108" s="1"/>
  <c r="R229" i="108"/>
  <c r="S229" i="108" s="1"/>
  <c r="E225" i="108"/>
  <c r="D226" i="108"/>
  <c r="BS226" i="108" s="1"/>
  <c r="BU226" i="108" s="1"/>
  <c r="D227" i="108"/>
  <c r="BS227" i="108" s="1"/>
  <c r="BU227" i="108" s="1"/>
  <c r="BR230" i="108"/>
  <c r="H227" i="105"/>
  <c r="BL230" i="108"/>
  <c r="L229" i="108"/>
  <c r="M229" i="108" s="1"/>
  <c r="BQ228" i="108"/>
  <c r="I226" i="105"/>
  <c r="BN229" i="108" s="1"/>
  <c r="BM229" i="108"/>
  <c r="A230" i="103"/>
  <c r="B230" i="103"/>
  <c r="C230" i="103"/>
  <c r="D230" i="103"/>
  <c r="C231" i="108"/>
  <c r="A231" i="108"/>
  <c r="X232" i="108" s="1"/>
  <c r="B231" i="108"/>
  <c r="Y231" i="108"/>
  <c r="G229" i="104"/>
  <c r="E228" i="105"/>
  <c r="BP231" i="108" s="1"/>
  <c r="F228" i="105"/>
  <c r="A228" i="105"/>
  <c r="J228" i="105"/>
  <c r="G228" i="105" s="1"/>
  <c r="B228" i="105"/>
  <c r="C228" i="105"/>
  <c r="D228" i="105"/>
  <c r="BO231" i="108" s="1"/>
  <c r="E230" i="104"/>
  <c r="F230" i="104"/>
  <c r="A230" i="104"/>
  <c r="B230" i="104"/>
  <c r="C230" i="104"/>
  <c r="D230" i="104"/>
  <c r="A232" i="102"/>
  <c r="C233" i="102" s="1"/>
  <c r="D232" i="102"/>
  <c r="B232" i="102"/>
  <c r="T230" i="108" l="1"/>
  <c r="U230" i="108" s="1"/>
  <c r="V230" i="108"/>
  <c r="W230" i="108" s="1"/>
  <c r="P230" i="108"/>
  <c r="Q230" i="108" s="1"/>
  <c r="R230" i="108"/>
  <c r="S230" i="108" s="1"/>
  <c r="N229" i="108"/>
  <c r="BT229" i="108" s="1"/>
  <c r="BV229" i="108" s="1"/>
  <c r="O228" i="108"/>
  <c r="E226" i="108"/>
  <c r="E227" i="108"/>
  <c r="H228" i="108"/>
  <c r="I228" i="108" s="1"/>
  <c r="J228" i="108"/>
  <c r="K228" i="108" s="1"/>
  <c r="F228" i="108"/>
  <c r="G228" i="108" s="1"/>
  <c r="BR231" i="108"/>
  <c r="BQ229" i="108"/>
  <c r="H228" i="105"/>
  <c r="BM231" i="108" s="1"/>
  <c r="BL231" i="108"/>
  <c r="I227" i="105"/>
  <c r="BN230" i="108" s="1"/>
  <c r="BM230" i="108"/>
  <c r="L230" i="108"/>
  <c r="M230" i="108" s="1"/>
  <c r="A231" i="103"/>
  <c r="B231" i="103"/>
  <c r="C231" i="103"/>
  <c r="D231" i="103"/>
  <c r="B232" i="108"/>
  <c r="Y232" i="108"/>
  <c r="C232" i="108"/>
  <c r="A232" i="108"/>
  <c r="X233" i="108" s="1"/>
  <c r="E229" i="105"/>
  <c r="BP232" i="108" s="1"/>
  <c r="C229" i="105"/>
  <c r="F229" i="105"/>
  <c r="D229" i="105"/>
  <c r="BO232" i="108" s="1"/>
  <c r="A229" i="105"/>
  <c r="J229" i="105"/>
  <c r="G229" i="105" s="1"/>
  <c r="BL232" i="108" s="1"/>
  <c r="B229" i="105"/>
  <c r="F231" i="104"/>
  <c r="A231" i="104"/>
  <c r="B231" i="104"/>
  <c r="C231" i="104"/>
  <c r="D231" i="104"/>
  <c r="E231" i="104"/>
  <c r="G230" i="104"/>
  <c r="A233" i="102"/>
  <c r="C234" i="102" s="1"/>
  <c r="B233" i="102"/>
  <c r="D233" i="102"/>
  <c r="T231" i="108" l="1"/>
  <c r="U231" i="108" s="1"/>
  <c r="V231" i="108"/>
  <c r="W231" i="108" s="1"/>
  <c r="N230" i="108"/>
  <c r="BT230" i="108" s="1"/>
  <c r="BV230" i="108" s="1"/>
  <c r="P231" i="108"/>
  <c r="Q231" i="108" s="1"/>
  <c r="R231" i="108"/>
  <c r="S231" i="108" s="1"/>
  <c r="O229" i="108"/>
  <c r="H229" i="108"/>
  <c r="I229" i="108" s="1"/>
  <c r="J229" i="108"/>
  <c r="K229" i="108" s="1"/>
  <c r="D228" i="108"/>
  <c r="BS228" i="108" s="1"/>
  <c r="BU228" i="108" s="1"/>
  <c r="I228" i="105"/>
  <c r="BN231" i="108" s="1"/>
  <c r="BQ231" i="108" s="1"/>
  <c r="BQ230" i="108"/>
  <c r="F229" i="108"/>
  <c r="G229" i="108" s="1"/>
  <c r="L232" i="108"/>
  <c r="M232" i="108" s="1"/>
  <c r="BR232" i="108"/>
  <c r="L231" i="108"/>
  <c r="M231" i="108" s="1"/>
  <c r="A232" i="103"/>
  <c r="B232" i="103"/>
  <c r="C232" i="103"/>
  <c r="D232" i="103"/>
  <c r="A233" i="108"/>
  <c r="X234" i="108" s="1"/>
  <c r="C233" i="108"/>
  <c r="Y233" i="108"/>
  <c r="B233" i="108"/>
  <c r="H229" i="105"/>
  <c r="C230" i="105"/>
  <c r="D230" i="105"/>
  <c r="BO233" i="108" s="1"/>
  <c r="E230" i="105"/>
  <c r="BP233" i="108" s="1"/>
  <c r="F230" i="105"/>
  <c r="B230" i="105"/>
  <c r="A230" i="105"/>
  <c r="J230" i="105"/>
  <c r="G230" i="105" s="1"/>
  <c r="BL233" i="108" s="1"/>
  <c r="A232" i="104"/>
  <c r="B232" i="104"/>
  <c r="C232" i="104"/>
  <c r="D232" i="104"/>
  <c r="E232" i="104"/>
  <c r="F232" i="104"/>
  <c r="G231" i="104"/>
  <c r="A234" i="102"/>
  <c r="C235" i="102" s="1"/>
  <c r="D234" i="102"/>
  <c r="B234" i="102"/>
  <c r="T232" i="108" l="1"/>
  <c r="U232" i="108" s="1"/>
  <c r="V232" i="108"/>
  <c r="W232" i="108" s="1"/>
  <c r="N231" i="108"/>
  <c r="BT231" i="108" s="1"/>
  <c r="BV231" i="108" s="1"/>
  <c r="O230" i="108"/>
  <c r="P232" i="108"/>
  <c r="Q232" i="108" s="1"/>
  <c r="R232" i="108"/>
  <c r="S232" i="108" s="1"/>
  <c r="J231" i="108"/>
  <c r="K231" i="108" s="1"/>
  <c r="E228" i="108"/>
  <c r="H230" i="108"/>
  <c r="I230" i="108" s="1"/>
  <c r="J230" i="108"/>
  <c r="K230" i="108" s="1"/>
  <c r="F231" i="108"/>
  <c r="G231" i="108" s="1"/>
  <c r="H231" i="108"/>
  <c r="I231" i="108" s="1"/>
  <c r="D229" i="108"/>
  <c r="BS229" i="108" s="1"/>
  <c r="BU229" i="108" s="1"/>
  <c r="F230" i="108"/>
  <c r="G230" i="108" s="1"/>
  <c r="L233" i="108"/>
  <c r="M233" i="108" s="1"/>
  <c r="BR233" i="108"/>
  <c r="I229" i="105"/>
  <c r="BN232" i="108" s="1"/>
  <c r="BM232" i="108"/>
  <c r="A233" i="103"/>
  <c r="B233" i="103"/>
  <c r="C233" i="103"/>
  <c r="D233" i="103"/>
  <c r="A234" i="108"/>
  <c r="X235" i="108" s="1"/>
  <c r="B234" i="108"/>
  <c r="C234" i="108"/>
  <c r="Y234" i="108"/>
  <c r="G232" i="104"/>
  <c r="A231" i="105"/>
  <c r="J231" i="105"/>
  <c r="G231" i="105" s="1"/>
  <c r="F231" i="105"/>
  <c r="B231" i="105"/>
  <c r="C231" i="105"/>
  <c r="E231" i="105"/>
  <c r="BP234" i="108" s="1"/>
  <c r="D231" i="105"/>
  <c r="BO234" i="108" s="1"/>
  <c r="H230" i="105"/>
  <c r="A233" i="104"/>
  <c r="B233" i="104"/>
  <c r="C233" i="104"/>
  <c r="D233" i="104"/>
  <c r="E233" i="104"/>
  <c r="F233" i="104"/>
  <c r="A235" i="102"/>
  <c r="C236" i="102" s="1"/>
  <c r="D235" i="102"/>
  <c r="B235" i="102"/>
  <c r="T233" i="108" l="1"/>
  <c r="U233" i="108" s="1"/>
  <c r="V233" i="108"/>
  <c r="W233" i="108" s="1"/>
  <c r="N232" i="108"/>
  <c r="BT232" i="108" s="1"/>
  <c r="BV232" i="108" s="1"/>
  <c r="O231" i="108"/>
  <c r="P233" i="108"/>
  <c r="Q233" i="108" s="1"/>
  <c r="R233" i="108"/>
  <c r="S233" i="108" s="1"/>
  <c r="E229" i="108"/>
  <c r="D231" i="108"/>
  <c r="BS231" i="108" s="1"/>
  <c r="BU231" i="108" s="1"/>
  <c r="D230" i="108"/>
  <c r="BS230" i="108" s="1"/>
  <c r="BU230" i="108" s="1"/>
  <c r="BR234" i="108"/>
  <c r="H231" i="105"/>
  <c r="BL234" i="108"/>
  <c r="I230" i="105"/>
  <c r="BN233" i="108" s="1"/>
  <c r="BM233" i="108"/>
  <c r="BQ232" i="108"/>
  <c r="A234" i="103"/>
  <c r="B234" i="103"/>
  <c r="C234" i="103"/>
  <c r="D234" i="103"/>
  <c r="C235" i="108"/>
  <c r="Y235" i="108"/>
  <c r="A235" i="108"/>
  <c r="X236" i="108" s="1"/>
  <c r="B235" i="108"/>
  <c r="A232" i="105"/>
  <c r="J232" i="105"/>
  <c r="G232" i="105" s="1"/>
  <c r="F232" i="105"/>
  <c r="B232" i="105"/>
  <c r="D232" i="105"/>
  <c r="BO235" i="108" s="1"/>
  <c r="C232" i="105"/>
  <c r="E232" i="105"/>
  <c r="BP235" i="108" s="1"/>
  <c r="A234" i="104"/>
  <c r="B234" i="104"/>
  <c r="C234" i="104"/>
  <c r="D234" i="104"/>
  <c r="E234" i="104"/>
  <c r="F234" i="104"/>
  <c r="G233" i="104"/>
  <c r="A236" i="102"/>
  <c r="C237" i="102" s="1"/>
  <c r="B236" i="102"/>
  <c r="D236" i="102"/>
  <c r="T234" i="108" l="1"/>
  <c r="U234" i="108" s="1"/>
  <c r="V234" i="108"/>
  <c r="W234" i="108" s="1"/>
  <c r="P234" i="108"/>
  <c r="Q234" i="108" s="1"/>
  <c r="R234" i="108"/>
  <c r="S234" i="108" s="1"/>
  <c r="N233" i="108"/>
  <c r="BT233" i="108" s="1"/>
  <c r="BV233" i="108" s="1"/>
  <c r="O232" i="108"/>
  <c r="E231" i="108"/>
  <c r="E230" i="108"/>
  <c r="H232" i="108"/>
  <c r="I232" i="108" s="1"/>
  <c r="J232" i="108"/>
  <c r="K232" i="108" s="1"/>
  <c r="F232" i="108"/>
  <c r="G232" i="108" s="1"/>
  <c r="BR235" i="108"/>
  <c r="I231" i="105"/>
  <c r="BN234" i="108" s="1"/>
  <c r="BM234" i="108"/>
  <c r="L234" i="108"/>
  <c r="M234" i="108" s="1"/>
  <c r="H232" i="105"/>
  <c r="BM235" i="108" s="1"/>
  <c r="BL235" i="108"/>
  <c r="BQ233" i="108"/>
  <c r="A235" i="103"/>
  <c r="B235" i="103"/>
  <c r="C235" i="103"/>
  <c r="D235" i="103"/>
  <c r="B236" i="108"/>
  <c r="C236" i="108"/>
  <c r="A236" i="108"/>
  <c r="X237" i="108" s="1"/>
  <c r="Y236" i="108"/>
  <c r="E233" i="105"/>
  <c r="BP236" i="108" s="1"/>
  <c r="F233" i="105"/>
  <c r="A233" i="105"/>
  <c r="J233" i="105"/>
  <c r="G233" i="105" s="1"/>
  <c r="D233" i="105"/>
  <c r="BO236" i="108" s="1"/>
  <c r="B233" i="105"/>
  <c r="C233" i="105"/>
  <c r="B235" i="104"/>
  <c r="C235" i="104"/>
  <c r="D235" i="104"/>
  <c r="E235" i="104"/>
  <c r="F235" i="104"/>
  <c r="A235" i="104"/>
  <c r="G234" i="104"/>
  <c r="A237" i="102"/>
  <c r="C238" i="102" s="1"/>
  <c r="D237" i="102"/>
  <c r="B237" i="102"/>
  <c r="T235" i="108" l="1"/>
  <c r="U235" i="108" s="1"/>
  <c r="V235" i="108"/>
  <c r="W235" i="108" s="1"/>
  <c r="P235" i="108"/>
  <c r="Q235" i="108" s="1"/>
  <c r="R235" i="108"/>
  <c r="S235" i="108" s="1"/>
  <c r="N234" i="108"/>
  <c r="BT234" i="108" s="1"/>
  <c r="BV234" i="108" s="1"/>
  <c r="O233" i="108"/>
  <c r="D232" i="108"/>
  <c r="BS232" i="108" s="1"/>
  <c r="BU232" i="108" s="1"/>
  <c r="H233" i="108"/>
  <c r="I233" i="108" s="1"/>
  <c r="J233" i="108"/>
  <c r="K233" i="108" s="1"/>
  <c r="F233" i="108"/>
  <c r="G233" i="108" s="1"/>
  <c r="BQ234" i="108"/>
  <c r="BR236" i="108"/>
  <c r="V236" i="108" s="1"/>
  <c r="W236" i="108" s="1"/>
  <c r="H233" i="105"/>
  <c r="BM236" i="108" s="1"/>
  <c r="BL236" i="108"/>
  <c r="I232" i="105"/>
  <c r="BN235" i="108" s="1"/>
  <c r="BQ235" i="108" s="1"/>
  <c r="L235" i="108"/>
  <c r="M235" i="108" s="1"/>
  <c r="A236" i="103"/>
  <c r="B236" i="103"/>
  <c r="C236" i="103"/>
  <c r="D236" i="103"/>
  <c r="B237" i="108"/>
  <c r="C237" i="108"/>
  <c r="Y237" i="108"/>
  <c r="A237" i="108"/>
  <c r="X238" i="108" s="1"/>
  <c r="C234" i="105"/>
  <c r="J234" i="105"/>
  <c r="G234" i="105" s="1"/>
  <c r="B234" i="105"/>
  <c r="D234" i="105"/>
  <c r="BO237" i="108" s="1"/>
  <c r="E234" i="105"/>
  <c r="BP237" i="108" s="1"/>
  <c r="F234" i="105"/>
  <c r="A234" i="105"/>
  <c r="G235" i="104"/>
  <c r="C236" i="104"/>
  <c r="D236" i="104"/>
  <c r="E236" i="104"/>
  <c r="F236" i="104"/>
  <c r="A236" i="104"/>
  <c r="B236" i="104"/>
  <c r="A238" i="102"/>
  <c r="C239" i="102" s="1"/>
  <c r="B238" i="102"/>
  <c r="D238" i="102"/>
  <c r="R236" i="108" l="1"/>
  <c r="S236" i="108" s="1"/>
  <c r="T236" i="108"/>
  <c r="U236" i="108" s="1"/>
  <c r="N235" i="108"/>
  <c r="BT235" i="108" s="1"/>
  <c r="BV235" i="108" s="1"/>
  <c r="O234" i="108"/>
  <c r="P236" i="108"/>
  <c r="Q236" i="108" s="1"/>
  <c r="J235" i="108"/>
  <c r="K235" i="108" s="1"/>
  <c r="E232" i="108"/>
  <c r="H234" i="108"/>
  <c r="I234" i="108" s="1"/>
  <c r="J234" i="108"/>
  <c r="K234" i="108" s="1"/>
  <c r="F235" i="108"/>
  <c r="G235" i="108" s="1"/>
  <c r="H235" i="108"/>
  <c r="I235" i="108" s="1"/>
  <c r="D233" i="108"/>
  <c r="BS233" i="108" s="1"/>
  <c r="BU233" i="108" s="1"/>
  <c r="F234" i="108"/>
  <c r="G234" i="108" s="1"/>
  <c r="I233" i="105"/>
  <c r="BN236" i="108" s="1"/>
  <c r="BQ236" i="108" s="1"/>
  <c r="BR237" i="108"/>
  <c r="L236" i="108"/>
  <c r="M236" i="108" s="1"/>
  <c r="H234" i="105"/>
  <c r="BM237" i="108" s="1"/>
  <c r="BL237" i="108"/>
  <c r="A237" i="103"/>
  <c r="B237" i="103"/>
  <c r="C237" i="103"/>
  <c r="D237" i="103"/>
  <c r="A238" i="108"/>
  <c r="X239" i="108" s="1"/>
  <c r="C238" i="108"/>
  <c r="B238" i="108"/>
  <c r="Y238" i="108"/>
  <c r="A235" i="105"/>
  <c r="J235" i="105"/>
  <c r="G235" i="105" s="1"/>
  <c r="B235" i="105"/>
  <c r="C235" i="105"/>
  <c r="D235" i="105"/>
  <c r="BO238" i="108" s="1"/>
  <c r="F235" i="105"/>
  <c r="E235" i="105"/>
  <c r="BP238" i="108" s="1"/>
  <c r="G236" i="104"/>
  <c r="D237" i="104"/>
  <c r="E237" i="104"/>
  <c r="F237" i="104"/>
  <c r="A237" i="104"/>
  <c r="B237" i="104"/>
  <c r="C237" i="104"/>
  <c r="A239" i="102"/>
  <c r="C240" i="102" s="1"/>
  <c r="B239" i="102"/>
  <c r="D239" i="102"/>
  <c r="T237" i="108" l="1"/>
  <c r="U237" i="108" s="1"/>
  <c r="V237" i="108"/>
  <c r="W237" i="108" s="1"/>
  <c r="O235" i="108"/>
  <c r="P237" i="108"/>
  <c r="Q237" i="108" s="1"/>
  <c r="R237" i="108"/>
  <c r="S237" i="108" s="1"/>
  <c r="N236" i="108"/>
  <c r="BT236" i="108" s="1"/>
  <c r="BV236" i="108" s="1"/>
  <c r="J236" i="108"/>
  <c r="K236" i="108" s="1"/>
  <c r="E233" i="108"/>
  <c r="F236" i="108"/>
  <c r="G236" i="108" s="1"/>
  <c r="H236" i="108"/>
  <c r="I236" i="108" s="1"/>
  <c r="D235" i="108"/>
  <c r="BS235" i="108" s="1"/>
  <c r="BU235" i="108" s="1"/>
  <c r="D234" i="108"/>
  <c r="BS234" i="108" s="1"/>
  <c r="BU234" i="108" s="1"/>
  <c r="BR238" i="108"/>
  <c r="I234" i="105"/>
  <c r="BN237" i="108" s="1"/>
  <c r="BQ237" i="108" s="1"/>
  <c r="H235" i="105"/>
  <c r="BL238" i="108"/>
  <c r="L237" i="108"/>
  <c r="M237" i="108" s="1"/>
  <c r="A238" i="103"/>
  <c r="B238" i="103"/>
  <c r="C238" i="103"/>
  <c r="D238" i="103"/>
  <c r="G237" i="104"/>
  <c r="C239" i="108"/>
  <c r="Y239" i="108"/>
  <c r="A239" i="108"/>
  <c r="X240" i="108" s="1"/>
  <c r="B239" i="108"/>
  <c r="A236" i="105"/>
  <c r="J236" i="105"/>
  <c r="G236" i="105" s="1"/>
  <c r="B236" i="105"/>
  <c r="C236" i="105"/>
  <c r="D236" i="105"/>
  <c r="BO239" i="108" s="1"/>
  <c r="E236" i="105"/>
  <c r="BP239" i="108" s="1"/>
  <c r="F236" i="105"/>
  <c r="E238" i="104"/>
  <c r="F238" i="104"/>
  <c r="A238" i="104"/>
  <c r="B238" i="104"/>
  <c r="C238" i="104"/>
  <c r="D238" i="104"/>
  <c r="A240" i="102"/>
  <c r="C241" i="102" s="1"/>
  <c r="B240" i="102"/>
  <c r="D240" i="102"/>
  <c r="T238" i="108" l="1"/>
  <c r="U238" i="108" s="1"/>
  <c r="V238" i="108"/>
  <c r="W238" i="108" s="1"/>
  <c r="N237" i="108"/>
  <c r="BT237" i="108" s="1"/>
  <c r="BV237" i="108" s="1"/>
  <c r="P238" i="108"/>
  <c r="Q238" i="108" s="1"/>
  <c r="R238" i="108"/>
  <c r="S238" i="108" s="1"/>
  <c r="O236" i="108"/>
  <c r="J237" i="108"/>
  <c r="K237" i="108" s="1"/>
  <c r="E235" i="108"/>
  <c r="E234" i="108"/>
  <c r="F237" i="108"/>
  <c r="G237" i="108" s="1"/>
  <c r="H237" i="108"/>
  <c r="I237" i="108" s="1"/>
  <c r="D236" i="108"/>
  <c r="BS236" i="108" s="1"/>
  <c r="BU236" i="108" s="1"/>
  <c r="BR239" i="108"/>
  <c r="I235" i="105"/>
  <c r="BN238" i="108" s="1"/>
  <c r="BM238" i="108"/>
  <c r="H236" i="105"/>
  <c r="BM239" i="108" s="1"/>
  <c r="BL239" i="108"/>
  <c r="L238" i="108"/>
  <c r="M238" i="108" s="1"/>
  <c r="A239" i="103"/>
  <c r="B239" i="103"/>
  <c r="C239" i="103"/>
  <c r="D239" i="103"/>
  <c r="C240" i="108"/>
  <c r="Y240" i="108"/>
  <c r="A240" i="108"/>
  <c r="X241" i="108" s="1"/>
  <c r="B240" i="108"/>
  <c r="E237" i="105"/>
  <c r="BP240" i="108" s="1"/>
  <c r="D237" i="105"/>
  <c r="BO240" i="108" s="1"/>
  <c r="F237" i="105"/>
  <c r="A237" i="105"/>
  <c r="J237" i="105"/>
  <c r="G237" i="105" s="1"/>
  <c r="BL240" i="108" s="1"/>
  <c r="B237" i="105"/>
  <c r="C237" i="105"/>
  <c r="F239" i="104"/>
  <c r="A239" i="104"/>
  <c r="B239" i="104"/>
  <c r="C239" i="104"/>
  <c r="D239" i="104"/>
  <c r="E239" i="104"/>
  <c r="G238" i="104"/>
  <c r="A241" i="102"/>
  <c r="C242" i="102" s="1"/>
  <c r="D241" i="102"/>
  <c r="B241" i="102"/>
  <c r="T239" i="108" l="1"/>
  <c r="U239" i="108" s="1"/>
  <c r="V239" i="108"/>
  <c r="W239" i="108" s="1"/>
  <c r="P239" i="108"/>
  <c r="Q239" i="108" s="1"/>
  <c r="R239" i="108"/>
  <c r="S239" i="108" s="1"/>
  <c r="N238" i="108"/>
  <c r="BT238" i="108" s="1"/>
  <c r="BV238" i="108" s="1"/>
  <c r="O237" i="108"/>
  <c r="E236" i="108"/>
  <c r="D237" i="108"/>
  <c r="BS237" i="108" s="1"/>
  <c r="BU237" i="108" s="1"/>
  <c r="BQ238" i="108"/>
  <c r="I236" i="105"/>
  <c r="BN239" i="108" s="1"/>
  <c r="BQ239" i="108" s="1"/>
  <c r="L239" i="108"/>
  <c r="M239" i="108" s="1"/>
  <c r="BR240" i="108"/>
  <c r="L240" i="108"/>
  <c r="M240" i="108" s="1"/>
  <c r="A240" i="103"/>
  <c r="B240" i="103"/>
  <c r="C240" i="103"/>
  <c r="D240" i="103"/>
  <c r="C241" i="108"/>
  <c r="Y241" i="108"/>
  <c r="A241" i="108"/>
  <c r="X242" i="108" s="1"/>
  <c r="B241" i="108"/>
  <c r="H237" i="105"/>
  <c r="C238" i="105"/>
  <c r="D238" i="105"/>
  <c r="BO241" i="108" s="1"/>
  <c r="E238" i="105"/>
  <c r="BP241" i="108" s="1"/>
  <c r="F238" i="105"/>
  <c r="A238" i="105"/>
  <c r="J238" i="105"/>
  <c r="G238" i="105" s="1"/>
  <c r="BL241" i="108" s="1"/>
  <c r="B238" i="105"/>
  <c r="A240" i="104"/>
  <c r="B240" i="104"/>
  <c r="C240" i="104"/>
  <c r="D240" i="104"/>
  <c r="E240" i="104"/>
  <c r="F240" i="104"/>
  <c r="G239" i="104"/>
  <c r="A242" i="102"/>
  <c r="C243" i="102" s="1"/>
  <c r="B242" i="102"/>
  <c r="D242" i="102"/>
  <c r="T240" i="108" l="1"/>
  <c r="U240" i="108" s="1"/>
  <c r="V240" i="108"/>
  <c r="W240" i="108" s="1"/>
  <c r="P240" i="108"/>
  <c r="Q240" i="108" s="1"/>
  <c r="R240" i="108"/>
  <c r="S240" i="108" s="1"/>
  <c r="N239" i="108"/>
  <c r="BT239" i="108" s="1"/>
  <c r="BV239" i="108" s="1"/>
  <c r="O238" i="108"/>
  <c r="E237" i="108"/>
  <c r="H239" i="108"/>
  <c r="I239" i="108" s="1"/>
  <c r="J239" i="108"/>
  <c r="K239" i="108" s="1"/>
  <c r="H238" i="108"/>
  <c r="I238" i="108" s="1"/>
  <c r="J238" i="108"/>
  <c r="K238" i="108" s="1"/>
  <c r="F238" i="108"/>
  <c r="G238" i="108" s="1"/>
  <c r="F239" i="108"/>
  <c r="G239" i="108" s="1"/>
  <c r="BR241" i="108"/>
  <c r="I237" i="105"/>
  <c r="BN240" i="108" s="1"/>
  <c r="BM240" i="108"/>
  <c r="L241" i="108"/>
  <c r="M241" i="108" s="1"/>
  <c r="A241" i="103"/>
  <c r="B241" i="103"/>
  <c r="C241" i="103"/>
  <c r="D241" i="103"/>
  <c r="H238" i="105"/>
  <c r="BM241" i="108" s="1"/>
  <c r="B242" i="108"/>
  <c r="Y242" i="108"/>
  <c r="C242" i="108"/>
  <c r="A242" i="108"/>
  <c r="X243" i="108" s="1"/>
  <c r="A239" i="105"/>
  <c r="J239" i="105"/>
  <c r="G239" i="105" s="1"/>
  <c r="B239" i="105"/>
  <c r="C239" i="105"/>
  <c r="D239" i="105"/>
  <c r="BO242" i="108" s="1"/>
  <c r="E239" i="105"/>
  <c r="BP242" i="108" s="1"/>
  <c r="F239" i="105"/>
  <c r="A241" i="104"/>
  <c r="B241" i="104"/>
  <c r="C241" i="104"/>
  <c r="D241" i="104"/>
  <c r="E241" i="104"/>
  <c r="F241" i="104"/>
  <c r="G240" i="104"/>
  <c r="A243" i="102"/>
  <c r="C244" i="102" s="1"/>
  <c r="B243" i="102"/>
  <c r="D243" i="102"/>
  <c r="T241" i="108" l="1"/>
  <c r="U241" i="108" s="1"/>
  <c r="V241" i="108"/>
  <c r="W241" i="108" s="1"/>
  <c r="N240" i="108"/>
  <c r="BT240" i="108" s="1"/>
  <c r="BV240" i="108" s="1"/>
  <c r="P241" i="108"/>
  <c r="Q241" i="108" s="1"/>
  <c r="R241" i="108"/>
  <c r="S241" i="108" s="1"/>
  <c r="O239" i="108"/>
  <c r="D239" i="108"/>
  <c r="BS239" i="108" s="1"/>
  <c r="BU239" i="108" s="1"/>
  <c r="D238" i="108"/>
  <c r="BS238" i="108" s="1"/>
  <c r="BU238" i="108" s="1"/>
  <c r="BR242" i="108"/>
  <c r="BQ240" i="108"/>
  <c r="H239" i="105"/>
  <c r="BL242" i="108"/>
  <c r="I238" i="105"/>
  <c r="BN241" i="108" s="1"/>
  <c r="BQ241" i="108" s="1"/>
  <c r="A242" i="103"/>
  <c r="B242" i="103"/>
  <c r="C242" i="103"/>
  <c r="D242" i="103"/>
  <c r="G241" i="104"/>
  <c r="B243" i="108"/>
  <c r="Y243" i="108"/>
  <c r="C243" i="108"/>
  <c r="A243" i="108"/>
  <c r="X244" i="108" s="1"/>
  <c r="F240" i="105"/>
  <c r="A240" i="105"/>
  <c r="J240" i="105"/>
  <c r="G240" i="105" s="1"/>
  <c r="B240" i="105"/>
  <c r="C240" i="105"/>
  <c r="D240" i="105"/>
  <c r="BO243" i="108" s="1"/>
  <c r="E240" i="105"/>
  <c r="BP243" i="108" s="1"/>
  <c r="A242" i="104"/>
  <c r="B242" i="104"/>
  <c r="C242" i="104"/>
  <c r="D242" i="104"/>
  <c r="E242" i="104"/>
  <c r="F242" i="104"/>
  <c r="A244" i="102"/>
  <c r="C245" i="102" s="1"/>
  <c r="D244" i="102"/>
  <c r="B244" i="102"/>
  <c r="T242" i="108" l="1"/>
  <c r="U242" i="108" s="1"/>
  <c r="V242" i="108"/>
  <c r="W242" i="108" s="1"/>
  <c r="N241" i="108"/>
  <c r="BT241" i="108" s="1"/>
  <c r="BV241" i="108" s="1"/>
  <c r="O240" i="108"/>
  <c r="P242" i="108"/>
  <c r="Q242" i="108" s="1"/>
  <c r="R242" i="108"/>
  <c r="S242" i="108" s="1"/>
  <c r="E239" i="108"/>
  <c r="E238" i="108"/>
  <c r="H241" i="108"/>
  <c r="I241" i="108" s="1"/>
  <c r="J241" i="108"/>
  <c r="K241" i="108" s="1"/>
  <c r="H240" i="108"/>
  <c r="I240" i="108" s="1"/>
  <c r="J240" i="108"/>
  <c r="K240" i="108" s="1"/>
  <c r="F240" i="108"/>
  <c r="G240" i="108" s="1"/>
  <c r="F241" i="108"/>
  <c r="G241" i="108" s="1"/>
  <c r="I239" i="105"/>
  <c r="BN242" i="108" s="1"/>
  <c r="BM242" i="108"/>
  <c r="L242" i="108"/>
  <c r="M242" i="108" s="1"/>
  <c r="H240" i="105"/>
  <c r="BM243" i="108" s="1"/>
  <c r="BL243" i="108"/>
  <c r="BR243" i="108"/>
  <c r="V243" i="108" s="1"/>
  <c r="W243" i="108" s="1"/>
  <c r="A243" i="103"/>
  <c r="B243" i="103"/>
  <c r="C243" i="103"/>
  <c r="D243" i="103"/>
  <c r="B244" i="108"/>
  <c r="A244" i="108"/>
  <c r="X245" i="108" s="1"/>
  <c r="Y244" i="108"/>
  <c r="C244" i="108"/>
  <c r="D241" i="105"/>
  <c r="BO244" i="108" s="1"/>
  <c r="E241" i="105"/>
  <c r="BP244" i="108" s="1"/>
  <c r="F241" i="105"/>
  <c r="A241" i="105"/>
  <c r="J241" i="105"/>
  <c r="G241" i="105" s="1"/>
  <c r="B241" i="105"/>
  <c r="C241" i="105"/>
  <c r="G242" i="104"/>
  <c r="B243" i="104"/>
  <c r="C243" i="104"/>
  <c r="D243" i="104"/>
  <c r="E243" i="104"/>
  <c r="F243" i="104"/>
  <c r="A243" i="104"/>
  <c r="A245" i="102"/>
  <c r="C246" i="102" s="1"/>
  <c r="B245" i="102"/>
  <c r="D245" i="102"/>
  <c r="R243" i="108" l="1"/>
  <c r="S243" i="108" s="1"/>
  <c r="T243" i="108"/>
  <c r="U243" i="108" s="1"/>
  <c r="N242" i="108"/>
  <c r="BT242" i="108" s="1"/>
  <c r="BV242" i="108" s="1"/>
  <c r="O241" i="108"/>
  <c r="P243" i="108"/>
  <c r="Q243" i="108" s="1"/>
  <c r="D241" i="108"/>
  <c r="BS241" i="108" s="1"/>
  <c r="BU241" i="108" s="1"/>
  <c r="BR244" i="108"/>
  <c r="D240" i="108"/>
  <c r="BS240" i="108" s="1"/>
  <c r="BU240" i="108" s="1"/>
  <c r="BQ242" i="108"/>
  <c r="I240" i="105"/>
  <c r="BN243" i="108" s="1"/>
  <c r="BQ243" i="108" s="1"/>
  <c r="L243" i="108"/>
  <c r="M243" i="108" s="1"/>
  <c r="H241" i="105"/>
  <c r="BM244" i="108" s="1"/>
  <c r="BL244" i="108"/>
  <c r="A244" i="103"/>
  <c r="B244" i="103"/>
  <c r="C244" i="103"/>
  <c r="D244" i="103"/>
  <c r="B245" i="108"/>
  <c r="Y245" i="108"/>
  <c r="A245" i="108"/>
  <c r="X246" i="108" s="1"/>
  <c r="C245" i="108"/>
  <c r="C242" i="105"/>
  <c r="D242" i="105"/>
  <c r="BO245" i="108" s="1"/>
  <c r="E242" i="105"/>
  <c r="BP245" i="108" s="1"/>
  <c r="B242" i="105"/>
  <c r="F242" i="105"/>
  <c r="A242" i="105"/>
  <c r="J242" i="105"/>
  <c r="G242" i="105" s="1"/>
  <c r="BL245" i="108" s="1"/>
  <c r="L245" i="108" s="1"/>
  <c r="M245" i="108" s="1"/>
  <c r="C244" i="104"/>
  <c r="D244" i="104"/>
  <c r="E244" i="104"/>
  <c r="F244" i="104"/>
  <c r="A244" i="104"/>
  <c r="B244" i="104"/>
  <c r="G243" i="104"/>
  <c r="A246" i="102"/>
  <c r="C247" i="102" s="1"/>
  <c r="B246" i="102"/>
  <c r="D246" i="102"/>
  <c r="T244" i="108" l="1"/>
  <c r="U244" i="108" s="1"/>
  <c r="V244" i="108"/>
  <c r="W244" i="108" s="1"/>
  <c r="O242" i="108"/>
  <c r="P244" i="108"/>
  <c r="Q244" i="108" s="1"/>
  <c r="R244" i="108"/>
  <c r="S244" i="108" s="1"/>
  <c r="N243" i="108"/>
  <c r="BT243" i="108" s="1"/>
  <c r="BV243" i="108" s="1"/>
  <c r="E241" i="108"/>
  <c r="E240" i="108"/>
  <c r="H242" i="108"/>
  <c r="I242" i="108" s="1"/>
  <c r="J242" i="108"/>
  <c r="K242" i="108" s="1"/>
  <c r="H243" i="108"/>
  <c r="I243" i="108" s="1"/>
  <c r="J243" i="108"/>
  <c r="K243" i="108" s="1"/>
  <c r="F242" i="108"/>
  <c r="G242" i="108" s="1"/>
  <c r="F243" i="108"/>
  <c r="G243" i="108" s="1"/>
  <c r="I241" i="105"/>
  <c r="BN244" i="108" s="1"/>
  <c r="BQ244" i="108" s="1"/>
  <c r="L244" i="108"/>
  <c r="M244" i="108" s="1"/>
  <c r="BR245" i="108"/>
  <c r="A245" i="103"/>
  <c r="B245" i="103"/>
  <c r="C245" i="103"/>
  <c r="D245" i="103"/>
  <c r="Y246" i="108"/>
  <c r="C246" i="108"/>
  <c r="A246" i="108"/>
  <c r="X247" i="108" s="1"/>
  <c r="B246" i="108"/>
  <c r="J243" i="105"/>
  <c r="A243" i="105"/>
  <c r="B243" i="105"/>
  <c r="C243" i="105"/>
  <c r="D243" i="105"/>
  <c r="BO246" i="108" s="1"/>
  <c r="E243" i="105"/>
  <c r="BP246" i="108" s="1"/>
  <c r="F243" i="105"/>
  <c r="H242" i="105"/>
  <c r="G244" i="104"/>
  <c r="D245" i="104"/>
  <c r="E245" i="104"/>
  <c r="F245" i="104"/>
  <c r="A245" i="104"/>
  <c r="B245" i="104"/>
  <c r="C245" i="104"/>
  <c r="A247" i="102"/>
  <c r="C248" i="102" s="1"/>
  <c r="B247" i="102"/>
  <c r="D247" i="102"/>
  <c r="T245" i="108" l="1"/>
  <c r="U245" i="108" s="1"/>
  <c r="V245" i="108"/>
  <c r="W245" i="108" s="1"/>
  <c r="P245" i="108"/>
  <c r="Q245" i="108" s="1"/>
  <c r="R245" i="108"/>
  <c r="S245" i="108" s="1"/>
  <c r="N244" i="108"/>
  <c r="BT244" i="108" s="1"/>
  <c r="BV244" i="108" s="1"/>
  <c r="O243" i="108"/>
  <c r="H244" i="108"/>
  <c r="I244" i="108" s="1"/>
  <c r="J244" i="108"/>
  <c r="K244" i="108" s="1"/>
  <c r="D243" i="108"/>
  <c r="BS243" i="108" s="1"/>
  <c r="BU243" i="108" s="1"/>
  <c r="D242" i="108"/>
  <c r="BS242" i="108" s="1"/>
  <c r="BU242" i="108" s="1"/>
  <c r="F244" i="108"/>
  <c r="G244" i="108" s="1"/>
  <c r="BR246" i="108"/>
  <c r="V246" i="108" s="1"/>
  <c r="W246" i="108" s="1"/>
  <c r="I242" i="105"/>
  <c r="BN245" i="108" s="1"/>
  <c r="BM245" i="108"/>
  <c r="A246" i="103"/>
  <c r="B246" i="103"/>
  <c r="C246" i="103"/>
  <c r="D246" i="103"/>
  <c r="B247" i="108"/>
  <c r="C247" i="108"/>
  <c r="Y247" i="108"/>
  <c r="A247" i="108"/>
  <c r="X248" i="108" s="1"/>
  <c r="G243" i="105"/>
  <c r="BL246" i="108" s="1"/>
  <c r="F244" i="105"/>
  <c r="A244" i="105"/>
  <c r="J244" i="105"/>
  <c r="G244" i="105" s="1"/>
  <c r="B244" i="105"/>
  <c r="C244" i="105"/>
  <c r="D244" i="105"/>
  <c r="BO247" i="108" s="1"/>
  <c r="E244" i="105"/>
  <c r="BP247" i="108" s="1"/>
  <c r="G245" i="104"/>
  <c r="E246" i="104"/>
  <c r="F246" i="104"/>
  <c r="A246" i="104"/>
  <c r="B246" i="104"/>
  <c r="C246" i="104"/>
  <c r="D246" i="104"/>
  <c r="A248" i="102"/>
  <c r="C249" i="102" s="1"/>
  <c r="D248" i="102"/>
  <c r="B248" i="102"/>
  <c r="R246" i="108" l="1"/>
  <c r="S246" i="108" s="1"/>
  <c r="T246" i="108"/>
  <c r="U246" i="108" s="1"/>
  <c r="N245" i="108"/>
  <c r="BT245" i="108" s="1"/>
  <c r="BV245" i="108" s="1"/>
  <c r="O244" i="108"/>
  <c r="P246" i="108"/>
  <c r="Q246" i="108" s="1"/>
  <c r="E243" i="108"/>
  <c r="E242" i="108"/>
  <c r="D244" i="108"/>
  <c r="BS244" i="108" s="1"/>
  <c r="BU244" i="108" s="1"/>
  <c r="BR247" i="108"/>
  <c r="L246" i="108"/>
  <c r="M246" i="108" s="1"/>
  <c r="H244" i="105"/>
  <c r="BM247" i="108" s="1"/>
  <c r="BL247" i="108"/>
  <c r="BQ245" i="108"/>
  <c r="A247" i="103"/>
  <c r="B247" i="103"/>
  <c r="C247" i="103"/>
  <c r="D247" i="103"/>
  <c r="Y248" i="108"/>
  <c r="B248" i="108"/>
  <c r="A248" i="108"/>
  <c r="X249" i="108" s="1"/>
  <c r="C248" i="108"/>
  <c r="H243" i="105"/>
  <c r="E245" i="105"/>
  <c r="BP248" i="108" s="1"/>
  <c r="F245" i="105"/>
  <c r="A245" i="105"/>
  <c r="J245" i="105"/>
  <c r="G245" i="105" s="1"/>
  <c r="D245" i="105"/>
  <c r="BO248" i="108" s="1"/>
  <c r="B245" i="105"/>
  <c r="C245" i="105"/>
  <c r="F247" i="104"/>
  <c r="A247" i="104"/>
  <c r="B247" i="104"/>
  <c r="C247" i="104"/>
  <c r="D247" i="104"/>
  <c r="E247" i="104"/>
  <c r="G246" i="104"/>
  <c r="A249" i="102"/>
  <c r="C250" i="102" s="1"/>
  <c r="B249" i="102"/>
  <c r="D249" i="102"/>
  <c r="T247" i="108" l="1"/>
  <c r="U247" i="108" s="1"/>
  <c r="V247" i="108"/>
  <c r="W247" i="108" s="1"/>
  <c r="N246" i="108"/>
  <c r="BT246" i="108" s="1"/>
  <c r="BV246" i="108" s="1"/>
  <c r="O245" i="108"/>
  <c r="P247" i="108"/>
  <c r="Q247" i="108" s="1"/>
  <c r="R247" i="108"/>
  <c r="S247" i="108" s="1"/>
  <c r="E244" i="108"/>
  <c r="H245" i="108"/>
  <c r="I245" i="108" s="1"/>
  <c r="J245" i="108"/>
  <c r="K245" i="108" s="1"/>
  <c r="F245" i="108"/>
  <c r="G245" i="108" s="1"/>
  <c r="I244" i="105"/>
  <c r="BN247" i="108" s="1"/>
  <c r="BQ247" i="108" s="1"/>
  <c r="BR248" i="108"/>
  <c r="I243" i="105"/>
  <c r="BN246" i="108" s="1"/>
  <c r="BM246" i="108"/>
  <c r="H245" i="105"/>
  <c r="BM248" i="108" s="1"/>
  <c r="BL248" i="108"/>
  <c r="L247" i="108"/>
  <c r="M247" i="108" s="1"/>
  <c r="A248" i="103"/>
  <c r="B248" i="103"/>
  <c r="C248" i="103"/>
  <c r="D248" i="103"/>
  <c r="B249" i="108"/>
  <c r="Y249" i="108"/>
  <c r="A249" i="108"/>
  <c r="X250" i="108" s="1"/>
  <c r="C249" i="108"/>
  <c r="B246" i="105"/>
  <c r="C246" i="105"/>
  <c r="D246" i="105"/>
  <c r="BO249" i="108" s="1"/>
  <c r="E246" i="105"/>
  <c r="BP249" i="108" s="1"/>
  <c r="F246" i="105"/>
  <c r="A246" i="105"/>
  <c r="J246" i="105"/>
  <c r="G246" i="105" s="1"/>
  <c r="A248" i="104"/>
  <c r="B248" i="104"/>
  <c r="C248" i="104"/>
  <c r="D248" i="104"/>
  <c r="E248" i="104"/>
  <c r="F248" i="104"/>
  <c r="G247" i="104"/>
  <c r="A250" i="102"/>
  <c r="C251" i="102" s="1"/>
  <c r="D250" i="102"/>
  <c r="B250" i="102"/>
  <c r="T248" i="108" l="1"/>
  <c r="U248" i="108" s="1"/>
  <c r="V248" i="108"/>
  <c r="W248" i="108" s="1"/>
  <c r="O246" i="108"/>
  <c r="P248" i="108"/>
  <c r="Q248" i="108" s="1"/>
  <c r="R248" i="108"/>
  <c r="S248" i="108" s="1"/>
  <c r="N247" i="108"/>
  <c r="BT247" i="108" s="1"/>
  <c r="BV247" i="108" s="1"/>
  <c r="H247" i="108"/>
  <c r="I247" i="108" s="1"/>
  <c r="J247" i="108"/>
  <c r="K247" i="108" s="1"/>
  <c r="D245" i="108"/>
  <c r="BS245" i="108" s="1"/>
  <c r="BU245" i="108" s="1"/>
  <c r="F247" i="108"/>
  <c r="G247" i="108" s="1"/>
  <c r="BQ246" i="108"/>
  <c r="L248" i="108"/>
  <c r="M248" i="108" s="1"/>
  <c r="BR249" i="108"/>
  <c r="H246" i="105"/>
  <c r="BM249" i="108" s="1"/>
  <c r="BL249" i="108"/>
  <c r="I245" i="105"/>
  <c r="BN248" i="108" s="1"/>
  <c r="BQ248" i="108" s="1"/>
  <c r="A249" i="103"/>
  <c r="B249" i="103"/>
  <c r="C249" i="103"/>
  <c r="D249" i="103"/>
  <c r="B250" i="108"/>
  <c r="Y250" i="108"/>
  <c r="C250" i="108"/>
  <c r="A250" i="108"/>
  <c r="X251" i="108" s="1"/>
  <c r="A247" i="105"/>
  <c r="J247" i="105"/>
  <c r="G247" i="105" s="1"/>
  <c r="B247" i="105"/>
  <c r="C247" i="105"/>
  <c r="D247" i="105"/>
  <c r="BO250" i="108" s="1"/>
  <c r="E247" i="105"/>
  <c r="BP250" i="108" s="1"/>
  <c r="F247" i="105"/>
  <c r="A249" i="104"/>
  <c r="B249" i="104"/>
  <c r="C249" i="104"/>
  <c r="D249" i="104"/>
  <c r="E249" i="104"/>
  <c r="F249" i="104"/>
  <c r="G248" i="104"/>
  <c r="A251" i="102"/>
  <c r="C252" i="102" s="1"/>
  <c r="B251" i="102"/>
  <c r="D251" i="102"/>
  <c r="T249" i="108" l="1"/>
  <c r="U249" i="108" s="1"/>
  <c r="V249" i="108"/>
  <c r="W249" i="108" s="1"/>
  <c r="N248" i="108"/>
  <c r="BT248" i="108" s="1"/>
  <c r="BV248" i="108" s="1"/>
  <c r="P249" i="108"/>
  <c r="Q249" i="108" s="1"/>
  <c r="R249" i="108"/>
  <c r="S249" i="108" s="1"/>
  <c r="O247" i="108"/>
  <c r="J248" i="108"/>
  <c r="K248" i="108" s="1"/>
  <c r="E245" i="108"/>
  <c r="H246" i="108"/>
  <c r="I246" i="108" s="1"/>
  <c r="J246" i="108"/>
  <c r="K246" i="108" s="1"/>
  <c r="F248" i="108"/>
  <c r="G248" i="108" s="1"/>
  <c r="H248" i="108"/>
  <c r="I248" i="108" s="1"/>
  <c r="D247" i="108"/>
  <c r="BS247" i="108" s="1"/>
  <c r="BU247" i="108" s="1"/>
  <c r="F246" i="108"/>
  <c r="G246" i="108" s="1"/>
  <c r="BR250" i="108"/>
  <c r="L249" i="108"/>
  <c r="M249" i="108" s="1"/>
  <c r="H247" i="105"/>
  <c r="BL250" i="108"/>
  <c r="I246" i="105"/>
  <c r="BN249" i="108" s="1"/>
  <c r="BQ249" i="108" s="1"/>
  <c r="A250" i="103"/>
  <c r="B250" i="103"/>
  <c r="C250" i="103"/>
  <c r="D250" i="103"/>
  <c r="Y251" i="108"/>
  <c r="C251" i="108"/>
  <c r="B251" i="108"/>
  <c r="A251" i="108"/>
  <c r="X252" i="108" s="1"/>
  <c r="A248" i="105"/>
  <c r="J248" i="105"/>
  <c r="G248" i="105" s="1"/>
  <c r="B248" i="105"/>
  <c r="C248" i="105"/>
  <c r="D248" i="105"/>
  <c r="BO251" i="108" s="1"/>
  <c r="F248" i="105"/>
  <c r="E248" i="105"/>
  <c r="BP251" i="108" s="1"/>
  <c r="A250" i="104"/>
  <c r="B250" i="104"/>
  <c r="C250" i="104"/>
  <c r="D250" i="104"/>
  <c r="E250" i="104"/>
  <c r="F250" i="104"/>
  <c r="G249" i="104"/>
  <c r="A252" i="102"/>
  <c r="C253" i="102" s="1"/>
  <c r="B252" i="102"/>
  <c r="D252" i="102"/>
  <c r="T250" i="108" l="1"/>
  <c r="U250" i="108" s="1"/>
  <c r="V250" i="108"/>
  <c r="W250" i="108" s="1"/>
  <c r="P250" i="108"/>
  <c r="Q250" i="108" s="1"/>
  <c r="R250" i="108"/>
  <c r="S250" i="108" s="1"/>
  <c r="N249" i="108"/>
  <c r="BT249" i="108" s="1"/>
  <c r="BV249" i="108" s="1"/>
  <c r="O248" i="108"/>
  <c r="J249" i="108"/>
  <c r="K249" i="108" s="1"/>
  <c r="E247" i="108"/>
  <c r="D246" i="108"/>
  <c r="BS246" i="108" s="1"/>
  <c r="BU246" i="108" s="1"/>
  <c r="F249" i="108"/>
  <c r="H249" i="108"/>
  <c r="I249" i="108" s="1"/>
  <c r="D248" i="108"/>
  <c r="BS248" i="108" s="1"/>
  <c r="BU248" i="108" s="1"/>
  <c r="BR251" i="108"/>
  <c r="H248" i="105"/>
  <c r="BM251" i="108" s="1"/>
  <c r="BL251" i="108"/>
  <c r="I247" i="105"/>
  <c r="BN250" i="108" s="1"/>
  <c r="BM250" i="108"/>
  <c r="L250" i="108"/>
  <c r="M250" i="108" s="1"/>
  <c r="A251" i="103"/>
  <c r="B251" i="103"/>
  <c r="C251" i="103"/>
  <c r="D251" i="103"/>
  <c r="G250" i="104"/>
  <c r="A252" i="108"/>
  <c r="X253" i="108" s="1"/>
  <c r="Y252" i="108"/>
  <c r="B252" i="108"/>
  <c r="C252" i="108"/>
  <c r="E249" i="105"/>
  <c r="BP252" i="108" s="1"/>
  <c r="F249" i="105"/>
  <c r="D249" i="105"/>
  <c r="BO252" i="108" s="1"/>
  <c r="A249" i="105"/>
  <c r="J249" i="105"/>
  <c r="G249" i="105" s="1"/>
  <c r="B249" i="105"/>
  <c r="C249" i="105"/>
  <c r="B251" i="104"/>
  <c r="C251" i="104"/>
  <c r="D251" i="104"/>
  <c r="E251" i="104"/>
  <c r="F251" i="104"/>
  <c r="A251" i="104"/>
  <c r="A253" i="102"/>
  <c r="C254" i="102" s="1"/>
  <c r="B253" i="102"/>
  <c r="D253" i="102"/>
  <c r="T251" i="108" l="1"/>
  <c r="U251" i="108" s="1"/>
  <c r="V251" i="108"/>
  <c r="W251" i="108" s="1"/>
  <c r="N250" i="108"/>
  <c r="BT250" i="108" s="1"/>
  <c r="BV250" i="108" s="1"/>
  <c r="P251" i="108"/>
  <c r="Q251" i="108" s="1"/>
  <c r="R251" i="108"/>
  <c r="S251" i="108" s="1"/>
  <c r="O249" i="108"/>
  <c r="D249" i="108"/>
  <c r="E248" i="108"/>
  <c r="E246" i="108"/>
  <c r="G249" i="108"/>
  <c r="BQ250" i="108"/>
  <c r="L251" i="108"/>
  <c r="M251" i="108" s="1"/>
  <c r="BR252" i="108"/>
  <c r="H249" i="105"/>
  <c r="BM252" i="108" s="1"/>
  <c r="BL252" i="108"/>
  <c r="I248" i="105"/>
  <c r="BN251" i="108" s="1"/>
  <c r="BQ251" i="108" s="1"/>
  <c r="A252" i="103"/>
  <c r="B252" i="103"/>
  <c r="C252" i="103"/>
  <c r="D252" i="103"/>
  <c r="C253" i="108"/>
  <c r="A253" i="108"/>
  <c r="X254" i="108" s="1"/>
  <c r="Y253" i="108"/>
  <c r="B253" i="108"/>
  <c r="G251" i="104"/>
  <c r="C250" i="105"/>
  <c r="B250" i="105"/>
  <c r="D250" i="105"/>
  <c r="BO253" i="108" s="1"/>
  <c r="E250" i="105"/>
  <c r="BP253" i="108" s="1"/>
  <c r="F250" i="105"/>
  <c r="A250" i="105"/>
  <c r="J250" i="105"/>
  <c r="G250" i="105" s="1"/>
  <c r="BL253" i="108" s="1"/>
  <c r="A252" i="104"/>
  <c r="B252" i="104"/>
  <c r="C252" i="104"/>
  <c r="D252" i="104"/>
  <c r="E252" i="104"/>
  <c r="F252" i="104"/>
  <c r="A254" i="102"/>
  <c r="C255" i="102" s="1"/>
  <c r="B254" i="102"/>
  <c r="D254" i="102"/>
  <c r="T252" i="108" l="1"/>
  <c r="U252" i="108" s="1"/>
  <c r="V252" i="108"/>
  <c r="W252" i="108" s="1"/>
  <c r="N251" i="108"/>
  <c r="BT251" i="108" s="1"/>
  <c r="BV251" i="108" s="1"/>
  <c r="P252" i="108"/>
  <c r="Q252" i="108" s="1"/>
  <c r="R252" i="108"/>
  <c r="S252" i="108" s="1"/>
  <c r="O250" i="108"/>
  <c r="E249" i="108"/>
  <c r="BS249" i="108"/>
  <c r="BU249" i="108" s="1"/>
  <c r="J251" i="108"/>
  <c r="K251" i="108" s="1"/>
  <c r="H250" i="108"/>
  <c r="I250" i="108" s="1"/>
  <c r="J250" i="108"/>
  <c r="K250" i="108" s="1"/>
  <c r="F251" i="108"/>
  <c r="G251" i="108" s="1"/>
  <c r="H251" i="108"/>
  <c r="I251" i="108" s="1"/>
  <c r="F250" i="108"/>
  <c r="G250" i="108" s="1"/>
  <c r="L253" i="108"/>
  <c r="M253" i="108" s="1"/>
  <c r="BR253" i="108"/>
  <c r="L252" i="108"/>
  <c r="M252" i="108" s="1"/>
  <c r="I249" i="105"/>
  <c r="BN252" i="108" s="1"/>
  <c r="BQ252" i="108" s="1"/>
  <c r="A253" i="103"/>
  <c r="B253" i="103"/>
  <c r="C253" i="103"/>
  <c r="D253" i="103"/>
  <c r="G252" i="104"/>
  <c r="Y254" i="108"/>
  <c r="B254" i="108"/>
  <c r="C254" i="108"/>
  <c r="A254" i="108"/>
  <c r="X255" i="108" s="1"/>
  <c r="A251" i="105"/>
  <c r="J251" i="105"/>
  <c r="G251" i="105" s="1"/>
  <c r="B251" i="105"/>
  <c r="C251" i="105"/>
  <c r="D251" i="105"/>
  <c r="BO254" i="108" s="1"/>
  <c r="E251" i="105"/>
  <c r="BP254" i="108" s="1"/>
  <c r="F251" i="105"/>
  <c r="H250" i="105"/>
  <c r="C253" i="104"/>
  <c r="D253" i="104"/>
  <c r="E253" i="104"/>
  <c r="F253" i="104"/>
  <c r="A253" i="104"/>
  <c r="B253" i="104"/>
  <c r="A255" i="102"/>
  <c r="C256" i="102" s="1"/>
  <c r="B255" i="102"/>
  <c r="D255" i="102"/>
  <c r="T253" i="108" l="1"/>
  <c r="U253" i="108" s="1"/>
  <c r="V253" i="108"/>
  <c r="W253" i="108" s="1"/>
  <c r="O251" i="108"/>
  <c r="P253" i="108"/>
  <c r="Q253" i="108" s="1"/>
  <c r="R253" i="108"/>
  <c r="S253" i="108" s="1"/>
  <c r="N252" i="108"/>
  <c r="BT252" i="108" s="1"/>
  <c r="BV252" i="108" s="1"/>
  <c r="J252" i="108"/>
  <c r="K252" i="108" s="1"/>
  <c r="D251" i="108"/>
  <c r="BS251" i="108" s="1"/>
  <c r="BU251" i="108" s="1"/>
  <c r="F252" i="108"/>
  <c r="G252" i="108" s="1"/>
  <c r="H252" i="108"/>
  <c r="I252" i="108" s="1"/>
  <c r="D250" i="108"/>
  <c r="BS250" i="108" s="1"/>
  <c r="BU250" i="108" s="1"/>
  <c r="BR254" i="108"/>
  <c r="H251" i="105"/>
  <c r="BL254" i="108"/>
  <c r="I250" i="105"/>
  <c r="BN253" i="108" s="1"/>
  <c r="BM253" i="108"/>
  <c r="A254" i="103"/>
  <c r="B254" i="103"/>
  <c r="C254" i="103"/>
  <c r="D254" i="103"/>
  <c r="B255" i="108"/>
  <c r="Y255" i="108"/>
  <c r="A255" i="108"/>
  <c r="X256" i="108" s="1"/>
  <c r="C255" i="108"/>
  <c r="F252" i="105"/>
  <c r="A252" i="105"/>
  <c r="J252" i="105"/>
  <c r="G252" i="105" s="1"/>
  <c r="B252" i="105"/>
  <c r="C252" i="105"/>
  <c r="D252" i="105"/>
  <c r="BO255" i="108" s="1"/>
  <c r="E252" i="105"/>
  <c r="BP255" i="108" s="1"/>
  <c r="G253" i="104"/>
  <c r="E254" i="104"/>
  <c r="F254" i="104"/>
  <c r="A254" i="104"/>
  <c r="B254" i="104"/>
  <c r="C254" i="104"/>
  <c r="D254" i="104"/>
  <c r="A256" i="102"/>
  <c r="C257" i="102" s="1"/>
  <c r="D256" i="102"/>
  <c r="B256" i="102"/>
  <c r="T254" i="108" l="1"/>
  <c r="U254" i="108" s="1"/>
  <c r="V254" i="108"/>
  <c r="W254" i="108" s="1"/>
  <c r="N253" i="108"/>
  <c r="BT253" i="108" s="1"/>
  <c r="BV253" i="108" s="1"/>
  <c r="P254" i="108"/>
  <c r="Q254" i="108" s="1"/>
  <c r="R254" i="108"/>
  <c r="S254" i="108" s="1"/>
  <c r="O252" i="108"/>
  <c r="E251" i="108"/>
  <c r="E250" i="108"/>
  <c r="D252" i="108"/>
  <c r="BS252" i="108" s="1"/>
  <c r="BU252" i="108" s="1"/>
  <c r="BR255" i="108"/>
  <c r="BQ253" i="108"/>
  <c r="I251" i="105"/>
  <c r="BN254" i="108" s="1"/>
  <c r="BM254" i="108"/>
  <c r="L254" i="108"/>
  <c r="M254" i="108" s="1"/>
  <c r="H252" i="105"/>
  <c r="BM255" i="108" s="1"/>
  <c r="BL255" i="108"/>
  <c r="A255" i="103"/>
  <c r="B255" i="103"/>
  <c r="C255" i="103"/>
  <c r="D255" i="103"/>
  <c r="B256" i="108"/>
  <c r="Y256" i="108"/>
  <c r="A256" i="108"/>
  <c r="X257" i="108" s="1"/>
  <c r="C256" i="108"/>
  <c r="D253" i="105"/>
  <c r="BO256" i="108" s="1"/>
  <c r="E253" i="105"/>
  <c r="BP256" i="108" s="1"/>
  <c r="F253" i="105"/>
  <c r="A253" i="105"/>
  <c r="J253" i="105"/>
  <c r="G253" i="105" s="1"/>
  <c r="B253" i="105"/>
  <c r="C253" i="105"/>
  <c r="G254" i="104"/>
  <c r="D255" i="104"/>
  <c r="E255" i="104"/>
  <c r="F255" i="104"/>
  <c r="A255" i="104"/>
  <c r="B255" i="104"/>
  <c r="C255" i="104"/>
  <c r="A257" i="102"/>
  <c r="C258" i="102" s="1"/>
  <c r="B257" i="102"/>
  <c r="D257" i="102"/>
  <c r="T255" i="108" l="1"/>
  <c r="U255" i="108" s="1"/>
  <c r="V255" i="108"/>
  <c r="W255" i="108" s="1"/>
  <c r="O253" i="108"/>
  <c r="N254" i="108"/>
  <c r="BT254" i="108" s="1"/>
  <c r="BV254" i="108" s="1"/>
  <c r="P255" i="108"/>
  <c r="Q255" i="108" s="1"/>
  <c r="R255" i="108"/>
  <c r="S255" i="108" s="1"/>
  <c r="E252" i="108"/>
  <c r="H253" i="108"/>
  <c r="I253" i="108" s="1"/>
  <c r="J253" i="108"/>
  <c r="K253" i="108" s="1"/>
  <c r="F253" i="108"/>
  <c r="G253" i="108" s="1"/>
  <c r="BR256" i="108"/>
  <c r="BQ254" i="108"/>
  <c r="I252" i="105"/>
  <c r="BN255" i="108" s="1"/>
  <c r="BQ255" i="108" s="1"/>
  <c r="H253" i="105"/>
  <c r="BM256" i="108" s="1"/>
  <c r="BL256" i="108"/>
  <c r="L255" i="108"/>
  <c r="M255" i="108" s="1"/>
  <c r="A256" i="103"/>
  <c r="B256" i="103"/>
  <c r="C256" i="103"/>
  <c r="D256" i="103"/>
  <c r="Y257" i="108"/>
  <c r="B257" i="108"/>
  <c r="C257" i="108"/>
  <c r="A257" i="108"/>
  <c r="X258" i="108" s="1"/>
  <c r="C254" i="105"/>
  <c r="D254" i="105"/>
  <c r="BO257" i="108" s="1"/>
  <c r="E254" i="105"/>
  <c r="BP257" i="108" s="1"/>
  <c r="B254" i="105"/>
  <c r="F254" i="105"/>
  <c r="A254" i="105"/>
  <c r="J254" i="105"/>
  <c r="G254" i="105" s="1"/>
  <c r="BL257" i="108" s="1"/>
  <c r="A256" i="104"/>
  <c r="B256" i="104"/>
  <c r="C256" i="104"/>
  <c r="D256" i="104"/>
  <c r="E256" i="104"/>
  <c r="F256" i="104"/>
  <c r="G255" i="104"/>
  <c r="A258" i="102"/>
  <c r="D258" i="102"/>
  <c r="B258" i="102"/>
  <c r="T256" i="108" l="1"/>
  <c r="U256" i="108" s="1"/>
  <c r="V256" i="108"/>
  <c r="W256" i="108" s="1"/>
  <c r="N255" i="108"/>
  <c r="BT255" i="108" s="1"/>
  <c r="BV255" i="108" s="1"/>
  <c r="P256" i="108"/>
  <c r="Q256" i="108" s="1"/>
  <c r="R256" i="108"/>
  <c r="S256" i="108" s="1"/>
  <c r="O254" i="108"/>
  <c r="J255" i="108"/>
  <c r="K255" i="108" s="1"/>
  <c r="H254" i="108"/>
  <c r="I254" i="108" s="1"/>
  <c r="J254" i="108"/>
  <c r="K254" i="108" s="1"/>
  <c r="D253" i="108"/>
  <c r="BS253" i="108" s="1"/>
  <c r="BU253" i="108" s="1"/>
  <c r="F255" i="108"/>
  <c r="G255" i="108" s="1"/>
  <c r="H255" i="108"/>
  <c r="I255" i="108" s="1"/>
  <c r="F254" i="108"/>
  <c r="G254" i="108" s="1"/>
  <c r="L256" i="108"/>
  <c r="M256" i="108" s="1"/>
  <c r="BR257" i="108"/>
  <c r="L257" i="108"/>
  <c r="M257" i="108" s="1"/>
  <c r="I253" i="105"/>
  <c r="BN256" i="108" s="1"/>
  <c r="BQ256" i="108" s="1"/>
  <c r="A257" i="103"/>
  <c r="B257" i="103"/>
  <c r="C257" i="103"/>
  <c r="D257" i="103"/>
  <c r="B258" i="108"/>
  <c r="Y258" i="108"/>
  <c r="C258" i="108"/>
  <c r="A258" i="108"/>
  <c r="X259" i="108" s="1"/>
  <c r="J255" i="105"/>
  <c r="G255" i="105" s="1"/>
  <c r="B255" i="105"/>
  <c r="A255" i="105"/>
  <c r="C255" i="105"/>
  <c r="D255" i="105"/>
  <c r="BO258" i="108" s="1"/>
  <c r="E255" i="105"/>
  <c r="BP258" i="108" s="1"/>
  <c r="F255" i="105"/>
  <c r="G256" i="104"/>
  <c r="H254" i="105"/>
  <c r="E257" i="104"/>
  <c r="C257" i="104"/>
  <c r="A257" i="104"/>
  <c r="B257" i="104"/>
  <c r="D257" i="104"/>
  <c r="F257" i="104"/>
  <c r="T257" i="108" l="1"/>
  <c r="U257" i="108" s="1"/>
  <c r="V257" i="108"/>
  <c r="W257" i="108" s="1"/>
  <c r="N256" i="108"/>
  <c r="BT256" i="108" s="1"/>
  <c r="BV256" i="108" s="1"/>
  <c r="O255" i="108"/>
  <c r="P257" i="108"/>
  <c r="Q257" i="108" s="1"/>
  <c r="R257" i="108"/>
  <c r="S257" i="108" s="1"/>
  <c r="J256" i="108"/>
  <c r="K256" i="108" s="1"/>
  <c r="E253" i="108"/>
  <c r="F256" i="108"/>
  <c r="G256" i="108" s="1"/>
  <c r="H256" i="108"/>
  <c r="I256" i="108" s="1"/>
  <c r="BR258" i="108"/>
  <c r="D255" i="108"/>
  <c r="BS255" i="108" s="1"/>
  <c r="BU255" i="108" s="1"/>
  <c r="D254" i="108"/>
  <c r="BS254" i="108" s="1"/>
  <c r="BU254" i="108" s="1"/>
  <c r="I254" i="105"/>
  <c r="BN257" i="108" s="1"/>
  <c r="BM257" i="108"/>
  <c r="H255" i="105"/>
  <c r="BL258" i="108"/>
  <c r="A258" i="103"/>
  <c r="B258" i="103"/>
  <c r="C258" i="103"/>
  <c r="D258" i="103"/>
  <c r="C259" i="108"/>
  <c r="B259" i="108"/>
  <c r="A259" i="108"/>
  <c r="X260" i="108" s="1"/>
  <c r="Y259" i="108"/>
  <c r="A256" i="105"/>
  <c r="J256" i="105"/>
  <c r="G256" i="105" s="1"/>
  <c r="F256" i="105"/>
  <c r="B256" i="105"/>
  <c r="C256" i="105"/>
  <c r="D256" i="105"/>
  <c r="BO259" i="108" s="1"/>
  <c r="E256" i="105"/>
  <c r="BP259" i="108" s="1"/>
  <c r="G257" i="104"/>
  <c r="A258" i="104"/>
  <c r="B258" i="104"/>
  <c r="C258" i="104"/>
  <c r="E258" i="104"/>
  <c r="F258" i="104"/>
  <c r="D258" i="104"/>
  <c r="T258" i="108" l="1"/>
  <c r="U258" i="108" s="1"/>
  <c r="V258" i="108"/>
  <c r="W258" i="108" s="1"/>
  <c r="P258" i="108"/>
  <c r="Q258" i="108" s="1"/>
  <c r="R258" i="108"/>
  <c r="S258" i="108" s="1"/>
  <c r="N257" i="108"/>
  <c r="BT257" i="108" s="1"/>
  <c r="BV257" i="108" s="1"/>
  <c r="O256" i="108"/>
  <c r="E254" i="108"/>
  <c r="E255" i="108"/>
  <c r="D256" i="108"/>
  <c r="BS256" i="108" s="1"/>
  <c r="BU256" i="108" s="1"/>
  <c r="BR259" i="108"/>
  <c r="I255" i="105"/>
  <c r="BN258" i="108" s="1"/>
  <c r="BM258" i="108"/>
  <c r="L258" i="108"/>
  <c r="M258" i="108" s="1"/>
  <c r="BQ257" i="108"/>
  <c r="H256" i="105"/>
  <c r="BM259" i="108" s="1"/>
  <c r="BL259" i="108"/>
  <c r="C260" i="108"/>
  <c r="B260" i="108"/>
  <c r="A260" i="108"/>
  <c r="Y260" i="108"/>
  <c r="Y262" i="108" s="1"/>
  <c r="G258" i="104"/>
  <c r="D257" i="105"/>
  <c r="BO260" i="108" s="1"/>
  <c r="E257" i="105"/>
  <c r="BP260" i="108" s="1"/>
  <c r="F257" i="105"/>
  <c r="A257" i="105"/>
  <c r="J257" i="105"/>
  <c r="G257" i="105" s="1"/>
  <c r="B257" i="105"/>
  <c r="C257" i="105"/>
  <c r="T259" i="108" l="1"/>
  <c r="U259" i="108" s="1"/>
  <c r="V259" i="108"/>
  <c r="W259" i="108" s="1"/>
  <c r="P259" i="108"/>
  <c r="Q259" i="108" s="1"/>
  <c r="R259" i="108"/>
  <c r="S259" i="108" s="1"/>
  <c r="N258" i="108"/>
  <c r="BT258" i="108" s="1"/>
  <c r="BV258" i="108" s="1"/>
  <c r="O257" i="108"/>
  <c r="E256" i="108"/>
  <c r="BR260" i="108"/>
  <c r="H257" i="108"/>
  <c r="I257" i="108" s="1"/>
  <c r="J257" i="108"/>
  <c r="K257" i="108" s="1"/>
  <c r="F257" i="108"/>
  <c r="G257" i="108" s="1"/>
  <c r="BQ258" i="108"/>
  <c r="L259" i="108"/>
  <c r="M259" i="108" s="1"/>
  <c r="I256" i="105"/>
  <c r="BN259" i="108" s="1"/>
  <c r="BQ259" i="108" s="1"/>
  <c r="H257" i="105"/>
  <c r="BL260" i="108"/>
  <c r="Y263" i="108"/>
  <c r="Y264" i="108"/>
  <c r="T260" i="108" l="1"/>
  <c r="U260" i="108" s="1"/>
  <c r="U262" i="108" s="1"/>
  <c r="U263" i="108" s="1"/>
  <c r="V260" i="108"/>
  <c r="W260" i="108" s="1"/>
  <c r="W262" i="108" s="1"/>
  <c r="W264" i="108" s="1"/>
  <c r="N259" i="108"/>
  <c r="BT259" i="108" s="1"/>
  <c r="BV259" i="108" s="1"/>
  <c r="O258" i="108"/>
  <c r="P260" i="108"/>
  <c r="Q260" i="108" s="1"/>
  <c r="Q262" i="108" s="1"/>
  <c r="Q264" i="108" s="1"/>
  <c r="R260" i="108"/>
  <c r="S260" i="108" s="1"/>
  <c r="S262" i="108" s="1"/>
  <c r="S264" i="108" s="1"/>
  <c r="J259" i="108"/>
  <c r="K259" i="108" s="1"/>
  <c r="H258" i="108"/>
  <c r="I258" i="108" s="1"/>
  <c r="J258" i="108"/>
  <c r="K258" i="108" s="1"/>
  <c r="F259" i="108"/>
  <c r="H259" i="108"/>
  <c r="I259" i="108" s="1"/>
  <c r="D257" i="108"/>
  <c r="BS257" i="108" s="1"/>
  <c r="BU257" i="108" s="1"/>
  <c r="F258" i="108"/>
  <c r="G258" i="108" s="1"/>
  <c r="I257" i="105"/>
  <c r="BN260" i="108" s="1"/>
  <c r="BM260" i="108"/>
  <c r="L260" i="108"/>
  <c r="M260" i="108" s="1"/>
  <c r="M262" i="108" s="1"/>
  <c r="E273" i="108"/>
  <c r="F273" i="108"/>
  <c r="C285" i="108" s="1"/>
  <c r="W263" i="108" l="1"/>
  <c r="U264" i="108"/>
  <c r="N260" i="108"/>
  <c r="BT260" i="108" s="1"/>
  <c r="BV260" i="108" s="1"/>
  <c r="O259" i="108"/>
  <c r="S263" i="108"/>
  <c r="Q263" i="108"/>
  <c r="D259" i="108"/>
  <c r="E257" i="108"/>
  <c r="D258" i="108"/>
  <c r="BS258" i="108" s="1"/>
  <c r="BU258" i="108" s="1"/>
  <c r="G259" i="108"/>
  <c r="BQ260" i="108"/>
  <c r="M264" i="108"/>
  <c r="F270" i="108" s="1"/>
  <c r="G270" i="108" s="1"/>
  <c r="M263" i="108"/>
  <c r="O260" i="108" l="1"/>
  <c r="O262" i="108" s="1"/>
  <c r="O263" i="108" s="1"/>
  <c r="BS259" i="108"/>
  <c r="BU259" i="108" s="1"/>
  <c r="E259" i="108"/>
  <c r="E258" i="108"/>
  <c r="H260" i="108"/>
  <c r="I260" i="108" s="1"/>
  <c r="I262" i="108" s="1"/>
  <c r="I263" i="108" s="1"/>
  <c r="J260" i="108"/>
  <c r="K260" i="108" s="1"/>
  <c r="K262" i="108" s="1"/>
  <c r="F260" i="108"/>
  <c r="G260" i="108" s="1"/>
  <c r="G262" i="108" s="1"/>
  <c r="G263" i="108" s="1"/>
  <c r="O264" i="108" l="1"/>
  <c r="K263" i="108"/>
  <c r="K264" i="108"/>
  <c r="F269" i="108" s="1"/>
  <c r="G269" i="108" s="1"/>
  <c r="I264" i="108"/>
  <c r="F268" i="108" s="1"/>
  <c r="G268" i="108" s="1"/>
  <c r="D260" i="108"/>
  <c r="BS260" i="108" s="1"/>
  <c r="BU260" i="108" s="1"/>
  <c r="G264" i="108"/>
  <c r="F267" i="108" s="1"/>
  <c r="G267" i="108" s="1"/>
  <c r="E260" i="108" l="1"/>
  <c r="E262" i="108" s="1"/>
  <c r="E264" i="108" s="1"/>
  <c r="F266" i="108" s="1"/>
  <c r="E271" i="108" l="1"/>
  <c r="E263" i="108"/>
  <c r="H268" i="108"/>
  <c r="I268" i="108" s="1"/>
  <c r="H270" i="108"/>
  <c r="I270" i="108" s="1"/>
  <c r="H266" i="108"/>
  <c r="H267" i="108"/>
  <c r="I267" i="108" s="1"/>
  <c r="H269" i="108"/>
  <c r="I269" i="108" s="1"/>
  <c r="G266" i="108" l="1"/>
  <c r="I266" i="108" s="1"/>
  <c r="F271" i="108"/>
  <c r="F272" i="108" s="1"/>
  <c r="F274" i="108" s="1"/>
  <c r="C286" i="108" s="1"/>
  <c r="C284" i="108" l="1"/>
  <c r="E272" i="108"/>
  <c r="E274" i="108" s="1"/>
  <c r="E275" i="108" l="1"/>
  <c r="F275" i="108" l="1"/>
  <c r="J268" i="108"/>
  <c r="K268" i="108" s="1"/>
  <c r="J269" i="108"/>
  <c r="K269" i="108" s="1"/>
  <c r="J270" i="108"/>
  <c r="K270" i="108" s="1"/>
  <c r="J266" i="108"/>
  <c r="K266" i="108" s="1"/>
  <c r="J267" i="108"/>
  <c r="K267" i="108" s="1"/>
  <c r="E276" i="108"/>
  <c r="B12" i="111" l="1"/>
  <c r="C11" i="109"/>
  <c r="D11" i="109" s="1"/>
  <c r="L269" i="108"/>
  <c r="C282" i="108" s="1"/>
  <c r="B9" i="111"/>
  <c r="L266" i="108"/>
  <c r="C279" i="108" s="1"/>
  <c r="C8" i="109"/>
  <c r="D8" i="109" s="1"/>
  <c r="F276" i="108"/>
  <c r="C288" i="108" s="1"/>
  <c r="C287" i="108"/>
  <c r="B11" i="111"/>
  <c r="L268" i="108"/>
  <c r="C281" i="108" s="1"/>
  <c r="C10" i="109"/>
  <c r="D10" i="109" s="1"/>
  <c r="B13" i="111"/>
  <c r="C12" i="109"/>
  <c r="D12" i="109" s="1"/>
  <c r="L270" i="108"/>
  <c r="C283" i="108" s="1"/>
  <c r="B10" i="111"/>
  <c r="L267" i="108"/>
  <c r="C280" i="108" s="1"/>
  <c r="C9" i="109"/>
  <c r="D9" i="109" s="1"/>
  <c r="F11" i="111" l="1"/>
  <c r="D11" i="111"/>
  <c r="C11" i="111"/>
  <c r="E11" i="111"/>
  <c r="C12" i="111"/>
  <c r="E12" i="111"/>
  <c r="F12" i="111"/>
  <c r="D12" i="111"/>
  <c r="F13" i="111"/>
  <c r="C13" i="111"/>
  <c r="E13" i="111"/>
  <c r="D13" i="111"/>
  <c r="D9" i="111"/>
  <c r="O11" i="111"/>
  <c r="N13" i="111"/>
  <c r="O12" i="111"/>
  <c r="Q10" i="111"/>
  <c r="J12" i="111"/>
  <c r="P9" i="111"/>
  <c r="H10" i="111"/>
  <c r="B14" i="111"/>
  <c r="H13" i="111"/>
  <c r="K10" i="111"/>
  <c r="O9" i="111"/>
  <c r="E9" i="111"/>
  <c r="J10" i="111"/>
  <c r="Q12" i="111"/>
  <c r="J11" i="111"/>
  <c r="I10" i="111"/>
  <c r="M11" i="111"/>
  <c r="H9" i="111"/>
  <c r="J9" i="111"/>
  <c r="P13" i="111"/>
  <c r="H11" i="111"/>
  <c r="I11" i="111"/>
  <c r="K11" i="111"/>
  <c r="N9" i="111"/>
  <c r="N10" i="111"/>
  <c r="N11" i="111"/>
  <c r="F9" i="111"/>
  <c r="J13" i="111"/>
  <c r="I12" i="111"/>
  <c r="M10" i="111"/>
  <c r="K13" i="111"/>
  <c r="P10" i="111"/>
  <c r="Q9" i="111"/>
  <c r="Q11" i="111"/>
  <c r="I9" i="111"/>
  <c r="I13" i="111"/>
  <c r="L13" i="111"/>
  <c r="G11" i="111"/>
  <c r="M12" i="111"/>
  <c r="L11" i="111"/>
  <c r="M13" i="111"/>
  <c r="N12" i="111"/>
  <c r="G9" i="111"/>
  <c r="G12" i="111"/>
  <c r="L9" i="111"/>
  <c r="L10" i="111"/>
  <c r="M9" i="111"/>
  <c r="L12" i="111"/>
  <c r="O13" i="111"/>
  <c r="G10" i="111"/>
  <c r="P11" i="111"/>
  <c r="O10" i="111"/>
  <c r="P12" i="111"/>
  <c r="K9" i="111"/>
  <c r="H12" i="111"/>
  <c r="K12" i="111"/>
  <c r="C9" i="111"/>
  <c r="Q13" i="111"/>
  <c r="G13" i="111"/>
  <c r="E10" i="111"/>
  <c r="F10" i="111"/>
  <c r="C10" i="111"/>
  <c r="D10" i="111"/>
  <c r="L14" i="111" l="1"/>
  <c r="L15" i="111" s="1"/>
  <c r="K14" i="111"/>
  <c r="K15" i="111" s="1"/>
  <c r="N14" i="111"/>
  <c r="N15" i="111" s="1"/>
  <c r="E14" i="111"/>
  <c r="E15" i="111" s="1"/>
  <c r="P14" i="111"/>
  <c r="P15" i="111" s="1"/>
  <c r="M14" i="111"/>
  <c r="M15" i="111" s="1"/>
  <c r="D14" i="111"/>
  <c r="D15" i="111" s="1"/>
  <c r="C14" i="111"/>
  <c r="C15" i="111" s="1"/>
  <c r="Q14" i="111"/>
  <c r="Q15" i="111" s="1"/>
  <c r="H14" i="111"/>
  <c r="H15" i="111" s="1"/>
  <c r="G14" i="111"/>
  <c r="G15" i="111" s="1"/>
  <c r="I14" i="111"/>
  <c r="I15" i="111" s="1"/>
  <c r="F14" i="111"/>
  <c r="F15" i="111" s="1"/>
  <c r="J14" i="111"/>
  <c r="J15" i="111" s="1"/>
  <c r="O14" i="111"/>
  <c r="O15" i="111" s="1"/>
</calcChain>
</file>

<file path=xl/sharedStrings.xml><?xml version="1.0" encoding="utf-8"?>
<sst xmlns="http://schemas.openxmlformats.org/spreadsheetml/2006/main" count="333" uniqueCount="186">
  <si>
    <t>Name</t>
  </si>
  <si>
    <t>Internal Assesment Records</t>
  </si>
  <si>
    <t>Narula Institute of Technology</t>
  </si>
  <si>
    <t>Sl
No</t>
  </si>
  <si>
    <t>Attendance (5)</t>
  </si>
  <si>
    <t xml:space="preserve">B        </t>
  </si>
  <si>
    <t xml:space="preserve"> Teachers Assement (10)</t>
  </si>
  <si>
    <t xml:space="preserve">(A+B+C) </t>
  </si>
  <si>
    <t>Total (30)</t>
  </si>
  <si>
    <t>Tests (15)</t>
  </si>
  <si>
    <t>WBUT ROLL No.</t>
  </si>
  <si>
    <t>X</t>
  </si>
  <si>
    <t>Y</t>
  </si>
  <si>
    <t>1st Slot(30)</t>
  </si>
  <si>
    <t>2nd Slot(30)</t>
  </si>
  <si>
    <t xml:space="preserve">A </t>
  </si>
  <si>
    <t xml:space="preserve">C =(X+Y)/4    </t>
  </si>
  <si>
    <t>Grand Total (100)</t>
  </si>
  <si>
    <t>Z</t>
  </si>
  <si>
    <t>Grade</t>
  </si>
  <si>
    <t>CODE</t>
  </si>
  <si>
    <t>2ndst Slot(30)</t>
  </si>
  <si>
    <t>CLASS ROLL No.</t>
  </si>
  <si>
    <t>Total Student-&gt;</t>
  </si>
  <si>
    <t>%of Students</t>
  </si>
  <si>
    <t>&gt;50%</t>
  </si>
  <si>
    <t>&gt;60%</t>
  </si>
  <si>
    <t>&gt;70%</t>
  </si>
  <si>
    <t>&gt;80%</t>
  </si>
  <si>
    <t>Final Marks(10)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</si>
  <si>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</si>
  <si>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</si>
  <si>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</si>
  <si>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</si>
  <si>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</si>
  <si>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</si>
  <si>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</si>
  <si>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</si>
  <si>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</si>
  <si>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</si>
  <si>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</si>
  <si>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</si>
  <si>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Mapping of Course Outcomes with Program Outcomes</t>
  </si>
  <si>
    <t>CO#</t>
  </si>
  <si>
    <t>PSO1</t>
  </si>
  <si>
    <t>PSO2</t>
  </si>
  <si>
    <t>PSO3</t>
  </si>
  <si>
    <t>Percentage of students attaining course outcomes and attainment level</t>
  </si>
  <si>
    <t>Sl. No.</t>
  </si>
  <si>
    <t xml:space="preserve">Roll No. </t>
  </si>
  <si>
    <t>CO1</t>
  </si>
  <si>
    <t>MARKS</t>
  </si>
  <si>
    <t>CO2</t>
  </si>
  <si>
    <t>CO3</t>
  </si>
  <si>
    <t>CO4</t>
  </si>
  <si>
    <t>CO5</t>
  </si>
  <si>
    <t>TOTAL
MARKS</t>
  </si>
  <si>
    <t>TARGET
LEVEL(%)</t>
  </si>
  <si>
    <t>NO. OF Y:</t>
  </si>
  <si>
    <t>NO. OF N:</t>
  </si>
  <si>
    <t>CO ATTAINMENT:</t>
  </si>
  <si>
    <t>AVERAGE ATTAINMENT:</t>
  </si>
  <si>
    <t>Total no. of Students</t>
  </si>
  <si>
    <t>Sub. Code:</t>
  </si>
  <si>
    <t>CO1:</t>
  </si>
  <si>
    <t>CO2:</t>
  </si>
  <si>
    <t>CO3:</t>
  </si>
  <si>
    <t>CO4:</t>
  </si>
  <si>
    <t>CO5:</t>
  </si>
  <si>
    <t>OVERALL CO ATTAINMENT:</t>
  </si>
  <si>
    <t>Final Exam</t>
  </si>
  <si>
    <t>All Cos</t>
  </si>
  <si>
    <t>ATTAINMENT LEVEL(IE):</t>
  </si>
  <si>
    <t>ATTAINMENT LEVEL(EE):</t>
  </si>
  <si>
    <t>ATTAINMENT LEVEL(DIRECT):</t>
  </si>
  <si>
    <t>ATTAINMENT LEVEL(INDIRECT):</t>
  </si>
  <si>
    <t>ATTAINMENT LEVEL(OVERALL):</t>
  </si>
  <si>
    <t>Assignment1 (10)</t>
  </si>
  <si>
    <t>Assignment2 (10)</t>
  </si>
  <si>
    <t>Assignment3(10)</t>
  </si>
  <si>
    <t>Final Marks(15)</t>
  </si>
  <si>
    <t>Class Test1 (15)</t>
  </si>
  <si>
    <t>Class Test2 (15)</t>
  </si>
  <si>
    <t>ASSIG1</t>
  </si>
  <si>
    <t>TEST1</t>
  </si>
  <si>
    <t>TEST2</t>
  </si>
  <si>
    <t>ASSIG2</t>
  </si>
  <si>
    <t>ASSIG3</t>
  </si>
  <si>
    <t>No. of Student:</t>
  </si>
  <si>
    <t xml:space="preserve">Academic Session: </t>
  </si>
  <si>
    <t xml:space="preserve"> Paper code:</t>
  </si>
  <si>
    <t xml:space="preserve">Year:- </t>
  </si>
  <si>
    <t xml:space="preserve">Dept:- </t>
  </si>
  <si>
    <t xml:space="preserve"> Semester:</t>
  </si>
  <si>
    <t xml:space="preserve"> Paper code: </t>
  </si>
  <si>
    <t>Dept:</t>
  </si>
  <si>
    <t>Sem:</t>
  </si>
  <si>
    <t>Year:</t>
  </si>
  <si>
    <t>Department:</t>
  </si>
  <si>
    <t>Semester:</t>
  </si>
  <si>
    <t>COs</t>
  </si>
  <si>
    <t>TARGET</t>
  </si>
  <si>
    <t>ATTAINMENT LEVEL</t>
  </si>
  <si>
    <t>GAP IN ATTAINMENT</t>
  </si>
  <si>
    <t>ACTIONS TAKEN TO ADDRESS THE GAP</t>
  </si>
  <si>
    <t>MODIFICATION OF TARGET WHERE ACHIEVED</t>
  </si>
  <si>
    <t>Course level PO(&amp;PSO) Attainment</t>
  </si>
  <si>
    <t>CO-Attainment</t>
  </si>
  <si>
    <t>LEVEL(I)</t>
  </si>
  <si>
    <t>LEVEL(E)</t>
  </si>
  <si>
    <t>CO ATTAINMENT GAP ANALYSIS</t>
  </si>
  <si>
    <t>Target for 3:</t>
  </si>
  <si>
    <t>Target for 2:</t>
  </si>
  <si>
    <t>Target for 1:</t>
  </si>
  <si>
    <t>Average Score</t>
  </si>
  <si>
    <t>CO Attainment (Direct)</t>
  </si>
  <si>
    <t>CO ATTAINMENT LEVEL(OVERALL) in %</t>
  </si>
  <si>
    <t>CO ATTAINMENT LEVEL(OVERALL)</t>
  </si>
  <si>
    <t>ATTAINMENT LEVEL(INDIRECT)</t>
  </si>
  <si>
    <t>Assignment(average of 3)</t>
  </si>
  <si>
    <t>Class Test (Average of 2)</t>
  </si>
  <si>
    <t>Avg_assg</t>
  </si>
  <si>
    <t>Avg_ClassTest</t>
  </si>
  <si>
    <t>CO</t>
  </si>
  <si>
    <t>DEPARTMENT OF INFORMATION TECHNOLOGY</t>
  </si>
  <si>
    <t>IT</t>
  </si>
  <si>
    <t>SOURAV MAITY</t>
  </si>
  <si>
    <t>ABHISHEK MALAKAR</t>
  </si>
  <si>
    <t>SOUMYAJIT GHOSH</t>
  </si>
  <si>
    <t>ARNOB MAJUMDER</t>
  </si>
  <si>
    <t>SANKHASUBHRA SAHA</t>
  </si>
  <si>
    <t>NILESH MISRA</t>
  </si>
  <si>
    <t>SUBHRA SANKHA SAHA</t>
  </si>
  <si>
    <t>SAIKAT DAS</t>
  </si>
  <si>
    <t>HARDEEP SINGH GILL</t>
  </si>
  <si>
    <t>SOUVIK PAUL</t>
  </si>
  <si>
    <t>DEBANJAN GHOSH</t>
  </si>
  <si>
    <t>MD ASIF NAWAZ</t>
  </si>
  <si>
    <t>ARPIT SARKAR</t>
  </si>
  <si>
    <t>BISHAL SINGH</t>
  </si>
  <si>
    <t>MANADEEP PAL</t>
  </si>
  <si>
    <t>ASHISH KUMAR</t>
  </si>
  <si>
    <t>SUBHADEEP CHATTERJEE</t>
  </si>
  <si>
    <t>YASH GAURAV</t>
  </si>
  <si>
    <t>MOHIT SHAW</t>
  </si>
  <si>
    <t>KRISHNENDU DUTTA</t>
  </si>
  <si>
    <t>ADITYA SARKHEL</t>
  </si>
  <si>
    <t>MD SHADAB ILYAS</t>
  </si>
  <si>
    <t>HARSH KUMAR</t>
  </si>
  <si>
    <t>SURAJIT GHOSH</t>
  </si>
  <si>
    <t>ABHIRUP DAS</t>
  </si>
  <si>
    <t>SOUVIK DEY</t>
  </si>
  <si>
    <t>ANKAN GAIN</t>
  </si>
  <si>
    <t>RAHUL ROY</t>
  </si>
  <si>
    <t>SAURAV SAMANTA</t>
  </si>
  <si>
    <t>INDRAJIT SHAW</t>
  </si>
  <si>
    <t>MASUD HOSSAIN</t>
  </si>
  <si>
    <t>KUNAL ROY</t>
  </si>
  <si>
    <t>SHAMBHAV KUMAR</t>
  </si>
  <si>
    <t>KASHIF ALIM</t>
  </si>
  <si>
    <t>ROHIT KUMAR</t>
  </si>
  <si>
    <t>VICTOR SIMPSON</t>
  </si>
  <si>
    <t>DILEEP KUMAR</t>
  </si>
  <si>
    <t>PRIYAJIT DAS</t>
  </si>
  <si>
    <t>BISWAJIT KUMAR DEBNATH</t>
  </si>
  <si>
    <t>PRAKASH KR. MUNDA</t>
  </si>
  <si>
    <t>SUBHAM DAS</t>
  </si>
  <si>
    <t>SNEHA SINGH</t>
  </si>
  <si>
    <t>DEBARATI DAS</t>
  </si>
  <si>
    <t>SNEHA HALDER</t>
  </si>
  <si>
    <t>ARPITA DUTTA</t>
  </si>
  <si>
    <t>DEBASMITA PATHAK</t>
  </si>
  <si>
    <t>SHREYASI KARMAKAR</t>
  </si>
  <si>
    <t>RUPARNA MUKHERJEE</t>
  </si>
  <si>
    <t>SHREYASHREE MONDAL</t>
  </si>
  <si>
    <t>ADRIJA SARKAR</t>
  </si>
  <si>
    <t>SUDIPA KARMAKAR</t>
  </si>
  <si>
    <t>SAYANI SADHUKHAN</t>
  </si>
  <si>
    <t>NEHA DEY</t>
  </si>
  <si>
    <t>MASUMA KHATUN</t>
  </si>
  <si>
    <t>SUKANYA CHAKRABORTY</t>
  </si>
  <si>
    <t>4th</t>
  </si>
  <si>
    <t>IT801B</t>
  </si>
  <si>
    <t>8th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</si>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</sst>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b/>
      <sz val="8"/>
      <name val="Verdana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5.4"/>
      <color rgb="FF363636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63636"/>
      <name val="Arial"/>
      <family val="2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301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0" fillId="5" borderId="1" xfId="0" applyFill="1" applyBorder="1" applyAlignment="1" applyProtection="1">
      <alignment horizontal="right" vertical="center"/>
      <protection hidden="1"/>
    </xf>
    <xf numFmtId="0" fontId="6" fillId="5" borderId="2" xfId="2805" applyFont="1" applyFill="1" applyBorder="1" applyAlignment="1" applyProtection="1">
      <alignment vertical="center"/>
      <protection hidden="1"/>
    </xf>
    <xf numFmtId="0" fontId="3" fillId="5" borderId="1" xfId="1845" applyFont="1" applyFill="1" applyBorder="1" applyAlignment="1" applyProtection="1">
      <alignment horizontal="center" vertical="center" wrapText="1"/>
      <protection hidden="1"/>
    </xf>
    <xf numFmtId="0" fontId="3" fillId="5" borderId="1" xfId="252" applyFont="1" applyFill="1" applyBorder="1" applyAlignment="1" applyProtection="1">
      <alignment horizontal="center" vertical="center" wrapText="1"/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5" fillId="5" borderId="1" xfId="1846" applyFont="1" applyFill="1" applyBorder="1" applyAlignment="1" applyProtection="1">
      <alignment horizontal="center" vertical="center" wrapText="1"/>
      <protection hidden="1"/>
    </xf>
    <xf numFmtId="0" fontId="5" fillId="5" borderId="1" xfId="252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/>
      <protection hidden="1"/>
    </xf>
    <xf numFmtId="0" fontId="16" fillId="5" borderId="1" xfId="0" applyFont="1" applyFill="1" applyBorder="1" applyAlignment="1" applyProtection="1">
      <alignment horizontal="left" vertical="center" wrapText="1"/>
      <protection hidden="1"/>
    </xf>
    <xf numFmtId="0" fontId="0" fillId="5" borderId="0" xfId="0" applyFill="1" applyProtection="1">
      <protection hidden="1"/>
    </xf>
    <xf numFmtId="0" fontId="0" fillId="5" borderId="0" xfId="0" applyFill="1" applyAlignment="1" applyProtection="1">
      <alignment horizontal="left"/>
      <protection hidden="1"/>
    </xf>
    <xf numFmtId="0" fontId="6" fillId="5" borderId="5" xfId="2805" applyFont="1" applyFill="1" applyBorder="1" applyAlignment="1" applyProtection="1">
      <alignment vertical="center"/>
      <protection hidden="1"/>
    </xf>
    <xf numFmtId="0" fontId="6" fillId="5" borderId="6" xfId="2805" applyFont="1" applyFill="1" applyBorder="1" applyAlignment="1" applyProtection="1">
      <alignment vertical="center"/>
      <protection hidden="1"/>
    </xf>
    <xf numFmtId="0" fontId="6" fillId="5" borderId="1" xfId="2805" applyFont="1" applyFill="1" applyBorder="1" applyAlignment="1" applyProtection="1">
      <alignment vertical="center"/>
      <protection hidden="1"/>
    </xf>
    <xf numFmtId="0" fontId="3" fillId="5" borderId="1" xfId="2805" applyFont="1" applyFill="1" applyBorder="1" applyAlignment="1" applyProtection="1">
      <alignment vertical="center"/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6" fillId="5" borderId="1" xfId="0" applyFont="1" applyFill="1" applyBorder="1" applyAlignment="1" applyProtection="1">
      <alignment vertical="center" wrapText="1"/>
      <protection hidden="1"/>
    </xf>
    <xf numFmtId="0" fontId="14" fillId="0" borderId="0" xfId="0" applyFont="1" applyProtection="1">
      <protection hidden="1"/>
    </xf>
    <xf numFmtId="0" fontId="0" fillId="5" borderId="0" xfId="0" applyFill="1" applyAlignment="1" applyProtection="1">
      <protection hidden="1"/>
    </xf>
    <xf numFmtId="0" fontId="0" fillId="0" borderId="0" xfId="0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6" fillId="5" borderId="1" xfId="2805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5" borderId="6" xfId="0" applyFill="1" applyBorder="1" applyAlignment="1" applyProtection="1">
      <alignment vertical="center"/>
      <protection hidden="1"/>
    </xf>
    <xf numFmtId="0" fontId="0" fillId="5" borderId="2" xfId="0" applyFill="1" applyBorder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5" borderId="9" xfId="0" applyFill="1" applyBorder="1" applyAlignment="1" applyProtection="1">
      <alignment horizontal="center" vertical="center"/>
      <protection hidden="1"/>
    </xf>
    <xf numFmtId="0" fontId="0" fillId="5" borderId="10" xfId="0" applyFill="1" applyBorder="1" applyAlignment="1" applyProtection="1">
      <alignment horizontal="center" vertical="center"/>
      <protection hidden="1"/>
    </xf>
    <xf numFmtId="0" fontId="0" fillId="5" borderId="11" xfId="0" applyFill="1" applyBorder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1" xfId="0" applyFill="1" applyBorder="1" applyProtection="1"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0" fillId="4" borderId="1" xfId="0" applyNumberFormat="1" applyFill="1" applyBorder="1" applyAlignment="1" applyProtection="1">
      <alignment horizontal="center" vertical="center"/>
      <protection hidden="1"/>
    </xf>
    <xf numFmtId="0" fontId="0" fillId="4" borderId="0" xfId="0" applyFill="1" applyBorder="1" applyProtection="1">
      <protection hidden="1"/>
    </xf>
    <xf numFmtId="0" fontId="0" fillId="4" borderId="12" xfId="0" applyFill="1" applyBorder="1" applyProtection="1">
      <protection hidden="1"/>
    </xf>
    <xf numFmtId="1" fontId="0" fillId="4" borderId="12" xfId="0" applyNumberFormat="1" applyFill="1" applyBorder="1" applyAlignment="1" applyProtection="1">
      <alignment horizontal="center" vertical="center"/>
      <protection hidden="1"/>
    </xf>
    <xf numFmtId="0" fontId="0" fillId="4" borderId="0" xfId="0" applyNumberFormat="1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1" fontId="0" fillId="4" borderId="0" xfId="0" applyNumberFormat="1" applyFill="1" applyBorder="1" applyAlignment="1" applyProtection="1">
      <alignment horizontal="center" vertical="center"/>
      <protection hidden="1"/>
    </xf>
    <xf numFmtId="0" fontId="0" fillId="2" borderId="0" xfId="0" applyFont="1" applyFill="1" applyProtection="1">
      <protection hidden="1"/>
    </xf>
    <xf numFmtId="0" fontId="0" fillId="0" borderId="0" xfId="0" applyFont="1" applyProtection="1">
      <protection hidden="1"/>
    </xf>
    <xf numFmtId="0" fontId="18" fillId="0" borderId="0" xfId="0" applyFont="1" applyProtection="1">
      <protection hidden="1"/>
    </xf>
    <xf numFmtId="1" fontId="0" fillId="4" borderId="1" xfId="0" applyNumberFormat="1" applyFill="1" applyBorder="1" applyAlignment="1" applyProtection="1">
      <alignment horizontal="center" vertical="center"/>
      <protection hidden="1"/>
    </xf>
    <xf numFmtId="164" fontId="0" fillId="5" borderId="1" xfId="0" applyNumberFormat="1" applyFill="1" applyBorder="1" applyAlignment="1" applyProtection="1">
      <alignment horizontal="center" vertical="center"/>
      <protection hidden="1"/>
    </xf>
    <xf numFmtId="164" fontId="0" fillId="5" borderId="1" xfId="0" applyNumberForma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wrapText="1"/>
      <protection locked="0"/>
    </xf>
    <xf numFmtId="1" fontId="0" fillId="4" borderId="0" xfId="0" applyNumberFormat="1" applyFill="1" applyAlignment="1" applyProtection="1">
      <alignment horizontal="center" vertical="center"/>
      <protection hidden="1"/>
    </xf>
    <xf numFmtId="1" fontId="0" fillId="4" borderId="1" xfId="0" applyNumberFormat="1" applyFill="1" applyBorder="1" applyAlignment="1" applyProtection="1">
      <alignment horizontal="center" vertical="center" wrapText="1"/>
      <protection hidden="1"/>
    </xf>
    <xf numFmtId="1" fontId="0" fillId="4" borderId="0" xfId="0" applyNumberFormat="1" applyFill="1" applyProtection="1">
      <protection hidden="1"/>
    </xf>
    <xf numFmtId="0" fontId="0" fillId="3" borderId="0" xfId="0" applyFill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hidden="1"/>
    </xf>
    <xf numFmtId="0" fontId="15" fillId="5" borderId="0" xfId="0" applyFont="1" applyFill="1" applyBorder="1" applyAlignment="1" applyProtection="1">
      <alignment horizontal="center" vertical="center"/>
      <protection hidden="1"/>
    </xf>
    <xf numFmtId="0" fontId="16" fillId="5" borderId="0" xfId="0" applyFont="1" applyFill="1" applyBorder="1" applyAlignment="1" applyProtection="1">
      <alignment horizontal="center" vertical="center" wrapText="1"/>
      <protection hidden="1"/>
    </xf>
    <xf numFmtId="0" fontId="16" fillId="5" borderId="0" xfId="0" applyFont="1" applyFill="1" applyBorder="1" applyAlignment="1" applyProtection="1">
      <alignment vertical="center" wrapText="1"/>
      <protection hidden="1"/>
    </xf>
    <xf numFmtId="0" fontId="3" fillId="5" borderId="2" xfId="2805" applyFont="1" applyFill="1" applyBorder="1" applyAlignment="1" applyProtection="1">
      <alignment horizontal="center" vertical="center"/>
      <protection hidden="1"/>
    </xf>
    <xf numFmtId="0" fontId="6" fillId="5" borderId="1" xfId="2805" applyFont="1" applyFill="1" applyBorder="1" applyAlignment="1" applyProtection="1">
      <alignment horizontal="left" vertical="center"/>
      <protection hidden="1"/>
    </xf>
    <xf numFmtId="0" fontId="3" fillId="5" borderId="1" xfId="2805" applyFont="1" applyFill="1" applyBorder="1" applyAlignment="1" applyProtection="1">
      <alignment horizontal="center" vertical="center"/>
      <protection hidden="1"/>
    </xf>
    <xf numFmtId="0" fontId="6" fillId="5" borderId="1" xfId="2805" applyFont="1" applyFill="1" applyBorder="1" applyAlignment="1" applyProtection="1">
      <alignment horizontal="right" vertic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right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3" fillId="3" borderId="1" xfId="2805" applyFont="1" applyFill="1" applyBorder="1" applyAlignment="1" applyProtection="1">
      <alignment horizontal="center" vertical="center"/>
      <protection locked="0"/>
    </xf>
    <xf numFmtId="0" fontId="6" fillId="3" borderId="1" xfId="2805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12" fillId="3" borderId="1" xfId="0" applyFont="1" applyFill="1" applyBorder="1" applyAlignment="1" applyProtection="1">
      <alignment horizontal="left" wrapText="1"/>
      <protection locked="0"/>
    </xf>
    <xf numFmtId="0" fontId="0" fillId="3" borderId="1" xfId="0" applyFill="1" applyBorder="1" applyAlignment="1" applyProtection="1">
      <alignment horizontal="left" wrapText="1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" fontId="0" fillId="0" borderId="1" xfId="0" applyNumberFormat="1" applyFill="1" applyBorder="1" applyAlignment="1" applyProtection="1">
      <alignment horizontal="center" vertical="center"/>
      <protection hidden="1"/>
    </xf>
    <xf numFmtId="1" fontId="0" fillId="0" borderId="1" xfId="0" applyNumberFormat="1" applyBorder="1" applyAlignment="1" applyProtection="1">
      <alignment horizontal="center" vertical="center"/>
      <protection hidden="1"/>
    </xf>
    <xf numFmtId="1" fontId="0" fillId="0" borderId="0" xfId="0" applyNumberFormat="1" applyProtection="1">
      <protection hidden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protection hidden="1"/>
    </xf>
    <xf numFmtId="0" fontId="0" fillId="5" borderId="0" xfId="0" applyFill="1" applyBorder="1" applyProtection="1"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6" fillId="5" borderId="1" xfId="2805" applyFont="1" applyFill="1" applyBorder="1" applyAlignment="1" applyProtection="1">
      <alignment horizontal="left" vertical="center"/>
      <protection hidden="1"/>
    </xf>
    <xf numFmtId="0" fontId="1" fillId="5" borderId="1" xfId="1845" applyFont="1" applyFill="1" applyBorder="1" applyAlignment="1" applyProtection="1">
      <alignment horizontal="center" vertical="center" wrapText="1"/>
      <protection hidden="1"/>
    </xf>
    <xf numFmtId="0" fontId="6" fillId="5" borderId="1" xfId="2805" applyFont="1" applyFill="1" applyBorder="1" applyAlignment="1" applyProtection="1">
      <alignment horizontal="right" vertical="center"/>
      <protection hidden="1"/>
    </xf>
    <xf numFmtId="0" fontId="4" fillId="5" borderId="1" xfId="1845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2" fontId="0" fillId="4" borderId="0" xfId="0" applyNumberFormat="1" applyFill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vertical="center" wrapText="1"/>
      <protection hidden="1"/>
    </xf>
    <xf numFmtId="1" fontId="0" fillId="4" borderId="0" xfId="0" applyNumberFormat="1" applyFill="1" applyBorder="1" applyAlignment="1" applyProtection="1">
      <alignment vertical="center"/>
      <protection hidden="1"/>
    </xf>
    <xf numFmtId="2" fontId="0" fillId="4" borderId="1" xfId="0" applyNumberFormat="1" applyFill="1" applyBorder="1" applyAlignment="1" applyProtection="1">
      <alignment horizontal="center" vertical="center" wrapText="1"/>
      <protection hidden="1"/>
    </xf>
    <xf numFmtId="2" fontId="0" fillId="4" borderId="1" xfId="0" applyNumberFormat="1" applyFill="1" applyBorder="1" applyAlignment="1" applyProtection="1">
      <alignment horizontal="center" vertical="center"/>
      <protection hidden="1"/>
    </xf>
    <xf numFmtId="2" fontId="0" fillId="5" borderId="1" xfId="0" applyNumberFormat="1" applyFill="1" applyBorder="1" applyAlignment="1" applyProtection="1">
      <alignment horizontal="center" vertical="center"/>
      <protection hidden="1"/>
    </xf>
    <xf numFmtId="0" fontId="7" fillId="4" borderId="0" xfId="2805" applyFont="1" applyFill="1" applyBorder="1" applyAlignment="1" applyProtection="1">
      <alignment horizontal="center" vertical="center"/>
      <protection hidden="1"/>
    </xf>
    <xf numFmtId="0" fontId="3" fillId="4" borderId="0" xfId="2805" applyFont="1" applyFill="1" applyBorder="1" applyAlignment="1" applyProtection="1">
      <alignment horizontal="center" vertical="center"/>
      <protection hidden="1"/>
    </xf>
    <xf numFmtId="1" fontId="0" fillId="0" borderId="1" xfId="0" applyNumberFormat="1" applyBorder="1" applyProtection="1">
      <protection hidden="1"/>
    </xf>
    <xf numFmtId="1" fontId="0" fillId="0" borderId="1" xfId="0" quotePrefix="1" applyNumberFormat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horizontal="center"/>
      <protection hidden="1"/>
    </xf>
    <xf numFmtId="0" fontId="0" fillId="4" borderId="0" xfId="0" applyFill="1" applyBorder="1" applyAlignment="1" applyProtection="1">
      <alignment horizontal="center" vertical="center" wrapText="1"/>
      <protection hidden="1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center" vertical="top" wrapText="1"/>
      <protection locked="0"/>
    </xf>
    <xf numFmtId="0" fontId="19" fillId="0" borderId="15" xfId="0" applyFont="1" applyBorder="1" applyAlignment="1" applyProtection="1">
      <alignment horizontal="center" vertical="top" wrapText="1"/>
      <protection locked="0"/>
    </xf>
    <xf numFmtId="0" fontId="19" fillId="0" borderId="16" xfId="0" applyFont="1" applyBorder="1" applyAlignment="1" applyProtection="1">
      <alignment horizontal="center" vertical="top" wrapText="1"/>
      <protection locked="0"/>
    </xf>
    <xf numFmtId="0" fontId="19" fillId="0" borderId="17" xfId="0" applyFont="1" applyBorder="1" applyAlignment="1" applyProtection="1">
      <alignment horizontal="center" vertical="top" wrapText="1"/>
      <protection locked="0"/>
    </xf>
    <xf numFmtId="0" fontId="20" fillId="0" borderId="18" xfId="0" applyFont="1" applyBorder="1" applyAlignment="1">
      <alignment vertical="top" wrapText="1"/>
    </xf>
    <xf numFmtId="0" fontId="20" fillId="0" borderId="18" xfId="0" applyFont="1" applyBorder="1" applyAlignment="1">
      <alignment horizontal="center" vertical="top" wrapText="1"/>
    </xf>
    <xf numFmtId="0" fontId="7" fillId="3" borderId="3" xfId="2805" applyFont="1" applyFill="1" applyBorder="1" applyAlignment="1" applyProtection="1">
      <alignment horizontal="center" vertical="center"/>
      <protection locked="0"/>
    </xf>
    <xf numFmtId="0" fontId="7" fillId="3" borderId="4" xfId="2805" applyFont="1" applyFill="1" applyBorder="1" applyAlignment="1" applyProtection="1">
      <alignment horizontal="center" vertical="center"/>
      <protection locked="0"/>
    </xf>
    <xf numFmtId="0" fontId="3" fillId="5" borderId="5" xfId="2805" applyFont="1" applyFill="1" applyBorder="1" applyAlignment="1" applyProtection="1">
      <alignment horizontal="center" vertical="center"/>
      <protection hidden="1"/>
    </xf>
    <xf numFmtId="0" fontId="3" fillId="5" borderId="6" xfId="2805" applyFont="1" applyFill="1" applyBorder="1" applyAlignment="1" applyProtection="1">
      <alignment horizontal="center" vertical="center"/>
      <protection hidden="1"/>
    </xf>
    <xf numFmtId="0" fontId="3" fillId="5" borderId="2" xfId="2805" applyFont="1" applyFill="1" applyBorder="1" applyAlignment="1" applyProtection="1">
      <alignment horizontal="center" vertical="center"/>
      <protection hidden="1"/>
    </xf>
    <xf numFmtId="0" fontId="6" fillId="5" borderId="1" xfId="2805" applyFont="1" applyFill="1" applyBorder="1" applyAlignment="1" applyProtection="1">
      <alignment horizontal="left" vertical="center"/>
      <protection hidden="1"/>
    </xf>
    <xf numFmtId="0" fontId="3" fillId="5" borderId="5" xfId="2805" applyFont="1" applyFill="1" applyBorder="1" applyAlignment="1" applyProtection="1">
      <alignment horizontal="right" vertical="center"/>
      <protection hidden="1"/>
    </xf>
    <xf numFmtId="0" fontId="3" fillId="5" borderId="6" xfId="2805" applyFont="1" applyFill="1" applyBorder="1" applyAlignment="1" applyProtection="1">
      <alignment horizontal="right" vertical="center"/>
      <protection hidden="1"/>
    </xf>
    <xf numFmtId="0" fontId="3" fillId="5" borderId="2" xfId="2805" applyFont="1" applyFill="1" applyBorder="1" applyAlignment="1" applyProtection="1">
      <alignment horizontal="right" vertical="center"/>
      <protection hidden="1"/>
    </xf>
    <xf numFmtId="0" fontId="7" fillId="5" borderId="1" xfId="2805" applyFont="1" applyFill="1" applyBorder="1" applyAlignment="1" applyProtection="1">
      <alignment horizontal="center" vertical="center"/>
      <protection hidden="1"/>
    </xf>
    <xf numFmtId="0" fontId="3" fillId="5" borderId="1" xfId="2805" applyFont="1" applyFill="1" applyBorder="1" applyAlignment="1" applyProtection="1">
      <alignment horizontal="center" vertical="center"/>
      <protection hidden="1"/>
    </xf>
    <xf numFmtId="0" fontId="1" fillId="5" borderId="1" xfId="1845" applyFont="1" applyFill="1" applyBorder="1" applyAlignment="1" applyProtection="1">
      <alignment horizontal="center" vertical="center" wrapText="1"/>
      <protection hidden="1"/>
    </xf>
    <xf numFmtId="0" fontId="2" fillId="5" borderId="1" xfId="1845" applyFont="1" applyFill="1" applyBorder="1" applyAlignment="1" applyProtection="1">
      <alignment horizontal="center" vertical="center" wrapText="1"/>
      <protection hidden="1"/>
    </xf>
    <xf numFmtId="0" fontId="4" fillId="5" borderId="7" xfId="1845" applyFont="1" applyFill="1" applyBorder="1" applyAlignment="1" applyProtection="1">
      <alignment horizontal="center" vertical="center" wrapText="1"/>
      <protection hidden="1"/>
    </xf>
    <xf numFmtId="0" fontId="4" fillId="5" borderId="8" xfId="1845" applyFont="1" applyFill="1" applyBorder="1" applyAlignment="1" applyProtection="1">
      <alignment horizontal="center" vertical="center" wrapText="1"/>
      <protection hidden="1"/>
    </xf>
    <xf numFmtId="0" fontId="3" fillId="5" borderId="7" xfId="1845" applyFont="1" applyFill="1" applyBorder="1" applyAlignment="1" applyProtection="1">
      <alignment horizontal="center" vertical="center" wrapText="1"/>
      <protection hidden="1"/>
    </xf>
    <xf numFmtId="0" fontId="3" fillId="5" borderId="8" xfId="1845" applyFont="1" applyFill="1" applyBorder="1" applyAlignment="1" applyProtection="1">
      <alignment horizontal="center" vertical="center" wrapText="1"/>
      <protection hidden="1"/>
    </xf>
    <xf numFmtId="0" fontId="4" fillId="5" borderId="1" xfId="1845" applyNumberFormat="1" applyFont="1" applyFill="1" applyBorder="1" applyAlignment="1" applyProtection="1">
      <alignment horizontal="center" vertical="center" wrapText="1"/>
      <protection hidden="1"/>
    </xf>
    <xf numFmtId="0" fontId="3" fillId="5" borderId="1" xfId="2805" applyFont="1" applyFill="1" applyBorder="1" applyAlignment="1" applyProtection="1">
      <alignment horizontal="right" vertical="center"/>
      <protection hidden="1"/>
    </xf>
    <xf numFmtId="0" fontId="6" fillId="5" borderId="1" xfId="2805" applyFont="1" applyFill="1" applyBorder="1" applyAlignment="1" applyProtection="1">
      <alignment horizontal="right" vertical="center"/>
      <protection hidden="1"/>
    </xf>
    <xf numFmtId="0" fontId="4" fillId="5" borderId="1" xfId="1845" applyFont="1" applyFill="1" applyBorder="1" applyAlignment="1" applyProtection="1">
      <alignment horizontal="center" vertical="center" wrapText="1"/>
      <protection hidden="1"/>
    </xf>
    <xf numFmtId="0" fontId="0" fillId="5" borderId="5" xfId="0" applyFill="1" applyBorder="1" applyAlignment="1" applyProtection="1">
      <alignment horizontal="right" vertical="center"/>
      <protection hidden="1"/>
    </xf>
    <xf numFmtId="0" fontId="0" fillId="5" borderId="2" xfId="0" applyFill="1" applyBorder="1" applyAlignment="1" applyProtection="1">
      <alignment horizontal="right" vertic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5" borderId="6" xfId="0" applyFill="1" applyBorder="1" applyAlignment="1" applyProtection="1">
      <alignment horizontal="right" vertical="center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1" xfId="0" applyFill="1" applyBorder="1" applyAlignment="1" applyProtection="1">
      <alignment horizontal="center"/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0" fillId="4" borderId="2" xfId="0" applyFill="1" applyBorder="1" applyAlignment="1" applyProtection="1">
      <alignment horizontal="center" vertical="center"/>
      <protection hidden="1"/>
    </xf>
    <xf numFmtId="0" fontId="0" fillId="4" borderId="12" xfId="0" applyFill="1" applyBorder="1" applyAlignment="1" applyProtection="1">
      <alignment horizontal="right" vertical="center"/>
      <protection hidden="1"/>
    </xf>
    <xf numFmtId="0" fontId="3" fillId="4" borderId="5" xfId="2805" applyFont="1" applyFill="1" applyBorder="1" applyAlignment="1" applyProtection="1">
      <alignment horizontal="right" vertical="center"/>
      <protection hidden="1"/>
    </xf>
    <xf numFmtId="0" fontId="3" fillId="4" borderId="6" xfId="2805" applyFont="1" applyFill="1" applyBorder="1" applyAlignment="1" applyProtection="1">
      <alignment horizontal="right" vertical="center"/>
      <protection hidden="1"/>
    </xf>
    <xf numFmtId="0" fontId="0" fillId="4" borderId="1" xfId="0" applyFill="1" applyBorder="1" applyAlignment="1" applyProtection="1">
      <alignment horizontal="right"/>
      <protection hidden="1"/>
    </xf>
    <xf numFmtId="0" fontId="17" fillId="4" borderId="5" xfId="0" applyFont="1" applyFill="1" applyBorder="1" applyAlignment="1" applyProtection="1">
      <alignment horizontal="center" vertical="center"/>
      <protection hidden="1"/>
    </xf>
    <xf numFmtId="0" fontId="17" fillId="4" borderId="6" xfId="0" applyFont="1" applyFill="1" applyBorder="1" applyAlignment="1" applyProtection="1">
      <alignment horizontal="center" vertical="center"/>
      <protection hidden="1"/>
    </xf>
    <xf numFmtId="0" fontId="17" fillId="4" borderId="2" xfId="0" applyFont="1" applyFill="1" applyBorder="1" applyAlignment="1" applyProtection="1">
      <alignment horizontal="center" vertical="center"/>
      <protection hidden="1"/>
    </xf>
    <xf numFmtId="0" fontId="7" fillId="4" borderId="13" xfId="2805" applyFont="1" applyFill="1" applyBorder="1" applyAlignment="1" applyProtection="1">
      <alignment horizontal="center" vertical="center"/>
      <protection hidden="1"/>
    </xf>
    <xf numFmtId="0" fontId="7" fillId="4" borderId="0" xfId="2805" applyFont="1" applyFill="1" applyBorder="1" applyAlignment="1" applyProtection="1">
      <alignment horizontal="center" vertical="center"/>
      <protection hidden="1"/>
    </xf>
    <xf numFmtId="0" fontId="3" fillId="4" borderId="13" xfId="2805" applyFont="1" applyFill="1" applyBorder="1" applyAlignment="1" applyProtection="1">
      <alignment horizontal="center" vertical="center"/>
      <protection hidden="1"/>
    </xf>
    <xf numFmtId="0" fontId="3" fillId="4" borderId="0" xfId="2805" applyFont="1" applyFill="1" applyBorder="1" applyAlignment="1" applyProtection="1">
      <alignment horizontal="center" vertical="center"/>
      <protection hidden="1"/>
    </xf>
    <xf numFmtId="0" fontId="0" fillId="5" borderId="0" xfId="0" applyFill="1" applyBorder="1" applyAlignment="1" applyProtection="1">
      <alignment horizontal="left"/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5" borderId="0" xfId="0" applyFill="1" applyBorder="1" applyAlignment="1" applyProtection="1">
      <alignment horizontal="center"/>
      <protection hidden="1"/>
    </xf>
    <xf numFmtId="0" fontId="0" fillId="5" borderId="0" xfId="0" applyFill="1" applyBorder="1" applyAlignment="1" applyProtection="1">
      <alignment horizontal="right"/>
      <protection hidden="1"/>
    </xf>
  </cellXfs>
  <cellStyles count="3301">
    <cellStyle name="Hyperlink 2" xfId="1" xr:uid="{00000000-0005-0000-0000-000000000000}"/>
    <cellStyle name="Normal" xfId="0" builtinId="0"/>
    <cellStyle name="Normal 10" xfId="2" xr:uid="{00000000-0005-0000-0000-000002000000}"/>
    <cellStyle name="Normal 10 10" xfId="3" xr:uid="{00000000-0005-0000-0000-000003000000}"/>
    <cellStyle name="Normal 10 2" xfId="4" xr:uid="{00000000-0005-0000-0000-000004000000}"/>
    <cellStyle name="Normal 10 3" xfId="5" xr:uid="{00000000-0005-0000-0000-000005000000}"/>
    <cellStyle name="Normal 10 4" xfId="6" xr:uid="{00000000-0005-0000-0000-000006000000}"/>
    <cellStyle name="Normal 10 5" xfId="7" xr:uid="{00000000-0005-0000-0000-000007000000}"/>
    <cellStyle name="Normal 10 6" xfId="8" xr:uid="{00000000-0005-0000-0000-000008000000}"/>
    <cellStyle name="Normal 10 7" xfId="9" xr:uid="{00000000-0005-0000-0000-000009000000}"/>
    <cellStyle name="Normal 10 8" xfId="10" xr:uid="{00000000-0005-0000-0000-00000A000000}"/>
    <cellStyle name="Normal 10 9" xfId="11" xr:uid="{00000000-0005-0000-0000-00000B000000}"/>
    <cellStyle name="Normal 11" xfId="12" xr:uid="{00000000-0005-0000-0000-00000C000000}"/>
    <cellStyle name="Normal 11 10" xfId="13" xr:uid="{00000000-0005-0000-0000-00000D000000}"/>
    <cellStyle name="Normal 11 11" xfId="14" xr:uid="{00000000-0005-0000-0000-00000E000000}"/>
    <cellStyle name="Normal 11 12" xfId="15" xr:uid="{00000000-0005-0000-0000-00000F000000}"/>
    <cellStyle name="Normal 11 13" xfId="16" xr:uid="{00000000-0005-0000-0000-000010000000}"/>
    <cellStyle name="Normal 11 14" xfId="17" xr:uid="{00000000-0005-0000-0000-000011000000}"/>
    <cellStyle name="Normal 11 2" xfId="18" xr:uid="{00000000-0005-0000-0000-000012000000}"/>
    <cellStyle name="Normal 11 2 10" xfId="19" xr:uid="{00000000-0005-0000-0000-000013000000}"/>
    <cellStyle name="Normal 11 2 2" xfId="20" xr:uid="{00000000-0005-0000-0000-000014000000}"/>
    <cellStyle name="Normal 11 2 3" xfId="21" xr:uid="{00000000-0005-0000-0000-000015000000}"/>
    <cellStyle name="Normal 11 2 4" xfId="22" xr:uid="{00000000-0005-0000-0000-000016000000}"/>
    <cellStyle name="Normal 11 2 5" xfId="23" xr:uid="{00000000-0005-0000-0000-000017000000}"/>
    <cellStyle name="Normal 11 2 6" xfId="24" xr:uid="{00000000-0005-0000-0000-000018000000}"/>
    <cellStyle name="Normal 11 2 7" xfId="25" xr:uid="{00000000-0005-0000-0000-000019000000}"/>
    <cellStyle name="Normal 11 2 8" xfId="26" xr:uid="{00000000-0005-0000-0000-00001A000000}"/>
    <cellStyle name="Normal 11 2 9" xfId="27" xr:uid="{00000000-0005-0000-0000-00001B000000}"/>
    <cellStyle name="Normal 11 3" xfId="28" xr:uid="{00000000-0005-0000-0000-00001C000000}"/>
    <cellStyle name="Normal 11 3 10" xfId="29" xr:uid="{00000000-0005-0000-0000-00001D000000}"/>
    <cellStyle name="Normal 11 3 2" xfId="30" xr:uid="{00000000-0005-0000-0000-00001E000000}"/>
    <cellStyle name="Normal 11 3 3" xfId="31" xr:uid="{00000000-0005-0000-0000-00001F000000}"/>
    <cellStyle name="Normal 11 3 4" xfId="32" xr:uid="{00000000-0005-0000-0000-000020000000}"/>
    <cellStyle name="Normal 11 3 5" xfId="33" xr:uid="{00000000-0005-0000-0000-000021000000}"/>
    <cellStyle name="Normal 11 3 6" xfId="34" xr:uid="{00000000-0005-0000-0000-000022000000}"/>
    <cellStyle name="Normal 11 3 7" xfId="35" xr:uid="{00000000-0005-0000-0000-000023000000}"/>
    <cellStyle name="Normal 11 3 8" xfId="36" xr:uid="{00000000-0005-0000-0000-000024000000}"/>
    <cellStyle name="Normal 11 3 9" xfId="37" xr:uid="{00000000-0005-0000-0000-000025000000}"/>
    <cellStyle name="Normal 11 4" xfId="38" xr:uid="{00000000-0005-0000-0000-000026000000}"/>
    <cellStyle name="Normal 11 4 10" xfId="39" xr:uid="{00000000-0005-0000-0000-000027000000}"/>
    <cellStyle name="Normal 11 4 2" xfId="40" xr:uid="{00000000-0005-0000-0000-000028000000}"/>
    <cellStyle name="Normal 11 4 3" xfId="41" xr:uid="{00000000-0005-0000-0000-000029000000}"/>
    <cellStyle name="Normal 11 4 4" xfId="42" xr:uid="{00000000-0005-0000-0000-00002A000000}"/>
    <cellStyle name="Normal 11 4 5" xfId="43" xr:uid="{00000000-0005-0000-0000-00002B000000}"/>
    <cellStyle name="Normal 11 4 6" xfId="44" xr:uid="{00000000-0005-0000-0000-00002C000000}"/>
    <cellStyle name="Normal 11 4 7" xfId="45" xr:uid="{00000000-0005-0000-0000-00002D000000}"/>
    <cellStyle name="Normal 11 4 8" xfId="46" xr:uid="{00000000-0005-0000-0000-00002E000000}"/>
    <cellStyle name="Normal 11 4 9" xfId="47" xr:uid="{00000000-0005-0000-0000-00002F000000}"/>
    <cellStyle name="Normal 11 5" xfId="48" xr:uid="{00000000-0005-0000-0000-000030000000}"/>
    <cellStyle name="Normal 11 5 10" xfId="49" xr:uid="{00000000-0005-0000-0000-000031000000}"/>
    <cellStyle name="Normal 11 5 2" xfId="50" xr:uid="{00000000-0005-0000-0000-000032000000}"/>
    <cellStyle name="Normal 11 5 3" xfId="51" xr:uid="{00000000-0005-0000-0000-000033000000}"/>
    <cellStyle name="Normal 11 5 4" xfId="52" xr:uid="{00000000-0005-0000-0000-000034000000}"/>
    <cellStyle name="Normal 11 5 5" xfId="53" xr:uid="{00000000-0005-0000-0000-000035000000}"/>
    <cellStyle name="Normal 11 5 6" xfId="54" xr:uid="{00000000-0005-0000-0000-000036000000}"/>
    <cellStyle name="Normal 11 5 7" xfId="55" xr:uid="{00000000-0005-0000-0000-000037000000}"/>
    <cellStyle name="Normal 11 5 8" xfId="56" xr:uid="{00000000-0005-0000-0000-000038000000}"/>
    <cellStyle name="Normal 11 5 9" xfId="57" xr:uid="{00000000-0005-0000-0000-000039000000}"/>
    <cellStyle name="Normal 11 6" xfId="58" xr:uid="{00000000-0005-0000-0000-00003A000000}"/>
    <cellStyle name="Normal 11 7" xfId="59" xr:uid="{00000000-0005-0000-0000-00003B000000}"/>
    <cellStyle name="Normal 11 8" xfId="60" xr:uid="{00000000-0005-0000-0000-00003C000000}"/>
    <cellStyle name="Normal 11 9" xfId="61" xr:uid="{00000000-0005-0000-0000-00003D000000}"/>
    <cellStyle name="Normal 12" xfId="62" xr:uid="{00000000-0005-0000-0000-00003E000000}"/>
    <cellStyle name="Normal 12 10" xfId="63" xr:uid="{00000000-0005-0000-0000-00003F000000}"/>
    <cellStyle name="Normal 12 11" xfId="64" xr:uid="{00000000-0005-0000-0000-000040000000}"/>
    <cellStyle name="Normal 12 12" xfId="65" xr:uid="{00000000-0005-0000-0000-000041000000}"/>
    <cellStyle name="Normal 12 2" xfId="66" xr:uid="{00000000-0005-0000-0000-000042000000}"/>
    <cellStyle name="Normal 12 2 10" xfId="67" xr:uid="{00000000-0005-0000-0000-000043000000}"/>
    <cellStyle name="Normal 12 2 2" xfId="68" xr:uid="{00000000-0005-0000-0000-000044000000}"/>
    <cellStyle name="Normal 12 2 3" xfId="69" xr:uid="{00000000-0005-0000-0000-000045000000}"/>
    <cellStyle name="Normal 12 2 4" xfId="70" xr:uid="{00000000-0005-0000-0000-000046000000}"/>
    <cellStyle name="Normal 12 2 5" xfId="71" xr:uid="{00000000-0005-0000-0000-000047000000}"/>
    <cellStyle name="Normal 12 2 6" xfId="72" xr:uid="{00000000-0005-0000-0000-000048000000}"/>
    <cellStyle name="Normal 12 2 7" xfId="73" xr:uid="{00000000-0005-0000-0000-000049000000}"/>
    <cellStyle name="Normal 12 2 8" xfId="74" xr:uid="{00000000-0005-0000-0000-00004A000000}"/>
    <cellStyle name="Normal 12 2 9" xfId="75" xr:uid="{00000000-0005-0000-0000-00004B000000}"/>
    <cellStyle name="Normal 12 3" xfId="76" xr:uid="{00000000-0005-0000-0000-00004C000000}"/>
    <cellStyle name="Normal 12 3 10" xfId="77" xr:uid="{00000000-0005-0000-0000-00004D000000}"/>
    <cellStyle name="Normal 12 3 2" xfId="78" xr:uid="{00000000-0005-0000-0000-00004E000000}"/>
    <cellStyle name="Normal 12 3 3" xfId="79" xr:uid="{00000000-0005-0000-0000-00004F000000}"/>
    <cellStyle name="Normal 12 3 4" xfId="80" xr:uid="{00000000-0005-0000-0000-000050000000}"/>
    <cellStyle name="Normal 12 3 5" xfId="81" xr:uid="{00000000-0005-0000-0000-000051000000}"/>
    <cellStyle name="Normal 12 3 6" xfId="82" xr:uid="{00000000-0005-0000-0000-000052000000}"/>
    <cellStyle name="Normal 12 3 7" xfId="83" xr:uid="{00000000-0005-0000-0000-000053000000}"/>
    <cellStyle name="Normal 12 3 8" xfId="84" xr:uid="{00000000-0005-0000-0000-000054000000}"/>
    <cellStyle name="Normal 12 3 9" xfId="85" xr:uid="{00000000-0005-0000-0000-000055000000}"/>
    <cellStyle name="Normal 12 4" xfId="86" xr:uid="{00000000-0005-0000-0000-000056000000}"/>
    <cellStyle name="Normal 12 5" xfId="87" xr:uid="{00000000-0005-0000-0000-000057000000}"/>
    <cellStyle name="Normal 12 6" xfId="88" xr:uid="{00000000-0005-0000-0000-000058000000}"/>
    <cellStyle name="Normal 12 7" xfId="89" xr:uid="{00000000-0005-0000-0000-000059000000}"/>
    <cellStyle name="Normal 12 8" xfId="90" xr:uid="{00000000-0005-0000-0000-00005A000000}"/>
    <cellStyle name="Normal 12 9" xfId="91" xr:uid="{00000000-0005-0000-0000-00005B000000}"/>
    <cellStyle name="Normal 13" xfId="92" xr:uid="{00000000-0005-0000-0000-00005C000000}"/>
    <cellStyle name="Normal 13 10" xfId="93" xr:uid="{00000000-0005-0000-0000-00005D000000}"/>
    <cellStyle name="Normal 13 2" xfId="94" xr:uid="{00000000-0005-0000-0000-00005E000000}"/>
    <cellStyle name="Normal 13 3" xfId="95" xr:uid="{00000000-0005-0000-0000-00005F000000}"/>
    <cellStyle name="Normal 13 4" xfId="96" xr:uid="{00000000-0005-0000-0000-000060000000}"/>
    <cellStyle name="Normal 13 5" xfId="97" xr:uid="{00000000-0005-0000-0000-000061000000}"/>
    <cellStyle name="Normal 13 6" xfId="98" xr:uid="{00000000-0005-0000-0000-000062000000}"/>
    <cellStyle name="Normal 13 7" xfId="99" xr:uid="{00000000-0005-0000-0000-000063000000}"/>
    <cellStyle name="Normal 13 8" xfId="100" xr:uid="{00000000-0005-0000-0000-000064000000}"/>
    <cellStyle name="Normal 13 9" xfId="101" xr:uid="{00000000-0005-0000-0000-000065000000}"/>
    <cellStyle name="Normal 14" xfId="102" xr:uid="{00000000-0005-0000-0000-000066000000}"/>
    <cellStyle name="Normal 14 10" xfId="103" xr:uid="{00000000-0005-0000-0000-000067000000}"/>
    <cellStyle name="Normal 14 11" xfId="104" xr:uid="{00000000-0005-0000-0000-000068000000}"/>
    <cellStyle name="Normal 14 12" xfId="105" xr:uid="{00000000-0005-0000-0000-000069000000}"/>
    <cellStyle name="Normal 14 13" xfId="106" xr:uid="{00000000-0005-0000-0000-00006A000000}"/>
    <cellStyle name="Normal 14 14" xfId="107" xr:uid="{00000000-0005-0000-0000-00006B000000}"/>
    <cellStyle name="Normal 14 2" xfId="108" xr:uid="{00000000-0005-0000-0000-00006C000000}"/>
    <cellStyle name="Normal 14 2 10" xfId="109" xr:uid="{00000000-0005-0000-0000-00006D000000}"/>
    <cellStyle name="Normal 14 2 2" xfId="110" xr:uid="{00000000-0005-0000-0000-00006E000000}"/>
    <cellStyle name="Normal 14 2 3" xfId="111" xr:uid="{00000000-0005-0000-0000-00006F000000}"/>
    <cellStyle name="Normal 14 2 4" xfId="112" xr:uid="{00000000-0005-0000-0000-000070000000}"/>
    <cellStyle name="Normal 14 2 5" xfId="113" xr:uid="{00000000-0005-0000-0000-000071000000}"/>
    <cellStyle name="Normal 14 2 6" xfId="114" xr:uid="{00000000-0005-0000-0000-000072000000}"/>
    <cellStyle name="Normal 14 2 7" xfId="115" xr:uid="{00000000-0005-0000-0000-000073000000}"/>
    <cellStyle name="Normal 14 2 8" xfId="116" xr:uid="{00000000-0005-0000-0000-000074000000}"/>
    <cellStyle name="Normal 14 2 9" xfId="117" xr:uid="{00000000-0005-0000-0000-000075000000}"/>
    <cellStyle name="Normal 14 3" xfId="118" xr:uid="{00000000-0005-0000-0000-000076000000}"/>
    <cellStyle name="Normal 14 3 10" xfId="119" xr:uid="{00000000-0005-0000-0000-000077000000}"/>
    <cellStyle name="Normal 14 3 2" xfId="120" xr:uid="{00000000-0005-0000-0000-000078000000}"/>
    <cellStyle name="Normal 14 3 3" xfId="121" xr:uid="{00000000-0005-0000-0000-000079000000}"/>
    <cellStyle name="Normal 14 3 4" xfId="122" xr:uid="{00000000-0005-0000-0000-00007A000000}"/>
    <cellStyle name="Normal 14 3 5" xfId="123" xr:uid="{00000000-0005-0000-0000-00007B000000}"/>
    <cellStyle name="Normal 14 3 6" xfId="124" xr:uid="{00000000-0005-0000-0000-00007C000000}"/>
    <cellStyle name="Normal 14 3 7" xfId="125" xr:uid="{00000000-0005-0000-0000-00007D000000}"/>
    <cellStyle name="Normal 14 3 8" xfId="126" xr:uid="{00000000-0005-0000-0000-00007E000000}"/>
    <cellStyle name="Normal 14 3 9" xfId="127" xr:uid="{00000000-0005-0000-0000-00007F000000}"/>
    <cellStyle name="Normal 14 4" xfId="128" xr:uid="{00000000-0005-0000-0000-000080000000}"/>
    <cellStyle name="Normal 14 4 10" xfId="129" xr:uid="{00000000-0005-0000-0000-000081000000}"/>
    <cellStyle name="Normal 14 4 2" xfId="130" xr:uid="{00000000-0005-0000-0000-000082000000}"/>
    <cellStyle name="Normal 14 4 3" xfId="131" xr:uid="{00000000-0005-0000-0000-000083000000}"/>
    <cellStyle name="Normal 14 4 4" xfId="132" xr:uid="{00000000-0005-0000-0000-000084000000}"/>
    <cellStyle name="Normal 14 4 5" xfId="133" xr:uid="{00000000-0005-0000-0000-000085000000}"/>
    <cellStyle name="Normal 14 4 6" xfId="134" xr:uid="{00000000-0005-0000-0000-000086000000}"/>
    <cellStyle name="Normal 14 4 7" xfId="135" xr:uid="{00000000-0005-0000-0000-000087000000}"/>
    <cellStyle name="Normal 14 4 8" xfId="136" xr:uid="{00000000-0005-0000-0000-000088000000}"/>
    <cellStyle name="Normal 14 4 9" xfId="137" xr:uid="{00000000-0005-0000-0000-000089000000}"/>
    <cellStyle name="Normal 14 5" xfId="138" xr:uid="{00000000-0005-0000-0000-00008A000000}"/>
    <cellStyle name="Normal 14 5 10" xfId="139" xr:uid="{00000000-0005-0000-0000-00008B000000}"/>
    <cellStyle name="Normal 14 5 2" xfId="140" xr:uid="{00000000-0005-0000-0000-00008C000000}"/>
    <cellStyle name="Normal 14 5 3" xfId="141" xr:uid="{00000000-0005-0000-0000-00008D000000}"/>
    <cellStyle name="Normal 14 5 4" xfId="142" xr:uid="{00000000-0005-0000-0000-00008E000000}"/>
    <cellStyle name="Normal 14 5 5" xfId="143" xr:uid="{00000000-0005-0000-0000-00008F000000}"/>
    <cellStyle name="Normal 14 5 6" xfId="144" xr:uid="{00000000-0005-0000-0000-000090000000}"/>
    <cellStyle name="Normal 14 5 7" xfId="145" xr:uid="{00000000-0005-0000-0000-000091000000}"/>
    <cellStyle name="Normal 14 5 8" xfId="146" xr:uid="{00000000-0005-0000-0000-000092000000}"/>
    <cellStyle name="Normal 14 5 9" xfId="147" xr:uid="{00000000-0005-0000-0000-000093000000}"/>
    <cellStyle name="Normal 14 6" xfId="148" xr:uid="{00000000-0005-0000-0000-000094000000}"/>
    <cellStyle name="Normal 14 7" xfId="149" xr:uid="{00000000-0005-0000-0000-000095000000}"/>
    <cellStyle name="Normal 14 8" xfId="150" xr:uid="{00000000-0005-0000-0000-000096000000}"/>
    <cellStyle name="Normal 14 9" xfId="151" xr:uid="{00000000-0005-0000-0000-000097000000}"/>
    <cellStyle name="Normal 15" xfId="152" xr:uid="{00000000-0005-0000-0000-000098000000}"/>
    <cellStyle name="Normal 15 10" xfId="153" xr:uid="{00000000-0005-0000-0000-000099000000}"/>
    <cellStyle name="Normal 15 11" xfId="154" xr:uid="{00000000-0005-0000-0000-00009A000000}"/>
    <cellStyle name="Normal 15 12" xfId="155" xr:uid="{00000000-0005-0000-0000-00009B000000}"/>
    <cellStyle name="Normal 15 2" xfId="156" xr:uid="{00000000-0005-0000-0000-00009C000000}"/>
    <cellStyle name="Normal 15 2 10" xfId="157" xr:uid="{00000000-0005-0000-0000-00009D000000}"/>
    <cellStyle name="Normal 15 2 2" xfId="158" xr:uid="{00000000-0005-0000-0000-00009E000000}"/>
    <cellStyle name="Normal 15 2 3" xfId="159" xr:uid="{00000000-0005-0000-0000-00009F000000}"/>
    <cellStyle name="Normal 15 2 4" xfId="160" xr:uid="{00000000-0005-0000-0000-0000A0000000}"/>
    <cellStyle name="Normal 15 2 5" xfId="161" xr:uid="{00000000-0005-0000-0000-0000A1000000}"/>
    <cellStyle name="Normal 15 2 6" xfId="162" xr:uid="{00000000-0005-0000-0000-0000A2000000}"/>
    <cellStyle name="Normal 15 2 7" xfId="163" xr:uid="{00000000-0005-0000-0000-0000A3000000}"/>
    <cellStyle name="Normal 15 2 8" xfId="164" xr:uid="{00000000-0005-0000-0000-0000A4000000}"/>
    <cellStyle name="Normal 15 2 9" xfId="165" xr:uid="{00000000-0005-0000-0000-0000A5000000}"/>
    <cellStyle name="Normal 15 3" xfId="166" xr:uid="{00000000-0005-0000-0000-0000A6000000}"/>
    <cellStyle name="Normal 15 3 10" xfId="167" xr:uid="{00000000-0005-0000-0000-0000A7000000}"/>
    <cellStyle name="Normal 15 3 2" xfId="168" xr:uid="{00000000-0005-0000-0000-0000A8000000}"/>
    <cellStyle name="Normal 15 3 3" xfId="169" xr:uid="{00000000-0005-0000-0000-0000A9000000}"/>
    <cellStyle name="Normal 15 3 4" xfId="170" xr:uid="{00000000-0005-0000-0000-0000AA000000}"/>
    <cellStyle name="Normal 15 3 5" xfId="171" xr:uid="{00000000-0005-0000-0000-0000AB000000}"/>
    <cellStyle name="Normal 15 3 6" xfId="172" xr:uid="{00000000-0005-0000-0000-0000AC000000}"/>
    <cellStyle name="Normal 15 3 7" xfId="173" xr:uid="{00000000-0005-0000-0000-0000AD000000}"/>
    <cellStyle name="Normal 15 3 8" xfId="174" xr:uid="{00000000-0005-0000-0000-0000AE000000}"/>
    <cellStyle name="Normal 15 3 9" xfId="175" xr:uid="{00000000-0005-0000-0000-0000AF000000}"/>
    <cellStyle name="Normal 15 4" xfId="176" xr:uid="{00000000-0005-0000-0000-0000B0000000}"/>
    <cellStyle name="Normal 15 5" xfId="177" xr:uid="{00000000-0005-0000-0000-0000B1000000}"/>
    <cellStyle name="Normal 15 6" xfId="178" xr:uid="{00000000-0005-0000-0000-0000B2000000}"/>
    <cellStyle name="Normal 15 7" xfId="179" xr:uid="{00000000-0005-0000-0000-0000B3000000}"/>
    <cellStyle name="Normal 15 8" xfId="180" xr:uid="{00000000-0005-0000-0000-0000B4000000}"/>
    <cellStyle name="Normal 15 9" xfId="181" xr:uid="{00000000-0005-0000-0000-0000B5000000}"/>
    <cellStyle name="Normal 16" xfId="182" xr:uid="{00000000-0005-0000-0000-0000B6000000}"/>
    <cellStyle name="Normal 16 10" xfId="183" xr:uid="{00000000-0005-0000-0000-0000B7000000}"/>
    <cellStyle name="Normal 16 2" xfId="184" xr:uid="{00000000-0005-0000-0000-0000B8000000}"/>
    <cellStyle name="Normal 16 3" xfId="185" xr:uid="{00000000-0005-0000-0000-0000B9000000}"/>
    <cellStyle name="Normal 16 4" xfId="186" xr:uid="{00000000-0005-0000-0000-0000BA000000}"/>
    <cellStyle name="Normal 16 5" xfId="187" xr:uid="{00000000-0005-0000-0000-0000BB000000}"/>
    <cellStyle name="Normal 16 6" xfId="188" xr:uid="{00000000-0005-0000-0000-0000BC000000}"/>
    <cellStyle name="Normal 16 7" xfId="189" xr:uid="{00000000-0005-0000-0000-0000BD000000}"/>
    <cellStyle name="Normal 16 8" xfId="190" xr:uid="{00000000-0005-0000-0000-0000BE000000}"/>
    <cellStyle name="Normal 16 9" xfId="191" xr:uid="{00000000-0005-0000-0000-0000BF000000}"/>
    <cellStyle name="Normal 17" xfId="192" xr:uid="{00000000-0005-0000-0000-0000C0000000}"/>
    <cellStyle name="Normal 17 10" xfId="193" xr:uid="{00000000-0005-0000-0000-0000C1000000}"/>
    <cellStyle name="Normal 17 11" xfId="194" xr:uid="{00000000-0005-0000-0000-0000C2000000}"/>
    <cellStyle name="Normal 17 2" xfId="195" xr:uid="{00000000-0005-0000-0000-0000C3000000}"/>
    <cellStyle name="Normal 17 2 10" xfId="196" xr:uid="{00000000-0005-0000-0000-0000C4000000}"/>
    <cellStyle name="Normal 17 2 2" xfId="197" xr:uid="{00000000-0005-0000-0000-0000C5000000}"/>
    <cellStyle name="Normal 17 2 3" xfId="198" xr:uid="{00000000-0005-0000-0000-0000C6000000}"/>
    <cellStyle name="Normal 17 2 4" xfId="199" xr:uid="{00000000-0005-0000-0000-0000C7000000}"/>
    <cellStyle name="Normal 17 2 5" xfId="200" xr:uid="{00000000-0005-0000-0000-0000C8000000}"/>
    <cellStyle name="Normal 17 2 6" xfId="201" xr:uid="{00000000-0005-0000-0000-0000C9000000}"/>
    <cellStyle name="Normal 17 2 7" xfId="202" xr:uid="{00000000-0005-0000-0000-0000CA000000}"/>
    <cellStyle name="Normal 17 2 8" xfId="203" xr:uid="{00000000-0005-0000-0000-0000CB000000}"/>
    <cellStyle name="Normal 17 2 9" xfId="204" xr:uid="{00000000-0005-0000-0000-0000CC000000}"/>
    <cellStyle name="Normal 17 3" xfId="205" xr:uid="{00000000-0005-0000-0000-0000CD000000}"/>
    <cellStyle name="Normal 17 4" xfId="206" xr:uid="{00000000-0005-0000-0000-0000CE000000}"/>
    <cellStyle name="Normal 17 5" xfId="207" xr:uid="{00000000-0005-0000-0000-0000CF000000}"/>
    <cellStyle name="Normal 17 6" xfId="208" xr:uid="{00000000-0005-0000-0000-0000D0000000}"/>
    <cellStyle name="Normal 17 7" xfId="209" xr:uid="{00000000-0005-0000-0000-0000D1000000}"/>
    <cellStyle name="Normal 17 8" xfId="210" xr:uid="{00000000-0005-0000-0000-0000D2000000}"/>
    <cellStyle name="Normal 17 9" xfId="211" xr:uid="{00000000-0005-0000-0000-0000D3000000}"/>
    <cellStyle name="Normal 18" xfId="212" xr:uid="{00000000-0005-0000-0000-0000D4000000}"/>
    <cellStyle name="Normal 18 10" xfId="213" xr:uid="{00000000-0005-0000-0000-0000D5000000}"/>
    <cellStyle name="Normal 18 11" xfId="214" xr:uid="{00000000-0005-0000-0000-0000D6000000}"/>
    <cellStyle name="Normal 18 12" xfId="215" xr:uid="{00000000-0005-0000-0000-0000D7000000}"/>
    <cellStyle name="Normal 18 2" xfId="216" xr:uid="{00000000-0005-0000-0000-0000D8000000}"/>
    <cellStyle name="Normal 18 2 10" xfId="217" xr:uid="{00000000-0005-0000-0000-0000D9000000}"/>
    <cellStyle name="Normal 18 2 2" xfId="218" xr:uid="{00000000-0005-0000-0000-0000DA000000}"/>
    <cellStyle name="Normal 18 2 3" xfId="219" xr:uid="{00000000-0005-0000-0000-0000DB000000}"/>
    <cellStyle name="Normal 18 2 4" xfId="220" xr:uid="{00000000-0005-0000-0000-0000DC000000}"/>
    <cellStyle name="Normal 18 2 5" xfId="221" xr:uid="{00000000-0005-0000-0000-0000DD000000}"/>
    <cellStyle name="Normal 18 2 6" xfId="222" xr:uid="{00000000-0005-0000-0000-0000DE000000}"/>
    <cellStyle name="Normal 18 2 7" xfId="223" xr:uid="{00000000-0005-0000-0000-0000DF000000}"/>
    <cellStyle name="Normal 18 2 8" xfId="224" xr:uid="{00000000-0005-0000-0000-0000E0000000}"/>
    <cellStyle name="Normal 18 2 9" xfId="225" xr:uid="{00000000-0005-0000-0000-0000E1000000}"/>
    <cellStyle name="Normal 18 3" xfId="226" xr:uid="{00000000-0005-0000-0000-0000E2000000}"/>
    <cellStyle name="Normal 18 3 10" xfId="227" xr:uid="{00000000-0005-0000-0000-0000E3000000}"/>
    <cellStyle name="Normal 18 3 2" xfId="228" xr:uid="{00000000-0005-0000-0000-0000E4000000}"/>
    <cellStyle name="Normal 18 3 3" xfId="229" xr:uid="{00000000-0005-0000-0000-0000E5000000}"/>
    <cellStyle name="Normal 18 3 4" xfId="230" xr:uid="{00000000-0005-0000-0000-0000E6000000}"/>
    <cellStyle name="Normal 18 3 5" xfId="231" xr:uid="{00000000-0005-0000-0000-0000E7000000}"/>
    <cellStyle name="Normal 18 3 6" xfId="232" xr:uid="{00000000-0005-0000-0000-0000E8000000}"/>
    <cellStyle name="Normal 18 3 7" xfId="233" xr:uid="{00000000-0005-0000-0000-0000E9000000}"/>
    <cellStyle name="Normal 18 3 8" xfId="234" xr:uid="{00000000-0005-0000-0000-0000EA000000}"/>
    <cellStyle name="Normal 18 3 9" xfId="235" xr:uid="{00000000-0005-0000-0000-0000EB000000}"/>
    <cellStyle name="Normal 18 4" xfId="236" xr:uid="{00000000-0005-0000-0000-0000EC000000}"/>
    <cellStyle name="Normal 18 5" xfId="237" xr:uid="{00000000-0005-0000-0000-0000ED000000}"/>
    <cellStyle name="Normal 18 6" xfId="238" xr:uid="{00000000-0005-0000-0000-0000EE000000}"/>
    <cellStyle name="Normal 18 7" xfId="239" xr:uid="{00000000-0005-0000-0000-0000EF000000}"/>
    <cellStyle name="Normal 18 8" xfId="240" xr:uid="{00000000-0005-0000-0000-0000F0000000}"/>
    <cellStyle name="Normal 18 9" xfId="241" xr:uid="{00000000-0005-0000-0000-0000F1000000}"/>
    <cellStyle name="Normal 19" xfId="242" xr:uid="{00000000-0005-0000-0000-0000F2000000}"/>
    <cellStyle name="Normal 19 10" xfId="243" xr:uid="{00000000-0005-0000-0000-0000F3000000}"/>
    <cellStyle name="Normal 19 2" xfId="244" xr:uid="{00000000-0005-0000-0000-0000F4000000}"/>
    <cellStyle name="Normal 19 3" xfId="245" xr:uid="{00000000-0005-0000-0000-0000F5000000}"/>
    <cellStyle name="Normal 19 4" xfId="246" xr:uid="{00000000-0005-0000-0000-0000F6000000}"/>
    <cellStyle name="Normal 19 5" xfId="247" xr:uid="{00000000-0005-0000-0000-0000F7000000}"/>
    <cellStyle name="Normal 19 6" xfId="248" xr:uid="{00000000-0005-0000-0000-0000F8000000}"/>
    <cellStyle name="Normal 19 7" xfId="249" xr:uid="{00000000-0005-0000-0000-0000F9000000}"/>
    <cellStyle name="Normal 19 8" xfId="250" xr:uid="{00000000-0005-0000-0000-0000FA000000}"/>
    <cellStyle name="Normal 19 9" xfId="251" xr:uid="{00000000-0005-0000-0000-0000FB000000}"/>
    <cellStyle name="Normal 2" xfId="252" xr:uid="{00000000-0005-0000-0000-0000FC000000}"/>
    <cellStyle name="Normal 2 10" xfId="253" xr:uid="{00000000-0005-0000-0000-0000FD000000}"/>
    <cellStyle name="Normal 2 11" xfId="254" xr:uid="{00000000-0005-0000-0000-0000FE000000}"/>
    <cellStyle name="Normal 2 12" xfId="255" xr:uid="{00000000-0005-0000-0000-0000FF000000}"/>
    <cellStyle name="Normal 2 13" xfId="256" xr:uid="{00000000-0005-0000-0000-000000010000}"/>
    <cellStyle name="Normal 2 14" xfId="257" xr:uid="{00000000-0005-0000-0000-000001010000}"/>
    <cellStyle name="Normal 2 14 10" xfId="258" xr:uid="{00000000-0005-0000-0000-000002010000}"/>
    <cellStyle name="Normal 2 14 11" xfId="259" xr:uid="{00000000-0005-0000-0000-000003010000}"/>
    <cellStyle name="Normal 2 14 12" xfId="260" xr:uid="{00000000-0005-0000-0000-000004010000}"/>
    <cellStyle name="Normal 2 14 13" xfId="261" xr:uid="{00000000-0005-0000-0000-000005010000}"/>
    <cellStyle name="Normal 2 14 14" xfId="262" xr:uid="{00000000-0005-0000-0000-000006010000}"/>
    <cellStyle name="Normal 2 14 15" xfId="263" xr:uid="{00000000-0005-0000-0000-000007010000}"/>
    <cellStyle name="Normal 2 14 16" xfId="264" xr:uid="{00000000-0005-0000-0000-000008010000}"/>
    <cellStyle name="Normal 2 14 17" xfId="265" xr:uid="{00000000-0005-0000-0000-000009010000}"/>
    <cellStyle name="Normal 2 14 18" xfId="266" xr:uid="{00000000-0005-0000-0000-00000A010000}"/>
    <cellStyle name="Normal 2 14 2" xfId="267" xr:uid="{00000000-0005-0000-0000-00000B010000}"/>
    <cellStyle name="Normal 2 14 2 2" xfId="268" xr:uid="{00000000-0005-0000-0000-00000C010000}"/>
    <cellStyle name="Normal 2 14 2 2 10" xfId="269" xr:uid="{00000000-0005-0000-0000-00000D010000}"/>
    <cellStyle name="Normal 2 14 2 2 11" xfId="270" xr:uid="{00000000-0005-0000-0000-00000E010000}"/>
    <cellStyle name="Normal 2 14 2 2 12" xfId="271" xr:uid="{00000000-0005-0000-0000-00000F010000}"/>
    <cellStyle name="Normal 2 14 2 2 13" xfId="272" xr:uid="{00000000-0005-0000-0000-000010010000}"/>
    <cellStyle name="Normal 2 14 2 2 14" xfId="273" xr:uid="{00000000-0005-0000-0000-000011010000}"/>
    <cellStyle name="Normal 2 14 2 2 15" xfId="274" xr:uid="{00000000-0005-0000-0000-000012010000}"/>
    <cellStyle name="Normal 2 14 2 2 16" xfId="275" xr:uid="{00000000-0005-0000-0000-000013010000}"/>
    <cellStyle name="Normal 2 14 2 2 2" xfId="276" xr:uid="{00000000-0005-0000-0000-000014010000}"/>
    <cellStyle name="Normal 2 14 2 2 2 2" xfId="277" xr:uid="{00000000-0005-0000-0000-000015010000}"/>
    <cellStyle name="Normal 2 14 2 2 2 2 10" xfId="278" xr:uid="{00000000-0005-0000-0000-000016010000}"/>
    <cellStyle name="Normal 2 14 2 2 2 2 11" xfId="279" xr:uid="{00000000-0005-0000-0000-000017010000}"/>
    <cellStyle name="Normal 2 14 2 2 2 2 12" xfId="280" xr:uid="{00000000-0005-0000-0000-000018010000}"/>
    <cellStyle name="Normal 2 14 2 2 2 2 13" xfId="281" xr:uid="{00000000-0005-0000-0000-000019010000}"/>
    <cellStyle name="Normal 2 14 2 2 2 2 14" xfId="282" xr:uid="{00000000-0005-0000-0000-00001A010000}"/>
    <cellStyle name="Normal 2 14 2 2 2 2 2" xfId="283" xr:uid="{00000000-0005-0000-0000-00001B010000}"/>
    <cellStyle name="Normal 2 14 2 2 2 2 2 2" xfId="284" xr:uid="{00000000-0005-0000-0000-00001C010000}"/>
    <cellStyle name="Normal 2 14 2 2 2 2 2 2 10" xfId="285" xr:uid="{00000000-0005-0000-0000-00001D010000}"/>
    <cellStyle name="Normal 2 14 2 2 2 2 2 2 11" xfId="286" xr:uid="{00000000-0005-0000-0000-00001E010000}"/>
    <cellStyle name="Normal 2 14 2 2 2 2 2 2 12" xfId="287" xr:uid="{00000000-0005-0000-0000-00001F010000}"/>
    <cellStyle name="Normal 2 14 2 2 2 2 2 2 2" xfId="288" xr:uid="{00000000-0005-0000-0000-000020010000}"/>
    <cellStyle name="Normal 2 14 2 2 2 2 2 2 3" xfId="289" xr:uid="{00000000-0005-0000-0000-000021010000}"/>
    <cellStyle name="Normal 2 14 2 2 2 2 2 2 4" xfId="290" xr:uid="{00000000-0005-0000-0000-000022010000}"/>
    <cellStyle name="Normal 2 14 2 2 2 2 2 2 5" xfId="291" xr:uid="{00000000-0005-0000-0000-000023010000}"/>
    <cellStyle name="Normal 2 14 2 2 2 2 2 2 6" xfId="292" xr:uid="{00000000-0005-0000-0000-000024010000}"/>
    <cellStyle name="Normal 2 14 2 2 2 2 2 2 7" xfId="293" xr:uid="{00000000-0005-0000-0000-000025010000}"/>
    <cellStyle name="Normal 2 14 2 2 2 2 2 2 8" xfId="294" xr:uid="{00000000-0005-0000-0000-000026010000}"/>
    <cellStyle name="Normal 2 14 2 2 2 2 2 2 9" xfId="295" xr:uid="{00000000-0005-0000-0000-000027010000}"/>
    <cellStyle name="Normal 2 14 2 2 2 2 2 3" xfId="296" xr:uid="{00000000-0005-0000-0000-000028010000}"/>
    <cellStyle name="Normal 2 14 2 2 2 2 2 4" xfId="297" xr:uid="{00000000-0005-0000-0000-000029010000}"/>
    <cellStyle name="Normal 2 14 2 2 2 2 2 4 10" xfId="298" xr:uid="{00000000-0005-0000-0000-00002A010000}"/>
    <cellStyle name="Normal 2 14 2 2 2 2 2 4 2" xfId="299" xr:uid="{00000000-0005-0000-0000-00002B010000}"/>
    <cellStyle name="Normal 2 14 2 2 2 2 2 4 3" xfId="300" xr:uid="{00000000-0005-0000-0000-00002C010000}"/>
    <cellStyle name="Normal 2 14 2 2 2 2 2 4 4" xfId="301" xr:uid="{00000000-0005-0000-0000-00002D010000}"/>
    <cellStyle name="Normal 2 14 2 2 2 2 2 4 5" xfId="302" xr:uid="{00000000-0005-0000-0000-00002E010000}"/>
    <cellStyle name="Normal 2 14 2 2 2 2 2 4 6" xfId="303" xr:uid="{00000000-0005-0000-0000-00002F010000}"/>
    <cellStyle name="Normal 2 14 2 2 2 2 2 4 7" xfId="304" xr:uid="{00000000-0005-0000-0000-000030010000}"/>
    <cellStyle name="Normal 2 14 2 2 2 2 2 4 8" xfId="305" xr:uid="{00000000-0005-0000-0000-000031010000}"/>
    <cellStyle name="Normal 2 14 2 2 2 2 2 4 9" xfId="306" xr:uid="{00000000-0005-0000-0000-000032010000}"/>
    <cellStyle name="Normal 2 14 2 2 2 2 3" xfId="307" xr:uid="{00000000-0005-0000-0000-000033010000}"/>
    <cellStyle name="Normal 2 14 2 2 2 2 4" xfId="308" xr:uid="{00000000-0005-0000-0000-000034010000}"/>
    <cellStyle name="Normal 2 14 2 2 2 2 4 2" xfId="309" xr:uid="{00000000-0005-0000-0000-000035010000}"/>
    <cellStyle name="Normal 2 14 2 2 2 2 4 2 10" xfId="310" xr:uid="{00000000-0005-0000-0000-000036010000}"/>
    <cellStyle name="Normal 2 14 2 2 2 2 4 2 2" xfId="311" xr:uid="{00000000-0005-0000-0000-000037010000}"/>
    <cellStyle name="Normal 2 14 2 2 2 2 4 2 3" xfId="312" xr:uid="{00000000-0005-0000-0000-000038010000}"/>
    <cellStyle name="Normal 2 14 2 2 2 2 4 2 4" xfId="313" xr:uid="{00000000-0005-0000-0000-000039010000}"/>
    <cellStyle name="Normal 2 14 2 2 2 2 4 2 5" xfId="314" xr:uid="{00000000-0005-0000-0000-00003A010000}"/>
    <cellStyle name="Normal 2 14 2 2 2 2 4 2 6" xfId="315" xr:uid="{00000000-0005-0000-0000-00003B010000}"/>
    <cellStyle name="Normal 2 14 2 2 2 2 4 2 7" xfId="316" xr:uid="{00000000-0005-0000-0000-00003C010000}"/>
    <cellStyle name="Normal 2 14 2 2 2 2 4 2 8" xfId="317" xr:uid="{00000000-0005-0000-0000-00003D010000}"/>
    <cellStyle name="Normal 2 14 2 2 2 2 4 2 9" xfId="318" xr:uid="{00000000-0005-0000-0000-00003E010000}"/>
    <cellStyle name="Normal 2 14 2 2 2 2 4 3" xfId="319" xr:uid="{00000000-0005-0000-0000-00003F010000}"/>
    <cellStyle name="Normal 2 14 2 2 2 2 4 3 10" xfId="320" xr:uid="{00000000-0005-0000-0000-000040010000}"/>
    <cellStyle name="Normal 2 14 2 2 2 2 4 3 2" xfId="321" xr:uid="{00000000-0005-0000-0000-000041010000}"/>
    <cellStyle name="Normal 2 14 2 2 2 2 4 3 3" xfId="322" xr:uid="{00000000-0005-0000-0000-000042010000}"/>
    <cellStyle name="Normal 2 14 2 2 2 2 4 3 4" xfId="323" xr:uid="{00000000-0005-0000-0000-000043010000}"/>
    <cellStyle name="Normal 2 14 2 2 2 2 4 3 5" xfId="324" xr:uid="{00000000-0005-0000-0000-000044010000}"/>
    <cellStyle name="Normal 2 14 2 2 2 2 4 3 6" xfId="325" xr:uid="{00000000-0005-0000-0000-000045010000}"/>
    <cellStyle name="Normal 2 14 2 2 2 2 4 3 7" xfId="326" xr:uid="{00000000-0005-0000-0000-000046010000}"/>
    <cellStyle name="Normal 2 14 2 2 2 2 4 3 8" xfId="327" xr:uid="{00000000-0005-0000-0000-000047010000}"/>
    <cellStyle name="Normal 2 14 2 2 2 2 4 3 9" xfId="328" xr:uid="{00000000-0005-0000-0000-000048010000}"/>
    <cellStyle name="Normal 2 14 2 2 2 2 5" xfId="329" xr:uid="{00000000-0005-0000-0000-000049010000}"/>
    <cellStyle name="Normal 2 14 2 2 2 2 6" xfId="330" xr:uid="{00000000-0005-0000-0000-00004A010000}"/>
    <cellStyle name="Normal 2 14 2 2 2 2 7" xfId="331" xr:uid="{00000000-0005-0000-0000-00004B010000}"/>
    <cellStyle name="Normal 2 14 2 2 2 2 8" xfId="332" xr:uid="{00000000-0005-0000-0000-00004C010000}"/>
    <cellStyle name="Normal 2 14 2 2 2 2 9" xfId="333" xr:uid="{00000000-0005-0000-0000-00004D010000}"/>
    <cellStyle name="Normal 2 14 2 2 2 3" xfId="334" xr:uid="{00000000-0005-0000-0000-00004E010000}"/>
    <cellStyle name="Normal 2 14 2 2 2 4" xfId="335" xr:uid="{00000000-0005-0000-0000-00004F010000}"/>
    <cellStyle name="Normal 2 14 2 2 2 4 10" xfId="336" xr:uid="{00000000-0005-0000-0000-000050010000}"/>
    <cellStyle name="Normal 2 14 2 2 2 4 11" xfId="337" xr:uid="{00000000-0005-0000-0000-000051010000}"/>
    <cellStyle name="Normal 2 14 2 2 2 4 12" xfId="338" xr:uid="{00000000-0005-0000-0000-000052010000}"/>
    <cellStyle name="Normal 2 14 2 2 2 4 13" xfId="339" xr:uid="{00000000-0005-0000-0000-000053010000}"/>
    <cellStyle name="Normal 2 14 2 2 2 4 2" xfId="340" xr:uid="{00000000-0005-0000-0000-000054010000}"/>
    <cellStyle name="Normal 2 14 2 2 2 4 2 2" xfId="341" xr:uid="{00000000-0005-0000-0000-000055010000}"/>
    <cellStyle name="Normal 2 14 2 2 2 4 2 2 10" xfId="342" xr:uid="{00000000-0005-0000-0000-000056010000}"/>
    <cellStyle name="Normal 2 14 2 2 2 4 2 2 2" xfId="343" xr:uid="{00000000-0005-0000-0000-000057010000}"/>
    <cellStyle name="Normal 2 14 2 2 2 4 2 2 3" xfId="344" xr:uid="{00000000-0005-0000-0000-000058010000}"/>
    <cellStyle name="Normal 2 14 2 2 2 4 2 2 4" xfId="345" xr:uid="{00000000-0005-0000-0000-000059010000}"/>
    <cellStyle name="Normal 2 14 2 2 2 4 2 2 5" xfId="346" xr:uid="{00000000-0005-0000-0000-00005A010000}"/>
    <cellStyle name="Normal 2 14 2 2 2 4 2 2 6" xfId="347" xr:uid="{00000000-0005-0000-0000-00005B010000}"/>
    <cellStyle name="Normal 2 14 2 2 2 4 2 2 7" xfId="348" xr:uid="{00000000-0005-0000-0000-00005C010000}"/>
    <cellStyle name="Normal 2 14 2 2 2 4 2 2 8" xfId="349" xr:uid="{00000000-0005-0000-0000-00005D010000}"/>
    <cellStyle name="Normal 2 14 2 2 2 4 2 2 9" xfId="350" xr:uid="{00000000-0005-0000-0000-00005E010000}"/>
    <cellStyle name="Normal 2 14 2 2 2 4 2 3" xfId="351" xr:uid="{00000000-0005-0000-0000-00005F010000}"/>
    <cellStyle name="Normal 2 14 2 2 2 4 2 3 10" xfId="352" xr:uid="{00000000-0005-0000-0000-000060010000}"/>
    <cellStyle name="Normal 2 14 2 2 2 4 2 3 2" xfId="353" xr:uid="{00000000-0005-0000-0000-000061010000}"/>
    <cellStyle name="Normal 2 14 2 2 2 4 2 3 3" xfId="354" xr:uid="{00000000-0005-0000-0000-000062010000}"/>
    <cellStyle name="Normal 2 14 2 2 2 4 2 3 4" xfId="355" xr:uid="{00000000-0005-0000-0000-000063010000}"/>
    <cellStyle name="Normal 2 14 2 2 2 4 2 3 5" xfId="356" xr:uid="{00000000-0005-0000-0000-000064010000}"/>
    <cellStyle name="Normal 2 14 2 2 2 4 2 3 6" xfId="357" xr:uid="{00000000-0005-0000-0000-000065010000}"/>
    <cellStyle name="Normal 2 14 2 2 2 4 2 3 7" xfId="358" xr:uid="{00000000-0005-0000-0000-000066010000}"/>
    <cellStyle name="Normal 2 14 2 2 2 4 2 3 8" xfId="359" xr:uid="{00000000-0005-0000-0000-000067010000}"/>
    <cellStyle name="Normal 2 14 2 2 2 4 2 3 9" xfId="360" xr:uid="{00000000-0005-0000-0000-000068010000}"/>
    <cellStyle name="Normal 2 14 2 2 2 4 3" xfId="361" xr:uid="{00000000-0005-0000-0000-000069010000}"/>
    <cellStyle name="Normal 2 14 2 2 2 4 3 10" xfId="362" xr:uid="{00000000-0005-0000-0000-00006A010000}"/>
    <cellStyle name="Normal 2 14 2 2 2 4 3 2" xfId="363" xr:uid="{00000000-0005-0000-0000-00006B010000}"/>
    <cellStyle name="Normal 2 14 2 2 2 4 3 3" xfId="364" xr:uid="{00000000-0005-0000-0000-00006C010000}"/>
    <cellStyle name="Normal 2 14 2 2 2 4 3 4" xfId="365" xr:uid="{00000000-0005-0000-0000-00006D010000}"/>
    <cellStyle name="Normal 2 14 2 2 2 4 3 5" xfId="366" xr:uid="{00000000-0005-0000-0000-00006E010000}"/>
    <cellStyle name="Normal 2 14 2 2 2 4 3 6" xfId="367" xr:uid="{00000000-0005-0000-0000-00006F010000}"/>
    <cellStyle name="Normal 2 14 2 2 2 4 3 7" xfId="368" xr:uid="{00000000-0005-0000-0000-000070010000}"/>
    <cellStyle name="Normal 2 14 2 2 2 4 3 8" xfId="369" xr:uid="{00000000-0005-0000-0000-000071010000}"/>
    <cellStyle name="Normal 2 14 2 2 2 4 3 9" xfId="370" xr:uid="{00000000-0005-0000-0000-000072010000}"/>
    <cellStyle name="Normal 2 14 2 2 2 4 4" xfId="371" xr:uid="{00000000-0005-0000-0000-000073010000}"/>
    <cellStyle name="Normal 2 14 2 2 2 4 5" xfId="372" xr:uid="{00000000-0005-0000-0000-000074010000}"/>
    <cellStyle name="Normal 2 14 2 2 2 4 6" xfId="373" xr:uid="{00000000-0005-0000-0000-000075010000}"/>
    <cellStyle name="Normal 2 14 2 2 2 4 7" xfId="374" xr:uid="{00000000-0005-0000-0000-000076010000}"/>
    <cellStyle name="Normal 2 14 2 2 2 4 8" xfId="375" xr:uid="{00000000-0005-0000-0000-000077010000}"/>
    <cellStyle name="Normal 2 14 2 2 2 4 9" xfId="376" xr:uid="{00000000-0005-0000-0000-000078010000}"/>
    <cellStyle name="Normal 2 14 2 2 2 5" xfId="377" xr:uid="{00000000-0005-0000-0000-000079010000}"/>
    <cellStyle name="Normal 2 14 2 2 2 5 10" xfId="378" xr:uid="{00000000-0005-0000-0000-00007A010000}"/>
    <cellStyle name="Normal 2 14 2 2 2 5 11" xfId="379" xr:uid="{00000000-0005-0000-0000-00007B010000}"/>
    <cellStyle name="Normal 2 14 2 2 2 5 12" xfId="380" xr:uid="{00000000-0005-0000-0000-00007C010000}"/>
    <cellStyle name="Normal 2 14 2 2 2 5 2" xfId="381" xr:uid="{00000000-0005-0000-0000-00007D010000}"/>
    <cellStyle name="Normal 2 14 2 2 2 5 3" xfId="382" xr:uid="{00000000-0005-0000-0000-00007E010000}"/>
    <cellStyle name="Normal 2 14 2 2 2 5 4" xfId="383" xr:uid="{00000000-0005-0000-0000-00007F010000}"/>
    <cellStyle name="Normal 2 14 2 2 2 5 5" xfId="384" xr:uid="{00000000-0005-0000-0000-000080010000}"/>
    <cellStyle name="Normal 2 14 2 2 2 5 6" xfId="385" xr:uid="{00000000-0005-0000-0000-000081010000}"/>
    <cellStyle name="Normal 2 14 2 2 2 5 7" xfId="386" xr:uid="{00000000-0005-0000-0000-000082010000}"/>
    <cellStyle name="Normal 2 14 2 2 2 5 8" xfId="387" xr:uid="{00000000-0005-0000-0000-000083010000}"/>
    <cellStyle name="Normal 2 14 2 2 2 5 9" xfId="388" xr:uid="{00000000-0005-0000-0000-000084010000}"/>
    <cellStyle name="Normal 2 14 2 2 2 6" xfId="389" xr:uid="{00000000-0005-0000-0000-000085010000}"/>
    <cellStyle name="Normal 2 14 2 2 2 6 10" xfId="390" xr:uid="{00000000-0005-0000-0000-000086010000}"/>
    <cellStyle name="Normal 2 14 2 2 2 6 2" xfId="391" xr:uid="{00000000-0005-0000-0000-000087010000}"/>
    <cellStyle name="Normal 2 14 2 2 2 6 3" xfId="392" xr:uid="{00000000-0005-0000-0000-000088010000}"/>
    <cellStyle name="Normal 2 14 2 2 2 6 4" xfId="393" xr:uid="{00000000-0005-0000-0000-000089010000}"/>
    <cellStyle name="Normal 2 14 2 2 2 6 5" xfId="394" xr:uid="{00000000-0005-0000-0000-00008A010000}"/>
    <cellStyle name="Normal 2 14 2 2 2 6 6" xfId="395" xr:uid="{00000000-0005-0000-0000-00008B010000}"/>
    <cellStyle name="Normal 2 14 2 2 2 6 7" xfId="396" xr:uid="{00000000-0005-0000-0000-00008C010000}"/>
    <cellStyle name="Normal 2 14 2 2 2 6 8" xfId="397" xr:uid="{00000000-0005-0000-0000-00008D010000}"/>
    <cellStyle name="Normal 2 14 2 2 2 6 9" xfId="398" xr:uid="{00000000-0005-0000-0000-00008E010000}"/>
    <cellStyle name="Normal 2 14 2 2 3" xfId="399" xr:uid="{00000000-0005-0000-0000-00008F010000}"/>
    <cellStyle name="Normal 2 14 2 2 4" xfId="400" xr:uid="{00000000-0005-0000-0000-000090010000}"/>
    <cellStyle name="Normal 2 14 2 2 4 2" xfId="401" xr:uid="{00000000-0005-0000-0000-000091010000}"/>
    <cellStyle name="Normal 2 14 2 2 4 2 10" xfId="402" xr:uid="{00000000-0005-0000-0000-000092010000}"/>
    <cellStyle name="Normal 2 14 2 2 4 2 11" xfId="403" xr:uid="{00000000-0005-0000-0000-000093010000}"/>
    <cellStyle name="Normal 2 14 2 2 4 2 12" xfId="404" xr:uid="{00000000-0005-0000-0000-000094010000}"/>
    <cellStyle name="Normal 2 14 2 2 4 2 13" xfId="405" xr:uid="{00000000-0005-0000-0000-000095010000}"/>
    <cellStyle name="Normal 2 14 2 2 4 2 2" xfId="406" xr:uid="{00000000-0005-0000-0000-000096010000}"/>
    <cellStyle name="Normal 2 14 2 2 4 2 2 2" xfId="407" xr:uid="{00000000-0005-0000-0000-000097010000}"/>
    <cellStyle name="Normal 2 14 2 2 4 2 2 2 10" xfId="408" xr:uid="{00000000-0005-0000-0000-000098010000}"/>
    <cellStyle name="Normal 2 14 2 2 4 2 2 2 2" xfId="409" xr:uid="{00000000-0005-0000-0000-000099010000}"/>
    <cellStyle name="Normal 2 14 2 2 4 2 2 2 3" xfId="410" xr:uid="{00000000-0005-0000-0000-00009A010000}"/>
    <cellStyle name="Normal 2 14 2 2 4 2 2 2 4" xfId="411" xr:uid="{00000000-0005-0000-0000-00009B010000}"/>
    <cellStyle name="Normal 2 14 2 2 4 2 2 2 5" xfId="412" xr:uid="{00000000-0005-0000-0000-00009C010000}"/>
    <cellStyle name="Normal 2 14 2 2 4 2 2 2 6" xfId="413" xr:uid="{00000000-0005-0000-0000-00009D010000}"/>
    <cellStyle name="Normal 2 14 2 2 4 2 2 2 7" xfId="414" xr:uid="{00000000-0005-0000-0000-00009E010000}"/>
    <cellStyle name="Normal 2 14 2 2 4 2 2 2 8" xfId="415" xr:uid="{00000000-0005-0000-0000-00009F010000}"/>
    <cellStyle name="Normal 2 14 2 2 4 2 2 2 9" xfId="416" xr:uid="{00000000-0005-0000-0000-0000A0010000}"/>
    <cellStyle name="Normal 2 14 2 2 4 2 2 3" xfId="417" xr:uid="{00000000-0005-0000-0000-0000A1010000}"/>
    <cellStyle name="Normal 2 14 2 2 4 2 2 3 10" xfId="418" xr:uid="{00000000-0005-0000-0000-0000A2010000}"/>
    <cellStyle name="Normal 2 14 2 2 4 2 2 3 2" xfId="419" xr:uid="{00000000-0005-0000-0000-0000A3010000}"/>
    <cellStyle name="Normal 2 14 2 2 4 2 2 3 3" xfId="420" xr:uid="{00000000-0005-0000-0000-0000A4010000}"/>
    <cellStyle name="Normal 2 14 2 2 4 2 2 3 4" xfId="421" xr:uid="{00000000-0005-0000-0000-0000A5010000}"/>
    <cellStyle name="Normal 2 14 2 2 4 2 2 3 5" xfId="422" xr:uid="{00000000-0005-0000-0000-0000A6010000}"/>
    <cellStyle name="Normal 2 14 2 2 4 2 2 3 6" xfId="423" xr:uid="{00000000-0005-0000-0000-0000A7010000}"/>
    <cellStyle name="Normal 2 14 2 2 4 2 2 3 7" xfId="424" xr:uid="{00000000-0005-0000-0000-0000A8010000}"/>
    <cellStyle name="Normal 2 14 2 2 4 2 2 3 8" xfId="425" xr:uid="{00000000-0005-0000-0000-0000A9010000}"/>
    <cellStyle name="Normal 2 14 2 2 4 2 2 3 9" xfId="426" xr:uid="{00000000-0005-0000-0000-0000AA010000}"/>
    <cellStyle name="Normal 2 14 2 2 4 2 3" xfId="427" xr:uid="{00000000-0005-0000-0000-0000AB010000}"/>
    <cellStyle name="Normal 2 14 2 2 4 2 3 10" xfId="428" xr:uid="{00000000-0005-0000-0000-0000AC010000}"/>
    <cellStyle name="Normal 2 14 2 2 4 2 3 2" xfId="429" xr:uid="{00000000-0005-0000-0000-0000AD010000}"/>
    <cellStyle name="Normal 2 14 2 2 4 2 3 3" xfId="430" xr:uid="{00000000-0005-0000-0000-0000AE010000}"/>
    <cellStyle name="Normal 2 14 2 2 4 2 3 4" xfId="431" xr:uid="{00000000-0005-0000-0000-0000AF010000}"/>
    <cellStyle name="Normal 2 14 2 2 4 2 3 5" xfId="432" xr:uid="{00000000-0005-0000-0000-0000B0010000}"/>
    <cellStyle name="Normal 2 14 2 2 4 2 3 6" xfId="433" xr:uid="{00000000-0005-0000-0000-0000B1010000}"/>
    <cellStyle name="Normal 2 14 2 2 4 2 3 7" xfId="434" xr:uid="{00000000-0005-0000-0000-0000B2010000}"/>
    <cellStyle name="Normal 2 14 2 2 4 2 3 8" xfId="435" xr:uid="{00000000-0005-0000-0000-0000B3010000}"/>
    <cellStyle name="Normal 2 14 2 2 4 2 3 9" xfId="436" xr:uid="{00000000-0005-0000-0000-0000B4010000}"/>
    <cellStyle name="Normal 2 14 2 2 4 2 4" xfId="437" xr:uid="{00000000-0005-0000-0000-0000B5010000}"/>
    <cellStyle name="Normal 2 14 2 2 4 2 5" xfId="438" xr:uid="{00000000-0005-0000-0000-0000B6010000}"/>
    <cellStyle name="Normal 2 14 2 2 4 2 6" xfId="439" xr:uid="{00000000-0005-0000-0000-0000B7010000}"/>
    <cellStyle name="Normal 2 14 2 2 4 2 7" xfId="440" xr:uid="{00000000-0005-0000-0000-0000B8010000}"/>
    <cellStyle name="Normal 2 14 2 2 4 2 8" xfId="441" xr:uid="{00000000-0005-0000-0000-0000B9010000}"/>
    <cellStyle name="Normal 2 14 2 2 4 2 9" xfId="442" xr:uid="{00000000-0005-0000-0000-0000BA010000}"/>
    <cellStyle name="Normal 2 14 2 2 4 3" xfId="443" xr:uid="{00000000-0005-0000-0000-0000BB010000}"/>
    <cellStyle name="Normal 2 14 2 2 4 3 10" xfId="444" xr:uid="{00000000-0005-0000-0000-0000BC010000}"/>
    <cellStyle name="Normal 2 14 2 2 4 3 2" xfId="445" xr:uid="{00000000-0005-0000-0000-0000BD010000}"/>
    <cellStyle name="Normal 2 14 2 2 4 3 3" xfId="446" xr:uid="{00000000-0005-0000-0000-0000BE010000}"/>
    <cellStyle name="Normal 2 14 2 2 4 3 4" xfId="447" xr:uid="{00000000-0005-0000-0000-0000BF010000}"/>
    <cellStyle name="Normal 2 14 2 2 4 3 5" xfId="448" xr:uid="{00000000-0005-0000-0000-0000C0010000}"/>
    <cellStyle name="Normal 2 14 2 2 4 3 6" xfId="449" xr:uid="{00000000-0005-0000-0000-0000C1010000}"/>
    <cellStyle name="Normal 2 14 2 2 4 3 7" xfId="450" xr:uid="{00000000-0005-0000-0000-0000C2010000}"/>
    <cellStyle name="Normal 2 14 2 2 4 3 8" xfId="451" xr:uid="{00000000-0005-0000-0000-0000C3010000}"/>
    <cellStyle name="Normal 2 14 2 2 4 3 9" xfId="452" xr:uid="{00000000-0005-0000-0000-0000C4010000}"/>
    <cellStyle name="Normal 2 14 2 2 4 4" xfId="453" xr:uid="{00000000-0005-0000-0000-0000C5010000}"/>
    <cellStyle name="Normal 2 14 2 2 4 4 10" xfId="454" xr:uid="{00000000-0005-0000-0000-0000C6010000}"/>
    <cellStyle name="Normal 2 14 2 2 4 4 11" xfId="455" xr:uid="{00000000-0005-0000-0000-0000C7010000}"/>
    <cellStyle name="Normal 2 14 2 2 4 4 12" xfId="456" xr:uid="{00000000-0005-0000-0000-0000C8010000}"/>
    <cellStyle name="Normal 2 14 2 2 4 4 2" xfId="457" xr:uid="{00000000-0005-0000-0000-0000C9010000}"/>
    <cellStyle name="Normal 2 14 2 2 4 4 3" xfId="458" xr:uid="{00000000-0005-0000-0000-0000CA010000}"/>
    <cellStyle name="Normal 2 14 2 2 4 4 4" xfId="459" xr:uid="{00000000-0005-0000-0000-0000CB010000}"/>
    <cellStyle name="Normal 2 14 2 2 4 4 5" xfId="460" xr:uid="{00000000-0005-0000-0000-0000CC010000}"/>
    <cellStyle name="Normal 2 14 2 2 4 4 6" xfId="461" xr:uid="{00000000-0005-0000-0000-0000CD010000}"/>
    <cellStyle name="Normal 2 14 2 2 4 4 7" xfId="462" xr:uid="{00000000-0005-0000-0000-0000CE010000}"/>
    <cellStyle name="Normal 2 14 2 2 4 4 8" xfId="463" xr:uid="{00000000-0005-0000-0000-0000CF010000}"/>
    <cellStyle name="Normal 2 14 2 2 4 4 9" xfId="464" xr:uid="{00000000-0005-0000-0000-0000D0010000}"/>
    <cellStyle name="Normal 2 14 2 2 4 5" xfId="465" xr:uid="{00000000-0005-0000-0000-0000D1010000}"/>
    <cellStyle name="Normal 2 14 2 2 4 5 10" xfId="466" xr:uid="{00000000-0005-0000-0000-0000D2010000}"/>
    <cellStyle name="Normal 2 14 2 2 4 5 2" xfId="467" xr:uid="{00000000-0005-0000-0000-0000D3010000}"/>
    <cellStyle name="Normal 2 14 2 2 4 5 3" xfId="468" xr:uid="{00000000-0005-0000-0000-0000D4010000}"/>
    <cellStyle name="Normal 2 14 2 2 4 5 4" xfId="469" xr:uid="{00000000-0005-0000-0000-0000D5010000}"/>
    <cellStyle name="Normal 2 14 2 2 4 5 5" xfId="470" xr:uid="{00000000-0005-0000-0000-0000D6010000}"/>
    <cellStyle name="Normal 2 14 2 2 4 5 6" xfId="471" xr:uid="{00000000-0005-0000-0000-0000D7010000}"/>
    <cellStyle name="Normal 2 14 2 2 4 5 7" xfId="472" xr:uid="{00000000-0005-0000-0000-0000D8010000}"/>
    <cellStyle name="Normal 2 14 2 2 4 5 8" xfId="473" xr:uid="{00000000-0005-0000-0000-0000D9010000}"/>
    <cellStyle name="Normal 2 14 2 2 4 5 9" xfId="474" xr:uid="{00000000-0005-0000-0000-0000DA010000}"/>
    <cellStyle name="Normal 2 14 2 2 5" xfId="475" xr:uid="{00000000-0005-0000-0000-0000DB010000}"/>
    <cellStyle name="Normal 2 14 2 2 5 2" xfId="476" xr:uid="{00000000-0005-0000-0000-0000DC010000}"/>
    <cellStyle name="Normal 2 14 2 2 5 2 10" xfId="477" xr:uid="{00000000-0005-0000-0000-0000DD010000}"/>
    <cellStyle name="Normal 2 14 2 2 5 2 11" xfId="478" xr:uid="{00000000-0005-0000-0000-0000DE010000}"/>
    <cellStyle name="Normal 2 14 2 2 5 2 12" xfId="479" xr:uid="{00000000-0005-0000-0000-0000DF010000}"/>
    <cellStyle name="Normal 2 14 2 2 5 2 2" xfId="480" xr:uid="{00000000-0005-0000-0000-0000E0010000}"/>
    <cellStyle name="Normal 2 14 2 2 5 2 3" xfId="481" xr:uid="{00000000-0005-0000-0000-0000E1010000}"/>
    <cellStyle name="Normal 2 14 2 2 5 2 4" xfId="482" xr:uid="{00000000-0005-0000-0000-0000E2010000}"/>
    <cellStyle name="Normal 2 14 2 2 5 2 5" xfId="483" xr:uid="{00000000-0005-0000-0000-0000E3010000}"/>
    <cellStyle name="Normal 2 14 2 2 5 2 6" xfId="484" xr:uid="{00000000-0005-0000-0000-0000E4010000}"/>
    <cellStyle name="Normal 2 14 2 2 5 2 7" xfId="485" xr:uid="{00000000-0005-0000-0000-0000E5010000}"/>
    <cellStyle name="Normal 2 14 2 2 5 2 8" xfId="486" xr:uid="{00000000-0005-0000-0000-0000E6010000}"/>
    <cellStyle name="Normal 2 14 2 2 5 2 9" xfId="487" xr:uid="{00000000-0005-0000-0000-0000E7010000}"/>
    <cellStyle name="Normal 2 14 2 2 5 3" xfId="488" xr:uid="{00000000-0005-0000-0000-0000E8010000}"/>
    <cellStyle name="Normal 2 14 2 2 5 4" xfId="489" xr:uid="{00000000-0005-0000-0000-0000E9010000}"/>
    <cellStyle name="Normal 2 14 2 2 5 4 10" xfId="490" xr:uid="{00000000-0005-0000-0000-0000EA010000}"/>
    <cellStyle name="Normal 2 14 2 2 5 4 2" xfId="491" xr:uid="{00000000-0005-0000-0000-0000EB010000}"/>
    <cellStyle name="Normal 2 14 2 2 5 4 3" xfId="492" xr:uid="{00000000-0005-0000-0000-0000EC010000}"/>
    <cellStyle name="Normal 2 14 2 2 5 4 4" xfId="493" xr:uid="{00000000-0005-0000-0000-0000ED010000}"/>
    <cellStyle name="Normal 2 14 2 2 5 4 5" xfId="494" xr:uid="{00000000-0005-0000-0000-0000EE010000}"/>
    <cellStyle name="Normal 2 14 2 2 5 4 6" xfId="495" xr:uid="{00000000-0005-0000-0000-0000EF010000}"/>
    <cellStyle name="Normal 2 14 2 2 5 4 7" xfId="496" xr:uid="{00000000-0005-0000-0000-0000F0010000}"/>
    <cellStyle name="Normal 2 14 2 2 5 4 8" xfId="497" xr:uid="{00000000-0005-0000-0000-0000F1010000}"/>
    <cellStyle name="Normal 2 14 2 2 5 4 9" xfId="498" xr:uid="{00000000-0005-0000-0000-0000F2010000}"/>
    <cellStyle name="Normal 2 14 2 2 6" xfId="499" xr:uid="{00000000-0005-0000-0000-0000F3010000}"/>
    <cellStyle name="Normal 2 14 2 2 6 2" xfId="500" xr:uid="{00000000-0005-0000-0000-0000F4010000}"/>
    <cellStyle name="Normal 2 14 2 2 6 2 10" xfId="501" xr:uid="{00000000-0005-0000-0000-0000F5010000}"/>
    <cellStyle name="Normal 2 14 2 2 6 2 2" xfId="502" xr:uid="{00000000-0005-0000-0000-0000F6010000}"/>
    <cellStyle name="Normal 2 14 2 2 6 2 3" xfId="503" xr:uid="{00000000-0005-0000-0000-0000F7010000}"/>
    <cellStyle name="Normal 2 14 2 2 6 2 4" xfId="504" xr:uid="{00000000-0005-0000-0000-0000F8010000}"/>
    <cellStyle name="Normal 2 14 2 2 6 2 5" xfId="505" xr:uid="{00000000-0005-0000-0000-0000F9010000}"/>
    <cellStyle name="Normal 2 14 2 2 6 2 6" xfId="506" xr:uid="{00000000-0005-0000-0000-0000FA010000}"/>
    <cellStyle name="Normal 2 14 2 2 6 2 7" xfId="507" xr:uid="{00000000-0005-0000-0000-0000FB010000}"/>
    <cellStyle name="Normal 2 14 2 2 6 2 8" xfId="508" xr:uid="{00000000-0005-0000-0000-0000FC010000}"/>
    <cellStyle name="Normal 2 14 2 2 6 2 9" xfId="509" xr:uid="{00000000-0005-0000-0000-0000FD010000}"/>
    <cellStyle name="Normal 2 14 2 2 6 3" xfId="510" xr:uid="{00000000-0005-0000-0000-0000FE010000}"/>
    <cellStyle name="Normal 2 14 2 2 6 3 10" xfId="511" xr:uid="{00000000-0005-0000-0000-0000FF010000}"/>
    <cellStyle name="Normal 2 14 2 2 6 3 2" xfId="512" xr:uid="{00000000-0005-0000-0000-000000020000}"/>
    <cellStyle name="Normal 2 14 2 2 6 3 3" xfId="513" xr:uid="{00000000-0005-0000-0000-000001020000}"/>
    <cellStyle name="Normal 2 14 2 2 6 3 4" xfId="514" xr:uid="{00000000-0005-0000-0000-000002020000}"/>
    <cellStyle name="Normal 2 14 2 2 6 3 5" xfId="515" xr:uid="{00000000-0005-0000-0000-000003020000}"/>
    <cellStyle name="Normal 2 14 2 2 6 3 6" xfId="516" xr:uid="{00000000-0005-0000-0000-000004020000}"/>
    <cellStyle name="Normal 2 14 2 2 6 3 7" xfId="517" xr:uid="{00000000-0005-0000-0000-000005020000}"/>
    <cellStyle name="Normal 2 14 2 2 6 3 8" xfId="518" xr:uid="{00000000-0005-0000-0000-000006020000}"/>
    <cellStyle name="Normal 2 14 2 2 6 3 9" xfId="519" xr:uid="{00000000-0005-0000-0000-000007020000}"/>
    <cellStyle name="Normal 2 14 2 2 7" xfId="520" xr:uid="{00000000-0005-0000-0000-000008020000}"/>
    <cellStyle name="Normal 2 14 2 2 8" xfId="521" xr:uid="{00000000-0005-0000-0000-000009020000}"/>
    <cellStyle name="Normal 2 14 2 2 9" xfId="522" xr:uid="{00000000-0005-0000-0000-00000A020000}"/>
    <cellStyle name="Normal 2 14 2 3" xfId="523" xr:uid="{00000000-0005-0000-0000-00000B020000}"/>
    <cellStyle name="Normal 2 14 2 4" xfId="524" xr:uid="{00000000-0005-0000-0000-00000C020000}"/>
    <cellStyle name="Normal 2 14 2 4 10" xfId="525" xr:uid="{00000000-0005-0000-0000-00000D020000}"/>
    <cellStyle name="Normal 2 14 2 4 11" xfId="526" xr:uid="{00000000-0005-0000-0000-00000E020000}"/>
    <cellStyle name="Normal 2 14 2 4 12" xfId="527" xr:uid="{00000000-0005-0000-0000-00000F020000}"/>
    <cellStyle name="Normal 2 14 2 4 13" xfId="528" xr:uid="{00000000-0005-0000-0000-000010020000}"/>
    <cellStyle name="Normal 2 14 2 4 14" xfId="529" xr:uid="{00000000-0005-0000-0000-000011020000}"/>
    <cellStyle name="Normal 2 14 2 4 15" xfId="530" xr:uid="{00000000-0005-0000-0000-000012020000}"/>
    <cellStyle name="Normal 2 14 2 4 2" xfId="531" xr:uid="{00000000-0005-0000-0000-000013020000}"/>
    <cellStyle name="Normal 2 14 2 4 2 2" xfId="532" xr:uid="{00000000-0005-0000-0000-000014020000}"/>
    <cellStyle name="Normal 2 14 2 4 2 2 10" xfId="533" xr:uid="{00000000-0005-0000-0000-000015020000}"/>
    <cellStyle name="Normal 2 14 2 4 2 2 11" xfId="534" xr:uid="{00000000-0005-0000-0000-000016020000}"/>
    <cellStyle name="Normal 2 14 2 4 2 2 12" xfId="535" xr:uid="{00000000-0005-0000-0000-000017020000}"/>
    <cellStyle name="Normal 2 14 2 4 2 2 13" xfId="536" xr:uid="{00000000-0005-0000-0000-000018020000}"/>
    <cellStyle name="Normal 2 14 2 4 2 2 2" xfId="537" xr:uid="{00000000-0005-0000-0000-000019020000}"/>
    <cellStyle name="Normal 2 14 2 4 2 2 2 2" xfId="538" xr:uid="{00000000-0005-0000-0000-00001A020000}"/>
    <cellStyle name="Normal 2 14 2 4 2 2 2 2 10" xfId="539" xr:uid="{00000000-0005-0000-0000-00001B020000}"/>
    <cellStyle name="Normal 2 14 2 4 2 2 2 2 2" xfId="540" xr:uid="{00000000-0005-0000-0000-00001C020000}"/>
    <cellStyle name="Normal 2 14 2 4 2 2 2 2 3" xfId="541" xr:uid="{00000000-0005-0000-0000-00001D020000}"/>
    <cellStyle name="Normal 2 14 2 4 2 2 2 2 4" xfId="542" xr:uid="{00000000-0005-0000-0000-00001E020000}"/>
    <cellStyle name="Normal 2 14 2 4 2 2 2 2 5" xfId="543" xr:uid="{00000000-0005-0000-0000-00001F020000}"/>
    <cellStyle name="Normal 2 14 2 4 2 2 2 2 6" xfId="544" xr:uid="{00000000-0005-0000-0000-000020020000}"/>
    <cellStyle name="Normal 2 14 2 4 2 2 2 2 7" xfId="545" xr:uid="{00000000-0005-0000-0000-000021020000}"/>
    <cellStyle name="Normal 2 14 2 4 2 2 2 2 8" xfId="546" xr:uid="{00000000-0005-0000-0000-000022020000}"/>
    <cellStyle name="Normal 2 14 2 4 2 2 2 2 9" xfId="547" xr:uid="{00000000-0005-0000-0000-000023020000}"/>
    <cellStyle name="Normal 2 14 2 4 2 2 2 3" xfId="548" xr:uid="{00000000-0005-0000-0000-000024020000}"/>
    <cellStyle name="Normal 2 14 2 4 2 2 2 3 10" xfId="549" xr:uid="{00000000-0005-0000-0000-000025020000}"/>
    <cellStyle name="Normal 2 14 2 4 2 2 2 3 2" xfId="550" xr:uid="{00000000-0005-0000-0000-000026020000}"/>
    <cellStyle name="Normal 2 14 2 4 2 2 2 3 3" xfId="551" xr:uid="{00000000-0005-0000-0000-000027020000}"/>
    <cellStyle name="Normal 2 14 2 4 2 2 2 3 4" xfId="552" xr:uid="{00000000-0005-0000-0000-000028020000}"/>
    <cellStyle name="Normal 2 14 2 4 2 2 2 3 5" xfId="553" xr:uid="{00000000-0005-0000-0000-000029020000}"/>
    <cellStyle name="Normal 2 14 2 4 2 2 2 3 6" xfId="554" xr:uid="{00000000-0005-0000-0000-00002A020000}"/>
    <cellStyle name="Normal 2 14 2 4 2 2 2 3 7" xfId="555" xr:uid="{00000000-0005-0000-0000-00002B020000}"/>
    <cellStyle name="Normal 2 14 2 4 2 2 2 3 8" xfId="556" xr:uid="{00000000-0005-0000-0000-00002C020000}"/>
    <cellStyle name="Normal 2 14 2 4 2 2 2 3 9" xfId="557" xr:uid="{00000000-0005-0000-0000-00002D020000}"/>
    <cellStyle name="Normal 2 14 2 4 2 2 3" xfId="558" xr:uid="{00000000-0005-0000-0000-00002E020000}"/>
    <cellStyle name="Normal 2 14 2 4 2 2 3 10" xfId="559" xr:uid="{00000000-0005-0000-0000-00002F020000}"/>
    <cellStyle name="Normal 2 14 2 4 2 2 3 2" xfId="560" xr:uid="{00000000-0005-0000-0000-000030020000}"/>
    <cellStyle name="Normal 2 14 2 4 2 2 3 3" xfId="561" xr:uid="{00000000-0005-0000-0000-000031020000}"/>
    <cellStyle name="Normal 2 14 2 4 2 2 3 4" xfId="562" xr:uid="{00000000-0005-0000-0000-000032020000}"/>
    <cellStyle name="Normal 2 14 2 4 2 2 3 5" xfId="563" xr:uid="{00000000-0005-0000-0000-000033020000}"/>
    <cellStyle name="Normal 2 14 2 4 2 2 3 6" xfId="564" xr:uid="{00000000-0005-0000-0000-000034020000}"/>
    <cellStyle name="Normal 2 14 2 4 2 2 3 7" xfId="565" xr:uid="{00000000-0005-0000-0000-000035020000}"/>
    <cellStyle name="Normal 2 14 2 4 2 2 3 8" xfId="566" xr:uid="{00000000-0005-0000-0000-000036020000}"/>
    <cellStyle name="Normal 2 14 2 4 2 2 3 9" xfId="567" xr:uid="{00000000-0005-0000-0000-000037020000}"/>
    <cellStyle name="Normal 2 14 2 4 2 2 4" xfId="568" xr:uid="{00000000-0005-0000-0000-000038020000}"/>
    <cellStyle name="Normal 2 14 2 4 2 2 5" xfId="569" xr:uid="{00000000-0005-0000-0000-000039020000}"/>
    <cellStyle name="Normal 2 14 2 4 2 2 6" xfId="570" xr:uid="{00000000-0005-0000-0000-00003A020000}"/>
    <cellStyle name="Normal 2 14 2 4 2 2 7" xfId="571" xr:uid="{00000000-0005-0000-0000-00003B020000}"/>
    <cellStyle name="Normal 2 14 2 4 2 2 8" xfId="572" xr:uid="{00000000-0005-0000-0000-00003C020000}"/>
    <cellStyle name="Normal 2 14 2 4 2 2 9" xfId="573" xr:uid="{00000000-0005-0000-0000-00003D020000}"/>
    <cellStyle name="Normal 2 14 2 4 2 3" xfId="574" xr:uid="{00000000-0005-0000-0000-00003E020000}"/>
    <cellStyle name="Normal 2 14 2 4 2 3 10" xfId="575" xr:uid="{00000000-0005-0000-0000-00003F020000}"/>
    <cellStyle name="Normal 2 14 2 4 2 3 2" xfId="576" xr:uid="{00000000-0005-0000-0000-000040020000}"/>
    <cellStyle name="Normal 2 14 2 4 2 3 3" xfId="577" xr:uid="{00000000-0005-0000-0000-000041020000}"/>
    <cellStyle name="Normal 2 14 2 4 2 3 4" xfId="578" xr:uid="{00000000-0005-0000-0000-000042020000}"/>
    <cellStyle name="Normal 2 14 2 4 2 3 5" xfId="579" xr:uid="{00000000-0005-0000-0000-000043020000}"/>
    <cellStyle name="Normal 2 14 2 4 2 3 6" xfId="580" xr:uid="{00000000-0005-0000-0000-000044020000}"/>
    <cellStyle name="Normal 2 14 2 4 2 3 7" xfId="581" xr:uid="{00000000-0005-0000-0000-000045020000}"/>
    <cellStyle name="Normal 2 14 2 4 2 3 8" xfId="582" xr:uid="{00000000-0005-0000-0000-000046020000}"/>
    <cellStyle name="Normal 2 14 2 4 2 3 9" xfId="583" xr:uid="{00000000-0005-0000-0000-000047020000}"/>
    <cellStyle name="Normal 2 14 2 4 2 4" xfId="584" xr:uid="{00000000-0005-0000-0000-000048020000}"/>
    <cellStyle name="Normal 2 14 2 4 2 4 10" xfId="585" xr:uid="{00000000-0005-0000-0000-000049020000}"/>
    <cellStyle name="Normal 2 14 2 4 2 4 11" xfId="586" xr:uid="{00000000-0005-0000-0000-00004A020000}"/>
    <cellStyle name="Normal 2 14 2 4 2 4 12" xfId="587" xr:uid="{00000000-0005-0000-0000-00004B020000}"/>
    <cellStyle name="Normal 2 14 2 4 2 4 2" xfId="588" xr:uid="{00000000-0005-0000-0000-00004C020000}"/>
    <cellStyle name="Normal 2 14 2 4 2 4 3" xfId="589" xr:uid="{00000000-0005-0000-0000-00004D020000}"/>
    <cellStyle name="Normal 2 14 2 4 2 4 4" xfId="590" xr:uid="{00000000-0005-0000-0000-00004E020000}"/>
    <cellStyle name="Normal 2 14 2 4 2 4 5" xfId="591" xr:uid="{00000000-0005-0000-0000-00004F020000}"/>
    <cellStyle name="Normal 2 14 2 4 2 4 6" xfId="592" xr:uid="{00000000-0005-0000-0000-000050020000}"/>
    <cellStyle name="Normal 2 14 2 4 2 4 7" xfId="593" xr:uid="{00000000-0005-0000-0000-000051020000}"/>
    <cellStyle name="Normal 2 14 2 4 2 4 8" xfId="594" xr:uid="{00000000-0005-0000-0000-000052020000}"/>
    <cellStyle name="Normal 2 14 2 4 2 4 9" xfId="595" xr:uid="{00000000-0005-0000-0000-000053020000}"/>
    <cellStyle name="Normal 2 14 2 4 2 5" xfId="596" xr:uid="{00000000-0005-0000-0000-000054020000}"/>
    <cellStyle name="Normal 2 14 2 4 2 5 10" xfId="597" xr:uid="{00000000-0005-0000-0000-000055020000}"/>
    <cellStyle name="Normal 2 14 2 4 2 5 2" xfId="598" xr:uid="{00000000-0005-0000-0000-000056020000}"/>
    <cellStyle name="Normal 2 14 2 4 2 5 3" xfId="599" xr:uid="{00000000-0005-0000-0000-000057020000}"/>
    <cellStyle name="Normal 2 14 2 4 2 5 4" xfId="600" xr:uid="{00000000-0005-0000-0000-000058020000}"/>
    <cellStyle name="Normal 2 14 2 4 2 5 5" xfId="601" xr:uid="{00000000-0005-0000-0000-000059020000}"/>
    <cellStyle name="Normal 2 14 2 4 2 5 6" xfId="602" xr:uid="{00000000-0005-0000-0000-00005A020000}"/>
    <cellStyle name="Normal 2 14 2 4 2 5 7" xfId="603" xr:uid="{00000000-0005-0000-0000-00005B020000}"/>
    <cellStyle name="Normal 2 14 2 4 2 5 8" xfId="604" xr:uid="{00000000-0005-0000-0000-00005C020000}"/>
    <cellStyle name="Normal 2 14 2 4 2 5 9" xfId="605" xr:uid="{00000000-0005-0000-0000-00005D020000}"/>
    <cellStyle name="Normal 2 14 2 4 3" xfId="606" xr:uid="{00000000-0005-0000-0000-00005E020000}"/>
    <cellStyle name="Normal 2 14 2 4 3 10" xfId="607" xr:uid="{00000000-0005-0000-0000-00005F020000}"/>
    <cellStyle name="Normal 2 14 2 4 3 2" xfId="608" xr:uid="{00000000-0005-0000-0000-000060020000}"/>
    <cellStyle name="Normal 2 14 2 4 3 3" xfId="609" xr:uid="{00000000-0005-0000-0000-000061020000}"/>
    <cellStyle name="Normal 2 14 2 4 3 4" xfId="610" xr:uid="{00000000-0005-0000-0000-000062020000}"/>
    <cellStyle name="Normal 2 14 2 4 3 5" xfId="611" xr:uid="{00000000-0005-0000-0000-000063020000}"/>
    <cellStyle name="Normal 2 14 2 4 3 6" xfId="612" xr:uid="{00000000-0005-0000-0000-000064020000}"/>
    <cellStyle name="Normal 2 14 2 4 3 7" xfId="613" xr:uid="{00000000-0005-0000-0000-000065020000}"/>
    <cellStyle name="Normal 2 14 2 4 3 8" xfId="614" xr:uid="{00000000-0005-0000-0000-000066020000}"/>
    <cellStyle name="Normal 2 14 2 4 3 9" xfId="615" xr:uid="{00000000-0005-0000-0000-000067020000}"/>
    <cellStyle name="Normal 2 14 2 4 4" xfId="616" xr:uid="{00000000-0005-0000-0000-000068020000}"/>
    <cellStyle name="Normal 2 14 2 4 4 2" xfId="617" xr:uid="{00000000-0005-0000-0000-000069020000}"/>
    <cellStyle name="Normal 2 14 2 4 4 2 10" xfId="618" xr:uid="{00000000-0005-0000-0000-00006A020000}"/>
    <cellStyle name="Normal 2 14 2 4 4 2 11" xfId="619" xr:uid="{00000000-0005-0000-0000-00006B020000}"/>
    <cellStyle name="Normal 2 14 2 4 4 2 12" xfId="620" xr:uid="{00000000-0005-0000-0000-00006C020000}"/>
    <cellStyle name="Normal 2 14 2 4 4 2 2" xfId="621" xr:uid="{00000000-0005-0000-0000-00006D020000}"/>
    <cellStyle name="Normal 2 14 2 4 4 2 3" xfId="622" xr:uid="{00000000-0005-0000-0000-00006E020000}"/>
    <cellStyle name="Normal 2 14 2 4 4 2 4" xfId="623" xr:uid="{00000000-0005-0000-0000-00006F020000}"/>
    <cellStyle name="Normal 2 14 2 4 4 2 5" xfId="624" xr:uid="{00000000-0005-0000-0000-000070020000}"/>
    <cellStyle name="Normal 2 14 2 4 4 2 6" xfId="625" xr:uid="{00000000-0005-0000-0000-000071020000}"/>
    <cellStyle name="Normal 2 14 2 4 4 2 7" xfId="626" xr:uid="{00000000-0005-0000-0000-000072020000}"/>
    <cellStyle name="Normal 2 14 2 4 4 2 8" xfId="627" xr:uid="{00000000-0005-0000-0000-000073020000}"/>
    <cellStyle name="Normal 2 14 2 4 4 2 9" xfId="628" xr:uid="{00000000-0005-0000-0000-000074020000}"/>
    <cellStyle name="Normal 2 14 2 4 4 3" xfId="629" xr:uid="{00000000-0005-0000-0000-000075020000}"/>
    <cellStyle name="Normal 2 14 2 4 4 4" xfId="630" xr:uid="{00000000-0005-0000-0000-000076020000}"/>
    <cellStyle name="Normal 2 14 2 4 4 4 10" xfId="631" xr:uid="{00000000-0005-0000-0000-000077020000}"/>
    <cellStyle name="Normal 2 14 2 4 4 4 2" xfId="632" xr:uid="{00000000-0005-0000-0000-000078020000}"/>
    <cellStyle name="Normal 2 14 2 4 4 4 3" xfId="633" xr:uid="{00000000-0005-0000-0000-000079020000}"/>
    <cellStyle name="Normal 2 14 2 4 4 4 4" xfId="634" xr:uid="{00000000-0005-0000-0000-00007A020000}"/>
    <cellStyle name="Normal 2 14 2 4 4 4 5" xfId="635" xr:uid="{00000000-0005-0000-0000-00007B020000}"/>
    <cellStyle name="Normal 2 14 2 4 4 4 6" xfId="636" xr:uid="{00000000-0005-0000-0000-00007C020000}"/>
    <cellStyle name="Normal 2 14 2 4 4 4 7" xfId="637" xr:uid="{00000000-0005-0000-0000-00007D020000}"/>
    <cellStyle name="Normal 2 14 2 4 4 4 8" xfId="638" xr:uid="{00000000-0005-0000-0000-00007E020000}"/>
    <cellStyle name="Normal 2 14 2 4 4 4 9" xfId="639" xr:uid="{00000000-0005-0000-0000-00007F020000}"/>
    <cellStyle name="Normal 2 14 2 4 5" xfId="640" xr:uid="{00000000-0005-0000-0000-000080020000}"/>
    <cellStyle name="Normal 2 14 2 4 5 2" xfId="641" xr:uid="{00000000-0005-0000-0000-000081020000}"/>
    <cellStyle name="Normal 2 14 2 4 5 2 10" xfId="642" xr:uid="{00000000-0005-0000-0000-000082020000}"/>
    <cellStyle name="Normal 2 14 2 4 5 2 2" xfId="643" xr:uid="{00000000-0005-0000-0000-000083020000}"/>
    <cellStyle name="Normal 2 14 2 4 5 2 3" xfId="644" xr:uid="{00000000-0005-0000-0000-000084020000}"/>
    <cellStyle name="Normal 2 14 2 4 5 2 4" xfId="645" xr:uid="{00000000-0005-0000-0000-000085020000}"/>
    <cellStyle name="Normal 2 14 2 4 5 2 5" xfId="646" xr:uid="{00000000-0005-0000-0000-000086020000}"/>
    <cellStyle name="Normal 2 14 2 4 5 2 6" xfId="647" xr:uid="{00000000-0005-0000-0000-000087020000}"/>
    <cellStyle name="Normal 2 14 2 4 5 2 7" xfId="648" xr:uid="{00000000-0005-0000-0000-000088020000}"/>
    <cellStyle name="Normal 2 14 2 4 5 2 8" xfId="649" xr:uid="{00000000-0005-0000-0000-000089020000}"/>
    <cellStyle name="Normal 2 14 2 4 5 2 9" xfId="650" xr:uid="{00000000-0005-0000-0000-00008A020000}"/>
    <cellStyle name="Normal 2 14 2 4 5 3" xfId="651" xr:uid="{00000000-0005-0000-0000-00008B020000}"/>
    <cellStyle name="Normal 2 14 2 4 5 3 10" xfId="652" xr:uid="{00000000-0005-0000-0000-00008C020000}"/>
    <cellStyle name="Normal 2 14 2 4 5 3 2" xfId="653" xr:uid="{00000000-0005-0000-0000-00008D020000}"/>
    <cellStyle name="Normal 2 14 2 4 5 3 3" xfId="654" xr:uid="{00000000-0005-0000-0000-00008E020000}"/>
    <cellStyle name="Normal 2 14 2 4 5 3 4" xfId="655" xr:uid="{00000000-0005-0000-0000-00008F020000}"/>
    <cellStyle name="Normal 2 14 2 4 5 3 5" xfId="656" xr:uid="{00000000-0005-0000-0000-000090020000}"/>
    <cellStyle name="Normal 2 14 2 4 5 3 6" xfId="657" xr:uid="{00000000-0005-0000-0000-000091020000}"/>
    <cellStyle name="Normal 2 14 2 4 5 3 7" xfId="658" xr:uid="{00000000-0005-0000-0000-000092020000}"/>
    <cellStyle name="Normal 2 14 2 4 5 3 8" xfId="659" xr:uid="{00000000-0005-0000-0000-000093020000}"/>
    <cellStyle name="Normal 2 14 2 4 5 3 9" xfId="660" xr:uid="{00000000-0005-0000-0000-000094020000}"/>
    <cellStyle name="Normal 2 14 2 4 6" xfId="661" xr:uid="{00000000-0005-0000-0000-000095020000}"/>
    <cellStyle name="Normal 2 14 2 4 7" xfId="662" xr:uid="{00000000-0005-0000-0000-000096020000}"/>
    <cellStyle name="Normal 2 14 2 4 8" xfId="663" xr:uid="{00000000-0005-0000-0000-000097020000}"/>
    <cellStyle name="Normal 2 14 2 4 9" xfId="664" xr:uid="{00000000-0005-0000-0000-000098020000}"/>
    <cellStyle name="Normal 2 14 2 5" xfId="665" xr:uid="{00000000-0005-0000-0000-000099020000}"/>
    <cellStyle name="Normal 2 14 2 5 10" xfId="666" xr:uid="{00000000-0005-0000-0000-00009A020000}"/>
    <cellStyle name="Normal 2 14 2 5 11" xfId="667" xr:uid="{00000000-0005-0000-0000-00009B020000}"/>
    <cellStyle name="Normal 2 14 2 5 12" xfId="668" xr:uid="{00000000-0005-0000-0000-00009C020000}"/>
    <cellStyle name="Normal 2 14 2 5 13" xfId="669" xr:uid="{00000000-0005-0000-0000-00009D020000}"/>
    <cellStyle name="Normal 2 14 2 5 14" xfId="670" xr:uid="{00000000-0005-0000-0000-00009E020000}"/>
    <cellStyle name="Normal 2 14 2 5 2" xfId="671" xr:uid="{00000000-0005-0000-0000-00009F020000}"/>
    <cellStyle name="Normal 2 14 2 5 2 2" xfId="672" xr:uid="{00000000-0005-0000-0000-0000A0020000}"/>
    <cellStyle name="Normal 2 14 2 5 2 2 10" xfId="673" xr:uid="{00000000-0005-0000-0000-0000A1020000}"/>
    <cellStyle name="Normal 2 14 2 5 2 2 11" xfId="674" xr:uid="{00000000-0005-0000-0000-0000A2020000}"/>
    <cellStyle name="Normal 2 14 2 5 2 2 12" xfId="675" xr:uid="{00000000-0005-0000-0000-0000A3020000}"/>
    <cellStyle name="Normal 2 14 2 5 2 2 2" xfId="676" xr:uid="{00000000-0005-0000-0000-0000A4020000}"/>
    <cellStyle name="Normal 2 14 2 5 2 2 3" xfId="677" xr:uid="{00000000-0005-0000-0000-0000A5020000}"/>
    <cellStyle name="Normal 2 14 2 5 2 2 4" xfId="678" xr:uid="{00000000-0005-0000-0000-0000A6020000}"/>
    <cellStyle name="Normal 2 14 2 5 2 2 5" xfId="679" xr:uid="{00000000-0005-0000-0000-0000A7020000}"/>
    <cellStyle name="Normal 2 14 2 5 2 2 6" xfId="680" xr:uid="{00000000-0005-0000-0000-0000A8020000}"/>
    <cellStyle name="Normal 2 14 2 5 2 2 7" xfId="681" xr:uid="{00000000-0005-0000-0000-0000A9020000}"/>
    <cellStyle name="Normal 2 14 2 5 2 2 8" xfId="682" xr:uid="{00000000-0005-0000-0000-0000AA020000}"/>
    <cellStyle name="Normal 2 14 2 5 2 2 9" xfId="683" xr:uid="{00000000-0005-0000-0000-0000AB020000}"/>
    <cellStyle name="Normal 2 14 2 5 2 3" xfId="684" xr:uid="{00000000-0005-0000-0000-0000AC020000}"/>
    <cellStyle name="Normal 2 14 2 5 2 4" xfId="685" xr:uid="{00000000-0005-0000-0000-0000AD020000}"/>
    <cellStyle name="Normal 2 14 2 5 2 4 10" xfId="686" xr:uid="{00000000-0005-0000-0000-0000AE020000}"/>
    <cellStyle name="Normal 2 14 2 5 2 4 2" xfId="687" xr:uid="{00000000-0005-0000-0000-0000AF020000}"/>
    <cellStyle name="Normal 2 14 2 5 2 4 3" xfId="688" xr:uid="{00000000-0005-0000-0000-0000B0020000}"/>
    <cellStyle name="Normal 2 14 2 5 2 4 4" xfId="689" xr:uid="{00000000-0005-0000-0000-0000B1020000}"/>
    <cellStyle name="Normal 2 14 2 5 2 4 5" xfId="690" xr:uid="{00000000-0005-0000-0000-0000B2020000}"/>
    <cellStyle name="Normal 2 14 2 5 2 4 6" xfId="691" xr:uid="{00000000-0005-0000-0000-0000B3020000}"/>
    <cellStyle name="Normal 2 14 2 5 2 4 7" xfId="692" xr:uid="{00000000-0005-0000-0000-0000B4020000}"/>
    <cellStyle name="Normal 2 14 2 5 2 4 8" xfId="693" xr:uid="{00000000-0005-0000-0000-0000B5020000}"/>
    <cellStyle name="Normal 2 14 2 5 2 4 9" xfId="694" xr:uid="{00000000-0005-0000-0000-0000B6020000}"/>
    <cellStyle name="Normal 2 14 2 5 3" xfId="695" xr:uid="{00000000-0005-0000-0000-0000B7020000}"/>
    <cellStyle name="Normal 2 14 2 5 4" xfId="696" xr:uid="{00000000-0005-0000-0000-0000B8020000}"/>
    <cellStyle name="Normal 2 14 2 5 4 2" xfId="697" xr:uid="{00000000-0005-0000-0000-0000B9020000}"/>
    <cellStyle name="Normal 2 14 2 5 4 2 10" xfId="698" xr:uid="{00000000-0005-0000-0000-0000BA020000}"/>
    <cellStyle name="Normal 2 14 2 5 4 2 2" xfId="699" xr:uid="{00000000-0005-0000-0000-0000BB020000}"/>
    <cellStyle name="Normal 2 14 2 5 4 2 3" xfId="700" xr:uid="{00000000-0005-0000-0000-0000BC020000}"/>
    <cellStyle name="Normal 2 14 2 5 4 2 4" xfId="701" xr:uid="{00000000-0005-0000-0000-0000BD020000}"/>
    <cellStyle name="Normal 2 14 2 5 4 2 5" xfId="702" xr:uid="{00000000-0005-0000-0000-0000BE020000}"/>
    <cellStyle name="Normal 2 14 2 5 4 2 6" xfId="703" xr:uid="{00000000-0005-0000-0000-0000BF020000}"/>
    <cellStyle name="Normal 2 14 2 5 4 2 7" xfId="704" xr:uid="{00000000-0005-0000-0000-0000C0020000}"/>
    <cellStyle name="Normal 2 14 2 5 4 2 8" xfId="705" xr:uid="{00000000-0005-0000-0000-0000C1020000}"/>
    <cellStyle name="Normal 2 14 2 5 4 2 9" xfId="706" xr:uid="{00000000-0005-0000-0000-0000C2020000}"/>
    <cellStyle name="Normal 2 14 2 5 4 3" xfId="707" xr:uid="{00000000-0005-0000-0000-0000C3020000}"/>
    <cellStyle name="Normal 2 14 2 5 4 3 10" xfId="708" xr:uid="{00000000-0005-0000-0000-0000C4020000}"/>
    <cellStyle name="Normal 2 14 2 5 4 3 2" xfId="709" xr:uid="{00000000-0005-0000-0000-0000C5020000}"/>
    <cellStyle name="Normal 2 14 2 5 4 3 3" xfId="710" xr:uid="{00000000-0005-0000-0000-0000C6020000}"/>
    <cellStyle name="Normal 2 14 2 5 4 3 4" xfId="711" xr:uid="{00000000-0005-0000-0000-0000C7020000}"/>
    <cellStyle name="Normal 2 14 2 5 4 3 5" xfId="712" xr:uid="{00000000-0005-0000-0000-0000C8020000}"/>
    <cellStyle name="Normal 2 14 2 5 4 3 6" xfId="713" xr:uid="{00000000-0005-0000-0000-0000C9020000}"/>
    <cellStyle name="Normal 2 14 2 5 4 3 7" xfId="714" xr:uid="{00000000-0005-0000-0000-0000CA020000}"/>
    <cellStyle name="Normal 2 14 2 5 4 3 8" xfId="715" xr:uid="{00000000-0005-0000-0000-0000CB020000}"/>
    <cellStyle name="Normal 2 14 2 5 4 3 9" xfId="716" xr:uid="{00000000-0005-0000-0000-0000CC020000}"/>
    <cellStyle name="Normal 2 14 2 5 5" xfId="717" xr:uid="{00000000-0005-0000-0000-0000CD020000}"/>
    <cellStyle name="Normal 2 14 2 5 6" xfId="718" xr:uid="{00000000-0005-0000-0000-0000CE020000}"/>
    <cellStyle name="Normal 2 14 2 5 7" xfId="719" xr:uid="{00000000-0005-0000-0000-0000CF020000}"/>
    <cellStyle name="Normal 2 14 2 5 8" xfId="720" xr:uid="{00000000-0005-0000-0000-0000D0020000}"/>
    <cellStyle name="Normal 2 14 2 5 9" xfId="721" xr:uid="{00000000-0005-0000-0000-0000D1020000}"/>
    <cellStyle name="Normal 2 14 2 6" xfId="722" xr:uid="{00000000-0005-0000-0000-0000D2020000}"/>
    <cellStyle name="Normal 2 14 2 6 10" xfId="723" xr:uid="{00000000-0005-0000-0000-0000D3020000}"/>
    <cellStyle name="Normal 2 14 2 6 11" xfId="724" xr:uid="{00000000-0005-0000-0000-0000D4020000}"/>
    <cellStyle name="Normal 2 14 2 6 12" xfId="725" xr:uid="{00000000-0005-0000-0000-0000D5020000}"/>
    <cellStyle name="Normal 2 14 2 6 13" xfId="726" xr:uid="{00000000-0005-0000-0000-0000D6020000}"/>
    <cellStyle name="Normal 2 14 2 6 2" xfId="727" xr:uid="{00000000-0005-0000-0000-0000D7020000}"/>
    <cellStyle name="Normal 2 14 2 6 2 2" xfId="728" xr:uid="{00000000-0005-0000-0000-0000D8020000}"/>
    <cellStyle name="Normal 2 14 2 6 2 2 10" xfId="729" xr:uid="{00000000-0005-0000-0000-0000D9020000}"/>
    <cellStyle name="Normal 2 14 2 6 2 2 2" xfId="730" xr:uid="{00000000-0005-0000-0000-0000DA020000}"/>
    <cellStyle name="Normal 2 14 2 6 2 2 3" xfId="731" xr:uid="{00000000-0005-0000-0000-0000DB020000}"/>
    <cellStyle name="Normal 2 14 2 6 2 2 4" xfId="732" xr:uid="{00000000-0005-0000-0000-0000DC020000}"/>
    <cellStyle name="Normal 2 14 2 6 2 2 5" xfId="733" xr:uid="{00000000-0005-0000-0000-0000DD020000}"/>
    <cellStyle name="Normal 2 14 2 6 2 2 6" xfId="734" xr:uid="{00000000-0005-0000-0000-0000DE020000}"/>
    <cellStyle name="Normal 2 14 2 6 2 2 7" xfId="735" xr:uid="{00000000-0005-0000-0000-0000DF020000}"/>
    <cellStyle name="Normal 2 14 2 6 2 2 8" xfId="736" xr:uid="{00000000-0005-0000-0000-0000E0020000}"/>
    <cellStyle name="Normal 2 14 2 6 2 2 9" xfId="737" xr:uid="{00000000-0005-0000-0000-0000E1020000}"/>
    <cellStyle name="Normal 2 14 2 6 2 3" xfId="738" xr:uid="{00000000-0005-0000-0000-0000E2020000}"/>
    <cellStyle name="Normal 2 14 2 6 2 3 10" xfId="739" xr:uid="{00000000-0005-0000-0000-0000E3020000}"/>
    <cellStyle name="Normal 2 14 2 6 2 3 2" xfId="740" xr:uid="{00000000-0005-0000-0000-0000E4020000}"/>
    <cellStyle name="Normal 2 14 2 6 2 3 3" xfId="741" xr:uid="{00000000-0005-0000-0000-0000E5020000}"/>
    <cellStyle name="Normal 2 14 2 6 2 3 4" xfId="742" xr:uid="{00000000-0005-0000-0000-0000E6020000}"/>
    <cellStyle name="Normal 2 14 2 6 2 3 5" xfId="743" xr:uid="{00000000-0005-0000-0000-0000E7020000}"/>
    <cellStyle name="Normal 2 14 2 6 2 3 6" xfId="744" xr:uid="{00000000-0005-0000-0000-0000E8020000}"/>
    <cellStyle name="Normal 2 14 2 6 2 3 7" xfId="745" xr:uid="{00000000-0005-0000-0000-0000E9020000}"/>
    <cellStyle name="Normal 2 14 2 6 2 3 8" xfId="746" xr:uid="{00000000-0005-0000-0000-0000EA020000}"/>
    <cellStyle name="Normal 2 14 2 6 2 3 9" xfId="747" xr:uid="{00000000-0005-0000-0000-0000EB020000}"/>
    <cellStyle name="Normal 2 14 2 6 3" xfId="748" xr:uid="{00000000-0005-0000-0000-0000EC020000}"/>
    <cellStyle name="Normal 2 14 2 6 3 10" xfId="749" xr:uid="{00000000-0005-0000-0000-0000ED020000}"/>
    <cellStyle name="Normal 2 14 2 6 3 2" xfId="750" xr:uid="{00000000-0005-0000-0000-0000EE020000}"/>
    <cellStyle name="Normal 2 14 2 6 3 3" xfId="751" xr:uid="{00000000-0005-0000-0000-0000EF020000}"/>
    <cellStyle name="Normal 2 14 2 6 3 4" xfId="752" xr:uid="{00000000-0005-0000-0000-0000F0020000}"/>
    <cellStyle name="Normal 2 14 2 6 3 5" xfId="753" xr:uid="{00000000-0005-0000-0000-0000F1020000}"/>
    <cellStyle name="Normal 2 14 2 6 3 6" xfId="754" xr:uid="{00000000-0005-0000-0000-0000F2020000}"/>
    <cellStyle name="Normal 2 14 2 6 3 7" xfId="755" xr:uid="{00000000-0005-0000-0000-0000F3020000}"/>
    <cellStyle name="Normal 2 14 2 6 3 8" xfId="756" xr:uid="{00000000-0005-0000-0000-0000F4020000}"/>
    <cellStyle name="Normal 2 14 2 6 3 9" xfId="757" xr:uid="{00000000-0005-0000-0000-0000F5020000}"/>
    <cellStyle name="Normal 2 14 2 6 4" xfId="758" xr:uid="{00000000-0005-0000-0000-0000F6020000}"/>
    <cellStyle name="Normal 2 14 2 6 5" xfId="759" xr:uid="{00000000-0005-0000-0000-0000F7020000}"/>
    <cellStyle name="Normal 2 14 2 6 6" xfId="760" xr:uid="{00000000-0005-0000-0000-0000F8020000}"/>
    <cellStyle name="Normal 2 14 2 6 7" xfId="761" xr:uid="{00000000-0005-0000-0000-0000F9020000}"/>
    <cellStyle name="Normal 2 14 2 6 8" xfId="762" xr:uid="{00000000-0005-0000-0000-0000FA020000}"/>
    <cellStyle name="Normal 2 14 2 6 9" xfId="763" xr:uid="{00000000-0005-0000-0000-0000FB020000}"/>
    <cellStyle name="Normal 2 14 2 7" xfId="764" xr:uid="{00000000-0005-0000-0000-0000FC020000}"/>
    <cellStyle name="Normal 2 14 2 7 10" xfId="765" xr:uid="{00000000-0005-0000-0000-0000FD020000}"/>
    <cellStyle name="Normal 2 14 2 7 11" xfId="766" xr:uid="{00000000-0005-0000-0000-0000FE020000}"/>
    <cellStyle name="Normal 2 14 2 7 12" xfId="767" xr:uid="{00000000-0005-0000-0000-0000FF020000}"/>
    <cellStyle name="Normal 2 14 2 7 2" xfId="768" xr:uid="{00000000-0005-0000-0000-000000030000}"/>
    <cellStyle name="Normal 2 14 2 7 3" xfId="769" xr:uid="{00000000-0005-0000-0000-000001030000}"/>
    <cellStyle name="Normal 2 14 2 7 4" xfId="770" xr:uid="{00000000-0005-0000-0000-000002030000}"/>
    <cellStyle name="Normal 2 14 2 7 5" xfId="771" xr:uid="{00000000-0005-0000-0000-000003030000}"/>
    <cellStyle name="Normal 2 14 2 7 6" xfId="772" xr:uid="{00000000-0005-0000-0000-000004030000}"/>
    <cellStyle name="Normal 2 14 2 7 7" xfId="773" xr:uid="{00000000-0005-0000-0000-000005030000}"/>
    <cellStyle name="Normal 2 14 2 7 8" xfId="774" xr:uid="{00000000-0005-0000-0000-000006030000}"/>
    <cellStyle name="Normal 2 14 2 7 9" xfId="775" xr:uid="{00000000-0005-0000-0000-000007030000}"/>
    <cellStyle name="Normal 2 14 2 8" xfId="776" xr:uid="{00000000-0005-0000-0000-000008030000}"/>
    <cellStyle name="Normal 2 14 2 8 10" xfId="777" xr:uid="{00000000-0005-0000-0000-000009030000}"/>
    <cellStyle name="Normal 2 14 2 8 2" xfId="778" xr:uid="{00000000-0005-0000-0000-00000A030000}"/>
    <cellStyle name="Normal 2 14 2 8 3" xfId="779" xr:uid="{00000000-0005-0000-0000-00000B030000}"/>
    <cellStyle name="Normal 2 14 2 8 4" xfId="780" xr:uid="{00000000-0005-0000-0000-00000C030000}"/>
    <cellStyle name="Normal 2 14 2 8 5" xfId="781" xr:uid="{00000000-0005-0000-0000-00000D030000}"/>
    <cellStyle name="Normal 2 14 2 8 6" xfId="782" xr:uid="{00000000-0005-0000-0000-00000E030000}"/>
    <cellStyle name="Normal 2 14 2 8 7" xfId="783" xr:uid="{00000000-0005-0000-0000-00000F030000}"/>
    <cellStyle name="Normal 2 14 2 8 8" xfId="784" xr:uid="{00000000-0005-0000-0000-000010030000}"/>
    <cellStyle name="Normal 2 14 2 8 9" xfId="785" xr:uid="{00000000-0005-0000-0000-000011030000}"/>
    <cellStyle name="Normal 2 14 3" xfId="786" xr:uid="{00000000-0005-0000-0000-000012030000}"/>
    <cellStyle name="Normal 2 14 4" xfId="787" xr:uid="{00000000-0005-0000-0000-000013030000}"/>
    <cellStyle name="Normal 2 14 4 2" xfId="788" xr:uid="{00000000-0005-0000-0000-000014030000}"/>
    <cellStyle name="Normal 2 14 4 2 10" xfId="789" xr:uid="{00000000-0005-0000-0000-000015030000}"/>
    <cellStyle name="Normal 2 14 4 2 11" xfId="790" xr:uid="{00000000-0005-0000-0000-000016030000}"/>
    <cellStyle name="Normal 2 14 4 2 12" xfId="791" xr:uid="{00000000-0005-0000-0000-000017030000}"/>
    <cellStyle name="Normal 2 14 4 2 13" xfId="792" xr:uid="{00000000-0005-0000-0000-000018030000}"/>
    <cellStyle name="Normal 2 14 4 2 14" xfId="793" xr:uid="{00000000-0005-0000-0000-000019030000}"/>
    <cellStyle name="Normal 2 14 4 2 15" xfId="794" xr:uid="{00000000-0005-0000-0000-00001A030000}"/>
    <cellStyle name="Normal 2 14 4 2 2" xfId="795" xr:uid="{00000000-0005-0000-0000-00001B030000}"/>
    <cellStyle name="Normal 2 14 4 2 2 2" xfId="796" xr:uid="{00000000-0005-0000-0000-00001C030000}"/>
    <cellStyle name="Normal 2 14 4 2 2 2 10" xfId="797" xr:uid="{00000000-0005-0000-0000-00001D030000}"/>
    <cellStyle name="Normal 2 14 4 2 2 2 11" xfId="798" xr:uid="{00000000-0005-0000-0000-00001E030000}"/>
    <cellStyle name="Normal 2 14 4 2 2 2 12" xfId="799" xr:uid="{00000000-0005-0000-0000-00001F030000}"/>
    <cellStyle name="Normal 2 14 4 2 2 2 13" xfId="800" xr:uid="{00000000-0005-0000-0000-000020030000}"/>
    <cellStyle name="Normal 2 14 4 2 2 2 2" xfId="801" xr:uid="{00000000-0005-0000-0000-000021030000}"/>
    <cellStyle name="Normal 2 14 4 2 2 2 2 2" xfId="802" xr:uid="{00000000-0005-0000-0000-000022030000}"/>
    <cellStyle name="Normal 2 14 4 2 2 2 2 2 10" xfId="803" xr:uid="{00000000-0005-0000-0000-000023030000}"/>
    <cellStyle name="Normal 2 14 4 2 2 2 2 2 2" xfId="804" xr:uid="{00000000-0005-0000-0000-000024030000}"/>
    <cellStyle name="Normal 2 14 4 2 2 2 2 2 3" xfId="805" xr:uid="{00000000-0005-0000-0000-000025030000}"/>
    <cellStyle name="Normal 2 14 4 2 2 2 2 2 4" xfId="806" xr:uid="{00000000-0005-0000-0000-000026030000}"/>
    <cellStyle name="Normal 2 14 4 2 2 2 2 2 5" xfId="807" xr:uid="{00000000-0005-0000-0000-000027030000}"/>
    <cellStyle name="Normal 2 14 4 2 2 2 2 2 6" xfId="808" xr:uid="{00000000-0005-0000-0000-000028030000}"/>
    <cellStyle name="Normal 2 14 4 2 2 2 2 2 7" xfId="809" xr:uid="{00000000-0005-0000-0000-000029030000}"/>
    <cellStyle name="Normal 2 14 4 2 2 2 2 2 8" xfId="810" xr:uid="{00000000-0005-0000-0000-00002A030000}"/>
    <cellStyle name="Normal 2 14 4 2 2 2 2 2 9" xfId="811" xr:uid="{00000000-0005-0000-0000-00002B030000}"/>
    <cellStyle name="Normal 2 14 4 2 2 2 2 3" xfId="812" xr:uid="{00000000-0005-0000-0000-00002C030000}"/>
    <cellStyle name="Normal 2 14 4 2 2 2 2 3 10" xfId="813" xr:uid="{00000000-0005-0000-0000-00002D030000}"/>
    <cellStyle name="Normal 2 14 4 2 2 2 2 3 2" xfId="814" xr:uid="{00000000-0005-0000-0000-00002E030000}"/>
    <cellStyle name="Normal 2 14 4 2 2 2 2 3 3" xfId="815" xr:uid="{00000000-0005-0000-0000-00002F030000}"/>
    <cellStyle name="Normal 2 14 4 2 2 2 2 3 4" xfId="816" xr:uid="{00000000-0005-0000-0000-000030030000}"/>
    <cellStyle name="Normal 2 14 4 2 2 2 2 3 5" xfId="817" xr:uid="{00000000-0005-0000-0000-000031030000}"/>
    <cellStyle name="Normal 2 14 4 2 2 2 2 3 6" xfId="818" xr:uid="{00000000-0005-0000-0000-000032030000}"/>
    <cellStyle name="Normal 2 14 4 2 2 2 2 3 7" xfId="819" xr:uid="{00000000-0005-0000-0000-000033030000}"/>
    <cellStyle name="Normal 2 14 4 2 2 2 2 3 8" xfId="820" xr:uid="{00000000-0005-0000-0000-000034030000}"/>
    <cellStyle name="Normal 2 14 4 2 2 2 2 3 9" xfId="821" xr:uid="{00000000-0005-0000-0000-000035030000}"/>
    <cellStyle name="Normal 2 14 4 2 2 2 3" xfId="822" xr:uid="{00000000-0005-0000-0000-000036030000}"/>
    <cellStyle name="Normal 2 14 4 2 2 2 3 10" xfId="823" xr:uid="{00000000-0005-0000-0000-000037030000}"/>
    <cellStyle name="Normal 2 14 4 2 2 2 3 2" xfId="824" xr:uid="{00000000-0005-0000-0000-000038030000}"/>
    <cellStyle name="Normal 2 14 4 2 2 2 3 3" xfId="825" xr:uid="{00000000-0005-0000-0000-000039030000}"/>
    <cellStyle name="Normal 2 14 4 2 2 2 3 4" xfId="826" xr:uid="{00000000-0005-0000-0000-00003A030000}"/>
    <cellStyle name="Normal 2 14 4 2 2 2 3 5" xfId="827" xr:uid="{00000000-0005-0000-0000-00003B030000}"/>
    <cellStyle name="Normal 2 14 4 2 2 2 3 6" xfId="828" xr:uid="{00000000-0005-0000-0000-00003C030000}"/>
    <cellStyle name="Normal 2 14 4 2 2 2 3 7" xfId="829" xr:uid="{00000000-0005-0000-0000-00003D030000}"/>
    <cellStyle name="Normal 2 14 4 2 2 2 3 8" xfId="830" xr:uid="{00000000-0005-0000-0000-00003E030000}"/>
    <cellStyle name="Normal 2 14 4 2 2 2 3 9" xfId="831" xr:uid="{00000000-0005-0000-0000-00003F030000}"/>
    <cellStyle name="Normal 2 14 4 2 2 2 4" xfId="832" xr:uid="{00000000-0005-0000-0000-000040030000}"/>
    <cellStyle name="Normal 2 14 4 2 2 2 5" xfId="833" xr:uid="{00000000-0005-0000-0000-000041030000}"/>
    <cellStyle name="Normal 2 14 4 2 2 2 6" xfId="834" xr:uid="{00000000-0005-0000-0000-000042030000}"/>
    <cellStyle name="Normal 2 14 4 2 2 2 7" xfId="835" xr:uid="{00000000-0005-0000-0000-000043030000}"/>
    <cellStyle name="Normal 2 14 4 2 2 2 8" xfId="836" xr:uid="{00000000-0005-0000-0000-000044030000}"/>
    <cellStyle name="Normal 2 14 4 2 2 2 9" xfId="837" xr:uid="{00000000-0005-0000-0000-000045030000}"/>
    <cellStyle name="Normal 2 14 4 2 2 3" xfId="838" xr:uid="{00000000-0005-0000-0000-000046030000}"/>
    <cellStyle name="Normal 2 14 4 2 2 3 10" xfId="839" xr:uid="{00000000-0005-0000-0000-000047030000}"/>
    <cellStyle name="Normal 2 14 4 2 2 3 2" xfId="840" xr:uid="{00000000-0005-0000-0000-000048030000}"/>
    <cellStyle name="Normal 2 14 4 2 2 3 3" xfId="841" xr:uid="{00000000-0005-0000-0000-000049030000}"/>
    <cellStyle name="Normal 2 14 4 2 2 3 4" xfId="842" xr:uid="{00000000-0005-0000-0000-00004A030000}"/>
    <cellStyle name="Normal 2 14 4 2 2 3 5" xfId="843" xr:uid="{00000000-0005-0000-0000-00004B030000}"/>
    <cellStyle name="Normal 2 14 4 2 2 3 6" xfId="844" xr:uid="{00000000-0005-0000-0000-00004C030000}"/>
    <cellStyle name="Normal 2 14 4 2 2 3 7" xfId="845" xr:uid="{00000000-0005-0000-0000-00004D030000}"/>
    <cellStyle name="Normal 2 14 4 2 2 3 8" xfId="846" xr:uid="{00000000-0005-0000-0000-00004E030000}"/>
    <cellStyle name="Normal 2 14 4 2 2 3 9" xfId="847" xr:uid="{00000000-0005-0000-0000-00004F030000}"/>
    <cellStyle name="Normal 2 14 4 2 2 4" xfId="848" xr:uid="{00000000-0005-0000-0000-000050030000}"/>
    <cellStyle name="Normal 2 14 4 2 2 4 10" xfId="849" xr:uid="{00000000-0005-0000-0000-000051030000}"/>
    <cellStyle name="Normal 2 14 4 2 2 4 11" xfId="850" xr:uid="{00000000-0005-0000-0000-000052030000}"/>
    <cellStyle name="Normal 2 14 4 2 2 4 12" xfId="851" xr:uid="{00000000-0005-0000-0000-000053030000}"/>
    <cellStyle name="Normal 2 14 4 2 2 4 2" xfId="852" xr:uid="{00000000-0005-0000-0000-000054030000}"/>
    <cellStyle name="Normal 2 14 4 2 2 4 3" xfId="853" xr:uid="{00000000-0005-0000-0000-000055030000}"/>
    <cellStyle name="Normal 2 14 4 2 2 4 4" xfId="854" xr:uid="{00000000-0005-0000-0000-000056030000}"/>
    <cellStyle name="Normal 2 14 4 2 2 4 5" xfId="855" xr:uid="{00000000-0005-0000-0000-000057030000}"/>
    <cellStyle name="Normal 2 14 4 2 2 4 6" xfId="856" xr:uid="{00000000-0005-0000-0000-000058030000}"/>
    <cellStyle name="Normal 2 14 4 2 2 4 7" xfId="857" xr:uid="{00000000-0005-0000-0000-000059030000}"/>
    <cellStyle name="Normal 2 14 4 2 2 4 8" xfId="858" xr:uid="{00000000-0005-0000-0000-00005A030000}"/>
    <cellStyle name="Normal 2 14 4 2 2 4 9" xfId="859" xr:uid="{00000000-0005-0000-0000-00005B030000}"/>
    <cellStyle name="Normal 2 14 4 2 2 5" xfId="860" xr:uid="{00000000-0005-0000-0000-00005C030000}"/>
    <cellStyle name="Normal 2 14 4 2 2 5 10" xfId="861" xr:uid="{00000000-0005-0000-0000-00005D030000}"/>
    <cellStyle name="Normal 2 14 4 2 2 5 2" xfId="862" xr:uid="{00000000-0005-0000-0000-00005E030000}"/>
    <cellStyle name="Normal 2 14 4 2 2 5 3" xfId="863" xr:uid="{00000000-0005-0000-0000-00005F030000}"/>
    <cellStyle name="Normal 2 14 4 2 2 5 4" xfId="864" xr:uid="{00000000-0005-0000-0000-000060030000}"/>
    <cellStyle name="Normal 2 14 4 2 2 5 5" xfId="865" xr:uid="{00000000-0005-0000-0000-000061030000}"/>
    <cellStyle name="Normal 2 14 4 2 2 5 6" xfId="866" xr:uid="{00000000-0005-0000-0000-000062030000}"/>
    <cellStyle name="Normal 2 14 4 2 2 5 7" xfId="867" xr:uid="{00000000-0005-0000-0000-000063030000}"/>
    <cellStyle name="Normal 2 14 4 2 2 5 8" xfId="868" xr:uid="{00000000-0005-0000-0000-000064030000}"/>
    <cellStyle name="Normal 2 14 4 2 2 5 9" xfId="869" xr:uid="{00000000-0005-0000-0000-000065030000}"/>
    <cellStyle name="Normal 2 14 4 2 3" xfId="870" xr:uid="{00000000-0005-0000-0000-000066030000}"/>
    <cellStyle name="Normal 2 14 4 2 3 10" xfId="871" xr:uid="{00000000-0005-0000-0000-000067030000}"/>
    <cellStyle name="Normal 2 14 4 2 3 2" xfId="872" xr:uid="{00000000-0005-0000-0000-000068030000}"/>
    <cellStyle name="Normal 2 14 4 2 3 3" xfId="873" xr:uid="{00000000-0005-0000-0000-000069030000}"/>
    <cellStyle name="Normal 2 14 4 2 3 4" xfId="874" xr:uid="{00000000-0005-0000-0000-00006A030000}"/>
    <cellStyle name="Normal 2 14 4 2 3 5" xfId="875" xr:uid="{00000000-0005-0000-0000-00006B030000}"/>
    <cellStyle name="Normal 2 14 4 2 3 6" xfId="876" xr:uid="{00000000-0005-0000-0000-00006C030000}"/>
    <cellStyle name="Normal 2 14 4 2 3 7" xfId="877" xr:uid="{00000000-0005-0000-0000-00006D030000}"/>
    <cellStyle name="Normal 2 14 4 2 3 8" xfId="878" xr:uid="{00000000-0005-0000-0000-00006E030000}"/>
    <cellStyle name="Normal 2 14 4 2 3 9" xfId="879" xr:uid="{00000000-0005-0000-0000-00006F030000}"/>
    <cellStyle name="Normal 2 14 4 2 4" xfId="880" xr:uid="{00000000-0005-0000-0000-000070030000}"/>
    <cellStyle name="Normal 2 14 4 2 4 2" xfId="881" xr:uid="{00000000-0005-0000-0000-000071030000}"/>
    <cellStyle name="Normal 2 14 4 2 4 2 10" xfId="882" xr:uid="{00000000-0005-0000-0000-000072030000}"/>
    <cellStyle name="Normal 2 14 4 2 4 2 11" xfId="883" xr:uid="{00000000-0005-0000-0000-000073030000}"/>
    <cellStyle name="Normal 2 14 4 2 4 2 12" xfId="884" xr:uid="{00000000-0005-0000-0000-000074030000}"/>
    <cellStyle name="Normal 2 14 4 2 4 2 2" xfId="885" xr:uid="{00000000-0005-0000-0000-000075030000}"/>
    <cellStyle name="Normal 2 14 4 2 4 2 3" xfId="886" xr:uid="{00000000-0005-0000-0000-000076030000}"/>
    <cellStyle name="Normal 2 14 4 2 4 2 4" xfId="887" xr:uid="{00000000-0005-0000-0000-000077030000}"/>
    <cellStyle name="Normal 2 14 4 2 4 2 5" xfId="888" xr:uid="{00000000-0005-0000-0000-000078030000}"/>
    <cellStyle name="Normal 2 14 4 2 4 2 6" xfId="889" xr:uid="{00000000-0005-0000-0000-000079030000}"/>
    <cellStyle name="Normal 2 14 4 2 4 2 7" xfId="890" xr:uid="{00000000-0005-0000-0000-00007A030000}"/>
    <cellStyle name="Normal 2 14 4 2 4 2 8" xfId="891" xr:uid="{00000000-0005-0000-0000-00007B030000}"/>
    <cellStyle name="Normal 2 14 4 2 4 2 9" xfId="892" xr:uid="{00000000-0005-0000-0000-00007C030000}"/>
    <cellStyle name="Normal 2 14 4 2 4 3" xfId="893" xr:uid="{00000000-0005-0000-0000-00007D030000}"/>
    <cellStyle name="Normal 2 14 4 2 4 4" xfId="894" xr:uid="{00000000-0005-0000-0000-00007E030000}"/>
    <cellStyle name="Normal 2 14 4 2 4 4 10" xfId="895" xr:uid="{00000000-0005-0000-0000-00007F030000}"/>
    <cellStyle name="Normal 2 14 4 2 4 4 2" xfId="896" xr:uid="{00000000-0005-0000-0000-000080030000}"/>
    <cellStyle name="Normal 2 14 4 2 4 4 3" xfId="897" xr:uid="{00000000-0005-0000-0000-000081030000}"/>
    <cellStyle name="Normal 2 14 4 2 4 4 4" xfId="898" xr:uid="{00000000-0005-0000-0000-000082030000}"/>
    <cellStyle name="Normal 2 14 4 2 4 4 5" xfId="899" xr:uid="{00000000-0005-0000-0000-000083030000}"/>
    <cellStyle name="Normal 2 14 4 2 4 4 6" xfId="900" xr:uid="{00000000-0005-0000-0000-000084030000}"/>
    <cellStyle name="Normal 2 14 4 2 4 4 7" xfId="901" xr:uid="{00000000-0005-0000-0000-000085030000}"/>
    <cellStyle name="Normal 2 14 4 2 4 4 8" xfId="902" xr:uid="{00000000-0005-0000-0000-000086030000}"/>
    <cellStyle name="Normal 2 14 4 2 4 4 9" xfId="903" xr:uid="{00000000-0005-0000-0000-000087030000}"/>
    <cellStyle name="Normal 2 14 4 2 5" xfId="904" xr:uid="{00000000-0005-0000-0000-000088030000}"/>
    <cellStyle name="Normal 2 14 4 2 5 2" xfId="905" xr:uid="{00000000-0005-0000-0000-000089030000}"/>
    <cellStyle name="Normal 2 14 4 2 5 2 10" xfId="906" xr:uid="{00000000-0005-0000-0000-00008A030000}"/>
    <cellStyle name="Normal 2 14 4 2 5 2 2" xfId="907" xr:uid="{00000000-0005-0000-0000-00008B030000}"/>
    <cellStyle name="Normal 2 14 4 2 5 2 3" xfId="908" xr:uid="{00000000-0005-0000-0000-00008C030000}"/>
    <cellStyle name="Normal 2 14 4 2 5 2 4" xfId="909" xr:uid="{00000000-0005-0000-0000-00008D030000}"/>
    <cellStyle name="Normal 2 14 4 2 5 2 5" xfId="910" xr:uid="{00000000-0005-0000-0000-00008E030000}"/>
    <cellStyle name="Normal 2 14 4 2 5 2 6" xfId="911" xr:uid="{00000000-0005-0000-0000-00008F030000}"/>
    <cellStyle name="Normal 2 14 4 2 5 2 7" xfId="912" xr:uid="{00000000-0005-0000-0000-000090030000}"/>
    <cellStyle name="Normal 2 14 4 2 5 2 8" xfId="913" xr:uid="{00000000-0005-0000-0000-000091030000}"/>
    <cellStyle name="Normal 2 14 4 2 5 2 9" xfId="914" xr:uid="{00000000-0005-0000-0000-000092030000}"/>
    <cellStyle name="Normal 2 14 4 2 5 3" xfId="915" xr:uid="{00000000-0005-0000-0000-000093030000}"/>
    <cellStyle name="Normal 2 14 4 2 5 3 10" xfId="916" xr:uid="{00000000-0005-0000-0000-000094030000}"/>
    <cellStyle name="Normal 2 14 4 2 5 3 2" xfId="917" xr:uid="{00000000-0005-0000-0000-000095030000}"/>
    <cellStyle name="Normal 2 14 4 2 5 3 3" xfId="918" xr:uid="{00000000-0005-0000-0000-000096030000}"/>
    <cellStyle name="Normal 2 14 4 2 5 3 4" xfId="919" xr:uid="{00000000-0005-0000-0000-000097030000}"/>
    <cellStyle name="Normal 2 14 4 2 5 3 5" xfId="920" xr:uid="{00000000-0005-0000-0000-000098030000}"/>
    <cellStyle name="Normal 2 14 4 2 5 3 6" xfId="921" xr:uid="{00000000-0005-0000-0000-000099030000}"/>
    <cellStyle name="Normal 2 14 4 2 5 3 7" xfId="922" xr:uid="{00000000-0005-0000-0000-00009A030000}"/>
    <cellStyle name="Normal 2 14 4 2 5 3 8" xfId="923" xr:uid="{00000000-0005-0000-0000-00009B030000}"/>
    <cellStyle name="Normal 2 14 4 2 5 3 9" xfId="924" xr:uid="{00000000-0005-0000-0000-00009C030000}"/>
    <cellStyle name="Normal 2 14 4 2 6" xfId="925" xr:uid="{00000000-0005-0000-0000-00009D030000}"/>
    <cellStyle name="Normal 2 14 4 2 7" xfId="926" xr:uid="{00000000-0005-0000-0000-00009E030000}"/>
    <cellStyle name="Normal 2 14 4 2 8" xfId="927" xr:uid="{00000000-0005-0000-0000-00009F030000}"/>
    <cellStyle name="Normal 2 14 4 2 9" xfId="928" xr:uid="{00000000-0005-0000-0000-0000A0030000}"/>
    <cellStyle name="Normal 2 14 4 3" xfId="929" xr:uid="{00000000-0005-0000-0000-0000A1030000}"/>
    <cellStyle name="Normal 2 14 4 3 10" xfId="930" xr:uid="{00000000-0005-0000-0000-0000A2030000}"/>
    <cellStyle name="Normal 2 14 4 3 2" xfId="931" xr:uid="{00000000-0005-0000-0000-0000A3030000}"/>
    <cellStyle name="Normal 2 14 4 3 3" xfId="932" xr:uid="{00000000-0005-0000-0000-0000A4030000}"/>
    <cellStyle name="Normal 2 14 4 3 4" xfId="933" xr:uid="{00000000-0005-0000-0000-0000A5030000}"/>
    <cellStyle name="Normal 2 14 4 3 5" xfId="934" xr:uid="{00000000-0005-0000-0000-0000A6030000}"/>
    <cellStyle name="Normal 2 14 4 3 6" xfId="935" xr:uid="{00000000-0005-0000-0000-0000A7030000}"/>
    <cellStyle name="Normal 2 14 4 3 7" xfId="936" xr:uid="{00000000-0005-0000-0000-0000A8030000}"/>
    <cellStyle name="Normal 2 14 4 3 8" xfId="937" xr:uid="{00000000-0005-0000-0000-0000A9030000}"/>
    <cellStyle name="Normal 2 14 4 3 9" xfId="938" xr:uid="{00000000-0005-0000-0000-0000AA030000}"/>
    <cellStyle name="Normal 2 14 4 4" xfId="939" xr:uid="{00000000-0005-0000-0000-0000AB030000}"/>
    <cellStyle name="Normal 2 14 4 4 10" xfId="940" xr:uid="{00000000-0005-0000-0000-0000AC030000}"/>
    <cellStyle name="Normal 2 14 4 4 11" xfId="941" xr:uid="{00000000-0005-0000-0000-0000AD030000}"/>
    <cellStyle name="Normal 2 14 4 4 12" xfId="942" xr:uid="{00000000-0005-0000-0000-0000AE030000}"/>
    <cellStyle name="Normal 2 14 4 4 13" xfId="943" xr:uid="{00000000-0005-0000-0000-0000AF030000}"/>
    <cellStyle name="Normal 2 14 4 4 14" xfId="944" xr:uid="{00000000-0005-0000-0000-0000B0030000}"/>
    <cellStyle name="Normal 2 14 4 4 2" xfId="945" xr:uid="{00000000-0005-0000-0000-0000B1030000}"/>
    <cellStyle name="Normal 2 14 4 4 2 2" xfId="946" xr:uid="{00000000-0005-0000-0000-0000B2030000}"/>
    <cellStyle name="Normal 2 14 4 4 2 2 10" xfId="947" xr:uid="{00000000-0005-0000-0000-0000B3030000}"/>
    <cellStyle name="Normal 2 14 4 4 2 2 11" xfId="948" xr:uid="{00000000-0005-0000-0000-0000B4030000}"/>
    <cellStyle name="Normal 2 14 4 4 2 2 12" xfId="949" xr:uid="{00000000-0005-0000-0000-0000B5030000}"/>
    <cellStyle name="Normal 2 14 4 4 2 2 2" xfId="950" xr:uid="{00000000-0005-0000-0000-0000B6030000}"/>
    <cellStyle name="Normal 2 14 4 4 2 2 3" xfId="951" xr:uid="{00000000-0005-0000-0000-0000B7030000}"/>
    <cellStyle name="Normal 2 14 4 4 2 2 4" xfId="952" xr:uid="{00000000-0005-0000-0000-0000B8030000}"/>
    <cellStyle name="Normal 2 14 4 4 2 2 5" xfId="953" xr:uid="{00000000-0005-0000-0000-0000B9030000}"/>
    <cellStyle name="Normal 2 14 4 4 2 2 6" xfId="954" xr:uid="{00000000-0005-0000-0000-0000BA030000}"/>
    <cellStyle name="Normal 2 14 4 4 2 2 7" xfId="955" xr:uid="{00000000-0005-0000-0000-0000BB030000}"/>
    <cellStyle name="Normal 2 14 4 4 2 2 8" xfId="956" xr:uid="{00000000-0005-0000-0000-0000BC030000}"/>
    <cellStyle name="Normal 2 14 4 4 2 2 9" xfId="957" xr:uid="{00000000-0005-0000-0000-0000BD030000}"/>
    <cellStyle name="Normal 2 14 4 4 2 3" xfId="958" xr:uid="{00000000-0005-0000-0000-0000BE030000}"/>
    <cellStyle name="Normal 2 14 4 4 2 4" xfId="959" xr:uid="{00000000-0005-0000-0000-0000BF030000}"/>
    <cellStyle name="Normal 2 14 4 4 2 4 10" xfId="960" xr:uid="{00000000-0005-0000-0000-0000C0030000}"/>
    <cellStyle name="Normal 2 14 4 4 2 4 2" xfId="961" xr:uid="{00000000-0005-0000-0000-0000C1030000}"/>
    <cellStyle name="Normal 2 14 4 4 2 4 3" xfId="962" xr:uid="{00000000-0005-0000-0000-0000C2030000}"/>
    <cellStyle name="Normal 2 14 4 4 2 4 4" xfId="963" xr:uid="{00000000-0005-0000-0000-0000C3030000}"/>
    <cellStyle name="Normal 2 14 4 4 2 4 5" xfId="964" xr:uid="{00000000-0005-0000-0000-0000C4030000}"/>
    <cellStyle name="Normal 2 14 4 4 2 4 6" xfId="965" xr:uid="{00000000-0005-0000-0000-0000C5030000}"/>
    <cellStyle name="Normal 2 14 4 4 2 4 7" xfId="966" xr:uid="{00000000-0005-0000-0000-0000C6030000}"/>
    <cellStyle name="Normal 2 14 4 4 2 4 8" xfId="967" xr:uid="{00000000-0005-0000-0000-0000C7030000}"/>
    <cellStyle name="Normal 2 14 4 4 2 4 9" xfId="968" xr:uid="{00000000-0005-0000-0000-0000C8030000}"/>
    <cellStyle name="Normal 2 14 4 4 3" xfId="969" xr:uid="{00000000-0005-0000-0000-0000C9030000}"/>
    <cellStyle name="Normal 2 14 4 4 4" xfId="970" xr:uid="{00000000-0005-0000-0000-0000CA030000}"/>
    <cellStyle name="Normal 2 14 4 4 4 2" xfId="971" xr:uid="{00000000-0005-0000-0000-0000CB030000}"/>
    <cellStyle name="Normal 2 14 4 4 4 2 10" xfId="972" xr:uid="{00000000-0005-0000-0000-0000CC030000}"/>
    <cellStyle name="Normal 2 14 4 4 4 2 2" xfId="973" xr:uid="{00000000-0005-0000-0000-0000CD030000}"/>
    <cellStyle name="Normal 2 14 4 4 4 2 3" xfId="974" xr:uid="{00000000-0005-0000-0000-0000CE030000}"/>
    <cellStyle name="Normal 2 14 4 4 4 2 4" xfId="975" xr:uid="{00000000-0005-0000-0000-0000CF030000}"/>
    <cellStyle name="Normal 2 14 4 4 4 2 5" xfId="976" xr:uid="{00000000-0005-0000-0000-0000D0030000}"/>
    <cellStyle name="Normal 2 14 4 4 4 2 6" xfId="977" xr:uid="{00000000-0005-0000-0000-0000D1030000}"/>
    <cellStyle name="Normal 2 14 4 4 4 2 7" xfId="978" xr:uid="{00000000-0005-0000-0000-0000D2030000}"/>
    <cellStyle name="Normal 2 14 4 4 4 2 8" xfId="979" xr:uid="{00000000-0005-0000-0000-0000D3030000}"/>
    <cellStyle name="Normal 2 14 4 4 4 2 9" xfId="980" xr:uid="{00000000-0005-0000-0000-0000D4030000}"/>
    <cellStyle name="Normal 2 14 4 4 4 3" xfId="981" xr:uid="{00000000-0005-0000-0000-0000D5030000}"/>
    <cellStyle name="Normal 2 14 4 4 4 3 10" xfId="982" xr:uid="{00000000-0005-0000-0000-0000D6030000}"/>
    <cellStyle name="Normal 2 14 4 4 4 3 2" xfId="983" xr:uid="{00000000-0005-0000-0000-0000D7030000}"/>
    <cellStyle name="Normal 2 14 4 4 4 3 3" xfId="984" xr:uid="{00000000-0005-0000-0000-0000D8030000}"/>
    <cellStyle name="Normal 2 14 4 4 4 3 4" xfId="985" xr:uid="{00000000-0005-0000-0000-0000D9030000}"/>
    <cellStyle name="Normal 2 14 4 4 4 3 5" xfId="986" xr:uid="{00000000-0005-0000-0000-0000DA030000}"/>
    <cellStyle name="Normal 2 14 4 4 4 3 6" xfId="987" xr:uid="{00000000-0005-0000-0000-0000DB030000}"/>
    <cellStyle name="Normal 2 14 4 4 4 3 7" xfId="988" xr:uid="{00000000-0005-0000-0000-0000DC030000}"/>
    <cellStyle name="Normal 2 14 4 4 4 3 8" xfId="989" xr:uid="{00000000-0005-0000-0000-0000DD030000}"/>
    <cellStyle name="Normal 2 14 4 4 4 3 9" xfId="990" xr:uid="{00000000-0005-0000-0000-0000DE030000}"/>
    <cellStyle name="Normal 2 14 4 4 5" xfId="991" xr:uid="{00000000-0005-0000-0000-0000DF030000}"/>
    <cellStyle name="Normal 2 14 4 4 6" xfId="992" xr:uid="{00000000-0005-0000-0000-0000E0030000}"/>
    <cellStyle name="Normal 2 14 4 4 7" xfId="993" xr:uid="{00000000-0005-0000-0000-0000E1030000}"/>
    <cellStyle name="Normal 2 14 4 4 8" xfId="994" xr:uid="{00000000-0005-0000-0000-0000E2030000}"/>
    <cellStyle name="Normal 2 14 4 4 9" xfId="995" xr:uid="{00000000-0005-0000-0000-0000E3030000}"/>
    <cellStyle name="Normal 2 14 4 5" xfId="996" xr:uid="{00000000-0005-0000-0000-0000E4030000}"/>
    <cellStyle name="Normal 2 14 4 5 10" xfId="997" xr:uid="{00000000-0005-0000-0000-0000E5030000}"/>
    <cellStyle name="Normal 2 14 4 5 11" xfId="998" xr:uid="{00000000-0005-0000-0000-0000E6030000}"/>
    <cellStyle name="Normal 2 14 4 5 12" xfId="999" xr:uid="{00000000-0005-0000-0000-0000E7030000}"/>
    <cellStyle name="Normal 2 14 4 5 13" xfId="1000" xr:uid="{00000000-0005-0000-0000-0000E8030000}"/>
    <cellStyle name="Normal 2 14 4 5 2" xfId="1001" xr:uid="{00000000-0005-0000-0000-0000E9030000}"/>
    <cellStyle name="Normal 2 14 4 5 2 2" xfId="1002" xr:uid="{00000000-0005-0000-0000-0000EA030000}"/>
    <cellStyle name="Normal 2 14 4 5 2 2 10" xfId="1003" xr:uid="{00000000-0005-0000-0000-0000EB030000}"/>
    <cellStyle name="Normal 2 14 4 5 2 2 2" xfId="1004" xr:uid="{00000000-0005-0000-0000-0000EC030000}"/>
    <cellStyle name="Normal 2 14 4 5 2 2 3" xfId="1005" xr:uid="{00000000-0005-0000-0000-0000ED030000}"/>
    <cellStyle name="Normal 2 14 4 5 2 2 4" xfId="1006" xr:uid="{00000000-0005-0000-0000-0000EE030000}"/>
    <cellStyle name="Normal 2 14 4 5 2 2 5" xfId="1007" xr:uid="{00000000-0005-0000-0000-0000EF030000}"/>
    <cellStyle name="Normal 2 14 4 5 2 2 6" xfId="1008" xr:uid="{00000000-0005-0000-0000-0000F0030000}"/>
    <cellStyle name="Normal 2 14 4 5 2 2 7" xfId="1009" xr:uid="{00000000-0005-0000-0000-0000F1030000}"/>
    <cellStyle name="Normal 2 14 4 5 2 2 8" xfId="1010" xr:uid="{00000000-0005-0000-0000-0000F2030000}"/>
    <cellStyle name="Normal 2 14 4 5 2 2 9" xfId="1011" xr:uid="{00000000-0005-0000-0000-0000F3030000}"/>
    <cellStyle name="Normal 2 14 4 5 2 3" xfId="1012" xr:uid="{00000000-0005-0000-0000-0000F4030000}"/>
    <cellStyle name="Normal 2 14 4 5 2 3 10" xfId="1013" xr:uid="{00000000-0005-0000-0000-0000F5030000}"/>
    <cellStyle name="Normal 2 14 4 5 2 3 2" xfId="1014" xr:uid="{00000000-0005-0000-0000-0000F6030000}"/>
    <cellStyle name="Normal 2 14 4 5 2 3 3" xfId="1015" xr:uid="{00000000-0005-0000-0000-0000F7030000}"/>
    <cellStyle name="Normal 2 14 4 5 2 3 4" xfId="1016" xr:uid="{00000000-0005-0000-0000-0000F8030000}"/>
    <cellStyle name="Normal 2 14 4 5 2 3 5" xfId="1017" xr:uid="{00000000-0005-0000-0000-0000F9030000}"/>
    <cellStyle name="Normal 2 14 4 5 2 3 6" xfId="1018" xr:uid="{00000000-0005-0000-0000-0000FA030000}"/>
    <cellStyle name="Normal 2 14 4 5 2 3 7" xfId="1019" xr:uid="{00000000-0005-0000-0000-0000FB030000}"/>
    <cellStyle name="Normal 2 14 4 5 2 3 8" xfId="1020" xr:uid="{00000000-0005-0000-0000-0000FC030000}"/>
    <cellStyle name="Normal 2 14 4 5 2 3 9" xfId="1021" xr:uid="{00000000-0005-0000-0000-0000FD030000}"/>
    <cellStyle name="Normal 2 14 4 5 3" xfId="1022" xr:uid="{00000000-0005-0000-0000-0000FE030000}"/>
    <cellStyle name="Normal 2 14 4 5 3 10" xfId="1023" xr:uid="{00000000-0005-0000-0000-0000FF030000}"/>
    <cellStyle name="Normal 2 14 4 5 3 2" xfId="1024" xr:uid="{00000000-0005-0000-0000-000000040000}"/>
    <cellStyle name="Normal 2 14 4 5 3 3" xfId="1025" xr:uid="{00000000-0005-0000-0000-000001040000}"/>
    <cellStyle name="Normal 2 14 4 5 3 4" xfId="1026" xr:uid="{00000000-0005-0000-0000-000002040000}"/>
    <cellStyle name="Normal 2 14 4 5 3 5" xfId="1027" xr:uid="{00000000-0005-0000-0000-000003040000}"/>
    <cellStyle name="Normal 2 14 4 5 3 6" xfId="1028" xr:uid="{00000000-0005-0000-0000-000004040000}"/>
    <cellStyle name="Normal 2 14 4 5 3 7" xfId="1029" xr:uid="{00000000-0005-0000-0000-000005040000}"/>
    <cellStyle name="Normal 2 14 4 5 3 8" xfId="1030" xr:uid="{00000000-0005-0000-0000-000006040000}"/>
    <cellStyle name="Normal 2 14 4 5 3 9" xfId="1031" xr:uid="{00000000-0005-0000-0000-000007040000}"/>
    <cellStyle name="Normal 2 14 4 5 4" xfId="1032" xr:uid="{00000000-0005-0000-0000-000008040000}"/>
    <cellStyle name="Normal 2 14 4 5 5" xfId="1033" xr:uid="{00000000-0005-0000-0000-000009040000}"/>
    <cellStyle name="Normal 2 14 4 5 6" xfId="1034" xr:uid="{00000000-0005-0000-0000-00000A040000}"/>
    <cellStyle name="Normal 2 14 4 5 7" xfId="1035" xr:uid="{00000000-0005-0000-0000-00000B040000}"/>
    <cellStyle name="Normal 2 14 4 5 8" xfId="1036" xr:uid="{00000000-0005-0000-0000-00000C040000}"/>
    <cellStyle name="Normal 2 14 4 5 9" xfId="1037" xr:uid="{00000000-0005-0000-0000-00000D040000}"/>
    <cellStyle name="Normal 2 14 4 6" xfId="1038" xr:uid="{00000000-0005-0000-0000-00000E040000}"/>
    <cellStyle name="Normal 2 14 4 6 10" xfId="1039" xr:uid="{00000000-0005-0000-0000-00000F040000}"/>
    <cellStyle name="Normal 2 14 4 6 11" xfId="1040" xr:uid="{00000000-0005-0000-0000-000010040000}"/>
    <cellStyle name="Normal 2 14 4 6 12" xfId="1041" xr:uid="{00000000-0005-0000-0000-000011040000}"/>
    <cellStyle name="Normal 2 14 4 6 2" xfId="1042" xr:uid="{00000000-0005-0000-0000-000012040000}"/>
    <cellStyle name="Normal 2 14 4 6 3" xfId="1043" xr:uid="{00000000-0005-0000-0000-000013040000}"/>
    <cellStyle name="Normal 2 14 4 6 4" xfId="1044" xr:uid="{00000000-0005-0000-0000-000014040000}"/>
    <cellStyle name="Normal 2 14 4 6 5" xfId="1045" xr:uid="{00000000-0005-0000-0000-000015040000}"/>
    <cellStyle name="Normal 2 14 4 6 6" xfId="1046" xr:uid="{00000000-0005-0000-0000-000016040000}"/>
    <cellStyle name="Normal 2 14 4 6 7" xfId="1047" xr:uid="{00000000-0005-0000-0000-000017040000}"/>
    <cellStyle name="Normal 2 14 4 6 8" xfId="1048" xr:uid="{00000000-0005-0000-0000-000018040000}"/>
    <cellStyle name="Normal 2 14 4 6 9" xfId="1049" xr:uid="{00000000-0005-0000-0000-000019040000}"/>
    <cellStyle name="Normal 2 14 4 7" xfId="1050" xr:uid="{00000000-0005-0000-0000-00001A040000}"/>
    <cellStyle name="Normal 2 14 4 7 10" xfId="1051" xr:uid="{00000000-0005-0000-0000-00001B040000}"/>
    <cellStyle name="Normal 2 14 4 7 2" xfId="1052" xr:uid="{00000000-0005-0000-0000-00001C040000}"/>
    <cellStyle name="Normal 2 14 4 7 3" xfId="1053" xr:uid="{00000000-0005-0000-0000-00001D040000}"/>
    <cellStyle name="Normal 2 14 4 7 4" xfId="1054" xr:uid="{00000000-0005-0000-0000-00001E040000}"/>
    <cellStyle name="Normal 2 14 4 7 5" xfId="1055" xr:uid="{00000000-0005-0000-0000-00001F040000}"/>
    <cellStyle name="Normal 2 14 4 7 6" xfId="1056" xr:uid="{00000000-0005-0000-0000-000020040000}"/>
    <cellStyle name="Normal 2 14 4 7 7" xfId="1057" xr:uid="{00000000-0005-0000-0000-000021040000}"/>
    <cellStyle name="Normal 2 14 4 7 8" xfId="1058" xr:uid="{00000000-0005-0000-0000-000022040000}"/>
    <cellStyle name="Normal 2 14 4 7 9" xfId="1059" xr:uid="{00000000-0005-0000-0000-000023040000}"/>
    <cellStyle name="Normal 2 14 5" xfId="1060" xr:uid="{00000000-0005-0000-0000-000024040000}"/>
    <cellStyle name="Normal 2 14 5 2" xfId="1061" xr:uid="{00000000-0005-0000-0000-000025040000}"/>
    <cellStyle name="Normal 2 14 5 2 10" xfId="1062" xr:uid="{00000000-0005-0000-0000-000026040000}"/>
    <cellStyle name="Normal 2 14 5 2 11" xfId="1063" xr:uid="{00000000-0005-0000-0000-000027040000}"/>
    <cellStyle name="Normal 2 14 5 2 12" xfId="1064" xr:uid="{00000000-0005-0000-0000-000028040000}"/>
    <cellStyle name="Normal 2 14 5 2 13" xfId="1065" xr:uid="{00000000-0005-0000-0000-000029040000}"/>
    <cellStyle name="Normal 2 14 5 2 14" xfId="1066" xr:uid="{00000000-0005-0000-0000-00002A040000}"/>
    <cellStyle name="Normal 2 14 5 2 2" xfId="1067" xr:uid="{00000000-0005-0000-0000-00002B040000}"/>
    <cellStyle name="Normal 2 14 5 2 2 2" xfId="1068" xr:uid="{00000000-0005-0000-0000-00002C040000}"/>
    <cellStyle name="Normal 2 14 5 2 2 2 10" xfId="1069" xr:uid="{00000000-0005-0000-0000-00002D040000}"/>
    <cellStyle name="Normal 2 14 5 2 2 2 11" xfId="1070" xr:uid="{00000000-0005-0000-0000-00002E040000}"/>
    <cellStyle name="Normal 2 14 5 2 2 2 12" xfId="1071" xr:uid="{00000000-0005-0000-0000-00002F040000}"/>
    <cellStyle name="Normal 2 14 5 2 2 2 2" xfId="1072" xr:uid="{00000000-0005-0000-0000-000030040000}"/>
    <cellStyle name="Normal 2 14 5 2 2 2 3" xfId="1073" xr:uid="{00000000-0005-0000-0000-000031040000}"/>
    <cellStyle name="Normal 2 14 5 2 2 2 4" xfId="1074" xr:uid="{00000000-0005-0000-0000-000032040000}"/>
    <cellStyle name="Normal 2 14 5 2 2 2 5" xfId="1075" xr:uid="{00000000-0005-0000-0000-000033040000}"/>
    <cellStyle name="Normal 2 14 5 2 2 2 6" xfId="1076" xr:uid="{00000000-0005-0000-0000-000034040000}"/>
    <cellStyle name="Normal 2 14 5 2 2 2 7" xfId="1077" xr:uid="{00000000-0005-0000-0000-000035040000}"/>
    <cellStyle name="Normal 2 14 5 2 2 2 8" xfId="1078" xr:uid="{00000000-0005-0000-0000-000036040000}"/>
    <cellStyle name="Normal 2 14 5 2 2 2 9" xfId="1079" xr:uid="{00000000-0005-0000-0000-000037040000}"/>
    <cellStyle name="Normal 2 14 5 2 2 3" xfId="1080" xr:uid="{00000000-0005-0000-0000-000038040000}"/>
    <cellStyle name="Normal 2 14 5 2 2 4" xfId="1081" xr:uid="{00000000-0005-0000-0000-000039040000}"/>
    <cellStyle name="Normal 2 14 5 2 2 4 10" xfId="1082" xr:uid="{00000000-0005-0000-0000-00003A040000}"/>
    <cellStyle name="Normal 2 14 5 2 2 4 2" xfId="1083" xr:uid="{00000000-0005-0000-0000-00003B040000}"/>
    <cellStyle name="Normal 2 14 5 2 2 4 3" xfId="1084" xr:uid="{00000000-0005-0000-0000-00003C040000}"/>
    <cellStyle name="Normal 2 14 5 2 2 4 4" xfId="1085" xr:uid="{00000000-0005-0000-0000-00003D040000}"/>
    <cellStyle name="Normal 2 14 5 2 2 4 5" xfId="1086" xr:uid="{00000000-0005-0000-0000-00003E040000}"/>
    <cellStyle name="Normal 2 14 5 2 2 4 6" xfId="1087" xr:uid="{00000000-0005-0000-0000-00003F040000}"/>
    <cellStyle name="Normal 2 14 5 2 2 4 7" xfId="1088" xr:uid="{00000000-0005-0000-0000-000040040000}"/>
    <cellStyle name="Normal 2 14 5 2 2 4 8" xfId="1089" xr:uid="{00000000-0005-0000-0000-000041040000}"/>
    <cellStyle name="Normal 2 14 5 2 2 4 9" xfId="1090" xr:uid="{00000000-0005-0000-0000-000042040000}"/>
    <cellStyle name="Normal 2 14 5 2 3" xfId="1091" xr:uid="{00000000-0005-0000-0000-000043040000}"/>
    <cellStyle name="Normal 2 14 5 2 4" xfId="1092" xr:uid="{00000000-0005-0000-0000-000044040000}"/>
    <cellStyle name="Normal 2 14 5 2 4 2" xfId="1093" xr:uid="{00000000-0005-0000-0000-000045040000}"/>
    <cellStyle name="Normal 2 14 5 2 4 2 10" xfId="1094" xr:uid="{00000000-0005-0000-0000-000046040000}"/>
    <cellStyle name="Normal 2 14 5 2 4 2 2" xfId="1095" xr:uid="{00000000-0005-0000-0000-000047040000}"/>
    <cellStyle name="Normal 2 14 5 2 4 2 3" xfId="1096" xr:uid="{00000000-0005-0000-0000-000048040000}"/>
    <cellStyle name="Normal 2 14 5 2 4 2 4" xfId="1097" xr:uid="{00000000-0005-0000-0000-000049040000}"/>
    <cellStyle name="Normal 2 14 5 2 4 2 5" xfId="1098" xr:uid="{00000000-0005-0000-0000-00004A040000}"/>
    <cellStyle name="Normal 2 14 5 2 4 2 6" xfId="1099" xr:uid="{00000000-0005-0000-0000-00004B040000}"/>
    <cellStyle name="Normal 2 14 5 2 4 2 7" xfId="1100" xr:uid="{00000000-0005-0000-0000-00004C040000}"/>
    <cellStyle name="Normal 2 14 5 2 4 2 8" xfId="1101" xr:uid="{00000000-0005-0000-0000-00004D040000}"/>
    <cellStyle name="Normal 2 14 5 2 4 2 9" xfId="1102" xr:uid="{00000000-0005-0000-0000-00004E040000}"/>
    <cellStyle name="Normal 2 14 5 2 4 3" xfId="1103" xr:uid="{00000000-0005-0000-0000-00004F040000}"/>
    <cellStyle name="Normal 2 14 5 2 4 3 10" xfId="1104" xr:uid="{00000000-0005-0000-0000-000050040000}"/>
    <cellStyle name="Normal 2 14 5 2 4 3 2" xfId="1105" xr:uid="{00000000-0005-0000-0000-000051040000}"/>
    <cellStyle name="Normal 2 14 5 2 4 3 3" xfId="1106" xr:uid="{00000000-0005-0000-0000-000052040000}"/>
    <cellStyle name="Normal 2 14 5 2 4 3 4" xfId="1107" xr:uid="{00000000-0005-0000-0000-000053040000}"/>
    <cellStyle name="Normal 2 14 5 2 4 3 5" xfId="1108" xr:uid="{00000000-0005-0000-0000-000054040000}"/>
    <cellStyle name="Normal 2 14 5 2 4 3 6" xfId="1109" xr:uid="{00000000-0005-0000-0000-000055040000}"/>
    <cellStyle name="Normal 2 14 5 2 4 3 7" xfId="1110" xr:uid="{00000000-0005-0000-0000-000056040000}"/>
    <cellStyle name="Normal 2 14 5 2 4 3 8" xfId="1111" xr:uid="{00000000-0005-0000-0000-000057040000}"/>
    <cellStyle name="Normal 2 14 5 2 4 3 9" xfId="1112" xr:uid="{00000000-0005-0000-0000-000058040000}"/>
    <cellStyle name="Normal 2 14 5 2 5" xfId="1113" xr:uid="{00000000-0005-0000-0000-000059040000}"/>
    <cellStyle name="Normal 2 14 5 2 6" xfId="1114" xr:uid="{00000000-0005-0000-0000-00005A040000}"/>
    <cellStyle name="Normal 2 14 5 2 7" xfId="1115" xr:uid="{00000000-0005-0000-0000-00005B040000}"/>
    <cellStyle name="Normal 2 14 5 2 8" xfId="1116" xr:uid="{00000000-0005-0000-0000-00005C040000}"/>
    <cellStyle name="Normal 2 14 5 2 9" xfId="1117" xr:uid="{00000000-0005-0000-0000-00005D040000}"/>
    <cellStyle name="Normal 2 14 5 3" xfId="1118" xr:uid="{00000000-0005-0000-0000-00005E040000}"/>
    <cellStyle name="Normal 2 14 5 4" xfId="1119" xr:uid="{00000000-0005-0000-0000-00005F040000}"/>
    <cellStyle name="Normal 2 14 5 4 10" xfId="1120" xr:uid="{00000000-0005-0000-0000-000060040000}"/>
    <cellStyle name="Normal 2 14 5 4 11" xfId="1121" xr:uid="{00000000-0005-0000-0000-000061040000}"/>
    <cellStyle name="Normal 2 14 5 4 12" xfId="1122" xr:uid="{00000000-0005-0000-0000-000062040000}"/>
    <cellStyle name="Normal 2 14 5 4 13" xfId="1123" xr:uid="{00000000-0005-0000-0000-000063040000}"/>
    <cellStyle name="Normal 2 14 5 4 2" xfId="1124" xr:uid="{00000000-0005-0000-0000-000064040000}"/>
    <cellStyle name="Normal 2 14 5 4 2 2" xfId="1125" xr:uid="{00000000-0005-0000-0000-000065040000}"/>
    <cellStyle name="Normal 2 14 5 4 2 2 10" xfId="1126" xr:uid="{00000000-0005-0000-0000-000066040000}"/>
    <cellStyle name="Normal 2 14 5 4 2 2 2" xfId="1127" xr:uid="{00000000-0005-0000-0000-000067040000}"/>
    <cellStyle name="Normal 2 14 5 4 2 2 3" xfId="1128" xr:uid="{00000000-0005-0000-0000-000068040000}"/>
    <cellStyle name="Normal 2 14 5 4 2 2 4" xfId="1129" xr:uid="{00000000-0005-0000-0000-000069040000}"/>
    <cellStyle name="Normal 2 14 5 4 2 2 5" xfId="1130" xr:uid="{00000000-0005-0000-0000-00006A040000}"/>
    <cellStyle name="Normal 2 14 5 4 2 2 6" xfId="1131" xr:uid="{00000000-0005-0000-0000-00006B040000}"/>
    <cellStyle name="Normal 2 14 5 4 2 2 7" xfId="1132" xr:uid="{00000000-0005-0000-0000-00006C040000}"/>
    <cellStyle name="Normal 2 14 5 4 2 2 8" xfId="1133" xr:uid="{00000000-0005-0000-0000-00006D040000}"/>
    <cellStyle name="Normal 2 14 5 4 2 2 9" xfId="1134" xr:uid="{00000000-0005-0000-0000-00006E040000}"/>
    <cellStyle name="Normal 2 14 5 4 2 3" xfId="1135" xr:uid="{00000000-0005-0000-0000-00006F040000}"/>
    <cellStyle name="Normal 2 14 5 4 2 3 10" xfId="1136" xr:uid="{00000000-0005-0000-0000-000070040000}"/>
    <cellStyle name="Normal 2 14 5 4 2 3 2" xfId="1137" xr:uid="{00000000-0005-0000-0000-000071040000}"/>
    <cellStyle name="Normal 2 14 5 4 2 3 3" xfId="1138" xr:uid="{00000000-0005-0000-0000-000072040000}"/>
    <cellStyle name="Normal 2 14 5 4 2 3 4" xfId="1139" xr:uid="{00000000-0005-0000-0000-000073040000}"/>
    <cellStyle name="Normal 2 14 5 4 2 3 5" xfId="1140" xr:uid="{00000000-0005-0000-0000-000074040000}"/>
    <cellStyle name="Normal 2 14 5 4 2 3 6" xfId="1141" xr:uid="{00000000-0005-0000-0000-000075040000}"/>
    <cellStyle name="Normal 2 14 5 4 2 3 7" xfId="1142" xr:uid="{00000000-0005-0000-0000-000076040000}"/>
    <cellStyle name="Normal 2 14 5 4 2 3 8" xfId="1143" xr:uid="{00000000-0005-0000-0000-000077040000}"/>
    <cellStyle name="Normal 2 14 5 4 2 3 9" xfId="1144" xr:uid="{00000000-0005-0000-0000-000078040000}"/>
    <cellStyle name="Normal 2 14 5 4 3" xfId="1145" xr:uid="{00000000-0005-0000-0000-000079040000}"/>
    <cellStyle name="Normal 2 14 5 4 3 10" xfId="1146" xr:uid="{00000000-0005-0000-0000-00007A040000}"/>
    <cellStyle name="Normal 2 14 5 4 3 2" xfId="1147" xr:uid="{00000000-0005-0000-0000-00007B040000}"/>
    <cellStyle name="Normal 2 14 5 4 3 3" xfId="1148" xr:uid="{00000000-0005-0000-0000-00007C040000}"/>
    <cellStyle name="Normal 2 14 5 4 3 4" xfId="1149" xr:uid="{00000000-0005-0000-0000-00007D040000}"/>
    <cellStyle name="Normal 2 14 5 4 3 5" xfId="1150" xr:uid="{00000000-0005-0000-0000-00007E040000}"/>
    <cellStyle name="Normal 2 14 5 4 3 6" xfId="1151" xr:uid="{00000000-0005-0000-0000-00007F040000}"/>
    <cellStyle name="Normal 2 14 5 4 3 7" xfId="1152" xr:uid="{00000000-0005-0000-0000-000080040000}"/>
    <cellStyle name="Normal 2 14 5 4 3 8" xfId="1153" xr:uid="{00000000-0005-0000-0000-000081040000}"/>
    <cellStyle name="Normal 2 14 5 4 3 9" xfId="1154" xr:uid="{00000000-0005-0000-0000-000082040000}"/>
    <cellStyle name="Normal 2 14 5 4 4" xfId="1155" xr:uid="{00000000-0005-0000-0000-000083040000}"/>
    <cellStyle name="Normal 2 14 5 4 5" xfId="1156" xr:uid="{00000000-0005-0000-0000-000084040000}"/>
    <cellStyle name="Normal 2 14 5 4 6" xfId="1157" xr:uid="{00000000-0005-0000-0000-000085040000}"/>
    <cellStyle name="Normal 2 14 5 4 7" xfId="1158" xr:uid="{00000000-0005-0000-0000-000086040000}"/>
    <cellStyle name="Normal 2 14 5 4 8" xfId="1159" xr:uid="{00000000-0005-0000-0000-000087040000}"/>
    <cellStyle name="Normal 2 14 5 4 9" xfId="1160" xr:uid="{00000000-0005-0000-0000-000088040000}"/>
    <cellStyle name="Normal 2 14 5 5" xfId="1161" xr:uid="{00000000-0005-0000-0000-000089040000}"/>
    <cellStyle name="Normal 2 14 5 5 10" xfId="1162" xr:uid="{00000000-0005-0000-0000-00008A040000}"/>
    <cellStyle name="Normal 2 14 5 5 11" xfId="1163" xr:uid="{00000000-0005-0000-0000-00008B040000}"/>
    <cellStyle name="Normal 2 14 5 5 12" xfId="1164" xr:uid="{00000000-0005-0000-0000-00008C040000}"/>
    <cellStyle name="Normal 2 14 5 5 2" xfId="1165" xr:uid="{00000000-0005-0000-0000-00008D040000}"/>
    <cellStyle name="Normal 2 14 5 5 3" xfId="1166" xr:uid="{00000000-0005-0000-0000-00008E040000}"/>
    <cellStyle name="Normal 2 14 5 5 4" xfId="1167" xr:uid="{00000000-0005-0000-0000-00008F040000}"/>
    <cellStyle name="Normal 2 14 5 5 5" xfId="1168" xr:uid="{00000000-0005-0000-0000-000090040000}"/>
    <cellStyle name="Normal 2 14 5 5 6" xfId="1169" xr:uid="{00000000-0005-0000-0000-000091040000}"/>
    <cellStyle name="Normal 2 14 5 5 7" xfId="1170" xr:uid="{00000000-0005-0000-0000-000092040000}"/>
    <cellStyle name="Normal 2 14 5 5 8" xfId="1171" xr:uid="{00000000-0005-0000-0000-000093040000}"/>
    <cellStyle name="Normal 2 14 5 5 9" xfId="1172" xr:uid="{00000000-0005-0000-0000-000094040000}"/>
    <cellStyle name="Normal 2 14 5 6" xfId="1173" xr:uid="{00000000-0005-0000-0000-000095040000}"/>
    <cellStyle name="Normal 2 14 5 6 10" xfId="1174" xr:uid="{00000000-0005-0000-0000-000096040000}"/>
    <cellStyle name="Normal 2 14 5 6 2" xfId="1175" xr:uid="{00000000-0005-0000-0000-000097040000}"/>
    <cellStyle name="Normal 2 14 5 6 3" xfId="1176" xr:uid="{00000000-0005-0000-0000-000098040000}"/>
    <cellStyle name="Normal 2 14 5 6 4" xfId="1177" xr:uid="{00000000-0005-0000-0000-000099040000}"/>
    <cellStyle name="Normal 2 14 5 6 5" xfId="1178" xr:uid="{00000000-0005-0000-0000-00009A040000}"/>
    <cellStyle name="Normal 2 14 5 6 6" xfId="1179" xr:uid="{00000000-0005-0000-0000-00009B040000}"/>
    <cellStyle name="Normal 2 14 5 6 7" xfId="1180" xr:uid="{00000000-0005-0000-0000-00009C040000}"/>
    <cellStyle name="Normal 2 14 5 6 8" xfId="1181" xr:uid="{00000000-0005-0000-0000-00009D040000}"/>
    <cellStyle name="Normal 2 14 5 6 9" xfId="1182" xr:uid="{00000000-0005-0000-0000-00009E040000}"/>
    <cellStyle name="Normal 2 14 6" xfId="1183" xr:uid="{00000000-0005-0000-0000-00009F040000}"/>
    <cellStyle name="Normal 2 14 6 2" xfId="1184" xr:uid="{00000000-0005-0000-0000-0000A0040000}"/>
    <cellStyle name="Normal 2 14 6 2 10" xfId="1185" xr:uid="{00000000-0005-0000-0000-0000A1040000}"/>
    <cellStyle name="Normal 2 14 6 2 11" xfId="1186" xr:uid="{00000000-0005-0000-0000-0000A2040000}"/>
    <cellStyle name="Normal 2 14 6 2 12" xfId="1187" xr:uid="{00000000-0005-0000-0000-0000A3040000}"/>
    <cellStyle name="Normal 2 14 6 2 13" xfId="1188" xr:uid="{00000000-0005-0000-0000-0000A4040000}"/>
    <cellStyle name="Normal 2 14 6 2 2" xfId="1189" xr:uid="{00000000-0005-0000-0000-0000A5040000}"/>
    <cellStyle name="Normal 2 14 6 2 2 2" xfId="1190" xr:uid="{00000000-0005-0000-0000-0000A6040000}"/>
    <cellStyle name="Normal 2 14 6 2 2 2 10" xfId="1191" xr:uid="{00000000-0005-0000-0000-0000A7040000}"/>
    <cellStyle name="Normal 2 14 6 2 2 2 2" xfId="1192" xr:uid="{00000000-0005-0000-0000-0000A8040000}"/>
    <cellStyle name="Normal 2 14 6 2 2 2 3" xfId="1193" xr:uid="{00000000-0005-0000-0000-0000A9040000}"/>
    <cellStyle name="Normal 2 14 6 2 2 2 4" xfId="1194" xr:uid="{00000000-0005-0000-0000-0000AA040000}"/>
    <cellStyle name="Normal 2 14 6 2 2 2 5" xfId="1195" xr:uid="{00000000-0005-0000-0000-0000AB040000}"/>
    <cellStyle name="Normal 2 14 6 2 2 2 6" xfId="1196" xr:uid="{00000000-0005-0000-0000-0000AC040000}"/>
    <cellStyle name="Normal 2 14 6 2 2 2 7" xfId="1197" xr:uid="{00000000-0005-0000-0000-0000AD040000}"/>
    <cellStyle name="Normal 2 14 6 2 2 2 8" xfId="1198" xr:uid="{00000000-0005-0000-0000-0000AE040000}"/>
    <cellStyle name="Normal 2 14 6 2 2 2 9" xfId="1199" xr:uid="{00000000-0005-0000-0000-0000AF040000}"/>
    <cellStyle name="Normal 2 14 6 2 2 3" xfId="1200" xr:uid="{00000000-0005-0000-0000-0000B0040000}"/>
    <cellStyle name="Normal 2 14 6 2 2 3 10" xfId="1201" xr:uid="{00000000-0005-0000-0000-0000B1040000}"/>
    <cellStyle name="Normal 2 14 6 2 2 3 2" xfId="1202" xr:uid="{00000000-0005-0000-0000-0000B2040000}"/>
    <cellStyle name="Normal 2 14 6 2 2 3 3" xfId="1203" xr:uid="{00000000-0005-0000-0000-0000B3040000}"/>
    <cellStyle name="Normal 2 14 6 2 2 3 4" xfId="1204" xr:uid="{00000000-0005-0000-0000-0000B4040000}"/>
    <cellStyle name="Normal 2 14 6 2 2 3 5" xfId="1205" xr:uid="{00000000-0005-0000-0000-0000B5040000}"/>
    <cellStyle name="Normal 2 14 6 2 2 3 6" xfId="1206" xr:uid="{00000000-0005-0000-0000-0000B6040000}"/>
    <cellStyle name="Normal 2 14 6 2 2 3 7" xfId="1207" xr:uid="{00000000-0005-0000-0000-0000B7040000}"/>
    <cellStyle name="Normal 2 14 6 2 2 3 8" xfId="1208" xr:uid="{00000000-0005-0000-0000-0000B8040000}"/>
    <cellStyle name="Normal 2 14 6 2 2 3 9" xfId="1209" xr:uid="{00000000-0005-0000-0000-0000B9040000}"/>
    <cellStyle name="Normal 2 14 6 2 3" xfId="1210" xr:uid="{00000000-0005-0000-0000-0000BA040000}"/>
    <cellStyle name="Normal 2 14 6 2 3 10" xfId="1211" xr:uid="{00000000-0005-0000-0000-0000BB040000}"/>
    <cellStyle name="Normal 2 14 6 2 3 2" xfId="1212" xr:uid="{00000000-0005-0000-0000-0000BC040000}"/>
    <cellStyle name="Normal 2 14 6 2 3 3" xfId="1213" xr:uid="{00000000-0005-0000-0000-0000BD040000}"/>
    <cellStyle name="Normal 2 14 6 2 3 4" xfId="1214" xr:uid="{00000000-0005-0000-0000-0000BE040000}"/>
    <cellStyle name="Normal 2 14 6 2 3 5" xfId="1215" xr:uid="{00000000-0005-0000-0000-0000BF040000}"/>
    <cellStyle name="Normal 2 14 6 2 3 6" xfId="1216" xr:uid="{00000000-0005-0000-0000-0000C0040000}"/>
    <cellStyle name="Normal 2 14 6 2 3 7" xfId="1217" xr:uid="{00000000-0005-0000-0000-0000C1040000}"/>
    <cellStyle name="Normal 2 14 6 2 3 8" xfId="1218" xr:uid="{00000000-0005-0000-0000-0000C2040000}"/>
    <cellStyle name="Normal 2 14 6 2 3 9" xfId="1219" xr:uid="{00000000-0005-0000-0000-0000C3040000}"/>
    <cellStyle name="Normal 2 14 6 2 4" xfId="1220" xr:uid="{00000000-0005-0000-0000-0000C4040000}"/>
    <cellStyle name="Normal 2 14 6 2 5" xfId="1221" xr:uid="{00000000-0005-0000-0000-0000C5040000}"/>
    <cellStyle name="Normal 2 14 6 2 6" xfId="1222" xr:uid="{00000000-0005-0000-0000-0000C6040000}"/>
    <cellStyle name="Normal 2 14 6 2 7" xfId="1223" xr:uid="{00000000-0005-0000-0000-0000C7040000}"/>
    <cellStyle name="Normal 2 14 6 2 8" xfId="1224" xr:uid="{00000000-0005-0000-0000-0000C8040000}"/>
    <cellStyle name="Normal 2 14 6 2 9" xfId="1225" xr:uid="{00000000-0005-0000-0000-0000C9040000}"/>
    <cellStyle name="Normal 2 14 6 3" xfId="1226" xr:uid="{00000000-0005-0000-0000-0000CA040000}"/>
    <cellStyle name="Normal 2 14 6 3 10" xfId="1227" xr:uid="{00000000-0005-0000-0000-0000CB040000}"/>
    <cellStyle name="Normal 2 14 6 3 2" xfId="1228" xr:uid="{00000000-0005-0000-0000-0000CC040000}"/>
    <cellStyle name="Normal 2 14 6 3 3" xfId="1229" xr:uid="{00000000-0005-0000-0000-0000CD040000}"/>
    <cellStyle name="Normal 2 14 6 3 4" xfId="1230" xr:uid="{00000000-0005-0000-0000-0000CE040000}"/>
    <cellStyle name="Normal 2 14 6 3 5" xfId="1231" xr:uid="{00000000-0005-0000-0000-0000CF040000}"/>
    <cellStyle name="Normal 2 14 6 3 6" xfId="1232" xr:uid="{00000000-0005-0000-0000-0000D0040000}"/>
    <cellStyle name="Normal 2 14 6 3 7" xfId="1233" xr:uid="{00000000-0005-0000-0000-0000D1040000}"/>
    <cellStyle name="Normal 2 14 6 3 8" xfId="1234" xr:uid="{00000000-0005-0000-0000-0000D2040000}"/>
    <cellStyle name="Normal 2 14 6 3 9" xfId="1235" xr:uid="{00000000-0005-0000-0000-0000D3040000}"/>
    <cellStyle name="Normal 2 14 6 4" xfId="1236" xr:uid="{00000000-0005-0000-0000-0000D4040000}"/>
    <cellStyle name="Normal 2 14 6 4 10" xfId="1237" xr:uid="{00000000-0005-0000-0000-0000D5040000}"/>
    <cellStyle name="Normal 2 14 6 4 11" xfId="1238" xr:uid="{00000000-0005-0000-0000-0000D6040000}"/>
    <cellStyle name="Normal 2 14 6 4 12" xfId="1239" xr:uid="{00000000-0005-0000-0000-0000D7040000}"/>
    <cellStyle name="Normal 2 14 6 4 2" xfId="1240" xr:uid="{00000000-0005-0000-0000-0000D8040000}"/>
    <cellStyle name="Normal 2 14 6 4 3" xfId="1241" xr:uid="{00000000-0005-0000-0000-0000D9040000}"/>
    <cellStyle name="Normal 2 14 6 4 4" xfId="1242" xr:uid="{00000000-0005-0000-0000-0000DA040000}"/>
    <cellStyle name="Normal 2 14 6 4 5" xfId="1243" xr:uid="{00000000-0005-0000-0000-0000DB040000}"/>
    <cellStyle name="Normal 2 14 6 4 6" xfId="1244" xr:uid="{00000000-0005-0000-0000-0000DC040000}"/>
    <cellStyle name="Normal 2 14 6 4 7" xfId="1245" xr:uid="{00000000-0005-0000-0000-0000DD040000}"/>
    <cellStyle name="Normal 2 14 6 4 8" xfId="1246" xr:uid="{00000000-0005-0000-0000-0000DE040000}"/>
    <cellStyle name="Normal 2 14 6 4 9" xfId="1247" xr:uid="{00000000-0005-0000-0000-0000DF040000}"/>
    <cellStyle name="Normal 2 14 6 5" xfId="1248" xr:uid="{00000000-0005-0000-0000-0000E0040000}"/>
    <cellStyle name="Normal 2 14 6 5 10" xfId="1249" xr:uid="{00000000-0005-0000-0000-0000E1040000}"/>
    <cellStyle name="Normal 2 14 6 5 2" xfId="1250" xr:uid="{00000000-0005-0000-0000-0000E2040000}"/>
    <cellStyle name="Normal 2 14 6 5 3" xfId="1251" xr:uid="{00000000-0005-0000-0000-0000E3040000}"/>
    <cellStyle name="Normal 2 14 6 5 4" xfId="1252" xr:uid="{00000000-0005-0000-0000-0000E4040000}"/>
    <cellStyle name="Normal 2 14 6 5 5" xfId="1253" xr:uid="{00000000-0005-0000-0000-0000E5040000}"/>
    <cellStyle name="Normal 2 14 6 5 6" xfId="1254" xr:uid="{00000000-0005-0000-0000-0000E6040000}"/>
    <cellStyle name="Normal 2 14 6 5 7" xfId="1255" xr:uid="{00000000-0005-0000-0000-0000E7040000}"/>
    <cellStyle name="Normal 2 14 6 5 8" xfId="1256" xr:uid="{00000000-0005-0000-0000-0000E8040000}"/>
    <cellStyle name="Normal 2 14 6 5 9" xfId="1257" xr:uid="{00000000-0005-0000-0000-0000E9040000}"/>
    <cellStyle name="Normal 2 14 7" xfId="1258" xr:uid="{00000000-0005-0000-0000-0000EA040000}"/>
    <cellStyle name="Normal 2 14 7 2" xfId="1259" xr:uid="{00000000-0005-0000-0000-0000EB040000}"/>
    <cellStyle name="Normal 2 14 7 2 10" xfId="1260" xr:uid="{00000000-0005-0000-0000-0000EC040000}"/>
    <cellStyle name="Normal 2 14 7 2 11" xfId="1261" xr:uid="{00000000-0005-0000-0000-0000ED040000}"/>
    <cellStyle name="Normal 2 14 7 2 12" xfId="1262" xr:uid="{00000000-0005-0000-0000-0000EE040000}"/>
    <cellStyle name="Normal 2 14 7 2 2" xfId="1263" xr:uid="{00000000-0005-0000-0000-0000EF040000}"/>
    <cellStyle name="Normal 2 14 7 2 3" xfId="1264" xr:uid="{00000000-0005-0000-0000-0000F0040000}"/>
    <cellStyle name="Normal 2 14 7 2 4" xfId="1265" xr:uid="{00000000-0005-0000-0000-0000F1040000}"/>
    <cellStyle name="Normal 2 14 7 2 5" xfId="1266" xr:uid="{00000000-0005-0000-0000-0000F2040000}"/>
    <cellStyle name="Normal 2 14 7 2 6" xfId="1267" xr:uid="{00000000-0005-0000-0000-0000F3040000}"/>
    <cellStyle name="Normal 2 14 7 2 7" xfId="1268" xr:uid="{00000000-0005-0000-0000-0000F4040000}"/>
    <cellStyle name="Normal 2 14 7 2 8" xfId="1269" xr:uid="{00000000-0005-0000-0000-0000F5040000}"/>
    <cellStyle name="Normal 2 14 7 2 9" xfId="1270" xr:uid="{00000000-0005-0000-0000-0000F6040000}"/>
    <cellStyle name="Normal 2 14 7 3" xfId="1271" xr:uid="{00000000-0005-0000-0000-0000F7040000}"/>
    <cellStyle name="Normal 2 14 7 4" xfId="1272" xr:uid="{00000000-0005-0000-0000-0000F8040000}"/>
    <cellStyle name="Normal 2 14 7 4 10" xfId="1273" xr:uid="{00000000-0005-0000-0000-0000F9040000}"/>
    <cellStyle name="Normal 2 14 7 4 2" xfId="1274" xr:uid="{00000000-0005-0000-0000-0000FA040000}"/>
    <cellStyle name="Normal 2 14 7 4 3" xfId="1275" xr:uid="{00000000-0005-0000-0000-0000FB040000}"/>
    <cellStyle name="Normal 2 14 7 4 4" xfId="1276" xr:uid="{00000000-0005-0000-0000-0000FC040000}"/>
    <cellStyle name="Normal 2 14 7 4 5" xfId="1277" xr:uid="{00000000-0005-0000-0000-0000FD040000}"/>
    <cellStyle name="Normal 2 14 7 4 6" xfId="1278" xr:uid="{00000000-0005-0000-0000-0000FE040000}"/>
    <cellStyle name="Normal 2 14 7 4 7" xfId="1279" xr:uid="{00000000-0005-0000-0000-0000FF040000}"/>
    <cellStyle name="Normal 2 14 7 4 8" xfId="1280" xr:uid="{00000000-0005-0000-0000-000000050000}"/>
    <cellStyle name="Normal 2 14 7 4 9" xfId="1281" xr:uid="{00000000-0005-0000-0000-000001050000}"/>
    <cellStyle name="Normal 2 14 8" xfId="1282" xr:uid="{00000000-0005-0000-0000-000002050000}"/>
    <cellStyle name="Normal 2 14 8 2" xfId="1283" xr:uid="{00000000-0005-0000-0000-000003050000}"/>
    <cellStyle name="Normal 2 14 8 2 10" xfId="1284" xr:uid="{00000000-0005-0000-0000-000004050000}"/>
    <cellStyle name="Normal 2 14 8 2 2" xfId="1285" xr:uid="{00000000-0005-0000-0000-000005050000}"/>
    <cellStyle name="Normal 2 14 8 2 3" xfId="1286" xr:uid="{00000000-0005-0000-0000-000006050000}"/>
    <cellStyle name="Normal 2 14 8 2 4" xfId="1287" xr:uid="{00000000-0005-0000-0000-000007050000}"/>
    <cellStyle name="Normal 2 14 8 2 5" xfId="1288" xr:uid="{00000000-0005-0000-0000-000008050000}"/>
    <cellStyle name="Normal 2 14 8 2 6" xfId="1289" xr:uid="{00000000-0005-0000-0000-000009050000}"/>
    <cellStyle name="Normal 2 14 8 2 7" xfId="1290" xr:uid="{00000000-0005-0000-0000-00000A050000}"/>
    <cellStyle name="Normal 2 14 8 2 8" xfId="1291" xr:uid="{00000000-0005-0000-0000-00000B050000}"/>
    <cellStyle name="Normal 2 14 8 2 9" xfId="1292" xr:uid="{00000000-0005-0000-0000-00000C050000}"/>
    <cellStyle name="Normal 2 14 8 3" xfId="1293" xr:uid="{00000000-0005-0000-0000-00000D050000}"/>
    <cellStyle name="Normal 2 14 8 3 10" xfId="1294" xr:uid="{00000000-0005-0000-0000-00000E050000}"/>
    <cellStyle name="Normal 2 14 8 3 2" xfId="1295" xr:uid="{00000000-0005-0000-0000-00000F050000}"/>
    <cellStyle name="Normal 2 14 8 3 3" xfId="1296" xr:uid="{00000000-0005-0000-0000-000010050000}"/>
    <cellStyle name="Normal 2 14 8 3 4" xfId="1297" xr:uid="{00000000-0005-0000-0000-000011050000}"/>
    <cellStyle name="Normal 2 14 8 3 5" xfId="1298" xr:uid="{00000000-0005-0000-0000-000012050000}"/>
    <cellStyle name="Normal 2 14 8 3 6" xfId="1299" xr:uid="{00000000-0005-0000-0000-000013050000}"/>
    <cellStyle name="Normal 2 14 8 3 7" xfId="1300" xr:uid="{00000000-0005-0000-0000-000014050000}"/>
    <cellStyle name="Normal 2 14 8 3 8" xfId="1301" xr:uid="{00000000-0005-0000-0000-000015050000}"/>
    <cellStyle name="Normal 2 14 8 3 9" xfId="1302" xr:uid="{00000000-0005-0000-0000-000016050000}"/>
    <cellStyle name="Normal 2 14 9" xfId="1303" xr:uid="{00000000-0005-0000-0000-000017050000}"/>
    <cellStyle name="Normal 2 15" xfId="1304" xr:uid="{00000000-0005-0000-0000-000018050000}"/>
    <cellStyle name="Normal 2 15 10" xfId="1305" xr:uid="{00000000-0005-0000-0000-000019050000}"/>
    <cellStyle name="Normal 2 15 11" xfId="1306" xr:uid="{00000000-0005-0000-0000-00001A050000}"/>
    <cellStyle name="Normal 2 15 12" xfId="1307" xr:uid="{00000000-0005-0000-0000-00001B050000}"/>
    <cellStyle name="Normal 2 15 13" xfId="1308" xr:uid="{00000000-0005-0000-0000-00001C050000}"/>
    <cellStyle name="Normal 2 15 14" xfId="1309" xr:uid="{00000000-0005-0000-0000-00001D050000}"/>
    <cellStyle name="Normal 2 15 15" xfId="1310" xr:uid="{00000000-0005-0000-0000-00001E050000}"/>
    <cellStyle name="Normal 2 15 16" xfId="1311" xr:uid="{00000000-0005-0000-0000-00001F050000}"/>
    <cellStyle name="Normal 2 15 17" xfId="1312" xr:uid="{00000000-0005-0000-0000-000020050000}"/>
    <cellStyle name="Normal 2 15 2" xfId="1313" xr:uid="{00000000-0005-0000-0000-000021050000}"/>
    <cellStyle name="Normal 2 15 2 2" xfId="1314" xr:uid="{00000000-0005-0000-0000-000022050000}"/>
    <cellStyle name="Normal 2 15 2 2 10" xfId="1315" xr:uid="{00000000-0005-0000-0000-000023050000}"/>
    <cellStyle name="Normal 2 15 2 2 11" xfId="1316" xr:uid="{00000000-0005-0000-0000-000024050000}"/>
    <cellStyle name="Normal 2 15 2 2 12" xfId="1317" xr:uid="{00000000-0005-0000-0000-000025050000}"/>
    <cellStyle name="Normal 2 15 2 2 13" xfId="1318" xr:uid="{00000000-0005-0000-0000-000026050000}"/>
    <cellStyle name="Normal 2 15 2 2 14" xfId="1319" xr:uid="{00000000-0005-0000-0000-000027050000}"/>
    <cellStyle name="Normal 2 15 2 2 15" xfId="1320" xr:uid="{00000000-0005-0000-0000-000028050000}"/>
    <cellStyle name="Normal 2 15 2 2 2" xfId="1321" xr:uid="{00000000-0005-0000-0000-000029050000}"/>
    <cellStyle name="Normal 2 15 2 2 2 2" xfId="1322" xr:uid="{00000000-0005-0000-0000-00002A050000}"/>
    <cellStyle name="Normal 2 15 2 2 2 2 10" xfId="1323" xr:uid="{00000000-0005-0000-0000-00002B050000}"/>
    <cellStyle name="Normal 2 15 2 2 2 2 11" xfId="1324" xr:uid="{00000000-0005-0000-0000-00002C050000}"/>
    <cellStyle name="Normal 2 15 2 2 2 2 12" xfId="1325" xr:uid="{00000000-0005-0000-0000-00002D050000}"/>
    <cellStyle name="Normal 2 15 2 2 2 2 13" xfId="1326" xr:uid="{00000000-0005-0000-0000-00002E050000}"/>
    <cellStyle name="Normal 2 15 2 2 2 2 2" xfId="1327" xr:uid="{00000000-0005-0000-0000-00002F050000}"/>
    <cellStyle name="Normal 2 15 2 2 2 2 2 2" xfId="1328" xr:uid="{00000000-0005-0000-0000-000030050000}"/>
    <cellStyle name="Normal 2 15 2 2 2 2 2 2 10" xfId="1329" xr:uid="{00000000-0005-0000-0000-000031050000}"/>
    <cellStyle name="Normal 2 15 2 2 2 2 2 2 2" xfId="1330" xr:uid="{00000000-0005-0000-0000-000032050000}"/>
    <cellStyle name="Normal 2 15 2 2 2 2 2 2 3" xfId="1331" xr:uid="{00000000-0005-0000-0000-000033050000}"/>
    <cellStyle name="Normal 2 15 2 2 2 2 2 2 4" xfId="1332" xr:uid="{00000000-0005-0000-0000-000034050000}"/>
    <cellStyle name="Normal 2 15 2 2 2 2 2 2 5" xfId="1333" xr:uid="{00000000-0005-0000-0000-000035050000}"/>
    <cellStyle name="Normal 2 15 2 2 2 2 2 2 6" xfId="1334" xr:uid="{00000000-0005-0000-0000-000036050000}"/>
    <cellStyle name="Normal 2 15 2 2 2 2 2 2 7" xfId="1335" xr:uid="{00000000-0005-0000-0000-000037050000}"/>
    <cellStyle name="Normal 2 15 2 2 2 2 2 2 8" xfId="1336" xr:uid="{00000000-0005-0000-0000-000038050000}"/>
    <cellStyle name="Normal 2 15 2 2 2 2 2 2 9" xfId="1337" xr:uid="{00000000-0005-0000-0000-000039050000}"/>
    <cellStyle name="Normal 2 15 2 2 2 2 2 3" xfId="1338" xr:uid="{00000000-0005-0000-0000-00003A050000}"/>
    <cellStyle name="Normal 2 15 2 2 2 2 2 3 10" xfId="1339" xr:uid="{00000000-0005-0000-0000-00003B050000}"/>
    <cellStyle name="Normal 2 15 2 2 2 2 2 3 2" xfId="1340" xr:uid="{00000000-0005-0000-0000-00003C050000}"/>
    <cellStyle name="Normal 2 15 2 2 2 2 2 3 3" xfId="1341" xr:uid="{00000000-0005-0000-0000-00003D050000}"/>
    <cellStyle name="Normal 2 15 2 2 2 2 2 3 4" xfId="1342" xr:uid="{00000000-0005-0000-0000-00003E050000}"/>
    <cellStyle name="Normal 2 15 2 2 2 2 2 3 5" xfId="1343" xr:uid="{00000000-0005-0000-0000-00003F050000}"/>
    <cellStyle name="Normal 2 15 2 2 2 2 2 3 6" xfId="1344" xr:uid="{00000000-0005-0000-0000-000040050000}"/>
    <cellStyle name="Normal 2 15 2 2 2 2 2 3 7" xfId="1345" xr:uid="{00000000-0005-0000-0000-000041050000}"/>
    <cellStyle name="Normal 2 15 2 2 2 2 2 3 8" xfId="1346" xr:uid="{00000000-0005-0000-0000-000042050000}"/>
    <cellStyle name="Normal 2 15 2 2 2 2 2 3 9" xfId="1347" xr:uid="{00000000-0005-0000-0000-000043050000}"/>
    <cellStyle name="Normal 2 15 2 2 2 2 3" xfId="1348" xr:uid="{00000000-0005-0000-0000-000044050000}"/>
    <cellStyle name="Normal 2 15 2 2 2 2 3 10" xfId="1349" xr:uid="{00000000-0005-0000-0000-000045050000}"/>
    <cellStyle name="Normal 2 15 2 2 2 2 3 2" xfId="1350" xr:uid="{00000000-0005-0000-0000-000046050000}"/>
    <cellStyle name="Normal 2 15 2 2 2 2 3 3" xfId="1351" xr:uid="{00000000-0005-0000-0000-000047050000}"/>
    <cellStyle name="Normal 2 15 2 2 2 2 3 4" xfId="1352" xr:uid="{00000000-0005-0000-0000-000048050000}"/>
    <cellStyle name="Normal 2 15 2 2 2 2 3 5" xfId="1353" xr:uid="{00000000-0005-0000-0000-000049050000}"/>
    <cellStyle name="Normal 2 15 2 2 2 2 3 6" xfId="1354" xr:uid="{00000000-0005-0000-0000-00004A050000}"/>
    <cellStyle name="Normal 2 15 2 2 2 2 3 7" xfId="1355" xr:uid="{00000000-0005-0000-0000-00004B050000}"/>
    <cellStyle name="Normal 2 15 2 2 2 2 3 8" xfId="1356" xr:uid="{00000000-0005-0000-0000-00004C050000}"/>
    <cellStyle name="Normal 2 15 2 2 2 2 3 9" xfId="1357" xr:uid="{00000000-0005-0000-0000-00004D050000}"/>
    <cellStyle name="Normal 2 15 2 2 2 2 4" xfId="1358" xr:uid="{00000000-0005-0000-0000-00004E050000}"/>
    <cellStyle name="Normal 2 15 2 2 2 2 5" xfId="1359" xr:uid="{00000000-0005-0000-0000-00004F050000}"/>
    <cellStyle name="Normal 2 15 2 2 2 2 6" xfId="1360" xr:uid="{00000000-0005-0000-0000-000050050000}"/>
    <cellStyle name="Normal 2 15 2 2 2 2 7" xfId="1361" xr:uid="{00000000-0005-0000-0000-000051050000}"/>
    <cellStyle name="Normal 2 15 2 2 2 2 8" xfId="1362" xr:uid="{00000000-0005-0000-0000-000052050000}"/>
    <cellStyle name="Normal 2 15 2 2 2 2 9" xfId="1363" xr:uid="{00000000-0005-0000-0000-000053050000}"/>
    <cellStyle name="Normal 2 15 2 2 2 3" xfId="1364" xr:uid="{00000000-0005-0000-0000-000054050000}"/>
    <cellStyle name="Normal 2 15 2 2 2 3 10" xfId="1365" xr:uid="{00000000-0005-0000-0000-000055050000}"/>
    <cellStyle name="Normal 2 15 2 2 2 3 2" xfId="1366" xr:uid="{00000000-0005-0000-0000-000056050000}"/>
    <cellStyle name="Normal 2 15 2 2 2 3 3" xfId="1367" xr:uid="{00000000-0005-0000-0000-000057050000}"/>
    <cellStyle name="Normal 2 15 2 2 2 3 4" xfId="1368" xr:uid="{00000000-0005-0000-0000-000058050000}"/>
    <cellStyle name="Normal 2 15 2 2 2 3 5" xfId="1369" xr:uid="{00000000-0005-0000-0000-000059050000}"/>
    <cellStyle name="Normal 2 15 2 2 2 3 6" xfId="1370" xr:uid="{00000000-0005-0000-0000-00005A050000}"/>
    <cellStyle name="Normal 2 15 2 2 2 3 7" xfId="1371" xr:uid="{00000000-0005-0000-0000-00005B050000}"/>
    <cellStyle name="Normal 2 15 2 2 2 3 8" xfId="1372" xr:uid="{00000000-0005-0000-0000-00005C050000}"/>
    <cellStyle name="Normal 2 15 2 2 2 3 9" xfId="1373" xr:uid="{00000000-0005-0000-0000-00005D050000}"/>
    <cellStyle name="Normal 2 15 2 2 2 4" xfId="1374" xr:uid="{00000000-0005-0000-0000-00005E050000}"/>
    <cellStyle name="Normal 2 15 2 2 2 4 10" xfId="1375" xr:uid="{00000000-0005-0000-0000-00005F050000}"/>
    <cellStyle name="Normal 2 15 2 2 2 4 11" xfId="1376" xr:uid="{00000000-0005-0000-0000-000060050000}"/>
    <cellStyle name="Normal 2 15 2 2 2 4 12" xfId="1377" xr:uid="{00000000-0005-0000-0000-000061050000}"/>
    <cellStyle name="Normal 2 15 2 2 2 4 2" xfId="1378" xr:uid="{00000000-0005-0000-0000-000062050000}"/>
    <cellStyle name="Normal 2 15 2 2 2 4 3" xfId="1379" xr:uid="{00000000-0005-0000-0000-000063050000}"/>
    <cellStyle name="Normal 2 15 2 2 2 4 4" xfId="1380" xr:uid="{00000000-0005-0000-0000-000064050000}"/>
    <cellStyle name="Normal 2 15 2 2 2 4 5" xfId="1381" xr:uid="{00000000-0005-0000-0000-000065050000}"/>
    <cellStyle name="Normal 2 15 2 2 2 4 6" xfId="1382" xr:uid="{00000000-0005-0000-0000-000066050000}"/>
    <cellStyle name="Normal 2 15 2 2 2 4 7" xfId="1383" xr:uid="{00000000-0005-0000-0000-000067050000}"/>
    <cellStyle name="Normal 2 15 2 2 2 4 8" xfId="1384" xr:uid="{00000000-0005-0000-0000-000068050000}"/>
    <cellStyle name="Normal 2 15 2 2 2 4 9" xfId="1385" xr:uid="{00000000-0005-0000-0000-000069050000}"/>
    <cellStyle name="Normal 2 15 2 2 2 5" xfId="1386" xr:uid="{00000000-0005-0000-0000-00006A050000}"/>
    <cellStyle name="Normal 2 15 2 2 2 5 10" xfId="1387" xr:uid="{00000000-0005-0000-0000-00006B050000}"/>
    <cellStyle name="Normal 2 15 2 2 2 5 2" xfId="1388" xr:uid="{00000000-0005-0000-0000-00006C050000}"/>
    <cellStyle name="Normal 2 15 2 2 2 5 3" xfId="1389" xr:uid="{00000000-0005-0000-0000-00006D050000}"/>
    <cellStyle name="Normal 2 15 2 2 2 5 4" xfId="1390" xr:uid="{00000000-0005-0000-0000-00006E050000}"/>
    <cellStyle name="Normal 2 15 2 2 2 5 5" xfId="1391" xr:uid="{00000000-0005-0000-0000-00006F050000}"/>
    <cellStyle name="Normal 2 15 2 2 2 5 6" xfId="1392" xr:uid="{00000000-0005-0000-0000-000070050000}"/>
    <cellStyle name="Normal 2 15 2 2 2 5 7" xfId="1393" xr:uid="{00000000-0005-0000-0000-000071050000}"/>
    <cellStyle name="Normal 2 15 2 2 2 5 8" xfId="1394" xr:uid="{00000000-0005-0000-0000-000072050000}"/>
    <cellStyle name="Normal 2 15 2 2 2 5 9" xfId="1395" xr:uid="{00000000-0005-0000-0000-000073050000}"/>
    <cellStyle name="Normal 2 15 2 2 3" xfId="1396" xr:uid="{00000000-0005-0000-0000-000074050000}"/>
    <cellStyle name="Normal 2 15 2 2 3 10" xfId="1397" xr:uid="{00000000-0005-0000-0000-000075050000}"/>
    <cellStyle name="Normal 2 15 2 2 3 2" xfId="1398" xr:uid="{00000000-0005-0000-0000-000076050000}"/>
    <cellStyle name="Normal 2 15 2 2 3 3" xfId="1399" xr:uid="{00000000-0005-0000-0000-000077050000}"/>
    <cellStyle name="Normal 2 15 2 2 3 4" xfId="1400" xr:uid="{00000000-0005-0000-0000-000078050000}"/>
    <cellStyle name="Normal 2 15 2 2 3 5" xfId="1401" xr:uid="{00000000-0005-0000-0000-000079050000}"/>
    <cellStyle name="Normal 2 15 2 2 3 6" xfId="1402" xr:uid="{00000000-0005-0000-0000-00007A050000}"/>
    <cellStyle name="Normal 2 15 2 2 3 7" xfId="1403" xr:uid="{00000000-0005-0000-0000-00007B050000}"/>
    <cellStyle name="Normal 2 15 2 2 3 8" xfId="1404" xr:uid="{00000000-0005-0000-0000-00007C050000}"/>
    <cellStyle name="Normal 2 15 2 2 3 9" xfId="1405" xr:uid="{00000000-0005-0000-0000-00007D050000}"/>
    <cellStyle name="Normal 2 15 2 2 4" xfId="1406" xr:uid="{00000000-0005-0000-0000-00007E050000}"/>
    <cellStyle name="Normal 2 15 2 2 4 2" xfId="1407" xr:uid="{00000000-0005-0000-0000-00007F050000}"/>
    <cellStyle name="Normal 2 15 2 2 4 2 10" xfId="1408" xr:uid="{00000000-0005-0000-0000-000080050000}"/>
    <cellStyle name="Normal 2 15 2 2 4 2 11" xfId="1409" xr:uid="{00000000-0005-0000-0000-000081050000}"/>
    <cellStyle name="Normal 2 15 2 2 4 2 12" xfId="1410" xr:uid="{00000000-0005-0000-0000-000082050000}"/>
    <cellStyle name="Normal 2 15 2 2 4 2 2" xfId="1411" xr:uid="{00000000-0005-0000-0000-000083050000}"/>
    <cellStyle name="Normal 2 15 2 2 4 2 3" xfId="1412" xr:uid="{00000000-0005-0000-0000-000084050000}"/>
    <cellStyle name="Normal 2 15 2 2 4 2 4" xfId="1413" xr:uid="{00000000-0005-0000-0000-000085050000}"/>
    <cellStyle name="Normal 2 15 2 2 4 2 5" xfId="1414" xr:uid="{00000000-0005-0000-0000-000086050000}"/>
    <cellStyle name="Normal 2 15 2 2 4 2 6" xfId="1415" xr:uid="{00000000-0005-0000-0000-000087050000}"/>
    <cellStyle name="Normal 2 15 2 2 4 2 7" xfId="1416" xr:uid="{00000000-0005-0000-0000-000088050000}"/>
    <cellStyle name="Normal 2 15 2 2 4 2 8" xfId="1417" xr:uid="{00000000-0005-0000-0000-000089050000}"/>
    <cellStyle name="Normal 2 15 2 2 4 2 9" xfId="1418" xr:uid="{00000000-0005-0000-0000-00008A050000}"/>
    <cellStyle name="Normal 2 15 2 2 4 3" xfId="1419" xr:uid="{00000000-0005-0000-0000-00008B050000}"/>
    <cellStyle name="Normal 2 15 2 2 4 4" xfId="1420" xr:uid="{00000000-0005-0000-0000-00008C050000}"/>
    <cellStyle name="Normal 2 15 2 2 4 4 10" xfId="1421" xr:uid="{00000000-0005-0000-0000-00008D050000}"/>
    <cellStyle name="Normal 2 15 2 2 4 4 2" xfId="1422" xr:uid="{00000000-0005-0000-0000-00008E050000}"/>
    <cellStyle name="Normal 2 15 2 2 4 4 3" xfId="1423" xr:uid="{00000000-0005-0000-0000-00008F050000}"/>
    <cellStyle name="Normal 2 15 2 2 4 4 4" xfId="1424" xr:uid="{00000000-0005-0000-0000-000090050000}"/>
    <cellStyle name="Normal 2 15 2 2 4 4 5" xfId="1425" xr:uid="{00000000-0005-0000-0000-000091050000}"/>
    <cellStyle name="Normal 2 15 2 2 4 4 6" xfId="1426" xr:uid="{00000000-0005-0000-0000-000092050000}"/>
    <cellStyle name="Normal 2 15 2 2 4 4 7" xfId="1427" xr:uid="{00000000-0005-0000-0000-000093050000}"/>
    <cellStyle name="Normal 2 15 2 2 4 4 8" xfId="1428" xr:uid="{00000000-0005-0000-0000-000094050000}"/>
    <cellStyle name="Normal 2 15 2 2 4 4 9" xfId="1429" xr:uid="{00000000-0005-0000-0000-000095050000}"/>
    <cellStyle name="Normal 2 15 2 2 5" xfId="1430" xr:uid="{00000000-0005-0000-0000-000096050000}"/>
    <cellStyle name="Normal 2 15 2 2 5 2" xfId="1431" xr:uid="{00000000-0005-0000-0000-000097050000}"/>
    <cellStyle name="Normal 2 15 2 2 5 2 10" xfId="1432" xr:uid="{00000000-0005-0000-0000-000098050000}"/>
    <cellStyle name="Normal 2 15 2 2 5 2 2" xfId="1433" xr:uid="{00000000-0005-0000-0000-000099050000}"/>
    <cellStyle name="Normal 2 15 2 2 5 2 3" xfId="1434" xr:uid="{00000000-0005-0000-0000-00009A050000}"/>
    <cellStyle name="Normal 2 15 2 2 5 2 4" xfId="1435" xr:uid="{00000000-0005-0000-0000-00009B050000}"/>
    <cellStyle name="Normal 2 15 2 2 5 2 5" xfId="1436" xr:uid="{00000000-0005-0000-0000-00009C050000}"/>
    <cellStyle name="Normal 2 15 2 2 5 2 6" xfId="1437" xr:uid="{00000000-0005-0000-0000-00009D050000}"/>
    <cellStyle name="Normal 2 15 2 2 5 2 7" xfId="1438" xr:uid="{00000000-0005-0000-0000-00009E050000}"/>
    <cellStyle name="Normal 2 15 2 2 5 2 8" xfId="1439" xr:uid="{00000000-0005-0000-0000-00009F050000}"/>
    <cellStyle name="Normal 2 15 2 2 5 2 9" xfId="1440" xr:uid="{00000000-0005-0000-0000-0000A0050000}"/>
    <cellStyle name="Normal 2 15 2 2 5 3" xfId="1441" xr:uid="{00000000-0005-0000-0000-0000A1050000}"/>
    <cellStyle name="Normal 2 15 2 2 5 3 10" xfId="1442" xr:uid="{00000000-0005-0000-0000-0000A2050000}"/>
    <cellStyle name="Normal 2 15 2 2 5 3 2" xfId="1443" xr:uid="{00000000-0005-0000-0000-0000A3050000}"/>
    <cellStyle name="Normal 2 15 2 2 5 3 3" xfId="1444" xr:uid="{00000000-0005-0000-0000-0000A4050000}"/>
    <cellStyle name="Normal 2 15 2 2 5 3 4" xfId="1445" xr:uid="{00000000-0005-0000-0000-0000A5050000}"/>
    <cellStyle name="Normal 2 15 2 2 5 3 5" xfId="1446" xr:uid="{00000000-0005-0000-0000-0000A6050000}"/>
    <cellStyle name="Normal 2 15 2 2 5 3 6" xfId="1447" xr:uid="{00000000-0005-0000-0000-0000A7050000}"/>
    <cellStyle name="Normal 2 15 2 2 5 3 7" xfId="1448" xr:uid="{00000000-0005-0000-0000-0000A8050000}"/>
    <cellStyle name="Normal 2 15 2 2 5 3 8" xfId="1449" xr:uid="{00000000-0005-0000-0000-0000A9050000}"/>
    <cellStyle name="Normal 2 15 2 2 5 3 9" xfId="1450" xr:uid="{00000000-0005-0000-0000-0000AA050000}"/>
    <cellStyle name="Normal 2 15 2 2 6" xfId="1451" xr:uid="{00000000-0005-0000-0000-0000AB050000}"/>
    <cellStyle name="Normal 2 15 2 2 7" xfId="1452" xr:uid="{00000000-0005-0000-0000-0000AC050000}"/>
    <cellStyle name="Normal 2 15 2 2 8" xfId="1453" xr:uid="{00000000-0005-0000-0000-0000AD050000}"/>
    <cellStyle name="Normal 2 15 2 2 9" xfId="1454" xr:uid="{00000000-0005-0000-0000-0000AE050000}"/>
    <cellStyle name="Normal 2 15 2 3" xfId="1455" xr:uid="{00000000-0005-0000-0000-0000AF050000}"/>
    <cellStyle name="Normal 2 15 2 3 10" xfId="1456" xr:uid="{00000000-0005-0000-0000-0000B0050000}"/>
    <cellStyle name="Normal 2 15 2 3 2" xfId="1457" xr:uid="{00000000-0005-0000-0000-0000B1050000}"/>
    <cellStyle name="Normal 2 15 2 3 3" xfId="1458" xr:uid="{00000000-0005-0000-0000-0000B2050000}"/>
    <cellStyle name="Normal 2 15 2 3 4" xfId="1459" xr:uid="{00000000-0005-0000-0000-0000B3050000}"/>
    <cellStyle name="Normal 2 15 2 3 5" xfId="1460" xr:uid="{00000000-0005-0000-0000-0000B4050000}"/>
    <cellStyle name="Normal 2 15 2 3 6" xfId="1461" xr:uid="{00000000-0005-0000-0000-0000B5050000}"/>
    <cellStyle name="Normal 2 15 2 3 7" xfId="1462" xr:uid="{00000000-0005-0000-0000-0000B6050000}"/>
    <cellStyle name="Normal 2 15 2 3 8" xfId="1463" xr:uid="{00000000-0005-0000-0000-0000B7050000}"/>
    <cellStyle name="Normal 2 15 2 3 9" xfId="1464" xr:uid="{00000000-0005-0000-0000-0000B8050000}"/>
    <cellStyle name="Normal 2 15 2 4" xfId="1465" xr:uid="{00000000-0005-0000-0000-0000B9050000}"/>
    <cellStyle name="Normal 2 15 2 4 10" xfId="1466" xr:uid="{00000000-0005-0000-0000-0000BA050000}"/>
    <cellStyle name="Normal 2 15 2 4 11" xfId="1467" xr:uid="{00000000-0005-0000-0000-0000BB050000}"/>
    <cellStyle name="Normal 2 15 2 4 12" xfId="1468" xr:uid="{00000000-0005-0000-0000-0000BC050000}"/>
    <cellStyle name="Normal 2 15 2 4 13" xfId="1469" xr:uid="{00000000-0005-0000-0000-0000BD050000}"/>
    <cellStyle name="Normal 2 15 2 4 14" xfId="1470" xr:uid="{00000000-0005-0000-0000-0000BE050000}"/>
    <cellStyle name="Normal 2 15 2 4 2" xfId="1471" xr:uid="{00000000-0005-0000-0000-0000BF050000}"/>
    <cellStyle name="Normal 2 15 2 4 2 2" xfId="1472" xr:uid="{00000000-0005-0000-0000-0000C0050000}"/>
    <cellStyle name="Normal 2 15 2 4 2 2 10" xfId="1473" xr:uid="{00000000-0005-0000-0000-0000C1050000}"/>
    <cellStyle name="Normal 2 15 2 4 2 2 11" xfId="1474" xr:uid="{00000000-0005-0000-0000-0000C2050000}"/>
    <cellStyle name="Normal 2 15 2 4 2 2 12" xfId="1475" xr:uid="{00000000-0005-0000-0000-0000C3050000}"/>
    <cellStyle name="Normal 2 15 2 4 2 2 2" xfId="1476" xr:uid="{00000000-0005-0000-0000-0000C4050000}"/>
    <cellStyle name="Normal 2 15 2 4 2 2 3" xfId="1477" xr:uid="{00000000-0005-0000-0000-0000C5050000}"/>
    <cellStyle name="Normal 2 15 2 4 2 2 4" xfId="1478" xr:uid="{00000000-0005-0000-0000-0000C6050000}"/>
    <cellStyle name="Normal 2 15 2 4 2 2 5" xfId="1479" xr:uid="{00000000-0005-0000-0000-0000C7050000}"/>
    <cellStyle name="Normal 2 15 2 4 2 2 6" xfId="1480" xr:uid="{00000000-0005-0000-0000-0000C8050000}"/>
    <cellStyle name="Normal 2 15 2 4 2 2 7" xfId="1481" xr:uid="{00000000-0005-0000-0000-0000C9050000}"/>
    <cellStyle name="Normal 2 15 2 4 2 2 8" xfId="1482" xr:uid="{00000000-0005-0000-0000-0000CA050000}"/>
    <cellStyle name="Normal 2 15 2 4 2 2 9" xfId="1483" xr:uid="{00000000-0005-0000-0000-0000CB050000}"/>
    <cellStyle name="Normal 2 15 2 4 2 3" xfId="1484" xr:uid="{00000000-0005-0000-0000-0000CC050000}"/>
    <cellStyle name="Normal 2 15 2 4 2 4" xfId="1485" xr:uid="{00000000-0005-0000-0000-0000CD050000}"/>
    <cellStyle name="Normal 2 15 2 4 2 4 10" xfId="1486" xr:uid="{00000000-0005-0000-0000-0000CE050000}"/>
    <cellStyle name="Normal 2 15 2 4 2 4 2" xfId="1487" xr:uid="{00000000-0005-0000-0000-0000CF050000}"/>
    <cellStyle name="Normal 2 15 2 4 2 4 3" xfId="1488" xr:uid="{00000000-0005-0000-0000-0000D0050000}"/>
    <cellStyle name="Normal 2 15 2 4 2 4 4" xfId="1489" xr:uid="{00000000-0005-0000-0000-0000D1050000}"/>
    <cellStyle name="Normal 2 15 2 4 2 4 5" xfId="1490" xr:uid="{00000000-0005-0000-0000-0000D2050000}"/>
    <cellStyle name="Normal 2 15 2 4 2 4 6" xfId="1491" xr:uid="{00000000-0005-0000-0000-0000D3050000}"/>
    <cellStyle name="Normal 2 15 2 4 2 4 7" xfId="1492" xr:uid="{00000000-0005-0000-0000-0000D4050000}"/>
    <cellStyle name="Normal 2 15 2 4 2 4 8" xfId="1493" xr:uid="{00000000-0005-0000-0000-0000D5050000}"/>
    <cellStyle name="Normal 2 15 2 4 2 4 9" xfId="1494" xr:uid="{00000000-0005-0000-0000-0000D6050000}"/>
    <cellStyle name="Normal 2 15 2 4 3" xfId="1495" xr:uid="{00000000-0005-0000-0000-0000D7050000}"/>
    <cellStyle name="Normal 2 15 2 4 4" xfId="1496" xr:uid="{00000000-0005-0000-0000-0000D8050000}"/>
    <cellStyle name="Normal 2 15 2 4 4 2" xfId="1497" xr:uid="{00000000-0005-0000-0000-0000D9050000}"/>
    <cellStyle name="Normal 2 15 2 4 4 2 10" xfId="1498" xr:uid="{00000000-0005-0000-0000-0000DA050000}"/>
    <cellStyle name="Normal 2 15 2 4 4 2 2" xfId="1499" xr:uid="{00000000-0005-0000-0000-0000DB050000}"/>
    <cellStyle name="Normal 2 15 2 4 4 2 3" xfId="1500" xr:uid="{00000000-0005-0000-0000-0000DC050000}"/>
    <cellStyle name="Normal 2 15 2 4 4 2 4" xfId="1501" xr:uid="{00000000-0005-0000-0000-0000DD050000}"/>
    <cellStyle name="Normal 2 15 2 4 4 2 5" xfId="1502" xr:uid="{00000000-0005-0000-0000-0000DE050000}"/>
    <cellStyle name="Normal 2 15 2 4 4 2 6" xfId="1503" xr:uid="{00000000-0005-0000-0000-0000DF050000}"/>
    <cellStyle name="Normal 2 15 2 4 4 2 7" xfId="1504" xr:uid="{00000000-0005-0000-0000-0000E0050000}"/>
    <cellStyle name="Normal 2 15 2 4 4 2 8" xfId="1505" xr:uid="{00000000-0005-0000-0000-0000E1050000}"/>
    <cellStyle name="Normal 2 15 2 4 4 2 9" xfId="1506" xr:uid="{00000000-0005-0000-0000-0000E2050000}"/>
    <cellStyle name="Normal 2 15 2 4 4 3" xfId="1507" xr:uid="{00000000-0005-0000-0000-0000E3050000}"/>
    <cellStyle name="Normal 2 15 2 4 4 3 10" xfId="1508" xr:uid="{00000000-0005-0000-0000-0000E4050000}"/>
    <cellStyle name="Normal 2 15 2 4 4 3 2" xfId="1509" xr:uid="{00000000-0005-0000-0000-0000E5050000}"/>
    <cellStyle name="Normal 2 15 2 4 4 3 3" xfId="1510" xr:uid="{00000000-0005-0000-0000-0000E6050000}"/>
    <cellStyle name="Normal 2 15 2 4 4 3 4" xfId="1511" xr:uid="{00000000-0005-0000-0000-0000E7050000}"/>
    <cellStyle name="Normal 2 15 2 4 4 3 5" xfId="1512" xr:uid="{00000000-0005-0000-0000-0000E8050000}"/>
    <cellStyle name="Normal 2 15 2 4 4 3 6" xfId="1513" xr:uid="{00000000-0005-0000-0000-0000E9050000}"/>
    <cellStyle name="Normal 2 15 2 4 4 3 7" xfId="1514" xr:uid="{00000000-0005-0000-0000-0000EA050000}"/>
    <cellStyle name="Normal 2 15 2 4 4 3 8" xfId="1515" xr:uid="{00000000-0005-0000-0000-0000EB050000}"/>
    <cellStyle name="Normal 2 15 2 4 4 3 9" xfId="1516" xr:uid="{00000000-0005-0000-0000-0000EC050000}"/>
    <cellStyle name="Normal 2 15 2 4 5" xfId="1517" xr:uid="{00000000-0005-0000-0000-0000ED050000}"/>
    <cellStyle name="Normal 2 15 2 4 6" xfId="1518" xr:uid="{00000000-0005-0000-0000-0000EE050000}"/>
    <cellStyle name="Normal 2 15 2 4 7" xfId="1519" xr:uid="{00000000-0005-0000-0000-0000EF050000}"/>
    <cellStyle name="Normal 2 15 2 4 8" xfId="1520" xr:uid="{00000000-0005-0000-0000-0000F0050000}"/>
    <cellStyle name="Normal 2 15 2 4 9" xfId="1521" xr:uid="{00000000-0005-0000-0000-0000F1050000}"/>
    <cellStyle name="Normal 2 15 2 5" xfId="1522" xr:uid="{00000000-0005-0000-0000-0000F2050000}"/>
    <cellStyle name="Normal 2 15 2 5 10" xfId="1523" xr:uid="{00000000-0005-0000-0000-0000F3050000}"/>
    <cellStyle name="Normal 2 15 2 5 11" xfId="1524" xr:uid="{00000000-0005-0000-0000-0000F4050000}"/>
    <cellStyle name="Normal 2 15 2 5 12" xfId="1525" xr:uid="{00000000-0005-0000-0000-0000F5050000}"/>
    <cellStyle name="Normal 2 15 2 5 13" xfId="1526" xr:uid="{00000000-0005-0000-0000-0000F6050000}"/>
    <cellStyle name="Normal 2 15 2 5 2" xfId="1527" xr:uid="{00000000-0005-0000-0000-0000F7050000}"/>
    <cellStyle name="Normal 2 15 2 5 2 2" xfId="1528" xr:uid="{00000000-0005-0000-0000-0000F8050000}"/>
    <cellStyle name="Normal 2 15 2 5 2 2 10" xfId="1529" xr:uid="{00000000-0005-0000-0000-0000F9050000}"/>
    <cellStyle name="Normal 2 15 2 5 2 2 2" xfId="1530" xr:uid="{00000000-0005-0000-0000-0000FA050000}"/>
    <cellStyle name="Normal 2 15 2 5 2 2 3" xfId="1531" xr:uid="{00000000-0005-0000-0000-0000FB050000}"/>
    <cellStyle name="Normal 2 15 2 5 2 2 4" xfId="1532" xr:uid="{00000000-0005-0000-0000-0000FC050000}"/>
    <cellStyle name="Normal 2 15 2 5 2 2 5" xfId="1533" xr:uid="{00000000-0005-0000-0000-0000FD050000}"/>
    <cellStyle name="Normal 2 15 2 5 2 2 6" xfId="1534" xr:uid="{00000000-0005-0000-0000-0000FE050000}"/>
    <cellStyle name="Normal 2 15 2 5 2 2 7" xfId="1535" xr:uid="{00000000-0005-0000-0000-0000FF050000}"/>
    <cellStyle name="Normal 2 15 2 5 2 2 8" xfId="1536" xr:uid="{00000000-0005-0000-0000-000000060000}"/>
    <cellStyle name="Normal 2 15 2 5 2 2 9" xfId="1537" xr:uid="{00000000-0005-0000-0000-000001060000}"/>
    <cellStyle name="Normal 2 15 2 5 2 3" xfId="1538" xr:uid="{00000000-0005-0000-0000-000002060000}"/>
    <cellStyle name="Normal 2 15 2 5 2 3 10" xfId="1539" xr:uid="{00000000-0005-0000-0000-000003060000}"/>
    <cellStyle name="Normal 2 15 2 5 2 3 2" xfId="1540" xr:uid="{00000000-0005-0000-0000-000004060000}"/>
    <cellStyle name="Normal 2 15 2 5 2 3 3" xfId="1541" xr:uid="{00000000-0005-0000-0000-000005060000}"/>
    <cellStyle name="Normal 2 15 2 5 2 3 4" xfId="1542" xr:uid="{00000000-0005-0000-0000-000006060000}"/>
    <cellStyle name="Normal 2 15 2 5 2 3 5" xfId="1543" xr:uid="{00000000-0005-0000-0000-000007060000}"/>
    <cellStyle name="Normal 2 15 2 5 2 3 6" xfId="1544" xr:uid="{00000000-0005-0000-0000-000008060000}"/>
    <cellStyle name="Normal 2 15 2 5 2 3 7" xfId="1545" xr:uid="{00000000-0005-0000-0000-000009060000}"/>
    <cellStyle name="Normal 2 15 2 5 2 3 8" xfId="1546" xr:uid="{00000000-0005-0000-0000-00000A060000}"/>
    <cellStyle name="Normal 2 15 2 5 2 3 9" xfId="1547" xr:uid="{00000000-0005-0000-0000-00000B060000}"/>
    <cellStyle name="Normal 2 15 2 5 3" xfId="1548" xr:uid="{00000000-0005-0000-0000-00000C060000}"/>
    <cellStyle name="Normal 2 15 2 5 3 10" xfId="1549" xr:uid="{00000000-0005-0000-0000-00000D060000}"/>
    <cellStyle name="Normal 2 15 2 5 3 2" xfId="1550" xr:uid="{00000000-0005-0000-0000-00000E060000}"/>
    <cellStyle name="Normal 2 15 2 5 3 3" xfId="1551" xr:uid="{00000000-0005-0000-0000-00000F060000}"/>
    <cellStyle name="Normal 2 15 2 5 3 4" xfId="1552" xr:uid="{00000000-0005-0000-0000-000010060000}"/>
    <cellStyle name="Normal 2 15 2 5 3 5" xfId="1553" xr:uid="{00000000-0005-0000-0000-000011060000}"/>
    <cellStyle name="Normal 2 15 2 5 3 6" xfId="1554" xr:uid="{00000000-0005-0000-0000-000012060000}"/>
    <cellStyle name="Normal 2 15 2 5 3 7" xfId="1555" xr:uid="{00000000-0005-0000-0000-000013060000}"/>
    <cellStyle name="Normal 2 15 2 5 3 8" xfId="1556" xr:uid="{00000000-0005-0000-0000-000014060000}"/>
    <cellStyle name="Normal 2 15 2 5 3 9" xfId="1557" xr:uid="{00000000-0005-0000-0000-000015060000}"/>
    <cellStyle name="Normal 2 15 2 5 4" xfId="1558" xr:uid="{00000000-0005-0000-0000-000016060000}"/>
    <cellStyle name="Normal 2 15 2 5 5" xfId="1559" xr:uid="{00000000-0005-0000-0000-000017060000}"/>
    <cellStyle name="Normal 2 15 2 5 6" xfId="1560" xr:uid="{00000000-0005-0000-0000-000018060000}"/>
    <cellStyle name="Normal 2 15 2 5 7" xfId="1561" xr:uid="{00000000-0005-0000-0000-000019060000}"/>
    <cellStyle name="Normal 2 15 2 5 8" xfId="1562" xr:uid="{00000000-0005-0000-0000-00001A060000}"/>
    <cellStyle name="Normal 2 15 2 5 9" xfId="1563" xr:uid="{00000000-0005-0000-0000-00001B060000}"/>
    <cellStyle name="Normal 2 15 2 6" xfId="1564" xr:uid="{00000000-0005-0000-0000-00001C060000}"/>
    <cellStyle name="Normal 2 15 2 6 10" xfId="1565" xr:uid="{00000000-0005-0000-0000-00001D060000}"/>
    <cellStyle name="Normal 2 15 2 6 11" xfId="1566" xr:uid="{00000000-0005-0000-0000-00001E060000}"/>
    <cellStyle name="Normal 2 15 2 6 12" xfId="1567" xr:uid="{00000000-0005-0000-0000-00001F060000}"/>
    <cellStyle name="Normal 2 15 2 6 2" xfId="1568" xr:uid="{00000000-0005-0000-0000-000020060000}"/>
    <cellStyle name="Normal 2 15 2 6 3" xfId="1569" xr:uid="{00000000-0005-0000-0000-000021060000}"/>
    <cellStyle name="Normal 2 15 2 6 4" xfId="1570" xr:uid="{00000000-0005-0000-0000-000022060000}"/>
    <cellStyle name="Normal 2 15 2 6 5" xfId="1571" xr:uid="{00000000-0005-0000-0000-000023060000}"/>
    <cellStyle name="Normal 2 15 2 6 6" xfId="1572" xr:uid="{00000000-0005-0000-0000-000024060000}"/>
    <cellStyle name="Normal 2 15 2 6 7" xfId="1573" xr:uid="{00000000-0005-0000-0000-000025060000}"/>
    <cellStyle name="Normal 2 15 2 6 8" xfId="1574" xr:uid="{00000000-0005-0000-0000-000026060000}"/>
    <cellStyle name="Normal 2 15 2 6 9" xfId="1575" xr:uid="{00000000-0005-0000-0000-000027060000}"/>
    <cellStyle name="Normal 2 15 2 7" xfId="1576" xr:uid="{00000000-0005-0000-0000-000028060000}"/>
    <cellStyle name="Normal 2 15 2 7 10" xfId="1577" xr:uid="{00000000-0005-0000-0000-000029060000}"/>
    <cellStyle name="Normal 2 15 2 7 2" xfId="1578" xr:uid="{00000000-0005-0000-0000-00002A060000}"/>
    <cellStyle name="Normal 2 15 2 7 3" xfId="1579" xr:uid="{00000000-0005-0000-0000-00002B060000}"/>
    <cellStyle name="Normal 2 15 2 7 4" xfId="1580" xr:uid="{00000000-0005-0000-0000-00002C060000}"/>
    <cellStyle name="Normal 2 15 2 7 5" xfId="1581" xr:uid="{00000000-0005-0000-0000-00002D060000}"/>
    <cellStyle name="Normal 2 15 2 7 6" xfId="1582" xr:uid="{00000000-0005-0000-0000-00002E060000}"/>
    <cellStyle name="Normal 2 15 2 7 7" xfId="1583" xr:uid="{00000000-0005-0000-0000-00002F060000}"/>
    <cellStyle name="Normal 2 15 2 7 8" xfId="1584" xr:uid="{00000000-0005-0000-0000-000030060000}"/>
    <cellStyle name="Normal 2 15 2 7 9" xfId="1585" xr:uid="{00000000-0005-0000-0000-000031060000}"/>
    <cellStyle name="Normal 2 15 3" xfId="1586" xr:uid="{00000000-0005-0000-0000-000032060000}"/>
    <cellStyle name="Normal 2 15 3 10" xfId="1587" xr:uid="{00000000-0005-0000-0000-000033060000}"/>
    <cellStyle name="Normal 2 15 3 2" xfId="1588" xr:uid="{00000000-0005-0000-0000-000034060000}"/>
    <cellStyle name="Normal 2 15 3 3" xfId="1589" xr:uid="{00000000-0005-0000-0000-000035060000}"/>
    <cellStyle name="Normal 2 15 3 4" xfId="1590" xr:uid="{00000000-0005-0000-0000-000036060000}"/>
    <cellStyle name="Normal 2 15 3 5" xfId="1591" xr:uid="{00000000-0005-0000-0000-000037060000}"/>
    <cellStyle name="Normal 2 15 3 6" xfId="1592" xr:uid="{00000000-0005-0000-0000-000038060000}"/>
    <cellStyle name="Normal 2 15 3 7" xfId="1593" xr:uid="{00000000-0005-0000-0000-000039060000}"/>
    <cellStyle name="Normal 2 15 3 8" xfId="1594" xr:uid="{00000000-0005-0000-0000-00003A060000}"/>
    <cellStyle name="Normal 2 15 3 9" xfId="1595" xr:uid="{00000000-0005-0000-0000-00003B060000}"/>
    <cellStyle name="Normal 2 15 4" xfId="1596" xr:uid="{00000000-0005-0000-0000-00003C060000}"/>
    <cellStyle name="Normal 2 15 4 2" xfId="1597" xr:uid="{00000000-0005-0000-0000-00003D060000}"/>
    <cellStyle name="Normal 2 15 4 2 10" xfId="1598" xr:uid="{00000000-0005-0000-0000-00003E060000}"/>
    <cellStyle name="Normal 2 15 4 2 11" xfId="1599" xr:uid="{00000000-0005-0000-0000-00003F060000}"/>
    <cellStyle name="Normal 2 15 4 2 12" xfId="1600" xr:uid="{00000000-0005-0000-0000-000040060000}"/>
    <cellStyle name="Normal 2 15 4 2 13" xfId="1601" xr:uid="{00000000-0005-0000-0000-000041060000}"/>
    <cellStyle name="Normal 2 15 4 2 14" xfId="1602" xr:uid="{00000000-0005-0000-0000-000042060000}"/>
    <cellStyle name="Normal 2 15 4 2 2" xfId="1603" xr:uid="{00000000-0005-0000-0000-000043060000}"/>
    <cellStyle name="Normal 2 15 4 2 2 2" xfId="1604" xr:uid="{00000000-0005-0000-0000-000044060000}"/>
    <cellStyle name="Normal 2 15 4 2 2 2 10" xfId="1605" xr:uid="{00000000-0005-0000-0000-000045060000}"/>
    <cellStyle name="Normal 2 15 4 2 2 2 11" xfId="1606" xr:uid="{00000000-0005-0000-0000-000046060000}"/>
    <cellStyle name="Normal 2 15 4 2 2 2 12" xfId="1607" xr:uid="{00000000-0005-0000-0000-000047060000}"/>
    <cellStyle name="Normal 2 15 4 2 2 2 2" xfId="1608" xr:uid="{00000000-0005-0000-0000-000048060000}"/>
    <cellStyle name="Normal 2 15 4 2 2 2 3" xfId="1609" xr:uid="{00000000-0005-0000-0000-000049060000}"/>
    <cellStyle name="Normal 2 15 4 2 2 2 4" xfId="1610" xr:uid="{00000000-0005-0000-0000-00004A060000}"/>
    <cellStyle name="Normal 2 15 4 2 2 2 5" xfId="1611" xr:uid="{00000000-0005-0000-0000-00004B060000}"/>
    <cellStyle name="Normal 2 15 4 2 2 2 6" xfId="1612" xr:uid="{00000000-0005-0000-0000-00004C060000}"/>
    <cellStyle name="Normal 2 15 4 2 2 2 7" xfId="1613" xr:uid="{00000000-0005-0000-0000-00004D060000}"/>
    <cellStyle name="Normal 2 15 4 2 2 2 8" xfId="1614" xr:uid="{00000000-0005-0000-0000-00004E060000}"/>
    <cellStyle name="Normal 2 15 4 2 2 2 9" xfId="1615" xr:uid="{00000000-0005-0000-0000-00004F060000}"/>
    <cellStyle name="Normal 2 15 4 2 2 3" xfId="1616" xr:uid="{00000000-0005-0000-0000-000050060000}"/>
    <cellStyle name="Normal 2 15 4 2 2 4" xfId="1617" xr:uid="{00000000-0005-0000-0000-000051060000}"/>
    <cellStyle name="Normal 2 15 4 2 2 4 10" xfId="1618" xr:uid="{00000000-0005-0000-0000-000052060000}"/>
    <cellStyle name="Normal 2 15 4 2 2 4 2" xfId="1619" xr:uid="{00000000-0005-0000-0000-000053060000}"/>
    <cellStyle name="Normal 2 15 4 2 2 4 3" xfId="1620" xr:uid="{00000000-0005-0000-0000-000054060000}"/>
    <cellStyle name="Normal 2 15 4 2 2 4 4" xfId="1621" xr:uid="{00000000-0005-0000-0000-000055060000}"/>
    <cellStyle name="Normal 2 15 4 2 2 4 5" xfId="1622" xr:uid="{00000000-0005-0000-0000-000056060000}"/>
    <cellStyle name="Normal 2 15 4 2 2 4 6" xfId="1623" xr:uid="{00000000-0005-0000-0000-000057060000}"/>
    <cellStyle name="Normal 2 15 4 2 2 4 7" xfId="1624" xr:uid="{00000000-0005-0000-0000-000058060000}"/>
    <cellStyle name="Normal 2 15 4 2 2 4 8" xfId="1625" xr:uid="{00000000-0005-0000-0000-000059060000}"/>
    <cellStyle name="Normal 2 15 4 2 2 4 9" xfId="1626" xr:uid="{00000000-0005-0000-0000-00005A060000}"/>
    <cellStyle name="Normal 2 15 4 2 3" xfId="1627" xr:uid="{00000000-0005-0000-0000-00005B060000}"/>
    <cellStyle name="Normal 2 15 4 2 4" xfId="1628" xr:uid="{00000000-0005-0000-0000-00005C060000}"/>
    <cellStyle name="Normal 2 15 4 2 4 2" xfId="1629" xr:uid="{00000000-0005-0000-0000-00005D060000}"/>
    <cellStyle name="Normal 2 15 4 2 4 2 10" xfId="1630" xr:uid="{00000000-0005-0000-0000-00005E060000}"/>
    <cellStyle name="Normal 2 15 4 2 4 2 2" xfId="1631" xr:uid="{00000000-0005-0000-0000-00005F060000}"/>
    <cellStyle name="Normal 2 15 4 2 4 2 3" xfId="1632" xr:uid="{00000000-0005-0000-0000-000060060000}"/>
    <cellStyle name="Normal 2 15 4 2 4 2 4" xfId="1633" xr:uid="{00000000-0005-0000-0000-000061060000}"/>
    <cellStyle name="Normal 2 15 4 2 4 2 5" xfId="1634" xr:uid="{00000000-0005-0000-0000-000062060000}"/>
    <cellStyle name="Normal 2 15 4 2 4 2 6" xfId="1635" xr:uid="{00000000-0005-0000-0000-000063060000}"/>
    <cellStyle name="Normal 2 15 4 2 4 2 7" xfId="1636" xr:uid="{00000000-0005-0000-0000-000064060000}"/>
    <cellStyle name="Normal 2 15 4 2 4 2 8" xfId="1637" xr:uid="{00000000-0005-0000-0000-000065060000}"/>
    <cellStyle name="Normal 2 15 4 2 4 2 9" xfId="1638" xr:uid="{00000000-0005-0000-0000-000066060000}"/>
    <cellStyle name="Normal 2 15 4 2 4 3" xfId="1639" xr:uid="{00000000-0005-0000-0000-000067060000}"/>
    <cellStyle name="Normal 2 15 4 2 4 3 10" xfId="1640" xr:uid="{00000000-0005-0000-0000-000068060000}"/>
    <cellStyle name="Normal 2 15 4 2 4 3 2" xfId="1641" xr:uid="{00000000-0005-0000-0000-000069060000}"/>
    <cellStyle name="Normal 2 15 4 2 4 3 3" xfId="1642" xr:uid="{00000000-0005-0000-0000-00006A060000}"/>
    <cellStyle name="Normal 2 15 4 2 4 3 4" xfId="1643" xr:uid="{00000000-0005-0000-0000-00006B060000}"/>
    <cellStyle name="Normal 2 15 4 2 4 3 5" xfId="1644" xr:uid="{00000000-0005-0000-0000-00006C060000}"/>
    <cellStyle name="Normal 2 15 4 2 4 3 6" xfId="1645" xr:uid="{00000000-0005-0000-0000-00006D060000}"/>
    <cellStyle name="Normal 2 15 4 2 4 3 7" xfId="1646" xr:uid="{00000000-0005-0000-0000-00006E060000}"/>
    <cellStyle name="Normal 2 15 4 2 4 3 8" xfId="1647" xr:uid="{00000000-0005-0000-0000-00006F060000}"/>
    <cellStyle name="Normal 2 15 4 2 4 3 9" xfId="1648" xr:uid="{00000000-0005-0000-0000-000070060000}"/>
    <cellStyle name="Normal 2 15 4 2 5" xfId="1649" xr:uid="{00000000-0005-0000-0000-000071060000}"/>
    <cellStyle name="Normal 2 15 4 2 6" xfId="1650" xr:uid="{00000000-0005-0000-0000-000072060000}"/>
    <cellStyle name="Normal 2 15 4 2 7" xfId="1651" xr:uid="{00000000-0005-0000-0000-000073060000}"/>
    <cellStyle name="Normal 2 15 4 2 8" xfId="1652" xr:uid="{00000000-0005-0000-0000-000074060000}"/>
    <cellStyle name="Normal 2 15 4 2 9" xfId="1653" xr:uid="{00000000-0005-0000-0000-000075060000}"/>
    <cellStyle name="Normal 2 15 4 3" xfId="1654" xr:uid="{00000000-0005-0000-0000-000076060000}"/>
    <cellStyle name="Normal 2 15 4 4" xfId="1655" xr:uid="{00000000-0005-0000-0000-000077060000}"/>
    <cellStyle name="Normal 2 15 4 4 10" xfId="1656" xr:uid="{00000000-0005-0000-0000-000078060000}"/>
    <cellStyle name="Normal 2 15 4 4 11" xfId="1657" xr:uid="{00000000-0005-0000-0000-000079060000}"/>
    <cellStyle name="Normal 2 15 4 4 12" xfId="1658" xr:uid="{00000000-0005-0000-0000-00007A060000}"/>
    <cellStyle name="Normal 2 15 4 4 13" xfId="1659" xr:uid="{00000000-0005-0000-0000-00007B060000}"/>
    <cellStyle name="Normal 2 15 4 4 2" xfId="1660" xr:uid="{00000000-0005-0000-0000-00007C060000}"/>
    <cellStyle name="Normal 2 15 4 4 2 2" xfId="1661" xr:uid="{00000000-0005-0000-0000-00007D060000}"/>
    <cellStyle name="Normal 2 15 4 4 2 2 10" xfId="1662" xr:uid="{00000000-0005-0000-0000-00007E060000}"/>
    <cellStyle name="Normal 2 15 4 4 2 2 2" xfId="1663" xr:uid="{00000000-0005-0000-0000-00007F060000}"/>
    <cellStyle name="Normal 2 15 4 4 2 2 3" xfId="1664" xr:uid="{00000000-0005-0000-0000-000080060000}"/>
    <cellStyle name="Normal 2 15 4 4 2 2 4" xfId="1665" xr:uid="{00000000-0005-0000-0000-000081060000}"/>
    <cellStyle name="Normal 2 15 4 4 2 2 5" xfId="1666" xr:uid="{00000000-0005-0000-0000-000082060000}"/>
    <cellStyle name="Normal 2 15 4 4 2 2 6" xfId="1667" xr:uid="{00000000-0005-0000-0000-000083060000}"/>
    <cellStyle name="Normal 2 15 4 4 2 2 7" xfId="1668" xr:uid="{00000000-0005-0000-0000-000084060000}"/>
    <cellStyle name="Normal 2 15 4 4 2 2 8" xfId="1669" xr:uid="{00000000-0005-0000-0000-000085060000}"/>
    <cellStyle name="Normal 2 15 4 4 2 2 9" xfId="1670" xr:uid="{00000000-0005-0000-0000-000086060000}"/>
    <cellStyle name="Normal 2 15 4 4 2 3" xfId="1671" xr:uid="{00000000-0005-0000-0000-000087060000}"/>
    <cellStyle name="Normal 2 15 4 4 2 3 10" xfId="1672" xr:uid="{00000000-0005-0000-0000-000088060000}"/>
    <cellStyle name="Normal 2 15 4 4 2 3 2" xfId="1673" xr:uid="{00000000-0005-0000-0000-000089060000}"/>
    <cellStyle name="Normal 2 15 4 4 2 3 3" xfId="1674" xr:uid="{00000000-0005-0000-0000-00008A060000}"/>
    <cellStyle name="Normal 2 15 4 4 2 3 4" xfId="1675" xr:uid="{00000000-0005-0000-0000-00008B060000}"/>
    <cellStyle name="Normal 2 15 4 4 2 3 5" xfId="1676" xr:uid="{00000000-0005-0000-0000-00008C060000}"/>
    <cellStyle name="Normal 2 15 4 4 2 3 6" xfId="1677" xr:uid="{00000000-0005-0000-0000-00008D060000}"/>
    <cellStyle name="Normal 2 15 4 4 2 3 7" xfId="1678" xr:uid="{00000000-0005-0000-0000-00008E060000}"/>
    <cellStyle name="Normal 2 15 4 4 2 3 8" xfId="1679" xr:uid="{00000000-0005-0000-0000-00008F060000}"/>
    <cellStyle name="Normal 2 15 4 4 2 3 9" xfId="1680" xr:uid="{00000000-0005-0000-0000-000090060000}"/>
    <cellStyle name="Normal 2 15 4 4 3" xfId="1681" xr:uid="{00000000-0005-0000-0000-000091060000}"/>
    <cellStyle name="Normal 2 15 4 4 3 10" xfId="1682" xr:uid="{00000000-0005-0000-0000-000092060000}"/>
    <cellStyle name="Normal 2 15 4 4 3 2" xfId="1683" xr:uid="{00000000-0005-0000-0000-000093060000}"/>
    <cellStyle name="Normal 2 15 4 4 3 3" xfId="1684" xr:uid="{00000000-0005-0000-0000-000094060000}"/>
    <cellStyle name="Normal 2 15 4 4 3 4" xfId="1685" xr:uid="{00000000-0005-0000-0000-000095060000}"/>
    <cellStyle name="Normal 2 15 4 4 3 5" xfId="1686" xr:uid="{00000000-0005-0000-0000-000096060000}"/>
    <cellStyle name="Normal 2 15 4 4 3 6" xfId="1687" xr:uid="{00000000-0005-0000-0000-000097060000}"/>
    <cellStyle name="Normal 2 15 4 4 3 7" xfId="1688" xr:uid="{00000000-0005-0000-0000-000098060000}"/>
    <cellStyle name="Normal 2 15 4 4 3 8" xfId="1689" xr:uid="{00000000-0005-0000-0000-000099060000}"/>
    <cellStyle name="Normal 2 15 4 4 3 9" xfId="1690" xr:uid="{00000000-0005-0000-0000-00009A060000}"/>
    <cellStyle name="Normal 2 15 4 4 4" xfId="1691" xr:uid="{00000000-0005-0000-0000-00009B060000}"/>
    <cellStyle name="Normal 2 15 4 4 5" xfId="1692" xr:uid="{00000000-0005-0000-0000-00009C060000}"/>
    <cellStyle name="Normal 2 15 4 4 6" xfId="1693" xr:uid="{00000000-0005-0000-0000-00009D060000}"/>
    <cellStyle name="Normal 2 15 4 4 7" xfId="1694" xr:uid="{00000000-0005-0000-0000-00009E060000}"/>
    <cellStyle name="Normal 2 15 4 4 8" xfId="1695" xr:uid="{00000000-0005-0000-0000-00009F060000}"/>
    <cellStyle name="Normal 2 15 4 4 9" xfId="1696" xr:uid="{00000000-0005-0000-0000-0000A0060000}"/>
    <cellStyle name="Normal 2 15 4 5" xfId="1697" xr:uid="{00000000-0005-0000-0000-0000A1060000}"/>
    <cellStyle name="Normal 2 15 4 5 10" xfId="1698" xr:uid="{00000000-0005-0000-0000-0000A2060000}"/>
    <cellStyle name="Normal 2 15 4 5 11" xfId="1699" xr:uid="{00000000-0005-0000-0000-0000A3060000}"/>
    <cellStyle name="Normal 2 15 4 5 12" xfId="1700" xr:uid="{00000000-0005-0000-0000-0000A4060000}"/>
    <cellStyle name="Normal 2 15 4 5 2" xfId="1701" xr:uid="{00000000-0005-0000-0000-0000A5060000}"/>
    <cellStyle name="Normal 2 15 4 5 3" xfId="1702" xr:uid="{00000000-0005-0000-0000-0000A6060000}"/>
    <cellStyle name="Normal 2 15 4 5 4" xfId="1703" xr:uid="{00000000-0005-0000-0000-0000A7060000}"/>
    <cellStyle name="Normal 2 15 4 5 5" xfId="1704" xr:uid="{00000000-0005-0000-0000-0000A8060000}"/>
    <cellStyle name="Normal 2 15 4 5 6" xfId="1705" xr:uid="{00000000-0005-0000-0000-0000A9060000}"/>
    <cellStyle name="Normal 2 15 4 5 7" xfId="1706" xr:uid="{00000000-0005-0000-0000-0000AA060000}"/>
    <cellStyle name="Normal 2 15 4 5 8" xfId="1707" xr:uid="{00000000-0005-0000-0000-0000AB060000}"/>
    <cellStyle name="Normal 2 15 4 5 9" xfId="1708" xr:uid="{00000000-0005-0000-0000-0000AC060000}"/>
    <cellStyle name="Normal 2 15 4 6" xfId="1709" xr:uid="{00000000-0005-0000-0000-0000AD060000}"/>
    <cellStyle name="Normal 2 15 4 6 10" xfId="1710" xr:uid="{00000000-0005-0000-0000-0000AE060000}"/>
    <cellStyle name="Normal 2 15 4 6 2" xfId="1711" xr:uid="{00000000-0005-0000-0000-0000AF060000}"/>
    <cellStyle name="Normal 2 15 4 6 3" xfId="1712" xr:uid="{00000000-0005-0000-0000-0000B0060000}"/>
    <cellStyle name="Normal 2 15 4 6 4" xfId="1713" xr:uid="{00000000-0005-0000-0000-0000B1060000}"/>
    <cellStyle name="Normal 2 15 4 6 5" xfId="1714" xr:uid="{00000000-0005-0000-0000-0000B2060000}"/>
    <cellStyle name="Normal 2 15 4 6 6" xfId="1715" xr:uid="{00000000-0005-0000-0000-0000B3060000}"/>
    <cellStyle name="Normal 2 15 4 6 7" xfId="1716" xr:uid="{00000000-0005-0000-0000-0000B4060000}"/>
    <cellStyle name="Normal 2 15 4 6 8" xfId="1717" xr:uid="{00000000-0005-0000-0000-0000B5060000}"/>
    <cellStyle name="Normal 2 15 4 6 9" xfId="1718" xr:uid="{00000000-0005-0000-0000-0000B6060000}"/>
    <cellStyle name="Normal 2 15 5" xfId="1719" xr:uid="{00000000-0005-0000-0000-0000B7060000}"/>
    <cellStyle name="Normal 2 15 5 2" xfId="1720" xr:uid="{00000000-0005-0000-0000-0000B8060000}"/>
    <cellStyle name="Normal 2 15 5 2 10" xfId="1721" xr:uid="{00000000-0005-0000-0000-0000B9060000}"/>
    <cellStyle name="Normal 2 15 5 2 11" xfId="1722" xr:uid="{00000000-0005-0000-0000-0000BA060000}"/>
    <cellStyle name="Normal 2 15 5 2 12" xfId="1723" xr:uid="{00000000-0005-0000-0000-0000BB060000}"/>
    <cellStyle name="Normal 2 15 5 2 13" xfId="1724" xr:uid="{00000000-0005-0000-0000-0000BC060000}"/>
    <cellStyle name="Normal 2 15 5 2 2" xfId="1725" xr:uid="{00000000-0005-0000-0000-0000BD060000}"/>
    <cellStyle name="Normal 2 15 5 2 2 2" xfId="1726" xr:uid="{00000000-0005-0000-0000-0000BE060000}"/>
    <cellStyle name="Normal 2 15 5 2 2 2 10" xfId="1727" xr:uid="{00000000-0005-0000-0000-0000BF060000}"/>
    <cellStyle name="Normal 2 15 5 2 2 2 2" xfId="1728" xr:uid="{00000000-0005-0000-0000-0000C0060000}"/>
    <cellStyle name="Normal 2 15 5 2 2 2 3" xfId="1729" xr:uid="{00000000-0005-0000-0000-0000C1060000}"/>
    <cellStyle name="Normal 2 15 5 2 2 2 4" xfId="1730" xr:uid="{00000000-0005-0000-0000-0000C2060000}"/>
    <cellStyle name="Normal 2 15 5 2 2 2 5" xfId="1731" xr:uid="{00000000-0005-0000-0000-0000C3060000}"/>
    <cellStyle name="Normal 2 15 5 2 2 2 6" xfId="1732" xr:uid="{00000000-0005-0000-0000-0000C4060000}"/>
    <cellStyle name="Normal 2 15 5 2 2 2 7" xfId="1733" xr:uid="{00000000-0005-0000-0000-0000C5060000}"/>
    <cellStyle name="Normal 2 15 5 2 2 2 8" xfId="1734" xr:uid="{00000000-0005-0000-0000-0000C6060000}"/>
    <cellStyle name="Normal 2 15 5 2 2 2 9" xfId="1735" xr:uid="{00000000-0005-0000-0000-0000C7060000}"/>
    <cellStyle name="Normal 2 15 5 2 2 3" xfId="1736" xr:uid="{00000000-0005-0000-0000-0000C8060000}"/>
    <cellStyle name="Normal 2 15 5 2 2 3 10" xfId="1737" xr:uid="{00000000-0005-0000-0000-0000C9060000}"/>
    <cellStyle name="Normal 2 15 5 2 2 3 2" xfId="1738" xr:uid="{00000000-0005-0000-0000-0000CA060000}"/>
    <cellStyle name="Normal 2 15 5 2 2 3 3" xfId="1739" xr:uid="{00000000-0005-0000-0000-0000CB060000}"/>
    <cellStyle name="Normal 2 15 5 2 2 3 4" xfId="1740" xr:uid="{00000000-0005-0000-0000-0000CC060000}"/>
    <cellStyle name="Normal 2 15 5 2 2 3 5" xfId="1741" xr:uid="{00000000-0005-0000-0000-0000CD060000}"/>
    <cellStyle name="Normal 2 15 5 2 2 3 6" xfId="1742" xr:uid="{00000000-0005-0000-0000-0000CE060000}"/>
    <cellStyle name="Normal 2 15 5 2 2 3 7" xfId="1743" xr:uid="{00000000-0005-0000-0000-0000CF060000}"/>
    <cellStyle name="Normal 2 15 5 2 2 3 8" xfId="1744" xr:uid="{00000000-0005-0000-0000-0000D0060000}"/>
    <cellStyle name="Normal 2 15 5 2 2 3 9" xfId="1745" xr:uid="{00000000-0005-0000-0000-0000D1060000}"/>
    <cellStyle name="Normal 2 15 5 2 3" xfId="1746" xr:uid="{00000000-0005-0000-0000-0000D2060000}"/>
    <cellStyle name="Normal 2 15 5 2 3 10" xfId="1747" xr:uid="{00000000-0005-0000-0000-0000D3060000}"/>
    <cellStyle name="Normal 2 15 5 2 3 2" xfId="1748" xr:uid="{00000000-0005-0000-0000-0000D4060000}"/>
    <cellStyle name="Normal 2 15 5 2 3 3" xfId="1749" xr:uid="{00000000-0005-0000-0000-0000D5060000}"/>
    <cellStyle name="Normal 2 15 5 2 3 4" xfId="1750" xr:uid="{00000000-0005-0000-0000-0000D6060000}"/>
    <cellStyle name="Normal 2 15 5 2 3 5" xfId="1751" xr:uid="{00000000-0005-0000-0000-0000D7060000}"/>
    <cellStyle name="Normal 2 15 5 2 3 6" xfId="1752" xr:uid="{00000000-0005-0000-0000-0000D8060000}"/>
    <cellStyle name="Normal 2 15 5 2 3 7" xfId="1753" xr:uid="{00000000-0005-0000-0000-0000D9060000}"/>
    <cellStyle name="Normal 2 15 5 2 3 8" xfId="1754" xr:uid="{00000000-0005-0000-0000-0000DA060000}"/>
    <cellStyle name="Normal 2 15 5 2 3 9" xfId="1755" xr:uid="{00000000-0005-0000-0000-0000DB060000}"/>
    <cellStyle name="Normal 2 15 5 2 4" xfId="1756" xr:uid="{00000000-0005-0000-0000-0000DC060000}"/>
    <cellStyle name="Normal 2 15 5 2 5" xfId="1757" xr:uid="{00000000-0005-0000-0000-0000DD060000}"/>
    <cellStyle name="Normal 2 15 5 2 6" xfId="1758" xr:uid="{00000000-0005-0000-0000-0000DE060000}"/>
    <cellStyle name="Normal 2 15 5 2 7" xfId="1759" xr:uid="{00000000-0005-0000-0000-0000DF060000}"/>
    <cellStyle name="Normal 2 15 5 2 8" xfId="1760" xr:uid="{00000000-0005-0000-0000-0000E0060000}"/>
    <cellStyle name="Normal 2 15 5 2 9" xfId="1761" xr:uid="{00000000-0005-0000-0000-0000E1060000}"/>
    <cellStyle name="Normal 2 15 5 3" xfId="1762" xr:uid="{00000000-0005-0000-0000-0000E2060000}"/>
    <cellStyle name="Normal 2 15 5 3 10" xfId="1763" xr:uid="{00000000-0005-0000-0000-0000E3060000}"/>
    <cellStyle name="Normal 2 15 5 3 2" xfId="1764" xr:uid="{00000000-0005-0000-0000-0000E4060000}"/>
    <cellStyle name="Normal 2 15 5 3 3" xfId="1765" xr:uid="{00000000-0005-0000-0000-0000E5060000}"/>
    <cellStyle name="Normal 2 15 5 3 4" xfId="1766" xr:uid="{00000000-0005-0000-0000-0000E6060000}"/>
    <cellStyle name="Normal 2 15 5 3 5" xfId="1767" xr:uid="{00000000-0005-0000-0000-0000E7060000}"/>
    <cellStyle name="Normal 2 15 5 3 6" xfId="1768" xr:uid="{00000000-0005-0000-0000-0000E8060000}"/>
    <cellStyle name="Normal 2 15 5 3 7" xfId="1769" xr:uid="{00000000-0005-0000-0000-0000E9060000}"/>
    <cellStyle name="Normal 2 15 5 3 8" xfId="1770" xr:uid="{00000000-0005-0000-0000-0000EA060000}"/>
    <cellStyle name="Normal 2 15 5 3 9" xfId="1771" xr:uid="{00000000-0005-0000-0000-0000EB060000}"/>
    <cellStyle name="Normal 2 15 5 4" xfId="1772" xr:uid="{00000000-0005-0000-0000-0000EC060000}"/>
    <cellStyle name="Normal 2 15 5 4 10" xfId="1773" xr:uid="{00000000-0005-0000-0000-0000ED060000}"/>
    <cellStyle name="Normal 2 15 5 4 11" xfId="1774" xr:uid="{00000000-0005-0000-0000-0000EE060000}"/>
    <cellStyle name="Normal 2 15 5 4 12" xfId="1775" xr:uid="{00000000-0005-0000-0000-0000EF060000}"/>
    <cellStyle name="Normal 2 15 5 4 2" xfId="1776" xr:uid="{00000000-0005-0000-0000-0000F0060000}"/>
    <cellStyle name="Normal 2 15 5 4 3" xfId="1777" xr:uid="{00000000-0005-0000-0000-0000F1060000}"/>
    <cellStyle name="Normal 2 15 5 4 4" xfId="1778" xr:uid="{00000000-0005-0000-0000-0000F2060000}"/>
    <cellStyle name="Normal 2 15 5 4 5" xfId="1779" xr:uid="{00000000-0005-0000-0000-0000F3060000}"/>
    <cellStyle name="Normal 2 15 5 4 6" xfId="1780" xr:uid="{00000000-0005-0000-0000-0000F4060000}"/>
    <cellStyle name="Normal 2 15 5 4 7" xfId="1781" xr:uid="{00000000-0005-0000-0000-0000F5060000}"/>
    <cellStyle name="Normal 2 15 5 4 8" xfId="1782" xr:uid="{00000000-0005-0000-0000-0000F6060000}"/>
    <cellStyle name="Normal 2 15 5 4 9" xfId="1783" xr:uid="{00000000-0005-0000-0000-0000F7060000}"/>
    <cellStyle name="Normal 2 15 5 5" xfId="1784" xr:uid="{00000000-0005-0000-0000-0000F8060000}"/>
    <cellStyle name="Normal 2 15 5 5 10" xfId="1785" xr:uid="{00000000-0005-0000-0000-0000F9060000}"/>
    <cellStyle name="Normal 2 15 5 5 2" xfId="1786" xr:uid="{00000000-0005-0000-0000-0000FA060000}"/>
    <cellStyle name="Normal 2 15 5 5 3" xfId="1787" xr:uid="{00000000-0005-0000-0000-0000FB060000}"/>
    <cellStyle name="Normal 2 15 5 5 4" xfId="1788" xr:uid="{00000000-0005-0000-0000-0000FC060000}"/>
    <cellStyle name="Normal 2 15 5 5 5" xfId="1789" xr:uid="{00000000-0005-0000-0000-0000FD060000}"/>
    <cellStyle name="Normal 2 15 5 5 6" xfId="1790" xr:uid="{00000000-0005-0000-0000-0000FE060000}"/>
    <cellStyle name="Normal 2 15 5 5 7" xfId="1791" xr:uid="{00000000-0005-0000-0000-0000FF060000}"/>
    <cellStyle name="Normal 2 15 5 5 8" xfId="1792" xr:uid="{00000000-0005-0000-0000-000000070000}"/>
    <cellStyle name="Normal 2 15 5 5 9" xfId="1793" xr:uid="{00000000-0005-0000-0000-000001070000}"/>
    <cellStyle name="Normal 2 15 6" xfId="1794" xr:uid="{00000000-0005-0000-0000-000002070000}"/>
    <cellStyle name="Normal 2 15 6 2" xfId="1795" xr:uid="{00000000-0005-0000-0000-000003070000}"/>
    <cellStyle name="Normal 2 15 6 2 10" xfId="1796" xr:uid="{00000000-0005-0000-0000-000004070000}"/>
    <cellStyle name="Normal 2 15 6 2 11" xfId="1797" xr:uid="{00000000-0005-0000-0000-000005070000}"/>
    <cellStyle name="Normal 2 15 6 2 12" xfId="1798" xr:uid="{00000000-0005-0000-0000-000006070000}"/>
    <cellStyle name="Normal 2 15 6 2 2" xfId="1799" xr:uid="{00000000-0005-0000-0000-000007070000}"/>
    <cellStyle name="Normal 2 15 6 2 3" xfId="1800" xr:uid="{00000000-0005-0000-0000-000008070000}"/>
    <cellStyle name="Normal 2 15 6 2 4" xfId="1801" xr:uid="{00000000-0005-0000-0000-000009070000}"/>
    <cellStyle name="Normal 2 15 6 2 5" xfId="1802" xr:uid="{00000000-0005-0000-0000-00000A070000}"/>
    <cellStyle name="Normal 2 15 6 2 6" xfId="1803" xr:uid="{00000000-0005-0000-0000-00000B070000}"/>
    <cellStyle name="Normal 2 15 6 2 7" xfId="1804" xr:uid="{00000000-0005-0000-0000-00000C070000}"/>
    <cellStyle name="Normal 2 15 6 2 8" xfId="1805" xr:uid="{00000000-0005-0000-0000-00000D070000}"/>
    <cellStyle name="Normal 2 15 6 2 9" xfId="1806" xr:uid="{00000000-0005-0000-0000-00000E070000}"/>
    <cellStyle name="Normal 2 15 6 3" xfId="1807" xr:uid="{00000000-0005-0000-0000-00000F070000}"/>
    <cellStyle name="Normal 2 15 6 4" xfId="1808" xr:uid="{00000000-0005-0000-0000-000010070000}"/>
    <cellStyle name="Normal 2 15 6 4 10" xfId="1809" xr:uid="{00000000-0005-0000-0000-000011070000}"/>
    <cellStyle name="Normal 2 15 6 4 2" xfId="1810" xr:uid="{00000000-0005-0000-0000-000012070000}"/>
    <cellStyle name="Normal 2 15 6 4 3" xfId="1811" xr:uid="{00000000-0005-0000-0000-000013070000}"/>
    <cellStyle name="Normal 2 15 6 4 4" xfId="1812" xr:uid="{00000000-0005-0000-0000-000014070000}"/>
    <cellStyle name="Normal 2 15 6 4 5" xfId="1813" xr:uid="{00000000-0005-0000-0000-000015070000}"/>
    <cellStyle name="Normal 2 15 6 4 6" xfId="1814" xr:uid="{00000000-0005-0000-0000-000016070000}"/>
    <cellStyle name="Normal 2 15 6 4 7" xfId="1815" xr:uid="{00000000-0005-0000-0000-000017070000}"/>
    <cellStyle name="Normal 2 15 6 4 8" xfId="1816" xr:uid="{00000000-0005-0000-0000-000018070000}"/>
    <cellStyle name="Normal 2 15 6 4 9" xfId="1817" xr:uid="{00000000-0005-0000-0000-000019070000}"/>
    <cellStyle name="Normal 2 15 7" xfId="1818" xr:uid="{00000000-0005-0000-0000-00001A070000}"/>
    <cellStyle name="Normal 2 15 7 2" xfId="1819" xr:uid="{00000000-0005-0000-0000-00001B070000}"/>
    <cellStyle name="Normal 2 15 7 2 10" xfId="1820" xr:uid="{00000000-0005-0000-0000-00001C070000}"/>
    <cellStyle name="Normal 2 15 7 2 2" xfId="1821" xr:uid="{00000000-0005-0000-0000-00001D070000}"/>
    <cellStyle name="Normal 2 15 7 2 3" xfId="1822" xr:uid="{00000000-0005-0000-0000-00001E070000}"/>
    <cellStyle name="Normal 2 15 7 2 4" xfId="1823" xr:uid="{00000000-0005-0000-0000-00001F070000}"/>
    <cellStyle name="Normal 2 15 7 2 5" xfId="1824" xr:uid="{00000000-0005-0000-0000-000020070000}"/>
    <cellStyle name="Normal 2 15 7 2 6" xfId="1825" xr:uid="{00000000-0005-0000-0000-000021070000}"/>
    <cellStyle name="Normal 2 15 7 2 7" xfId="1826" xr:uid="{00000000-0005-0000-0000-000022070000}"/>
    <cellStyle name="Normal 2 15 7 2 8" xfId="1827" xr:uid="{00000000-0005-0000-0000-000023070000}"/>
    <cellStyle name="Normal 2 15 7 2 9" xfId="1828" xr:uid="{00000000-0005-0000-0000-000024070000}"/>
    <cellStyle name="Normal 2 15 7 3" xfId="1829" xr:uid="{00000000-0005-0000-0000-000025070000}"/>
    <cellStyle name="Normal 2 15 7 3 10" xfId="1830" xr:uid="{00000000-0005-0000-0000-000026070000}"/>
    <cellStyle name="Normal 2 15 7 3 2" xfId="1831" xr:uid="{00000000-0005-0000-0000-000027070000}"/>
    <cellStyle name="Normal 2 15 7 3 3" xfId="1832" xr:uid="{00000000-0005-0000-0000-000028070000}"/>
    <cellStyle name="Normal 2 15 7 3 4" xfId="1833" xr:uid="{00000000-0005-0000-0000-000029070000}"/>
    <cellStyle name="Normal 2 15 7 3 5" xfId="1834" xr:uid="{00000000-0005-0000-0000-00002A070000}"/>
    <cellStyle name="Normal 2 15 7 3 6" xfId="1835" xr:uid="{00000000-0005-0000-0000-00002B070000}"/>
    <cellStyle name="Normal 2 15 7 3 7" xfId="1836" xr:uid="{00000000-0005-0000-0000-00002C070000}"/>
    <cellStyle name="Normal 2 15 7 3 8" xfId="1837" xr:uid="{00000000-0005-0000-0000-00002D070000}"/>
    <cellStyle name="Normal 2 15 7 3 9" xfId="1838" xr:uid="{00000000-0005-0000-0000-00002E070000}"/>
    <cellStyle name="Normal 2 15 8" xfId="1839" xr:uid="{00000000-0005-0000-0000-00002F070000}"/>
    <cellStyle name="Normal 2 15 9" xfId="1840" xr:uid="{00000000-0005-0000-0000-000030070000}"/>
    <cellStyle name="Normal 2 16" xfId="1841" xr:uid="{00000000-0005-0000-0000-000031070000}"/>
    <cellStyle name="Normal 2 17" xfId="1842" xr:uid="{00000000-0005-0000-0000-000032070000}"/>
    <cellStyle name="Normal 2 18" xfId="1843" xr:uid="{00000000-0005-0000-0000-000033070000}"/>
    <cellStyle name="Normal 2 19" xfId="1844" xr:uid="{00000000-0005-0000-0000-000034070000}"/>
    <cellStyle name="Normal 2 2" xfId="1845" xr:uid="{00000000-0005-0000-0000-000035070000}"/>
    <cellStyle name="Normal 2 2 10" xfId="1846" xr:uid="{00000000-0005-0000-0000-000036070000}"/>
    <cellStyle name="Normal 2 2 11" xfId="1847" xr:uid="{00000000-0005-0000-0000-000037070000}"/>
    <cellStyle name="Normal 2 2 12" xfId="1848" xr:uid="{00000000-0005-0000-0000-000038070000}"/>
    <cellStyle name="Normal 2 2 13" xfId="1849" xr:uid="{00000000-0005-0000-0000-000039070000}"/>
    <cellStyle name="Normal 2 2 14" xfId="1850" xr:uid="{00000000-0005-0000-0000-00003A070000}"/>
    <cellStyle name="Normal 2 2 15" xfId="1851" xr:uid="{00000000-0005-0000-0000-00003B070000}"/>
    <cellStyle name="Normal 2 2 16" xfId="1852" xr:uid="{00000000-0005-0000-0000-00003C070000}"/>
    <cellStyle name="Normal 2 2 17" xfId="1853" xr:uid="{00000000-0005-0000-0000-00003D070000}"/>
    <cellStyle name="Normal 2 2 18" xfId="1854" xr:uid="{00000000-0005-0000-0000-00003E070000}"/>
    <cellStyle name="Normal 2 2 19" xfId="1855" xr:uid="{00000000-0005-0000-0000-00003F070000}"/>
    <cellStyle name="Normal 2 2 2" xfId="1856" xr:uid="{00000000-0005-0000-0000-000040070000}"/>
    <cellStyle name="Normal 2 2 20" xfId="1857" xr:uid="{00000000-0005-0000-0000-000041070000}"/>
    <cellStyle name="Normal 2 2 21" xfId="1858" xr:uid="{00000000-0005-0000-0000-000042070000}"/>
    <cellStyle name="Normal 2 2 22" xfId="1859" xr:uid="{00000000-0005-0000-0000-000043070000}"/>
    <cellStyle name="Normal 2 2 23" xfId="1860" xr:uid="{00000000-0005-0000-0000-000044070000}"/>
    <cellStyle name="Normal 2 2 24" xfId="1861" xr:uid="{00000000-0005-0000-0000-000045070000}"/>
    <cellStyle name="Normal 2 2 25" xfId="1862" xr:uid="{00000000-0005-0000-0000-000046070000}"/>
    <cellStyle name="Normal 2 2 26" xfId="1863" xr:uid="{00000000-0005-0000-0000-000047070000}"/>
    <cellStyle name="Normal 2 2 27" xfId="1864" xr:uid="{00000000-0005-0000-0000-000048070000}"/>
    <cellStyle name="Normal 2 2 28" xfId="1865" xr:uid="{00000000-0005-0000-0000-000049070000}"/>
    <cellStyle name="Normal 2 2 29" xfId="1866" xr:uid="{00000000-0005-0000-0000-00004A070000}"/>
    <cellStyle name="Normal 2 2 3" xfId="1867" xr:uid="{00000000-0005-0000-0000-00004B070000}"/>
    <cellStyle name="Normal 2 2 30" xfId="1868" xr:uid="{00000000-0005-0000-0000-00004C070000}"/>
    <cellStyle name="Normal 2 2 31" xfId="1869" xr:uid="{00000000-0005-0000-0000-00004D070000}"/>
    <cellStyle name="Normal 2 2 32" xfId="1870" xr:uid="{00000000-0005-0000-0000-00004E070000}"/>
    <cellStyle name="Normal 2 2 33" xfId="1871" xr:uid="{00000000-0005-0000-0000-00004F070000}"/>
    <cellStyle name="Normal 2 2 34" xfId="1872" xr:uid="{00000000-0005-0000-0000-000050070000}"/>
    <cellStyle name="Normal 2 2 35" xfId="1873" xr:uid="{00000000-0005-0000-0000-000051070000}"/>
    <cellStyle name="Normal 2 2 36" xfId="1874" xr:uid="{00000000-0005-0000-0000-000052070000}"/>
    <cellStyle name="Normal 2 2 37" xfId="1875" xr:uid="{00000000-0005-0000-0000-000053070000}"/>
    <cellStyle name="Normal 2 2 38" xfId="1876" xr:uid="{00000000-0005-0000-0000-000054070000}"/>
    <cellStyle name="Normal 2 2 39" xfId="1877" xr:uid="{00000000-0005-0000-0000-000055070000}"/>
    <cellStyle name="Normal 2 2 4" xfId="1878" xr:uid="{00000000-0005-0000-0000-000056070000}"/>
    <cellStyle name="Normal 2 2 40" xfId="1879" xr:uid="{00000000-0005-0000-0000-000057070000}"/>
    <cellStyle name="Normal 2 2 41" xfId="1880" xr:uid="{00000000-0005-0000-0000-000058070000}"/>
    <cellStyle name="Normal 2 2 42" xfId="1881" xr:uid="{00000000-0005-0000-0000-000059070000}"/>
    <cellStyle name="Normal 2 2 43" xfId="1882" xr:uid="{00000000-0005-0000-0000-00005A070000}"/>
    <cellStyle name="Normal 2 2 44" xfId="1883" xr:uid="{00000000-0005-0000-0000-00005B070000}"/>
    <cellStyle name="Normal 2 2 45" xfId="1884" xr:uid="{00000000-0005-0000-0000-00005C070000}"/>
    <cellStyle name="Normal 2 2 46" xfId="1885" xr:uid="{00000000-0005-0000-0000-00005D070000}"/>
    <cellStyle name="Normal 2 2 47" xfId="1886" xr:uid="{00000000-0005-0000-0000-00005E070000}"/>
    <cellStyle name="Normal 2 2 48" xfId="1887" xr:uid="{00000000-0005-0000-0000-00005F070000}"/>
    <cellStyle name="Normal 2 2 49" xfId="1888" xr:uid="{00000000-0005-0000-0000-000060070000}"/>
    <cellStyle name="Normal 2 2 5" xfId="1889" xr:uid="{00000000-0005-0000-0000-000061070000}"/>
    <cellStyle name="Normal 2 2 50" xfId="1890" xr:uid="{00000000-0005-0000-0000-000062070000}"/>
    <cellStyle name="Normal 2 2 51" xfId="1891" xr:uid="{00000000-0005-0000-0000-000063070000}"/>
    <cellStyle name="Normal 2 2 52" xfId="1892" xr:uid="{00000000-0005-0000-0000-000064070000}"/>
    <cellStyle name="Normal 2 2 53" xfId="1893" xr:uid="{00000000-0005-0000-0000-000065070000}"/>
    <cellStyle name="Normal 2 2 54" xfId="1894" xr:uid="{00000000-0005-0000-0000-000066070000}"/>
    <cellStyle name="Normal 2 2 55" xfId="1895" xr:uid="{00000000-0005-0000-0000-000067070000}"/>
    <cellStyle name="Normal 2 2 56" xfId="1896" xr:uid="{00000000-0005-0000-0000-000068070000}"/>
    <cellStyle name="Normal 2 2 57" xfId="1897" xr:uid="{00000000-0005-0000-0000-000069070000}"/>
    <cellStyle name="Normal 2 2 58" xfId="1898" xr:uid="{00000000-0005-0000-0000-00006A070000}"/>
    <cellStyle name="Normal 2 2 59" xfId="1899" xr:uid="{00000000-0005-0000-0000-00006B070000}"/>
    <cellStyle name="Normal 2 2 6" xfId="1900" xr:uid="{00000000-0005-0000-0000-00006C070000}"/>
    <cellStyle name="Normal 2 2 60" xfId="1901" xr:uid="{00000000-0005-0000-0000-00006D070000}"/>
    <cellStyle name="Normal 2 2 61" xfId="1902" xr:uid="{00000000-0005-0000-0000-00006E070000}"/>
    <cellStyle name="Normal 2 2 62" xfId="1903" xr:uid="{00000000-0005-0000-0000-00006F070000}"/>
    <cellStyle name="Normal 2 2 63" xfId="1904" xr:uid="{00000000-0005-0000-0000-000070070000}"/>
    <cellStyle name="Normal 2 2 7" xfId="1905" xr:uid="{00000000-0005-0000-0000-000071070000}"/>
    <cellStyle name="Normal 2 2 8" xfId="1906" xr:uid="{00000000-0005-0000-0000-000072070000}"/>
    <cellStyle name="Normal 2 2 9" xfId="1907" xr:uid="{00000000-0005-0000-0000-000073070000}"/>
    <cellStyle name="Normal 2 20" xfId="1908" xr:uid="{00000000-0005-0000-0000-000074070000}"/>
    <cellStyle name="Normal 2 21" xfId="1909" xr:uid="{00000000-0005-0000-0000-000075070000}"/>
    <cellStyle name="Normal 2 21 10" xfId="1910" xr:uid="{00000000-0005-0000-0000-000076070000}"/>
    <cellStyle name="Normal 2 21 11" xfId="1911" xr:uid="{00000000-0005-0000-0000-000077070000}"/>
    <cellStyle name="Normal 2 21 12" xfId="1912" xr:uid="{00000000-0005-0000-0000-000078070000}"/>
    <cellStyle name="Normal 2 21 2" xfId="1913" xr:uid="{00000000-0005-0000-0000-000079070000}"/>
    <cellStyle name="Normal 2 21 2 2" xfId="1914" xr:uid="{00000000-0005-0000-0000-00007A070000}"/>
    <cellStyle name="Normal 2 21 2 2 10" xfId="1915" xr:uid="{00000000-0005-0000-0000-00007B070000}"/>
    <cellStyle name="Normal 2 21 2 2 11" xfId="1916" xr:uid="{00000000-0005-0000-0000-00007C070000}"/>
    <cellStyle name="Normal 2 21 2 2 2" xfId="1917" xr:uid="{00000000-0005-0000-0000-00007D070000}"/>
    <cellStyle name="Normal 2 21 2 2 2 2" xfId="1918" xr:uid="{00000000-0005-0000-0000-00007E070000}"/>
    <cellStyle name="Normal 2 21 2 2 2 2 10" xfId="1919" xr:uid="{00000000-0005-0000-0000-00007F070000}"/>
    <cellStyle name="Normal 2 21 2 2 2 2 2" xfId="1920" xr:uid="{00000000-0005-0000-0000-000080070000}"/>
    <cellStyle name="Normal 2 21 2 2 2 2 3" xfId="1921" xr:uid="{00000000-0005-0000-0000-000081070000}"/>
    <cellStyle name="Normal 2 21 2 2 2 2 4" xfId="1922" xr:uid="{00000000-0005-0000-0000-000082070000}"/>
    <cellStyle name="Normal 2 21 2 2 2 2 5" xfId="1923" xr:uid="{00000000-0005-0000-0000-000083070000}"/>
    <cellStyle name="Normal 2 21 2 2 2 2 6" xfId="1924" xr:uid="{00000000-0005-0000-0000-000084070000}"/>
    <cellStyle name="Normal 2 21 2 2 2 2 7" xfId="1925" xr:uid="{00000000-0005-0000-0000-000085070000}"/>
    <cellStyle name="Normal 2 21 2 2 2 2 8" xfId="1926" xr:uid="{00000000-0005-0000-0000-000086070000}"/>
    <cellStyle name="Normal 2 21 2 2 2 2 9" xfId="1927" xr:uid="{00000000-0005-0000-0000-000087070000}"/>
    <cellStyle name="Normal 2 21 2 2 3" xfId="1928" xr:uid="{00000000-0005-0000-0000-000088070000}"/>
    <cellStyle name="Normal 2 21 2 2 4" xfId="1929" xr:uid="{00000000-0005-0000-0000-000089070000}"/>
    <cellStyle name="Normal 2 21 2 2 5" xfId="1930" xr:uid="{00000000-0005-0000-0000-00008A070000}"/>
    <cellStyle name="Normal 2 21 2 2 6" xfId="1931" xr:uid="{00000000-0005-0000-0000-00008B070000}"/>
    <cellStyle name="Normal 2 21 2 2 7" xfId="1932" xr:uid="{00000000-0005-0000-0000-00008C070000}"/>
    <cellStyle name="Normal 2 21 2 2 8" xfId="1933" xr:uid="{00000000-0005-0000-0000-00008D070000}"/>
    <cellStyle name="Normal 2 21 2 2 9" xfId="1934" xr:uid="{00000000-0005-0000-0000-00008E070000}"/>
    <cellStyle name="Normal 2 21 2 3" xfId="1935" xr:uid="{00000000-0005-0000-0000-00008F070000}"/>
    <cellStyle name="Normal 2 21 2 3 10" xfId="1936" xr:uid="{00000000-0005-0000-0000-000090070000}"/>
    <cellStyle name="Normal 2 21 2 3 2" xfId="1937" xr:uid="{00000000-0005-0000-0000-000091070000}"/>
    <cellStyle name="Normal 2 21 2 3 3" xfId="1938" xr:uid="{00000000-0005-0000-0000-000092070000}"/>
    <cellStyle name="Normal 2 21 2 3 4" xfId="1939" xr:uid="{00000000-0005-0000-0000-000093070000}"/>
    <cellStyle name="Normal 2 21 2 3 5" xfId="1940" xr:uid="{00000000-0005-0000-0000-000094070000}"/>
    <cellStyle name="Normal 2 21 2 3 6" xfId="1941" xr:uid="{00000000-0005-0000-0000-000095070000}"/>
    <cellStyle name="Normal 2 21 2 3 7" xfId="1942" xr:uid="{00000000-0005-0000-0000-000096070000}"/>
    <cellStyle name="Normal 2 21 2 3 8" xfId="1943" xr:uid="{00000000-0005-0000-0000-000097070000}"/>
    <cellStyle name="Normal 2 21 2 3 9" xfId="1944" xr:uid="{00000000-0005-0000-0000-000098070000}"/>
    <cellStyle name="Normal 2 21 3" xfId="1945" xr:uid="{00000000-0005-0000-0000-000099070000}"/>
    <cellStyle name="Normal 2 21 3 2" xfId="1946" xr:uid="{00000000-0005-0000-0000-00009A070000}"/>
    <cellStyle name="Normal 2 21 3 2 10" xfId="1947" xr:uid="{00000000-0005-0000-0000-00009B070000}"/>
    <cellStyle name="Normal 2 21 3 2 2" xfId="1948" xr:uid="{00000000-0005-0000-0000-00009C070000}"/>
    <cellStyle name="Normal 2 21 3 2 3" xfId="1949" xr:uid="{00000000-0005-0000-0000-00009D070000}"/>
    <cellStyle name="Normal 2 21 3 2 4" xfId="1950" xr:uid="{00000000-0005-0000-0000-00009E070000}"/>
    <cellStyle name="Normal 2 21 3 2 5" xfId="1951" xr:uid="{00000000-0005-0000-0000-00009F070000}"/>
    <cellStyle name="Normal 2 21 3 2 6" xfId="1952" xr:uid="{00000000-0005-0000-0000-0000A0070000}"/>
    <cellStyle name="Normal 2 21 3 2 7" xfId="1953" xr:uid="{00000000-0005-0000-0000-0000A1070000}"/>
    <cellStyle name="Normal 2 21 3 2 8" xfId="1954" xr:uid="{00000000-0005-0000-0000-0000A2070000}"/>
    <cellStyle name="Normal 2 21 3 2 9" xfId="1955" xr:uid="{00000000-0005-0000-0000-0000A3070000}"/>
    <cellStyle name="Normal 2 21 4" xfId="1956" xr:uid="{00000000-0005-0000-0000-0000A4070000}"/>
    <cellStyle name="Normal 2 21 5" xfId="1957" xr:uid="{00000000-0005-0000-0000-0000A5070000}"/>
    <cellStyle name="Normal 2 21 6" xfId="1958" xr:uid="{00000000-0005-0000-0000-0000A6070000}"/>
    <cellStyle name="Normal 2 21 7" xfId="1959" xr:uid="{00000000-0005-0000-0000-0000A7070000}"/>
    <cellStyle name="Normal 2 21 8" xfId="1960" xr:uid="{00000000-0005-0000-0000-0000A8070000}"/>
    <cellStyle name="Normal 2 21 9" xfId="1961" xr:uid="{00000000-0005-0000-0000-0000A9070000}"/>
    <cellStyle name="Normal 2 22" xfId="1962" xr:uid="{00000000-0005-0000-0000-0000AA070000}"/>
    <cellStyle name="Normal 2 22 10" xfId="1963" xr:uid="{00000000-0005-0000-0000-0000AB070000}"/>
    <cellStyle name="Normal 2 22 2" xfId="1964" xr:uid="{00000000-0005-0000-0000-0000AC070000}"/>
    <cellStyle name="Normal 2 22 3" xfId="1965" xr:uid="{00000000-0005-0000-0000-0000AD070000}"/>
    <cellStyle name="Normal 2 22 4" xfId="1966" xr:uid="{00000000-0005-0000-0000-0000AE070000}"/>
    <cellStyle name="Normal 2 22 5" xfId="1967" xr:uid="{00000000-0005-0000-0000-0000AF070000}"/>
    <cellStyle name="Normal 2 22 6" xfId="1968" xr:uid="{00000000-0005-0000-0000-0000B0070000}"/>
    <cellStyle name="Normal 2 22 7" xfId="1969" xr:uid="{00000000-0005-0000-0000-0000B1070000}"/>
    <cellStyle name="Normal 2 22 8" xfId="1970" xr:uid="{00000000-0005-0000-0000-0000B2070000}"/>
    <cellStyle name="Normal 2 22 9" xfId="1971" xr:uid="{00000000-0005-0000-0000-0000B3070000}"/>
    <cellStyle name="Normal 2 23" xfId="1972" xr:uid="{00000000-0005-0000-0000-0000B4070000}"/>
    <cellStyle name="Normal 2 24" xfId="1973" xr:uid="{00000000-0005-0000-0000-0000B5070000}"/>
    <cellStyle name="Normal 2 24 10" xfId="1974" xr:uid="{00000000-0005-0000-0000-0000B6070000}"/>
    <cellStyle name="Normal 2 24 11" xfId="1975" xr:uid="{00000000-0005-0000-0000-0000B7070000}"/>
    <cellStyle name="Normal 2 24 12" xfId="1976" xr:uid="{00000000-0005-0000-0000-0000B8070000}"/>
    <cellStyle name="Normal 2 24 13" xfId="1977" xr:uid="{00000000-0005-0000-0000-0000B9070000}"/>
    <cellStyle name="Normal 2 24 14" xfId="1978" xr:uid="{00000000-0005-0000-0000-0000BA070000}"/>
    <cellStyle name="Normal 2 24 15" xfId="1979" xr:uid="{00000000-0005-0000-0000-0000BB070000}"/>
    <cellStyle name="Normal 2 24 2" xfId="1980" xr:uid="{00000000-0005-0000-0000-0000BC070000}"/>
    <cellStyle name="Normal 2 24 2 2" xfId="1981" xr:uid="{00000000-0005-0000-0000-0000BD070000}"/>
    <cellStyle name="Normal 2 24 2 2 10" xfId="1982" xr:uid="{00000000-0005-0000-0000-0000BE070000}"/>
    <cellStyle name="Normal 2 24 2 2 11" xfId="1983" xr:uid="{00000000-0005-0000-0000-0000BF070000}"/>
    <cellStyle name="Normal 2 24 2 2 12" xfId="1984" xr:uid="{00000000-0005-0000-0000-0000C0070000}"/>
    <cellStyle name="Normal 2 24 2 2 13" xfId="1985" xr:uid="{00000000-0005-0000-0000-0000C1070000}"/>
    <cellStyle name="Normal 2 24 2 2 2" xfId="1986" xr:uid="{00000000-0005-0000-0000-0000C2070000}"/>
    <cellStyle name="Normal 2 24 2 2 2 2" xfId="1987" xr:uid="{00000000-0005-0000-0000-0000C3070000}"/>
    <cellStyle name="Normal 2 24 2 2 2 2 10" xfId="1988" xr:uid="{00000000-0005-0000-0000-0000C4070000}"/>
    <cellStyle name="Normal 2 24 2 2 2 2 11" xfId="1989" xr:uid="{00000000-0005-0000-0000-0000C5070000}"/>
    <cellStyle name="Normal 2 24 2 2 2 2 12" xfId="1990" xr:uid="{00000000-0005-0000-0000-0000C6070000}"/>
    <cellStyle name="Normal 2 24 2 2 2 2 2" xfId="1991" xr:uid="{00000000-0005-0000-0000-0000C7070000}"/>
    <cellStyle name="Normal 2 24 2 2 2 2 3" xfId="1992" xr:uid="{00000000-0005-0000-0000-0000C8070000}"/>
    <cellStyle name="Normal 2 24 2 2 2 2 4" xfId="1993" xr:uid="{00000000-0005-0000-0000-0000C9070000}"/>
    <cellStyle name="Normal 2 24 2 2 2 2 5" xfId="1994" xr:uid="{00000000-0005-0000-0000-0000CA070000}"/>
    <cellStyle name="Normal 2 24 2 2 2 2 6" xfId="1995" xr:uid="{00000000-0005-0000-0000-0000CB070000}"/>
    <cellStyle name="Normal 2 24 2 2 2 2 7" xfId="1996" xr:uid="{00000000-0005-0000-0000-0000CC070000}"/>
    <cellStyle name="Normal 2 24 2 2 2 2 8" xfId="1997" xr:uid="{00000000-0005-0000-0000-0000CD070000}"/>
    <cellStyle name="Normal 2 24 2 2 2 2 9" xfId="1998" xr:uid="{00000000-0005-0000-0000-0000CE070000}"/>
    <cellStyle name="Normal 2 24 2 2 2 3" xfId="1999" xr:uid="{00000000-0005-0000-0000-0000CF070000}"/>
    <cellStyle name="Normal 2 24 2 2 2 4" xfId="2000" xr:uid="{00000000-0005-0000-0000-0000D0070000}"/>
    <cellStyle name="Normal 2 24 2 2 2 4 10" xfId="2001" xr:uid="{00000000-0005-0000-0000-0000D1070000}"/>
    <cellStyle name="Normal 2 24 2 2 2 4 2" xfId="2002" xr:uid="{00000000-0005-0000-0000-0000D2070000}"/>
    <cellStyle name="Normal 2 24 2 2 2 4 3" xfId="2003" xr:uid="{00000000-0005-0000-0000-0000D3070000}"/>
    <cellStyle name="Normal 2 24 2 2 2 4 4" xfId="2004" xr:uid="{00000000-0005-0000-0000-0000D4070000}"/>
    <cellStyle name="Normal 2 24 2 2 2 4 5" xfId="2005" xr:uid="{00000000-0005-0000-0000-0000D5070000}"/>
    <cellStyle name="Normal 2 24 2 2 2 4 6" xfId="2006" xr:uid="{00000000-0005-0000-0000-0000D6070000}"/>
    <cellStyle name="Normal 2 24 2 2 2 4 7" xfId="2007" xr:uid="{00000000-0005-0000-0000-0000D7070000}"/>
    <cellStyle name="Normal 2 24 2 2 2 4 8" xfId="2008" xr:uid="{00000000-0005-0000-0000-0000D8070000}"/>
    <cellStyle name="Normal 2 24 2 2 2 4 9" xfId="2009" xr:uid="{00000000-0005-0000-0000-0000D9070000}"/>
    <cellStyle name="Normal 2 24 2 2 3" xfId="2010" xr:uid="{00000000-0005-0000-0000-0000DA070000}"/>
    <cellStyle name="Normal 2 24 2 2 3 2" xfId="2011" xr:uid="{00000000-0005-0000-0000-0000DB070000}"/>
    <cellStyle name="Normal 2 24 2 2 3 2 10" xfId="2012" xr:uid="{00000000-0005-0000-0000-0000DC070000}"/>
    <cellStyle name="Normal 2 24 2 2 3 2 2" xfId="2013" xr:uid="{00000000-0005-0000-0000-0000DD070000}"/>
    <cellStyle name="Normal 2 24 2 2 3 2 3" xfId="2014" xr:uid="{00000000-0005-0000-0000-0000DE070000}"/>
    <cellStyle name="Normal 2 24 2 2 3 2 4" xfId="2015" xr:uid="{00000000-0005-0000-0000-0000DF070000}"/>
    <cellStyle name="Normal 2 24 2 2 3 2 5" xfId="2016" xr:uid="{00000000-0005-0000-0000-0000E0070000}"/>
    <cellStyle name="Normal 2 24 2 2 3 2 6" xfId="2017" xr:uid="{00000000-0005-0000-0000-0000E1070000}"/>
    <cellStyle name="Normal 2 24 2 2 3 2 7" xfId="2018" xr:uid="{00000000-0005-0000-0000-0000E2070000}"/>
    <cellStyle name="Normal 2 24 2 2 3 2 8" xfId="2019" xr:uid="{00000000-0005-0000-0000-0000E3070000}"/>
    <cellStyle name="Normal 2 24 2 2 3 2 9" xfId="2020" xr:uid="{00000000-0005-0000-0000-0000E4070000}"/>
    <cellStyle name="Normal 2 24 2 2 3 3" xfId="2021" xr:uid="{00000000-0005-0000-0000-0000E5070000}"/>
    <cellStyle name="Normal 2 24 2 2 3 3 10" xfId="2022" xr:uid="{00000000-0005-0000-0000-0000E6070000}"/>
    <cellStyle name="Normal 2 24 2 2 3 3 2" xfId="2023" xr:uid="{00000000-0005-0000-0000-0000E7070000}"/>
    <cellStyle name="Normal 2 24 2 2 3 3 3" xfId="2024" xr:uid="{00000000-0005-0000-0000-0000E8070000}"/>
    <cellStyle name="Normal 2 24 2 2 3 3 4" xfId="2025" xr:uid="{00000000-0005-0000-0000-0000E9070000}"/>
    <cellStyle name="Normal 2 24 2 2 3 3 5" xfId="2026" xr:uid="{00000000-0005-0000-0000-0000EA070000}"/>
    <cellStyle name="Normal 2 24 2 2 3 3 6" xfId="2027" xr:uid="{00000000-0005-0000-0000-0000EB070000}"/>
    <cellStyle name="Normal 2 24 2 2 3 3 7" xfId="2028" xr:uid="{00000000-0005-0000-0000-0000EC070000}"/>
    <cellStyle name="Normal 2 24 2 2 3 3 8" xfId="2029" xr:uid="{00000000-0005-0000-0000-0000ED070000}"/>
    <cellStyle name="Normal 2 24 2 2 3 3 9" xfId="2030" xr:uid="{00000000-0005-0000-0000-0000EE070000}"/>
    <cellStyle name="Normal 2 24 2 2 4" xfId="2031" xr:uid="{00000000-0005-0000-0000-0000EF070000}"/>
    <cellStyle name="Normal 2 24 2 2 5" xfId="2032" xr:uid="{00000000-0005-0000-0000-0000F0070000}"/>
    <cellStyle name="Normal 2 24 2 2 6" xfId="2033" xr:uid="{00000000-0005-0000-0000-0000F1070000}"/>
    <cellStyle name="Normal 2 24 2 2 7" xfId="2034" xr:uid="{00000000-0005-0000-0000-0000F2070000}"/>
    <cellStyle name="Normal 2 24 2 2 8" xfId="2035" xr:uid="{00000000-0005-0000-0000-0000F3070000}"/>
    <cellStyle name="Normal 2 24 2 2 9" xfId="2036" xr:uid="{00000000-0005-0000-0000-0000F4070000}"/>
    <cellStyle name="Normal 2 24 2 3" xfId="2037" xr:uid="{00000000-0005-0000-0000-0000F5070000}"/>
    <cellStyle name="Normal 2 24 2 4" xfId="2038" xr:uid="{00000000-0005-0000-0000-0000F6070000}"/>
    <cellStyle name="Normal 2 24 2 4 10" xfId="2039" xr:uid="{00000000-0005-0000-0000-0000F7070000}"/>
    <cellStyle name="Normal 2 24 2 4 11" xfId="2040" xr:uid="{00000000-0005-0000-0000-0000F8070000}"/>
    <cellStyle name="Normal 2 24 2 4 12" xfId="2041" xr:uid="{00000000-0005-0000-0000-0000F9070000}"/>
    <cellStyle name="Normal 2 24 2 4 2" xfId="2042" xr:uid="{00000000-0005-0000-0000-0000FA070000}"/>
    <cellStyle name="Normal 2 24 2 4 3" xfId="2043" xr:uid="{00000000-0005-0000-0000-0000FB070000}"/>
    <cellStyle name="Normal 2 24 2 4 4" xfId="2044" xr:uid="{00000000-0005-0000-0000-0000FC070000}"/>
    <cellStyle name="Normal 2 24 2 4 5" xfId="2045" xr:uid="{00000000-0005-0000-0000-0000FD070000}"/>
    <cellStyle name="Normal 2 24 2 4 6" xfId="2046" xr:uid="{00000000-0005-0000-0000-0000FE070000}"/>
    <cellStyle name="Normal 2 24 2 4 7" xfId="2047" xr:uid="{00000000-0005-0000-0000-0000FF070000}"/>
    <cellStyle name="Normal 2 24 2 4 8" xfId="2048" xr:uid="{00000000-0005-0000-0000-000000080000}"/>
    <cellStyle name="Normal 2 24 2 4 9" xfId="2049" xr:uid="{00000000-0005-0000-0000-000001080000}"/>
    <cellStyle name="Normal 2 24 2 5" xfId="2050" xr:uid="{00000000-0005-0000-0000-000002080000}"/>
    <cellStyle name="Normal 2 24 2 6" xfId="2051" xr:uid="{00000000-0005-0000-0000-000003080000}"/>
    <cellStyle name="Normal 2 24 2 6 10" xfId="2052" xr:uid="{00000000-0005-0000-0000-000004080000}"/>
    <cellStyle name="Normal 2 24 2 6 2" xfId="2053" xr:uid="{00000000-0005-0000-0000-000005080000}"/>
    <cellStyle name="Normal 2 24 2 6 3" xfId="2054" xr:uid="{00000000-0005-0000-0000-000006080000}"/>
    <cellStyle name="Normal 2 24 2 6 4" xfId="2055" xr:uid="{00000000-0005-0000-0000-000007080000}"/>
    <cellStyle name="Normal 2 24 2 6 5" xfId="2056" xr:uid="{00000000-0005-0000-0000-000008080000}"/>
    <cellStyle name="Normal 2 24 2 6 6" xfId="2057" xr:uid="{00000000-0005-0000-0000-000009080000}"/>
    <cellStyle name="Normal 2 24 2 6 7" xfId="2058" xr:uid="{00000000-0005-0000-0000-00000A080000}"/>
    <cellStyle name="Normal 2 24 2 6 8" xfId="2059" xr:uid="{00000000-0005-0000-0000-00000B080000}"/>
    <cellStyle name="Normal 2 24 2 6 9" xfId="2060" xr:uid="{00000000-0005-0000-0000-00000C080000}"/>
    <cellStyle name="Normal 2 24 3" xfId="2061" xr:uid="{00000000-0005-0000-0000-00000D080000}"/>
    <cellStyle name="Normal 2 24 3 2" xfId="2062" xr:uid="{00000000-0005-0000-0000-00000E080000}"/>
    <cellStyle name="Normal 2 24 3 2 10" xfId="2063" xr:uid="{00000000-0005-0000-0000-00000F080000}"/>
    <cellStyle name="Normal 2 24 3 2 11" xfId="2064" xr:uid="{00000000-0005-0000-0000-000010080000}"/>
    <cellStyle name="Normal 2 24 3 2 12" xfId="2065" xr:uid="{00000000-0005-0000-0000-000011080000}"/>
    <cellStyle name="Normal 2 24 3 2 13" xfId="2066" xr:uid="{00000000-0005-0000-0000-000012080000}"/>
    <cellStyle name="Normal 2 24 3 2 2" xfId="2067" xr:uid="{00000000-0005-0000-0000-000013080000}"/>
    <cellStyle name="Normal 2 24 3 2 2 2" xfId="2068" xr:uid="{00000000-0005-0000-0000-000014080000}"/>
    <cellStyle name="Normal 2 24 3 2 2 2 10" xfId="2069" xr:uid="{00000000-0005-0000-0000-000015080000}"/>
    <cellStyle name="Normal 2 24 3 2 2 2 2" xfId="2070" xr:uid="{00000000-0005-0000-0000-000016080000}"/>
    <cellStyle name="Normal 2 24 3 2 2 2 3" xfId="2071" xr:uid="{00000000-0005-0000-0000-000017080000}"/>
    <cellStyle name="Normal 2 24 3 2 2 2 4" xfId="2072" xr:uid="{00000000-0005-0000-0000-000018080000}"/>
    <cellStyle name="Normal 2 24 3 2 2 2 5" xfId="2073" xr:uid="{00000000-0005-0000-0000-000019080000}"/>
    <cellStyle name="Normal 2 24 3 2 2 2 6" xfId="2074" xr:uid="{00000000-0005-0000-0000-00001A080000}"/>
    <cellStyle name="Normal 2 24 3 2 2 2 7" xfId="2075" xr:uid="{00000000-0005-0000-0000-00001B080000}"/>
    <cellStyle name="Normal 2 24 3 2 2 2 8" xfId="2076" xr:uid="{00000000-0005-0000-0000-00001C080000}"/>
    <cellStyle name="Normal 2 24 3 2 2 2 9" xfId="2077" xr:uid="{00000000-0005-0000-0000-00001D080000}"/>
    <cellStyle name="Normal 2 24 3 2 2 3" xfId="2078" xr:uid="{00000000-0005-0000-0000-00001E080000}"/>
    <cellStyle name="Normal 2 24 3 2 2 3 10" xfId="2079" xr:uid="{00000000-0005-0000-0000-00001F080000}"/>
    <cellStyle name="Normal 2 24 3 2 2 3 2" xfId="2080" xr:uid="{00000000-0005-0000-0000-000020080000}"/>
    <cellStyle name="Normal 2 24 3 2 2 3 3" xfId="2081" xr:uid="{00000000-0005-0000-0000-000021080000}"/>
    <cellStyle name="Normal 2 24 3 2 2 3 4" xfId="2082" xr:uid="{00000000-0005-0000-0000-000022080000}"/>
    <cellStyle name="Normal 2 24 3 2 2 3 5" xfId="2083" xr:uid="{00000000-0005-0000-0000-000023080000}"/>
    <cellStyle name="Normal 2 24 3 2 2 3 6" xfId="2084" xr:uid="{00000000-0005-0000-0000-000024080000}"/>
    <cellStyle name="Normal 2 24 3 2 2 3 7" xfId="2085" xr:uid="{00000000-0005-0000-0000-000025080000}"/>
    <cellStyle name="Normal 2 24 3 2 2 3 8" xfId="2086" xr:uid="{00000000-0005-0000-0000-000026080000}"/>
    <cellStyle name="Normal 2 24 3 2 2 3 9" xfId="2087" xr:uid="{00000000-0005-0000-0000-000027080000}"/>
    <cellStyle name="Normal 2 24 3 2 3" xfId="2088" xr:uid="{00000000-0005-0000-0000-000028080000}"/>
    <cellStyle name="Normal 2 24 3 2 3 10" xfId="2089" xr:uid="{00000000-0005-0000-0000-000029080000}"/>
    <cellStyle name="Normal 2 24 3 2 3 2" xfId="2090" xr:uid="{00000000-0005-0000-0000-00002A080000}"/>
    <cellStyle name="Normal 2 24 3 2 3 3" xfId="2091" xr:uid="{00000000-0005-0000-0000-00002B080000}"/>
    <cellStyle name="Normal 2 24 3 2 3 4" xfId="2092" xr:uid="{00000000-0005-0000-0000-00002C080000}"/>
    <cellStyle name="Normal 2 24 3 2 3 5" xfId="2093" xr:uid="{00000000-0005-0000-0000-00002D080000}"/>
    <cellStyle name="Normal 2 24 3 2 3 6" xfId="2094" xr:uid="{00000000-0005-0000-0000-00002E080000}"/>
    <cellStyle name="Normal 2 24 3 2 3 7" xfId="2095" xr:uid="{00000000-0005-0000-0000-00002F080000}"/>
    <cellStyle name="Normal 2 24 3 2 3 8" xfId="2096" xr:uid="{00000000-0005-0000-0000-000030080000}"/>
    <cellStyle name="Normal 2 24 3 2 3 9" xfId="2097" xr:uid="{00000000-0005-0000-0000-000031080000}"/>
    <cellStyle name="Normal 2 24 3 2 4" xfId="2098" xr:uid="{00000000-0005-0000-0000-000032080000}"/>
    <cellStyle name="Normal 2 24 3 2 5" xfId="2099" xr:uid="{00000000-0005-0000-0000-000033080000}"/>
    <cellStyle name="Normal 2 24 3 2 6" xfId="2100" xr:uid="{00000000-0005-0000-0000-000034080000}"/>
    <cellStyle name="Normal 2 24 3 2 7" xfId="2101" xr:uid="{00000000-0005-0000-0000-000035080000}"/>
    <cellStyle name="Normal 2 24 3 2 8" xfId="2102" xr:uid="{00000000-0005-0000-0000-000036080000}"/>
    <cellStyle name="Normal 2 24 3 2 9" xfId="2103" xr:uid="{00000000-0005-0000-0000-000037080000}"/>
    <cellStyle name="Normal 2 24 3 3" xfId="2104" xr:uid="{00000000-0005-0000-0000-000038080000}"/>
    <cellStyle name="Normal 2 24 3 3 10" xfId="2105" xr:uid="{00000000-0005-0000-0000-000039080000}"/>
    <cellStyle name="Normal 2 24 3 3 11" xfId="2106" xr:uid="{00000000-0005-0000-0000-00003A080000}"/>
    <cellStyle name="Normal 2 24 3 3 12" xfId="2107" xr:uid="{00000000-0005-0000-0000-00003B080000}"/>
    <cellStyle name="Normal 2 24 3 3 2" xfId="2108" xr:uid="{00000000-0005-0000-0000-00003C080000}"/>
    <cellStyle name="Normal 2 24 3 3 3" xfId="2109" xr:uid="{00000000-0005-0000-0000-00003D080000}"/>
    <cellStyle name="Normal 2 24 3 3 4" xfId="2110" xr:uid="{00000000-0005-0000-0000-00003E080000}"/>
    <cellStyle name="Normal 2 24 3 3 5" xfId="2111" xr:uid="{00000000-0005-0000-0000-00003F080000}"/>
    <cellStyle name="Normal 2 24 3 3 6" xfId="2112" xr:uid="{00000000-0005-0000-0000-000040080000}"/>
    <cellStyle name="Normal 2 24 3 3 7" xfId="2113" xr:uid="{00000000-0005-0000-0000-000041080000}"/>
    <cellStyle name="Normal 2 24 3 3 8" xfId="2114" xr:uid="{00000000-0005-0000-0000-000042080000}"/>
    <cellStyle name="Normal 2 24 3 3 9" xfId="2115" xr:uid="{00000000-0005-0000-0000-000043080000}"/>
    <cellStyle name="Normal 2 24 3 4" xfId="2116" xr:uid="{00000000-0005-0000-0000-000044080000}"/>
    <cellStyle name="Normal 2 24 3 4 10" xfId="2117" xr:uid="{00000000-0005-0000-0000-000045080000}"/>
    <cellStyle name="Normal 2 24 3 4 2" xfId="2118" xr:uid="{00000000-0005-0000-0000-000046080000}"/>
    <cellStyle name="Normal 2 24 3 4 3" xfId="2119" xr:uid="{00000000-0005-0000-0000-000047080000}"/>
    <cellStyle name="Normal 2 24 3 4 4" xfId="2120" xr:uid="{00000000-0005-0000-0000-000048080000}"/>
    <cellStyle name="Normal 2 24 3 4 5" xfId="2121" xr:uid="{00000000-0005-0000-0000-000049080000}"/>
    <cellStyle name="Normal 2 24 3 4 6" xfId="2122" xr:uid="{00000000-0005-0000-0000-00004A080000}"/>
    <cellStyle name="Normal 2 24 3 4 7" xfId="2123" xr:uid="{00000000-0005-0000-0000-00004B080000}"/>
    <cellStyle name="Normal 2 24 3 4 8" xfId="2124" xr:uid="{00000000-0005-0000-0000-00004C080000}"/>
    <cellStyle name="Normal 2 24 3 4 9" xfId="2125" xr:uid="{00000000-0005-0000-0000-00004D080000}"/>
    <cellStyle name="Normal 2 24 4" xfId="2126" xr:uid="{00000000-0005-0000-0000-00004E080000}"/>
    <cellStyle name="Normal 2 24 4 2" xfId="2127" xr:uid="{00000000-0005-0000-0000-00004F080000}"/>
    <cellStyle name="Normal 2 24 4 2 10" xfId="2128" xr:uid="{00000000-0005-0000-0000-000050080000}"/>
    <cellStyle name="Normal 2 24 4 2 2" xfId="2129" xr:uid="{00000000-0005-0000-0000-000051080000}"/>
    <cellStyle name="Normal 2 24 4 2 3" xfId="2130" xr:uid="{00000000-0005-0000-0000-000052080000}"/>
    <cellStyle name="Normal 2 24 4 2 4" xfId="2131" xr:uid="{00000000-0005-0000-0000-000053080000}"/>
    <cellStyle name="Normal 2 24 4 2 5" xfId="2132" xr:uid="{00000000-0005-0000-0000-000054080000}"/>
    <cellStyle name="Normal 2 24 4 2 6" xfId="2133" xr:uid="{00000000-0005-0000-0000-000055080000}"/>
    <cellStyle name="Normal 2 24 4 2 7" xfId="2134" xr:uid="{00000000-0005-0000-0000-000056080000}"/>
    <cellStyle name="Normal 2 24 4 2 8" xfId="2135" xr:uid="{00000000-0005-0000-0000-000057080000}"/>
    <cellStyle name="Normal 2 24 4 2 9" xfId="2136" xr:uid="{00000000-0005-0000-0000-000058080000}"/>
    <cellStyle name="Normal 2 24 4 3" xfId="2137" xr:uid="{00000000-0005-0000-0000-000059080000}"/>
    <cellStyle name="Normal 2 24 4 3 10" xfId="2138" xr:uid="{00000000-0005-0000-0000-00005A080000}"/>
    <cellStyle name="Normal 2 24 4 3 2" xfId="2139" xr:uid="{00000000-0005-0000-0000-00005B080000}"/>
    <cellStyle name="Normal 2 24 4 3 3" xfId="2140" xr:uid="{00000000-0005-0000-0000-00005C080000}"/>
    <cellStyle name="Normal 2 24 4 3 4" xfId="2141" xr:uid="{00000000-0005-0000-0000-00005D080000}"/>
    <cellStyle name="Normal 2 24 4 3 5" xfId="2142" xr:uid="{00000000-0005-0000-0000-00005E080000}"/>
    <cellStyle name="Normal 2 24 4 3 6" xfId="2143" xr:uid="{00000000-0005-0000-0000-00005F080000}"/>
    <cellStyle name="Normal 2 24 4 3 7" xfId="2144" xr:uid="{00000000-0005-0000-0000-000060080000}"/>
    <cellStyle name="Normal 2 24 4 3 8" xfId="2145" xr:uid="{00000000-0005-0000-0000-000061080000}"/>
    <cellStyle name="Normal 2 24 4 3 9" xfId="2146" xr:uid="{00000000-0005-0000-0000-000062080000}"/>
    <cellStyle name="Normal 2 24 5" xfId="2147" xr:uid="{00000000-0005-0000-0000-000063080000}"/>
    <cellStyle name="Normal 2 24 5 10" xfId="2148" xr:uid="{00000000-0005-0000-0000-000064080000}"/>
    <cellStyle name="Normal 2 24 5 2" xfId="2149" xr:uid="{00000000-0005-0000-0000-000065080000}"/>
    <cellStyle name="Normal 2 24 5 3" xfId="2150" xr:uid="{00000000-0005-0000-0000-000066080000}"/>
    <cellStyle name="Normal 2 24 5 4" xfId="2151" xr:uid="{00000000-0005-0000-0000-000067080000}"/>
    <cellStyle name="Normal 2 24 5 5" xfId="2152" xr:uid="{00000000-0005-0000-0000-000068080000}"/>
    <cellStyle name="Normal 2 24 5 6" xfId="2153" xr:uid="{00000000-0005-0000-0000-000069080000}"/>
    <cellStyle name="Normal 2 24 5 7" xfId="2154" xr:uid="{00000000-0005-0000-0000-00006A080000}"/>
    <cellStyle name="Normal 2 24 5 8" xfId="2155" xr:uid="{00000000-0005-0000-0000-00006B080000}"/>
    <cellStyle name="Normal 2 24 5 9" xfId="2156" xr:uid="{00000000-0005-0000-0000-00006C080000}"/>
    <cellStyle name="Normal 2 24 6" xfId="2157" xr:uid="{00000000-0005-0000-0000-00006D080000}"/>
    <cellStyle name="Normal 2 24 7" xfId="2158" xr:uid="{00000000-0005-0000-0000-00006E080000}"/>
    <cellStyle name="Normal 2 24 8" xfId="2159" xr:uid="{00000000-0005-0000-0000-00006F080000}"/>
    <cellStyle name="Normal 2 24 9" xfId="2160" xr:uid="{00000000-0005-0000-0000-000070080000}"/>
    <cellStyle name="Normal 2 25" xfId="2161" xr:uid="{00000000-0005-0000-0000-000071080000}"/>
    <cellStyle name="Normal 2 26" xfId="2162" xr:uid="{00000000-0005-0000-0000-000072080000}"/>
    <cellStyle name="Normal 2 27" xfId="2163" xr:uid="{00000000-0005-0000-0000-000073080000}"/>
    <cellStyle name="Normal 2 28" xfId="2164" xr:uid="{00000000-0005-0000-0000-000074080000}"/>
    <cellStyle name="Normal 2 29" xfId="2165" xr:uid="{00000000-0005-0000-0000-000075080000}"/>
    <cellStyle name="Normal 2 3" xfId="2166" xr:uid="{00000000-0005-0000-0000-000076080000}"/>
    <cellStyle name="Normal 2 30" xfId="2167" xr:uid="{00000000-0005-0000-0000-000077080000}"/>
    <cellStyle name="Normal 2 30 2" xfId="2168" xr:uid="{00000000-0005-0000-0000-000078080000}"/>
    <cellStyle name="Normal 2 30 3" xfId="2169" xr:uid="{00000000-0005-0000-0000-000079080000}"/>
    <cellStyle name="Normal 2 30 4" xfId="2170" xr:uid="{00000000-0005-0000-0000-00007A080000}"/>
    <cellStyle name="Normal 2 30 5" xfId="2171" xr:uid="{00000000-0005-0000-0000-00007B080000}"/>
    <cellStyle name="Normal 2 30 6" xfId="2172" xr:uid="{00000000-0005-0000-0000-00007C080000}"/>
    <cellStyle name="Normal 2 30 7" xfId="2173" xr:uid="{00000000-0005-0000-0000-00007D080000}"/>
    <cellStyle name="Normal 2 30 8" xfId="2174" xr:uid="{00000000-0005-0000-0000-00007E080000}"/>
    <cellStyle name="Normal 2 31" xfId="2175" xr:uid="{00000000-0005-0000-0000-00007F080000}"/>
    <cellStyle name="Normal 2 31 2" xfId="2176" xr:uid="{00000000-0005-0000-0000-000080080000}"/>
    <cellStyle name="Normal 2 31 3" xfId="2177" xr:uid="{00000000-0005-0000-0000-000081080000}"/>
    <cellStyle name="Normal 2 31 4" xfId="2178" xr:uid="{00000000-0005-0000-0000-000082080000}"/>
    <cellStyle name="Normal 2 31 5" xfId="2179" xr:uid="{00000000-0005-0000-0000-000083080000}"/>
    <cellStyle name="Normal 2 31 6" xfId="2180" xr:uid="{00000000-0005-0000-0000-000084080000}"/>
    <cellStyle name="Normal 2 31 7" xfId="2181" xr:uid="{00000000-0005-0000-0000-000085080000}"/>
    <cellStyle name="Normal 2 31 8" xfId="2182" xr:uid="{00000000-0005-0000-0000-000086080000}"/>
    <cellStyle name="Normal 2 32" xfId="2183" xr:uid="{00000000-0005-0000-0000-000087080000}"/>
    <cellStyle name="Normal 2 33" xfId="2184" xr:uid="{00000000-0005-0000-0000-000088080000}"/>
    <cellStyle name="Normal 2 34" xfId="2185" xr:uid="{00000000-0005-0000-0000-000089080000}"/>
    <cellStyle name="Normal 2 34 2" xfId="2186" xr:uid="{00000000-0005-0000-0000-00008A080000}"/>
    <cellStyle name="Normal 2 34 2 2" xfId="2187" xr:uid="{00000000-0005-0000-0000-00008B080000}"/>
    <cellStyle name="Normal 2 35" xfId="2188" xr:uid="{00000000-0005-0000-0000-00008C080000}"/>
    <cellStyle name="Normal 2 4" xfId="2189" xr:uid="{00000000-0005-0000-0000-00008D080000}"/>
    <cellStyle name="Normal 2 5" xfId="2190" xr:uid="{00000000-0005-0000-0000-00008E080000}"/>
    <cellStyle name="Normal 2 6" xfId="2191" xr:uid="{00000000-0005-0000-0000-00008F080000}"/>
    <cellStyle name="Normal 2 7" xfId="2192" xr:uid="{00000000-0005-0000-0000-000090080000}"/>
    <cellStyle name="Normal 2 7 10" xfId="2193" xr:uid="{00000000-0005-0000-0000-000091080000}"/>
    <cellStyle name="Normal 2 7 11" xfId="2194" xr:uid="{00000000-0005-0000-0000-000092080000}"/>
    <cellStyle name="Normal 2 7 12" xfId="2195" xr:uid="{00000000-0005-0000-0000-000093080000}"/>
    <cellStyle name="Normal 2 7 13" xfId="2196" xr:uid="{00000000-0005-0000-0000-000094080000}"/>
    <cellStyle name="Normal 2 7 14" xfId="2197" xr:uid="{00000000-0005-0000-0000-000095080000}"/>
    <cellStyle name="Normal 2 7 15" xfId="2198" xr:uid="{00000000-0005-0000-0000-000096080000}"/>
    <cellStyle name="Normal 2 7 16" xfId="2199" xr:uid="{00000000-0005-0000-0000-000097080000}"/>
    <cellStyle name="Normal 2 7 17" xfId="2200" xr:uid="{00000000-0005-0000-0000-000098080000}"/>
    <cellStyle name="Normal 2 7 18" xfId="2201" xr:uid="{00000000-0005-0000-0000-000099080000}"/>
    <cellStyle name="Normal 2 7 2" xfId="2202" xr:uid="{00000000-0005-0000-0000-00009A080000}"/>
    <cellStyle name="Normal 2 7 2 2" xfId="2203" xr:uid="{00000000-0005-0000-0000-00009B080000}"/>
    <cellStyle name="Normal 2 7 2 2 10" xfId="2204" xr:uid="{00000000-0005-0000-0000-00009C080000}"/>
    <cellStyle name="Normal 2 7 2 2 11" xfId="2205" xr:uid="{00000000-0005-0000-0000-00009D080000}"/>
    <cellStyle name="Normal 2 7 2 2 12" xfId="2206" xr:uid="{00000000-0005-0000-0000-00009E080000}"/>
    <cellStyle name="Normal 2 7 2 2 13" xfId="2207" xr:uid="{00000000-0005-0000-0000-00009F080000}"/>
    <cellStyle name="Normal 2 7 2 2 14" xfId="2208" xr:uid="{00000000-0005-0000-0000-0000A0080000}"/>
    <cellStyle name="Normal 2 7 2 2 15" xfId="2209" xr:uid="{00000000-0005-0000-0000-0000A1080000}"/>
    <cellStyle name="Normal 2 7 2 2 16" xfId="2210" xr:uid="{00000000-0005-0000-0000-0000A2080000}"/>
    <cellStyle name="Normal 2 7 2 2 2" xfId="2211" xr:uid="{00000000-0005-0000-0000-0000A3080000}"/>
    <cellStyle name="Normal 2 7 2 2 2 2" xfId="2212" xr:uid="{00000000-0005-0000-0000-0000A4080000}"/>
    <cellStyle name="Normal 2 7 2 2 2 2 10" xfId="2213" xr:uid="{00000000-0005-0000-0000-0000A5080000}"/>
    <cellStyle name="Normal 2 7 2 2 2 2 11" xfId="2214" xr:uid="{00000000-0005-0000-0000-0000A6080000}"/>
    <cellStyle name="Normal 2 7 2 2 2 2 12" xfId="2215" xr:uid="{00000000-0005-0000-0000-0000A7080000}"/>
    <cellStyle name="Normal 2 7 2 2 2 2 13" xfId="2216" xr:uid="{00000000-0005-0000-0000-0000A8080000}"/>
    <cellStyle name="Normal 2 7 2 2 2 2 2" xfId="2217" xr:uid="{00000000-0005-0000-0000-0000A9080000}"/>
    <cellStyle name="Normal 2 7 2 2 2 2 2 2" xfId="2218" xr:uid="{00000000-0005-0000-0000-0000AA080000}"/>
    <cellStyle name="Normal 2 7 2 2 2 2 2 2 10" xfId="2219" xr:uid="{00000000-0005-0000-0000-0000AB080000}"/>
    <cellStyle name="Normal 2 7 2 2 2 2 2 2 2" xfId="2220" xr:uid="{00000000-0005-0000-0000-0000AC080000}"/>
    <cellStyle name="Normal 2 7 2 2 2 2 2 2 3" xfId="2221" xr:uid="{00000000-0005-0000-0000-0000AD080000}"/>
    <cellStyle name="Normal 2 7 2 2 2 2 2 2 4" xfId="2222" xr:uid="{00000000-0005-0000-0000-0000AE080000}"/>
    <cellStyle name="Normal 2 7 2 2 2 2 2 2 5" xfId="2223" xr:uid="{00000000-0005-0000-0000-0000AF080000}"/>
    <cellStyle name="Normal 2 7 2 2 2 2 2 2 6" xfId="2224" xr:uid="{00000000-0005-0000-0000-0000B0080000}"/>
    <cellStyle name="Normal 2 7 2 2 2 2 2 2 7" xfId="2225" xr:uid="{00000000-0005-0000-0000-0000B1080000}"/>
    <cellStyle name="Normal 2 7 2 2 2 2 2 2 8" xfId="2226" xr:uid="{00000000-0005-0000-0000-0000B2080000}"/>
    <cellStyle name="Normal 2 7 2 2 2 2 2 2 9" xfId="2227" xr:uid="{00000000-0005-0000-0000-0000B3080000}"/>
    <cellStyle name="Normal 2 7 2 2 2 2 2 3" xfId="2228" xr:uid="{00000000-0005-0000-0000-0000B4080000}"/>
    <cellStyle name="Normal 2 7 2 2 2 2 2 3 10" xfId="2229" xr:uid="{00000000-0005-0000-0000-0000B5080000}"/>
    <cellStyle name="Normal 2 7 2 2 2 2 2 3 2" xfId="2230" xr:uid="{00000000-0005-0000-0000-0000B6080000}"/>
    <cellStyle name="Normal 2 7 2 2 2 2 2 3 3" xfId="2231" xr:uid="{00000000-0005-0000-0000-0000B7080000}"/>
    <cellStyle name="Normal 2 7 2 2 2 2 2 3 4" xfId="2232" xr:uid="{00000000-0005-0000-0000-0000B8080000}"/>
    <cellStyle name="Normal 2 7 2 2 2 2 2 3 5" xfId="2233" xr:uid="{00000000-0005-0000-0000-0000B9080000}"/>
    <cellStyle name="Normal 2 7 2 2 2 2 2 3 6" xfId="2234" xr:uid="{00000000-0005-0000-0000-0000BA080000}"/>
    <cellStyle name="Normal 2 7 2 2 2 2 2 3 7" xfId="2235" xr:uid="{00000000-0005-0000-0000-0000BB080000}"/>
    <cellStyle name="Normal 2 7 2 2 2 2 2 3 8" xfId="2236" xr:uid="{00000000-0005-0000-0000-0000BC080000}"/>
    <cellStyle name="Normal 2 7 2 2 2 2 2 3 9" xfId="2237" xr:uid="{00000000-0005-0000-0000-0000BD080000}"/>
    <cellStyle name="Normal 2 7 2 2 2 2 3" xfId="2238" xr:uid="{00000000-0005-0000-0000-0000BE080000}"/>
    <cellStyle name="Normal 2 7 2 2 2 2 3 10" xfId="2239" xr:uid="{00000000-0005-0000-0000-0000BF080000}"/>
    <cellStyle name="Normal 2 7 2 2 2 2 3 2" xfId="2240" xr:uid="{00000000-0005-0000-0000-0000C0080000}"/>
    <cellStyle name="Normal 2 7 2 2 2 2 3 3" xfId="2241" xr:uid="{00000000-0005-0000-0000-0000C1080000}"/>
    <cellStyle name="Normal 2 7 2 2 2 2 3 4" xfId="2242" xr:uid="{00000000-0005-0000-0000-0000C2080000}"/>
    <cellStyle name="Normal 2 7 2 2 2 2 3 5" xfId="2243" xr:uid="{00000000-0005-0000-0000-0000C3080000}"/>
    <cellStyle name="Normal 2 7 2 2 2 2 3 6" xfId="2244" xr:uid="{00000000-0005-0000-0000-0000C4080000}"/>
    <cellStyle name="Normal 2 7 2 2 2 2 3 7" xfId="2245" xr:uid="{00000000-0005-0000-0000-0000C5080000}"/>
    <cellStyle name="Normal 2 7 2 2 2 2 3 8" xfId="2246" xr:uid="{00000000-0005-0000-0000-0000C6080000}"/>
    <cellStyle name="Normal 2 7 2 2 2 2 3 9" xfId="2247" xr:uid="{00000000-0005-0000-0000-0000C7080000}"/>
    <cellStyle name="Normal 2 7 2 2 2 2 4" xfId="2248" xr:uid="{00000000-0005-0000-0000-0000C8080000}"/>
    <cellStyle name="Normal 2 7 2 2 2 2 5" xfId="2249" xr:uid="{00000000-0005-0000-0000-0000C9080000}"/>
    <cellStyle name="Normal 2 7 2 2 2 2 6" xfId="2250" xr:uid="{00000000-0005-0000-0000-0000CA080000}"/>
    <cellStyle name="Normal 2 7 2 2 2 2 7" xfId="2251" xr:uid="{00000000-0005-0000-0000-0000CB080000}"/>
    <cellStyle name="Normal 2 7 2 2 2 2 8" xfId="2252" xr:uid="{00000000-0005-0000-0000-0000CC080000}"/>
    <cellStyle name="Normal 2 7 2 2 2 2 9" xfId="2253" xr:uid="{00000000-0005-0000-0000-0000CD080000}"/>
    <cellStyle name="Normal 2 7 2 2 2 3" xfId="2254" xr:uid="{00000000-0005-0000-0000-0000CE080000}"/>
    <cellStyle name="Normal 2 7 2 2 2 3 10" xfId="2255" xr:uid="{00000000-0005-0000-0000-0000CF080000}"/>
    <cellStyle name="Normal 2 7 2 2 2 3 2" xfId="2256" xr:uid="{00000000-0005-0000-0000-0000D0080000}"/>
    <cellStyle name="Normal 2 7 2 2 2 3 3" xfId="2257" xr:uid="{00000000-0005-0000-0000-0000D1080000}"/>
    <cellStyle name="Normal 2 7 2 2 2 3 4" xfId="2258" xr:uid="{00000000-0005-0000-0000-0000D2080000}"/>
    <cellStyle name="Normal 2 7 2 2 2 3 5" xfId="2259" xr:uid="{00000000-0005-0000-0000-0000D3080000}"/>
    <cellStyle name="Normal 2 7 2 2 2 3 6" xfId="2260" xr:uid="{00000000-0005-0000-0000-0000D4080000}"/>
    <cellStyle name="Normal 2 7 2 2 2 3 7" xfId="2261" xr:uid="{00000000-0005-0000-0000-0000D5080000}"/>
    <cellStyle name="Normal 2 7 2 2 2 3 8" xfId="2262" xr:uid="{00000000-0005-0000-0000-0000D6080000}"/>
    <cellStyle name="Normal 2 7 2 2 2 3 9" xfId="2263" xr:uid="{00000000-0005-0000-0000-0000D7080000}"/>
    <cellStyle name="Normal 2 7 2 2 2 4" xfId="2264" xr:uid="{00000000-0005-0000-0000-0000D8080000}"/>
    <cellStyle name="Normal 2 7 2 2 2 4 10" xfId="2265" xr:uid="{00000000-0005-0000-0000-0000D9080000}"/>
    <cellStyle name="Normal 2 7 2 2 2 4 2" xfId="2266" xr:uid="{00000000-0005-0000-0000-0000DA080000}"/>
    <cellStyle name="Normal 2 7 2 2 2 4 3" xfId="2267" xr:uid="{00000000-0005-0000-0000-0000DB080000}"/>
    <cellStyle name="Normal 2 7 2 2 2 4 4" xfId="2268" xr:uid="{00000000-0005-0000-0000-0000DC080000}"/>
    <cellStyle name="Normal 2 7 2 2 2 4 5" xfId="2269" xr:uid="{00000000-0005-0000-0000-0000DD080000}"/>
    <cellStyle name="Normal 2 7 2 2 2 4 6" xfId="2270" xr:uid="{00000000-0005-0000-0000-0000DE080000}"/>
    <cellStyle name="Normal 2 7 2 2 2 4 7" xfId="2271" xr:uid="{00000000-0005-0000-0000-0000DF080000}"/>
    <cellStyle name="Normal 2 7 2 2 2 4 8" xfId="2272" xr:uid="{00000000-0005-0000-0000-0000E0080000}"/>
    <cellStyle name="Normal 2 7 2 2 2 4 9" xfId="2273" xr:uid="{00000000-0005-0000-0000-0000E1080000}"/>
    <cellStyle name="Normal 2 7 2 2 2 5" xfId="2274" xr:uid="{00000000-0005-0000-0000-0000E2080000}"/>
    <cellStyle name="Normal 2 7 2 2 2 5 10" xfId="2275" xr:uid="{00000000-0005-0000-0000-0000E3080000}"/>
    <cellStyle name="Normal 2 7 2 2 2 5 11" xfId="2276" xr:uid="{00000000-0005-0000-0000-0000E4080000}"/>
    <cellStyle name="Normal 2 7 2 2 2 5 12" xfId="2277" xr:uid="{00000000-0005-0000-0000-0000E5080000}"/>
    <cellStyle name="Normal 2 7 2 2 2 5 2" xfId="2278" xr:uid="{00000000-0005-0000-0000-0000E6080000}"/>
    <cellStyle name="Normal 2 7 2 2 2 5 3" xfId="2279" xr:uid="{00000000-0005-0000-0000-0000E7080000}"/>
    <cellStyle name="Normal 2 7 2 2 2 5 4" xfId="2280" xr:uid="{00000000-0005-0000-0000-0000E8080000}"/>
    <cellStyle name="Normal 2 7 2 2 2 5 5" xfId="2281" xr:uid="{00000000-0005-0000-0000-0000E9080000}"/>
    <cellStyle name="Normal 2 7 2 2 2 5 6" xfId="2282" xr:uid="{00000000-0005-0000-0000-0000EA080000}"/>
    <cellStyle name="Normal 2 7 2 2 2 5 7" xfId="2283" xr:uid="{00000000-0005-0000-0000-0000EB080000}"/>
    <cellStyle name="Normal 2 7 2 2 2 5 8" xfId="2284" xr:uid="{00000000-0005-0000-0000-0000EC080000}"/>
    <cellStyle name="Normal 2 7 2 2 2 5 9" xfId="2285" xr:uid="{00000000-0005-0000-0000-0000ED080000}"/>
    <cellStyle name="Normal 2 7 2 2 2 6" xfId="2286" xr:uid="{00000000-0005-0000-0000-0000EE080000}"/>
    <cellStyle name="Normal 2 7 2 2 2 6 10" xfId="2287" xr:uid="{00000000-0005-0000-0000-0000EF080000}"/>
    <cellStyle name="Normal 2 7 2 2 2 6 2" xfId="2288" xr:uid="{00000000-0005-0000-0000-0000F0080000}"/>
    <cellStyle name="Normal 2 7 2 2 2 6 3" xfId="2289" xr:uid="{00000000-0005-0000-0000-0000F1080000}"/>
    <cellStyle name="Normal 2 7 2 2 2 6 4" xfId="2290" xr:uid="{00000000-0005-0000-0000-0000F2080000}"/>
    <cellStyle name="Normal 2 7 2 2 2 6 5" xfId="2291" xr:uid="{00000000-0005-0000-0000-0000F3080000}"/>
    <cellStyle name="Normal 2 7 2 2 2 6 6" xfId="2292" xr:uid="{00000000-0005-0000-0000-0000F4080000}"/>
    <cellStyle name="Normal 2 7 2 2 2 6 7" xfId="2293" xr:uid="{00000000-0005-0000-0000-0000F5080000}"/>
    <cellStyle name="Normal 2 7 2 2 2 6 8" xfId="2294" xr:uid="{00000000-0005-0000-0000-0000F6080000}"/>
    <cellStyle name="Normal 2 7 2 2 2 6 9" xfId="2295" xr:uid="{00000000-0005-0000-0000-0000F7080000}"/>
    <cellStyle name="Normal 2 7 2 2 3" xfId="2296" xr:uid="{00000000-0005-0000-0000-0000F8080000}"/>
    <cellStyle name="Normal 2 7 2 2 3 10" xfId="2297" xr:uid="{00000000-0005-0000-0000-0000F9080000}"/>
    <cellStyle name="Normal 2 7 2 2 3 2" xfId="2298" xr:uid="{00000000-0005-0000-0000-0000FA080000}"/>
    <cellStyle name="Normal 2 7 2 2 3 3" xfId="2299" xr:uid="{00000000-0005-0000-0000-0000FB080000}"/>
    <cellStyle name="Normal 2 7 2 2 3 4" xfId="2300" xr:uid="{00000000-0005-0000-0000-0000FC080000}"/>
    <cellStyle name="Normal 2 7 2 2 3 5" xfId="2301" xr:uid="{00000000-0005-0000-0000-0000FD080000}"/>
    <cellStyle name="Normal 2 7 2 2 3 6" xfId="2302" xr:uid="{00000000-0005-0000-0000-0000FE080000}"/>
    <cellStyle name="Normal 2 7 2 2 3 7" xfId="2303" xr:uid="{00000000-0005-0000-0000-0000FF080000}"/>
    <cellStyle name="Normal 2 7 2 2 3 8" xfId="2304" xr:uid="{00000000-0005-0000-0000-000000090000}"/>
    <cellStyle name="Normal 2 7 2 2 3 9" xfId="2305" xr:uid="{00000000-0005-0000-0000-000001090000}"/>
    <cellStyle name="Normal 2 7 2 2 4" xfId="2306" xr:uid="{00000000-0005-0000-0000-000002090000}"/>
    <cellStyle name="Normal 2 7 2 2 4 2" xfId="2307" xr:uid="{00000000-0005-0000-0000-000003090000}"/>
    <cellStyle name="Normal 2 7 2 2 4 2 10" xfId="2308" xr:uid="{00000000-0005-0000-0000-000004090000}"/>
    <cellStyle name="Normal 2 7 2 2 4 2 11" xfId="2309" xr:uid="{00000000-0005-0000-0000-000005090000}"/>
    <cellStyle name="Normal 2 7 2 2 4 2 12" xfId="2310" xr:uid="{00000000-0005-0000-0000-000006090000}"/>
    <cellStyle name="Normal 2 7 2 2 4 2 2" xfId="2311" xr:uid="{00000000-0005-0000-0000-000007090000}"/>
    <cellStyle name="Normal 2 7 2 2 4 2 3" xfId="2312" xr:uid="{00000000-0005-0000-0000-000008090000}"/>
    <cellStyle name="Normal 2 7 2 2 4 2 4" xfId="2313" xr:uid="{00000000-0005-0000-0000-000009090000}"/>
    <cellStyle name="Normal 2 7 2 2 4 2 5" xfId="2314" xr:uid="{00000000-0005-0000-0000-00000A090000}"/>
    <cellStyle name="Normal 2 7 2 2 4 2 6" xfId="2315" xr:uid="{00000000-0005-0000-0000-00000B090000}"/>
    <cellStyle name="Normal 2 7 2 2 4 2 7" xfId="2316" xr:uid="{00000000-0005-0000-0000-00000C090000}"/>
    <cellStyle name="Normal 2 7 2 2 4 2 8" xfId="2317" xr:uid="{00000000-0005-0000-0000-00000D090000}"/>
    <cellStyle name="Normal 2 7 2 2 4 2 9" xfId="2318" xr:uid="{00000000-0005-0000-0000-00000E090000}"/>
    <cellStyle name="Normal 2 7 2 2 4 3" xfId="2319" xr:uid="{00000000-0005-0000-0000-00000F090000}"/>
    <cellStyle name="Normal 2 7 2 2 4 4" xfId="2320" xr:uid="{00000000-0005-0000-0000-000010090000}"/>
    <cellStyle name="Normal 2 7 2 2 4 4 10" xfId="2321" xr:uid="{00000000-0005-0000-0000-000011090000}"/>
    <cellStyle name="Normal 2 7 2 2 4 4 2" xfId="2322" xr:uid="{00000000-0005-0000-0000-000012090000}"/>
    <cellStyle name="Normal 2 7 2 2 4 4 3" xfId="2323" xr:uid="{00000000-0005-0000-0000-000013090000}"/>
    <cellStyle name="Normal 2 7 2 2 4 4 4" xfId="2324" xr:uid="{00000000-0005-0000-0000-000014090000}"/>
    <cellStyle name="Normal 2 7 2 2 4 4 5" xfId="2325" xr:uid="{00000000-0005-0000-0000-000015090000}"/>
    <cellStyle name="Normal 2 7 2 2 4 4 6" xfId="2326" xr:uid="{00000000-0005-0000-0000-000016090000}"/>
    <cellStyle name="Normal 2 7 2 2 4 4 7" xfId="2327" xr:uid="{00000000-0005-0000-0000-000017090000}"/>
    <cellStyle name="Normal 2 7 2 2 4 4 8" xfId="2328" xr:uid="{00000000-0005-0000-0000-000018090000}"/>
    <cellStyle name="Normal 2 7 2 2 4 4 9" xfId="2329" xr:uid="{00000000-0005-0000-0000-000019090000}"/>
    <cellStyle name="Normal 2 7 2 2 5" xfId="2330" xr:uid="{00000000-0005-0000-0000-00001A090000}"/>
    <cellStyle name="Normal 2 7 2 2 6" xfId="2331" xr:uid="{00000000-0005-0000-0000-00001B090000}"/>
    <cellStyle name="Normal 2 7 2 2 6 2" xfId="2332" xr:uid="{00000000-0005-0000-0000-00001C090000}"/>
    <cellStyle name="Normal 2 7 2 2 6 2 10" xfId="2333" xr:uid="{00000000-0005-0000-0000-00001D090000}"/>
    <cellStyle name="Normal 2 7 2 2 6 2 2" xfId="2334" xr:uid="{00000000-0005-0000-0000-00001E090000}"/>
    <cellStyle name="Normal 2 7 2 2 6 2 3" xfId="2335" xr:uid="{00000000-0005-0000-0000-00001F090000}"/>
    <cellStyle name="Normal 2 7 2 2 6 2 4" xfId="2336" xr:uid="{00000000-0005-0000-0000-000020090000}"/>
    <cellStyle name="Normal 2 7 2 2 6 2 5" xfId="2337" xr:uid="{00000000-0005-0000-0000-000021090000}"/>
    <cellStyle name="Normal 2 7 2 2 6 2 6" xfId="2338" xr:uid="{00000000-0005-0000-0000-000022090000}"/>
    <cellStyle name="Normal 2 7 2 2 6 2 7" xfId="2339" xr:uid="{00000000-0005-0000-0000-000023090000}"/>
    <cellStyle name="Normal 2 7 2 2 6 2 8" xfId="2340" xr:uid="{00000000-0005-0000-0000-000024090000}"/>
    <cellStyle name="Normal 2 7 2 2 6 2 9" xfId="2341" xr:uid="{00000000-0005-0000-0000-000025090000}"/>
    <cellStyle name="Normal 2 7 2 2 6 3" xfId="2342" xr:uid="{00000000-0005-0000-0000-000026090000}"/>
    <cellStyle name="Normal 2 7 2 2 6 3 10" xfId="2343" xr:uid="{00000000-0005-0000-0000-000027090000}"/>
    <cellStyle name="Normal 2 7 2 2 6 3 2" xfId="2344" xr:uid="{00000000-0005-0000-0000-000028090000}"/>
    <cellStyle name="Normal 2 7 2 2 6 3 3" xfId="2345" xr:uid="{00000000-0005-0000-0000-000029090000}"/>
    <cellStyle name="Normal 2 7 2 2 6 3 4" xfId="2346" xr:uid="{00000000-0005-0000-0000-00002A090000}"/>
    <cellStyle name="Normal 2 7 2 2 6 3 5" xfId="2347" xr:uid="{00000000-0005-0000-0000-00002B090000}"/>
    <cellStyle name="Normal 2 7 2 2 6 3 6" xfId="2348" xr:uid="{00000000-0005-0000-0000-00002C090000}"/>
    <cellStyle name="Normal 2 7 2 2 6 3 7" xfId="2349" xr:uid="{00000000-0005-0000-0000-00002D090000}"/>
    <cellStyle name="Normal 2 7 2 2 6 3 8" xfId="2350" xr:uid="{00000000-0005-0000-0000-00002E090000}"/>
    <cellStyle name="Normal 2 7 2 2 6 3 9" xfId="2351" xr:uid="{00000000-0005-0000-0000-00002F090000}"/>
    <cellStyle name="Normal 2 7 2 2 7" xfId="2352" xr:uid="{00000000-0005-0000-0000-000030090000}"/>
    <cellStyle name="Normal 2 7 2 2 8" xfId="2353" xr:uid="{00000000-0005-0000-0000-000031090000}"/>
    <cellStyle name="Normal 2 7 2 2 9" xfId="2354" xr:uid="{00000000-0005-0000-0000-000032090000}"/>
    <cellStyle name="Normal 2 7 2 3" xfId="2355" xr:uid="{00000000-0005-0000-0000-000033090000}"/>
    <cellStyle name="Normal 2 7 2 3 10" xfId="2356" xr:uid="{00000000-0005-0000-0000-000034090000}"/>
    <cellStyle name="Normal 2 7 2 3 2" xfId="2357" xr:uid="{00000000-0005-0000-0000-000035090000}"/>
    <cellStyle name="Normal 2 7 2 3 3" xfId="2358" xr:uid="{00000000-0005-0000-0000-000036090000}"/>
    <cellStyle name="Normal 2 7 2 3 4" xfId="2359" xr:uid="{00000000-0005-0000-0000-000037090000}"/>
    <cellStyle name="Normal 2 7 2 3 5" xfId="2360" xr:uid="{00000000-0005-0000-0000-000038090000}"/>
    <cellStyle name="Normal 2 7 2 3 6" xfId="2361" xr:uid="{00000000-0005-0000-0000-000039090000}"/>
    <cellStyle name="Normal 2 7 2 3 7" xfId="2362" xr:uid="{00000000-0005-0000-0000-00003A090000}"/>
    <cellStyle name="Normal 2 7 2 3 8" xfId="2363" xr:uid="{00000000-0005-0000-0000-00003B090000}"/>
    <cellStyle name="Normal 2 7 2 3 9" xfId="2364" xr:uid="{00000000-0005-0000-0000-00003C090000}"/>
    <cellStyle name="Normal 2 7 2 4" xfId="2365" xr:uid="{00000000-0005-0000-0000-00003D090000}"/>
    <cellStyle name="Normal 2 7 2 4 10" xfId="2366" xr:uid="{00000000-0005-0000-0000-00003E090000}"/>
    <cellStyle name="Normal 2 7 2 4 11" xfId="2367" xr:uid="{00000000-0005-0000-0000-00003F090000}"/>
    <cellStyle name="Normal 2 7 2 4 12" xfId="2368" xr:uid="{00000000-0005-0000-0000-000040090000}"/>
    <cellStyle name="Normal 2 7 2 4 13" xfId="2369" xr:uid="{00000000-0005-0000-0000-000041090000}"/>
    <cellStyle name="Normal 2 7 2 4 14" xfId="2370" xr:uid="{00000000-0005-0000-0000-000042090000}"/>
    <cellStyle name="Normal 2 7 2 4 15" xfId="2371" xr:uid="{00000000-0005-0000-0000-000043090000}"/>
    <cellStyle name="Normal 2 7 2 4 2" xfId="2372" xr:uid="{00000000-0005-0000-0000-000044090000}"/>
    <cellStyle name="Normal 2 7 2 4 2 2" xfId="2373" xr:uid="{00000000-0005-0000-0000-000045090000}"/>
    <cellStyle name="Normal 2 7 2 4 2 2 10" xfId="2374" xr:uid="{00000000-0005-0000-0000-000046090000}"/>
    <cellStyle name="Normal 2 7 2 4 2 2 11" xfId="2375" xr:uid="{00000000-0005-0000-0000-000047090000}"/>
    <cellStyle name="Normal 2 7 2 4 2 2 12" xfId="2376" xr:uid="{00000000-0005-0000-0000-000048090000}"/>
    <cellStyle name="Normal 2 7 2 4 2 2 2" xfId="2377" xr:uid="{00000000-0005-0000-0000-000049090000}"/>
    <cellStyle name="Normal 2 7 2 4 2 2 3" xfId="2378" xr:uid="{00000000-0005-0000-0000-00004A090000}"/>
    <cellStyle name="Normal 2 7 2 4 2 2 4" xfId="2379" xr:uid="{00000000-0005-0000-0000-00004B090000}"/>
    <cellStyle name="Normal 2 7 2 4 2 2 5" xfId="2380" xr:uid="{00000000-0005-0000-0000-00004C090000}"/>
    <cellStyle name="Normal 2 7 2 4 2 2 6" xfId="2381" xr:uid="{00000000-0005-0000-0000-00004D090000}"/>
    <cellStyle name="Normal 2 7 2 4 2 2 7" xfId="2382" xr:uid="{00000000-0005-0000-0000-00004E090000}"/>
    <cellStyle name="Normal 2 7 2 4 2 2 8" xfId="2383" xr:uid="{00000000-0005-0000-0000-00004F090000}"/>
    <cellStyle name="Normal 2 7 2 4 2 2 9" xfId="2384" xr:uid="{00000000-0005-0000-0000-000050090000}"/>
    <cellStyle name="Normal 2 7 2 4 2 3" xfId="2385" xr:uid="{00000000-0005-0000-0000-000051090000}"/>
    <cellStyle name="Normal 2 7 2 4 2 4" xfId="2386" xr:uid="{00000000-0005-0000-0000-000052090000}"/>
    <cellStyle name="Normal 2 7 2 4 2 4 10" xfId="2387" xr:uid="{00000000-0005-0000-0000-000053090000}"/>
    <cellStyle name="Normal 2 7 2 4 2 4 2" xfId="2388" xr:uid="{00000000-0005-0000-0000-000054090000}"/>
    <cellStyle name="Normal 2 7 2 4 2 4 3" xfId="2389" xr:uid="{00000000-0005-0000-0000-000055090000}"/>
    <cellStyle name="Normal 2 7 2 4 2 4 4" xfId="2390" xr:uid="{00000000-0005-0000-0000-000056090000}"/>
    <cellStyle name="Normal 2 7 2 4 2 4 5" xfId="2391" xr:uid="{00000000-0005-0000-0000-000057090000}"/>
    <cellStyle name="Normal 2 7 2 4 2 4 6" xfId="2392" xr:uid="{00000000-0005-0000-0000-000058090000}"/>
    <cellStyle name="Normal 2 7 2 4 2 4 7" xfId="2393" xr:uid="{00000000-0005-0000-0000-000059090000}"/>
    <cellStyle name="Normal 2 7 2 4 2 4 8" xfId="2394" xr:uid="{00000000-0005-0000-0000-00005A090000}"/>
    <cellStyle name="Normal 2 7 2 4 2 4 9" xfId="2395" xr:uid="{00000000-0005-0000-0000-00005B090000}"/>
    <cellStyle name="Normal 2 7 2 4 3" xfId="2396" xr:uid="{00000000-0005-0000-0000-00005C090000}"/>
    <cellStyle name="Normal 2 7 2 4 4" xfId="2397" xr:uid="{00000000-0005-0000-0000-00005D090000}"/>
    <cellStyle name="Normal 2 7 2 4 5" xfId="2398" xr:uid="{00000000-0005-0000-0000-00005E090000}"/>
    <cellStyle name="Normal 2 7 2 4 5 2" xfId="2399" xr:uid="{00000000-0005-0000-0000-00005F090000}"/>
    <cellStyle name="Normal 2 7 2 4 5 2 10" xfId="2400" xr:uid="{00000000-0005-0000-0000-000060090000}"/>
    <cellStyle name="Normal 2 7 2 4 5 2 2" xfId="2401" xr:uid="{00000000-0005-0000-0000-000061090000}"/>
    <cellStyle name="Normal 2 7 2 4 5 2 3" xfId="2402" xr:uid="{00000000-0005-0000-0000-000062090000}"/>
    <cellStyle name="Normal 2 7 2 4 5 2 4" xfId="2403" xr:uid="{00000000-0005-0000-0000-000063090000}"/>
    <cellStyle name="Normal 2 7 2 4 5 2 5" xfId="2404" xr:uid="{00000000-0005-0000-0000-000064090000}"/>
    <cellStyle name="Normal 2 7 2 4 5 2 6" xfId="2405" xr:uid="{00000000-0005-0000-0000-000065090000}"/>
    <cellStyle name="Normal 2 7 2 4 5 2 7" xfId="2406" xr:uid="{00000000-0005-0000-0000-000066090000}"/>
    <cellStyle name="Normal 2 7 2 4 5 2 8" xfId="2407" xr:uid="{00000000-0005-0000-0000-000067090000}"/>
    <cellStyle name="Normal 2 7 2 4 5 2 9" xfId="2408" xr:uid="{00000000-0005-0000-0000-000068090000}"/>
    <cellStyle name="Normal 2 7 2 4 5 3" xfId="2409" xr:uid="{00000000-0005-0000-0000-000069090000}"/>
    <cellStyle name="Normal 2 7 2 4 5 3 10" xfId="2410" xr:uid="{00000000-0005-0000-0000-00006A090000}"/>
    <cellStyle name="Normal 2 7 2 4 5 3 2" xfId="2411" xr:uid="{00000000-0005-0000-0000-00006B090000}"/>
    <cellStyle name="Normal 2 7 2 4 5 3 3" xfId="2412" xr:uid="{00000000-0005-0000-0000-00006C090000}"/>
    <cellStyle name="Normal 2 7 2 4 5 3 4" xfId="2413" xr:uid="{00000000-0005-0000-0000-00006D090000}"/>
    <cellStyle name="Normal 2 7 2 4 5 3 5" xfId="2414" xr:uid="{00000000-0005-0000-0000-00006E090000}"/>
    <cellStyle name="Normal 2 7 2 4 5 3 6" xfId="2415" xr:uid="{00000000-0005-0000-0000-00006F090000}"/>
    <cellStyle name="Normal 2 7 2 4 5 3 7" xfId="2416" xr:uid="{00000000-0005-0000-0000-000070090000}"/>
    <cellStyle name="Normal 2 7 2 4 5 3 8" xfId="2417" xr:uid="{00000000-0005-0000-0000-000071090000}"/>
    <cellStyle name="Normal 2 7 2 4 5 3 9" xfId="2418" xr:uid="{00000000-0005-0000-0000-000072090000}"/>
    <cellStyle name="Normal 2 7 2 4 6" xfId="2419" xr:uid="{00000000-0005-0000-0000-000073090000}"/>
    <cellStyle name="Normal 2 7 2 4 7" xfId="2420" xr:uid="{00000000-0005-0000-0000-000074090000}"/>
    <cellStyle name="Normal 2 7 2 4 8" xfId="2421" xr:uid="{00000000-0005-0000-0000-000075090000}"/>
    <cellStyle name="Normal 2 7 2 4 9" xfId="2422" xr:uid="{00000000-0005-0000-0000-000076090000}"/>
    <cellStyle name="Normal 2 7 2 5" xfId="2423" xr:uid="{00000000-0005-0000-0000-000077090000}"/>
    <cellStyle name="Normal 2 7 2 5 10" xfId="2424" xr:uid="{00000000-0005-0000-0000-000078090000}"/>
    <cellStyle name="Normal 2 7 2 5 11" xfId="2425" xr:uid="{00000000-0005-0000-0000-000079090000}"/>
    <cellStyle name="Normal 2 7 2 5 12" xfId="2426" xr:uid="{00000000-0005-0000-0000-00007A090000}"/>
    <cellStyle name="Normal 2 7 2 5 13" xfId="2427" xr:uid="{00000000-0005-0000-0000-00007B090000}"/>
    <cellStyle name="Normal 2 7 2 5 2" xfId="2428" xr:uid="{00000000-0005-0000-0000-00007C090000}"/>
    <cellStyle name="Normal 2 7 2 5 2 2" xfId="2429" xr:uid="{00000000-0005-0000-0000-00007D090000}"/>
    <cellStyle name="Normal 2 7 2 5 2 2 10" xfId="2430" xr:uid="{00000000-0005-0000-0000-00007E090000}"/>
    <cellStyle name="Normal 2 7 2 5 2 2 2" xfId="2431" xr:uid="{00000000-0005-0000-0000-00007F090000}"/>
    <cellStyle name="Normal 2 7 2 5 2 2 3" xfId="2432" xr:uid="{00000000-0005-0000-0000-000080090000}"/>
    <cellStyle name="Normal 2 7 2 5 2 2 4" xfId="2433" xr:uid="{00000000-0005-0000-0000-000081090000}"/>
    <cellStyle name="Normal 2 7 2 5 2 2 5" xfId="2434" xr:uid="{00000000-0005-0000-0000-000082090000}"/>
    <cellStyle name="Normal 2 7 2 5 2 2 6" xfId="2435" xr:uid="{00000000-0005-0000-0000-000083090000}"/>
    <cellStyle name="Normal 2 7 2 5 2 2 7" xfId="2436" xr:uid="{00000000-0005-0000-0000-000084090000}"/>
    <cellStyle name="Normal 2 7 2 5 2 2 8" xfId="2437" xr:uid="{00000000-0005-0000-0000-000085090000}"/>
    <cellStyle name="Normal 2 7 2 5 2 2 9" xfId="2438" xr:uid="{00000000-0005-0000-0000-000086090000}"/>
    <cellStyle name="Normal 2 7 2 5 2 3" xfId="2439" xr:uid="{00000000-0005-0000-0000-000087090000}"/>
    <cellStyle name="Normal 2 7 2 5 2 3 10" xfId="2440" xr:uid="{00000000-0005-0000-0000-000088090000}"/>
    <cellStyle name="Normal 2 7 2 5 2 3 2" xfId="2441" xr:uid="{00000000-0005-0000-0000-000089090000}"/>
    <cellStyle name="Normal 2 7 2 5 2 3 3" xfId="2442" xr:uid="{00000000-0005-0000-0000-00008A090000}"/>
    <cellStyle name="Normal 2 7 2 5 2 3 4" xfId="2443" xr:uid="{00000000-0005-0000-0000-00008B090000}"/>
    <cellStyle name="Normal 2 7 2 5 2 3 5" xfId="2444" xr:uid="{00000000-0005-0000-0000-00008C090000}"/>
    <cellStyle name="Normal 2 7 2 5 2 3 6" xfId="2445" xr:uid="{00000000-0005-0000-0000-00008D090000}"/>
    <cellStyle name="Normal 2 7 2 5 2 3 7" xfId="2446" xr:uid="{00000000-0005-0000-0000-00008E090000}"/>
    <cellStyle name="Normal 2 7 2 5 2 3 8" xfId="2447" xr:uid="{00000000-0005-0000-0000-00008F090000}"/>
    <cellStyle name="Normal 2 7 2 5 2 3 9" xfId="2448" xr:uid="{00000000-0005-0000-0000-000090090000}"/>
    <cellStyle name="Normal 2 7 2 5 3" xfId="2449" xr:uid="{00000000-0005-0000-0000-000091090000}"/>
    <cellStyle name="Normal 2 7 2 5 3 10" xfId="2450" xr:uid="{00000000-0005-0000-0000-000092090000}"/>
    <cellStyle name="Normal 2 7 2 5 3 2" xfId="2451" xr:uid="{00000000-0005-0000-0000-000093090000}"/>
    <cellStyle name="Normal 2 7 2 5 3 3" xfId="2452" xr:uid="{00000000-0005-0000-0000-000094090000}"/>
    <cellStyle name="Normal 2 7 2 5 3 4" xfId="2453" xr:uid="{00000000-0005-0000-0000-000095090000}"/>
    <cellStyle name="Normal 2 7 2 5 3 5" xfId="2454" xr:uid="{00000000-0005-0000-0000-000096090000}"/>
    <cellStyle name="Normal 2 7 2 5 3 6" xfId="2455" xr:uid="{00000000-0005-0000-0000-000097090000}"/>
    <cellStyle name="Normal 2 7 2 5 3 7" xfId="2456" xr:uid="{00000000-0005-0000-0000-000098090000}"/>
    <cellStyle name="Normal 2 7 2 5 3 8" xfId="2457" xr:uid="{00000000-0005-0000-0000-000099090000}"/>
    <cellStyle name="Normal 2 7 2 5 3 9" xfId="2458" xr:uid="{00000000-0005-0000-0000-00009A090000}"/>
    <cellStyle name="Normal 2 7 2 5 4" xfId="2459" xr:uid="{00000000-0005-0000-0000-00009B090000}"/>
    <cellStyle name="Normal 2 7 2 5 5" xfId="2460" xr:uid="{00000000-0005-0000-0000-00009C090000}"/>
    <cellStyle name="Normal 2 7 2 5 6" xfId="2461" xr:uid="{00000000-0005-0000-0000-00009D090000}"/>
    <cellStyle name="Normal 2 7 2 5 7" xfId="2462" xr:uid="{00000000-0005-0000-0000-00009E090000}"/>
    <cellStyle name="Normal 2 7 2 5 8" xfId="2463" xr:uid="{00000000-0005-0000-0000-00009F090000}"/>
    <cellStyle name="Normal 2 7 2 5 9" xfId="2464" xr:uid="{00000000-0005-0000-0000-0000A0090000}"/>
    <cellStyle name="Normal 2 7 2 6" xfId="2465" xr:uid="{00000000-0005-0000-0000-0000A1090000}"/>
    <cellStyle name="Normal 2 7 2 6 10" xfId="2466" xr:uid="{00000000-0005-0000-0000-0000A2090000}"/>
    <cellStyle name="Normal 2 7 2 6 2" xfId="2467" xr:uid="{00000000-0005-0000-0000-0000A3090000}"/>
    <cellStyle name="Normal 2 7 2 6 3" xfId="2468" xr:uid="{00000000-0005-0000-0000-0000A4090000}"/>
    <cellStyle name="Normal 2 7 2 6 4" xfId="2469" xr:uid="{00000000-0005-0000-0000-0000A5090000}"/>
    <cellStyle name="Normal 2 7 2 6 5" xfId="2470" xr:uid="{00000000-0005-0000-0000-0000A6090000}"/>
    <cellStyle name="Normal 2 7 2 6 6" xfId="2471" xr:uid="{00000000-0005-0000-0000-0000A7090000}"/>
    <cellStyle name="Normal 2 7 2 6 7" xfId="2472" xr:uid="{00000000-0005-0000-0000-0000A8090000}"/>
    <cellStyle name="Normal 2 7 2 6 8" xfId="2473" xr:uid="{00000000-0005-0000-0000-0000A9090000}"/>
    <cellStyle name="Normal 2 7 2 6 9" xfId="2474" xr:uid="{00000000-0005-0000-0000-0000AA090000}"/>
    <cellStyle name="Normal 2 7 2 7" xfId="2475" xr:uid="{00000000-0005-0000-0000-0000AB090000}"/>
    <cellStyle name="Normal 2 7 2 7 10" xfId="2476" xr:uid="{00000000-0005-0000-0000-0000AC090000}"/>
    <cellStyle name="Normal 2 7 2 7 11" xfId="2477" xr:uid="{00000000-0005-0000-0000-0000AD090000}"/>
    <cellStyle name="Normal 2 7 2 7 12" xfId="2478" xr:uid="{00000000-0005-0000-0000-0000AE090000}"/>
    <cellStyle name="Normal 2 7 2 7 2" xfId="2479" xr:uid="{00000000-0005-0000-0000-0000AF090000}"/>
    <cellStyle name="Normal 2 7 2 7 3" xfId="2480" xr:uid="{00000000-0005-0000-0000-0000B0090000}"/>
    <cellStyle name="Normal 2 7 2 7 4" xfId="2481" xr:uid="{00000000-0005-0000-0000-0000B1090000}"/>
    <cellStyle name="Normal 2 7 2 7 5" xfId="2482" xr:uid="{00000000-0005-0000-0000-0000B2090000}"/>
    <cellStyle name="Normal 2 7 2 7 6" xfId="2483" xr:uid="{00000000-0005-0000-0000-0000B3090000}"/>
    <cellStyle name="Normal 2 7 2 7 7" xfId="2484" xr:uid="{00000000-0005-0000-0000-0000B4090000}"/>
    <cellStyle name="Normal 2 7 2 7 8" xfId="2485" xr:uid="{00000000-0005-0000-0000-0000B5090000}"/>
    <cellStyle name="Normal 2 7 2 7 9" xfId="2486" xr:uid="{00000000-0005-0000-0000-0000B6090000}"/>
    <cellStyle name="Normal 2 7 2 8" xfId="2487" xr:uid="{00000000-0005-0000-0000-0000B7090000}"/>
    <cellStyle name="Normal 2 7 2 8 10" xfId="2488" xr:uid="{00000000-0005-0000-0000-0000B8090000}"/>
    <cellStyle name="Normal 2 7 2 8 2" xfId="2489" xr:uid="{00000000-0005-0000-0000-0000B9090000}"/>
    <cellStyle name="Normal 2 7 2 8 3" xfId="2490" xr:uid="{00000000-0005-0000-0000-0000BA090000}"/>
    <cellStyle name="Normal 2 7 2 8 4" xfId="2491" xr:uid="{00000000-0005-0000-0000-0000BB090000}"/>
    <cellStyle name="Normal 2 7 2 8 5" xfId="2492" xr:uid="{00000000-0005-0000-0000-0000BC090000}"/>
    <cellStyle name="Normal 2 7 2 8 6" xfId="2493" xr:uid="{00000000-0005-0000-0000-0000BD090000}"/>
    <cellStyle name="Normal 2 7 2 8 7" xfId="2494" xr:uid="{00000000-0005-0000-0000-0000BE090000}"/>
    <cellStyle name="Normal 2 7 2 8 8" xfId="2495" xr:uid="{00000000-0005-0000-0000-0000BF090000}"/>
    <cellStyle name="Normal 2 7 2 8 9" xfId="2496" xr:uid="{00000000-0005-0000-0000-0000C0090000}"/>
    <cellStyle name="Normal 2 7 3" xfId="2497" xr:uid="{00000000-0005-0000-0000-0000C1090000}"/>
    <cellStyle name="Normal 2 7 3 10" xfId="2498" xr:uid="{00000000-0005-0000-0000-0000C2090000}"/>
    <cellStyle name="Normal 2 7 3 2" xfId="2499" xr:uid="{00000000-0005-0000-0000-0000C3090000}"/>
    <cellStyle name="Normal 2 7 3 3" xfId="2500" xr:uid="{00000000-0005-0000-0000-0000C4090000}"/>
    <cellStyle name="Normal 2 7 3 4" xfId="2501" xr:uid="{00000000-0005-0000-0000-0000C5090000}"/>
    <cellStyle name="Normal 2 7 3 5" xfId="2502" xr:uid="{00000000-0005-0000-0000-0000C6090000}"/>
    <cellStyle name="Normal 2 7 3 6" xfId="2503" xr:uid="{00000000-0005-0000-0000-0000C7090000}"/>
    <cellStyle name="Normal 2 7 3 7" xfId="2504" xr:uid="{00000000-0005-0000-0000-0000C8090000}"/>
    <cellStyle name="Normal 2 7 3 8" xfId="2505" xr:uid="{00000000-0005-0000-0000-0000C9090000}"/>
    <cellStyle name="Normal 2 7 3 9" xfId="2506" xr:uid="{00000000-0005-0000-0000-0000CA090000}"/>
    <cellStyle name="Normal 2 7 4" xfId="2507" xr:uid="{00000000-0005-0000-0000-0000CB090000}"/>
    <cellStyle name="Normal 2 7 4 2" xfId="2508" xr:uid="{00000000-0005-0000-0000-0000CC090000}"/>
    <cellStyle name="Normal 2 7 4 2 10" xfId="2509" xr:uid="{00000000-0005-0000-0000-0000CD090000}"/>
    <cellStyle name="Normal 2 7 4 2 11" xfId="2510" xr:uid="{00000000-0005-0000-0000-0000CE090000}"/>
    <cellStyle name="Normal 2 7 4 2 12" xfId="2511" xr:uid="{00000000-0005-0000-0000-0000CF090000}"/>
    <cellStyle name="Normal 2 7 4 2 13" xfId="2512" xr:uid="{00000000-0005-0000-0000-0000D0090000}"/>
    <cellStyle name="Normal 2 7 4 2 14" xfId="2513" xr:uid="{00000000-0005-0000-0000-0000D1090000}"/>
    <cellStyle name="Normal 2 7 4 2 15" xfId="2514" xr:uid="{00000000-0005-0000-0000-0000D2090000}"/>
    <cellStyle name="Normal 2 7 4 2 2" xfId="2515" xr:uid="{00000000-0005-0000-0000-0000D3090000}"/>
    <cellStyle name="Normal 2 7 4 2 2 2" xfId="2516" xr:uid="{00000000-0005-0000-0000-0000D4090000}"/>
    <cellStyle name="Normal 2 7 4 2 2 2 10" xfId="2517" xr:uid="{00000000-0005-0000-0000-0000D5090000}"/>
    <cellStyle name="Normal 2 7 4 2 2 2 11" xfId="2518" xr:uid="{00000000-0005-0000-0000-0000D6090000}"/>
    <cellStyle name="Normal 2 7 4 2 2 2 12" xfId="2519" xr:uid="{00000000-0005-0000-0000-0000D7090000}"/>
    <cellStyle name="Normal 2 7 4 2 2 2 2" xfId="2520" xr:uid="{00000000-0005-0000-0000-0000D8090000}"/>
    <cellStyle name="Normal 2 7 4 2 2 2 3" xfId="2521" xr:uid="{00000000-0005-0000-0000-0000D9090000}"/>
    <cellStyle name="Normal 2 7 4 2 2 2 4" xfId="2522" xr:uid="{00000000-0005-0000-0000-0000DA090000}"/>
    <cellStyle name="Normal 2 7 4 2 2 2 5" xfId="2523" xr:uid="{00000000-0005-0000-0000-0000DB090000}"/>
    <cellStyle name="Normal 2 7 4 2 2 2 6" xfId="2524" xr:uid="{00000000-0005-0000-0000-0000DC090000}"/>
    <cellStyle name="Normal 2 7 4 2 2 2 7" xfId="2525" xr:uid="{00000000-0005-0000-0000-0000DD090000}"/>
    <cellStyle name="Normal 2 7 4 2 2 2 8" xfId="2526" xr:uid="{00000000-0005-0000-0000-0000DE090000}"/>
    <cellStyle name="Normal 2 7 4 2 2 2 9" xfId="2527" xr:uid="{00000000-0005-0000-0000-0000DF090000}"/>
    <cellStyle name="Normal 2 7 4 2 2 3" xfId="2528" xr:uid="{00000000-0005-0000-0000-0000E0090000}"/>
    <cellStyle name="Normal 2 7 4 2 2 4" xfId="2529" xr:uid="{00000000-0005-0000-0000-0000E1090000}"/>
    <cellStyle name="Normal 2 7 4 2 2 4 10" xfId="2530" xr:uid="{00000000-0005-0000-0000-0000E2090000}"/>
    <cellStyle name="Normal 2 7 4 2 2 4 2" xfId="2531" xr:uid="{00000000-0005-0000-0000-0000E3090000}"/>
    <cellStyle name="Normal 2 7 4 2 2 4 3" xfId="2532" xr:uid="{00000000-0005-0000-0000-0000E4090000}"/>
    <cellStyle name="Normal 2 7 4 2 2 4 4" xfId="2533" xr:uid="{00000000-0005-0000-0000-0000E5090000}"/>
    <cellStyle name="Normal 2 7 4 2 2 4 5" xfId="2534" xr:uid="{00000000-0005-0000-0000-0000E6090000}"/>
    <cellStyle name="Normal 2 7 4 2 2 4 6" xfId="2535" xr:uid="{00000000-0005-0000-0000-0000E7090000}"/>
    <cellStyle name="Normal 2 7 4 2 2 4 7" xfId="2536" xr:uid="{00000000-0005-0000-0000-0000E8090000}"/>
    <cellStyle name="Normal 2 7 4 2 2 4 8" xfId="2537" xr:uid="{00000000-0005-0000-0000-0000E9090000}"/>
    <cellStyle name="Normal 2 7 4 2 2 4 9" xfId="2538" xr:uid="{00000000-0005-0000-0000-0000EA090000}"/>
    <cellStyle name="Normal 2 7 4 2 3" xfId="2539" xr:uid="{00000000-0005-0000-0000-0000EB090000}"/>
    <cellStyle name="Normal 2 7 4 2 4" xfId="2540" xr:uid="{00000000-0005-0000-0000-0000EC090000}"/>
    <cellStyle name="Normal 2 7 4 2 5" xfId="2541" xr:uid="{00000000-0005-0000-0000-0000ED090000}"/>
    <cellStyle name="Normal 2 7 4 2 5 2" xfId="2542" xr:uid="{00000000-0005-0000-0000-0000EE090000}"/>
    <cellStyle name="Normal 2 7 4 2 5 2 10" xfId="2543" xr:uid="{00000000-0005-0000-0000-0000EF090000}"/>
    <cellStyle name="Normal 2 7 4 2 5 2 2" xfId="2544" xr:uid="{00000000-0005-0000-0000-0000F0090000}"/>
    <cellStyle name="Normal 2 7 4 2 5 2 3" xfId="2545" xr:uid="{00000000-0005-0000-0000-0000F1090000}"/>
    <cellStyle name="Normal 2 7 4 2 5 2 4" xfId="2546" xr:uid="{00000000-0005-0000-0000-0000F2090000}"/>
    <cellStyle name="Normal 2 7 4 2 5 2 5" xfId="2547" xr:uid="{00000000-0005-0000-0000-0000F3090000}"/>
    <cellStyle name="Normal 2 7 4 2 5 2 6" xfId="2548" xr:uid="{00000000-0005-0000-0000-0000F4090000}"/>
    <cellStyle name="Normal 2 7 4 2 5 2 7" xfId="2549" xr:uid="{00000000-0005-0000-0000-0000F5090000}"/>
    <cellStyle name="Normal 2 7 4 2 5 2 8" xfId="2550" xr:uid="{00000000-0005-0000-0000-0000F6090000}"/>
    <cellStyle name="Normal 2 7 4 2 5 2 9" xfId="2551" xr:uid="{00000000-0005-0000-0000-0000F7090000}"/>
    <cellStyle name="Normal 2 7 4 2 5 3" xfId="2552" xr:uid="{00000000-0005-0000-0000-0000F8090000}"/>
    <cellStyle name="Normal 2 7 4 2 5 3 10" xfId="2553" xr:uid="{00000000-0005-0000-0000-0000F9090000}"/>
    <cellStyle name="Normal 2 7 4 2 5 3 2" xfId="2554" xr:uid="{00000000-0005-0000-0000-0000FA090000}"/>
    <cellStyle name="Normal 2 7 4 2 5 3 3" xfId="2555" xr:uid="{00000000-0005-0000-0000-0000FB090000}"/>
    <cellStyle name="Normal 2 7 4 2 5 3 4" xfId="2556" xr:uid="{00000000-0005-0000-0000-0000FC090000}"/>
    <cellStyle name="Normal 2 7 4 2 5 3 5" xfId="2557" xr:uid="{00000000-0005-0000-0000-0000FD090000}"/>
    <cellStyle name="Normal 2 7 4 2 5 3 6" xfId="2558" xr:uid="{00000000-0005-0000-0000-0000FE090000}"/>
    <cellStyle name="Normal 2 7 4 2 5 3 7" xfId="2559" xr:uid="{00000000-0005-0000-0000-0000FF090000}"/>
    <cellStyle name="Normal 2 7 4 2 5 3 8" xfId="2560" xr:uid="{00000000-0005-0000-0000-0000000A0000}"/>
    <cellStyle name="Normal 2 7 4 2 5 3 9" xfId="2561" xr:uid="{00000000-0005-0000-0000-0000010A0000}"/>
    <cellStyle name="Normal 2 7 4 2 6" xfId="2562" xr:uid="{00000000-0005-0000-0000-0000020A0000}"/>
    <cellStyle name="Normal 2 7 4 2 7" xfId="2563" xr:uid="{00000000-0005-0000-0000-0000030A0000}"/>
    <cellStyle name="Normal 2 7 4 2 8" xfId="2564" xr:uid="{00000000-0005-0000-0000-0000040A0000}"/>
    <cellStyle name="Normal 2 7 4 2 9" xfId="2565" xr:uid="{00000000-0005-0000-0000-0000050A0000}"/>
    <cellStyle name="Normal 2 7 4 3" xfId="2566" xr:uid="{00000000-0005-0000-0000-0000060A0000}"/>
    <cellStyle name="Normal 2 7 4 4" xfId="2567" xr:uid="{00000000-0005-0000-0000-0000070A0000}"/>
    <cellStyle name="Normal 2 7 4 4 10" xfId="2568" xr:uid="{00000000-0005-0000-0000-0000080A0000}"/>
    <cellStyle name="Normal 2 7 4 4 11" xfId="2569" xr:uid="{00000000-0005-0000-0000-0000090A0000}"/>
    <cellStyle name="Normal 2 7 4 4 12" xfId="2570" xr:uid="{00000000-0005-0000-0000-00000A0A0000}"/>
    <cellStyle name="Normal 2 7 4 4 13" xfId="2571" xr:uid="{00000000-0005-0000-0000-00000B0A0000}"/>
    <cellStyle name="Normal 2 7 4 4 2" xfId="2572" xr:uid="{00000000-0005-0000-0000-00000C0A0000}"/>
    <cellStyle name="Normal 2 7 4 4 2 2" xfId="2573" xr:uid="{00000000-0005-0000-0000-00000D0A0000}"/>
    <cellStyle name="Normal 2 7 4 4 2 2 10" xfId="2574" xr:uid="{00000000-0005-0000-0000-00000E0A0000}"/>
    <cellStyle name="Normal 2 7 4 4 2 2 2" xfId="2575" xr:uid="{00000000-0005-0000-0000-00000F0A0000}"/>
    <cellStyle name="Normal 2 7 4 4 2 2 3" xfId="2576" xr:uid="{00000000-0005-0000-0000-0000100A0000}"/>
    <cellStyle name="Normal 2 7 4 4 2 2 4" xfId="2577" xr:uid="{00000000-0005-0000-0000-0000110A0000}"/>
    <cellStyle name="Normal 2 7 4 4 2 2 5" xfId="2578" xr:uid="{00000000-0005-0000-0000-0000120A0000}"/>
    <cellStyle name="Normal 2 7 4 4 2 2 6" xfId="2579" xr:uid="{00000000-0005-0000-0000-0000130A0000}"/>
    <cellStyle name="Normal 2 7 4 4 2 2 7" xfId="2580" xr:uid="{00000000-0005-0000-0000-0000140A0000}"/>
    <cellStyle name="Normal 2 7 4 4 2 2 8" xfId="2581" xr:uid="{00000000-0005-0000-0000-0000150A0000}"/>
    <cellStyle name="Normal 2 7 4 4 2 2 9" xfId="2582" xr:uid="{00000000-0005-0000-0000-0000160A0000}"/>
    <cellStyle name="Normal 2 7 4 4 2 3" xfId="2583" xr:uid="{00000000-0005-0000-0000-0000170A0000}"/>
    <cellStyle name="Normal 2 7 4 4 2 3 10" xfId="2584" xr:uid="{00000000-0005-0000-0000-0000180A0000}"/>
    <cellStyle name="Normal 2 7 4 4 2 3 2" xfId="2585" xr:uid="{00000000-0005-0000-0000-0000190A0000}"/>
    <cellStyle name="Normal 2 7 4 4 2 3 3" xfId="2586" xr:uid="{00000000-0005-0000-0000-00001A0A0000}"/>
    <cellStyle name="Normal 2 7 4 4 2 3 4" xfId="2587" xr:uid="{00000000-0005-0000-0000-00001B0A0000}"/>
    <cellStyle name="Normal 2 7 4 4 2 3 5" xfId="2588" xr:uid="{00000000-0005-0000-0000-00001C0A0000}"/>
    <cellStyle name="Normal 2 7 4 4 2 3 6" xfId="2589" xr:uid="{00000000-0005-0000-0000-00001D0A0000}"/>
    <cellStyle name="Normal 2 7 4 4 2 3 7" xfId="2590" xr:uid="{00000000-0005-0000-0000-00001E0A0000}"/>
    <cellStyle name="Normal 2 7 4 4 2 3 8" xfId="2591" xr:uid="{00000000-0005-0000-0000-00001F0A0000}"/>
    <cellStyle name="Normal 2 7 4 4 2 3 9" xfId="2592" xr:uid="{00000000-0005-0000-0000-0000200A0000}"/>
    <cellStyle name="Normal 2 7 4 4 3" xfId="2593" xr:uid="{00000000-0005-0000-0000-0000210A0000}"/>
    <cellStyle name="Normal 2 7 4 4 3 10" xfId="2594" xr:uid="{00000000-0005-0000-0000-0000220A0000}"/>
    <cellStyle name="Normal 2 7 4 4 3 2" xfId="2595" xr:uid="{00000000-0005-0000-0000-0000230A0000}"/>
    <cellStyle name="Normal 2 7 4 4 3 3" xfId="2596" xr:uid="{00000000-0005-0000-0000-0000240A0000}"/>
    <cellStyle name="Normal 2 7 4 4 3 4" xfId="2597" xr:uid="{00000000-0005-0000-0000-0000250A0000}"/>
    <cellStyle name="Normal 2 7 4 4 3 5" xfId="2598" xr:uid="{00000000-0005-0000-0000-0000260A0000}"/>
    <cellStyle name="Normal 2 7 4 4 3 6" xfId="2599" xr:uid="{00000000-0005-0000-0000-0000270A0000}"/>
    <cellStyle name="Normal 2 7 4 4 3 7" xfId="2600" xr:uid="{00000000-0005-0000-0000-0000280A0000}"/>
    <cellStyle name="Normal 2 7 4 4 3 8" xfId="2601" xr:uid="{00000000-0005-0000-0000-0000290A0000}"/>
    <cellStyle name="Normal 2 7 4 4 3 9" xfId="2602" xr:uid="{00000000-0005-0000-0000-00002A0A0000}"/>
    <cellStyle name="Normal 2 7 4 4 4" xfId="2603" xr:uid="{00000000-0005-0000-0000-00002B0A0000}"/>
    <cellStyle name="Normal 2 7 4 4 5" xfId="2604" xr:uid="{00000000-0005-0000-0000-00002C0A0000}"/>
    <cellStyle name="Normal 2 7 4 4 6" xfId="2605" xr:uid="{00000000-0005-0000-0000-00002D0A0000}"/>
    <cellStyle name="Normal 2 7 4 4 7" xfId="2606" xr:uid="{00000000-0005-0000-0000-00002E0A0000}"/>
    <cellStyle name="Normal 2 7 4 4 8" xfId="2607" xr:uid="{00000000-0005-0000-0000-00002F0A0000}"/>
    <cellStyle name="Normal 2 7 4 4 9" xfId="2608" xr:uid="{00000000-0005-0000-0000-0000300A0000}"/>
    <cellStyle name="Normal 2 7 4 5" xfId="2609" xr:uid="{00000000-0005-0000-0000-0000310A0000}"/>
    <cellStyle name="Normal 2 7 4 5 10" xfId="2610" xr:uid="{00000000-0005-0000-0000-0000320A0000}"/>
    <cellStyle name="Normal 2 7 4 5 2" xfId="2611" xr:uid="{00000000-0005-0000-0000-0000330A0000}"/>
    <cellStyle name="Normal 2 7 4 5 3" xfId="2612" xr:uid="{00000000-0005-0000-0000-0000340A0000}"/>
    <cellStyle name="Normal 2 7 4 5 4" xfId="2613" xr:uid="{00000000-0005-0000-0000-0000350A0000}"/>
    <cellStyle name="Normal 2 7 4 5 5" xfId="2614" xr:uid="{00000000-0005-0000-0000-0000360A0000}"/>
    <cellStyle name="Normal 2 7 4 5 6" xfId="2615" xr:uid="{00000000-0005-0000-0000-0000370A0000}"/>
    <cellStyle name="Normal 2 7 4 5 7" xfId="2616" xr:uid="{00000000-0005-0000-0000-0000380A0000}"/>
    <cellStyle name="Normal 2 7 4 5 8" xfId="2617" xr:uid="{00000000-0005-0000-0000-0000390A0000}"/>
    <cellStyle name="Normal 2 7 4 5 9" xfId="2618" xr:uid="{00000000-0005-0000-0000-00003A0A0000}"/>
    <cellStyle name="Normal 2 7 4 6" xfId="2619" xr:uid="{00000000-0005-0000-0000-00003B0A0000}"/>
    <cellStyle name="Normal 2 7 4 6 10" xfId="2620" xr:uid="{00000000-0005-0000-0000-00003C0A0000}"/>
    <cellStyle name="Normal 2 7 4 6 11" xfId="2621" xr:uid="{00000000-0005-0000-0000-00003D0A0000}"/>
    <cellStyle name="Normal 2 7 4 6 12" xfId="2622" xr:uid="{00000000-0005-0000-0000-00003E0A0000}"/>
    <cellStyle name="Normal 2 7 4 6 2" xfId="2623" xr:uid="{00000000-0005-0000-0000-00003F0A0000}"/>
    <cellStyle name="Normal 2 7 4 6 3" xfId="2624" xr:uid="{00000000-0005-0000-0000-0000400A0000}"/>
    <cellStyle name="Normal 2 7 4 6 4" xfId="2625" xr:uid="{00000000-0005-0000-0000-0000410A0000}"/>
    <cellStyle name="Normal 2 7 4 6 5" xfId="2626" xr:uid="{00000000-0005-0000-0000-0000420A0000}"/>
    <cellStyle name="Normal 2 7 4 6 6" xfId="2627" xr:uid="{00000000-0005-0000-0000-0000430A0000}"/>
    <cellStyle name="Normal 2 7 4 6 7" xfId="2628" xr:uid="{00000000-0005-0000-0000-0000440A0000}"/>
    <cellStyle name="Normal 2 7 4 6 8" xfId="2629" xr:uid="{00000000-0005-0000-0000-0000450A0000}"/>
    <cellStyle name="Normal 2 7 4 6 9" xfId="2630" xr:uid="{00000000-0005-0000-0000-0000460A0000}"/>
    <cellStyle name="Normal 2 7 4 7" xfId="2631" xr:uid="{00000000-0005-0000-0000-0000470A0000}"/>
    <cellStyle name="Normal 2 7 4 7 10" xfId="2632" xr:uid="{00000000-0005-0000-0000-0000480A0000}"/>
    <cellStyle name="Normal 2 7 4 7 2" xfId="2633" xr:uid="{00000000-0005-0000-0000-0000490A0000}"/>
    <cellStyle name="Normal 2 7 4 7 3" xfId="2634" xr:uid="{00000000-0005-0000-0000-00004A0A0000}"/>
    <cellStyle name="Normal 2 7 4 7 4" xfId="2635" xr:uid="{00000000-0005-0000-0000-00004B0A0000}"/>
    <cellStyle name="Normal 2 7 4 7 5" xfId="2636" xr:uid="{00000000-0005-0000-0000-00004C0A0000}"/>
    <cellStyle name="Normal 2 7 4 7 6" xfId="2637" xr:uid="{00000000-0005-0000-0000-00004D0A0000}"/>
    <cellStyle name="Normal 2 7 4 7 7" xfId="2638" xr:uid="{00000000-0005-0000-0000-00004E0A0000}"/>
    <cellStyle name="Normal 2 7 4 7 8" xfId="2639" xr:uid="{00000000-0005-0000-0000-00004F0A0000}"/>
    <cellStyle name="Normal 2 7 4 7 9" xfId="2640" xr:uid="{00000000-0005-0000-0000-0000500A0000}"/>
    <cellStyle name="Normal 2 7 5" xfId="2641" xr:uid="{00000000-0005-0000-0000-0000510A0000}"/>
    <cellStyle name="Normal 2 7 5 2" xfId="2642" xr:uid="{00000000-0005-0000-0000-0000520A0000}"/>
    <cellStyle name="Normal 2 7 5 2 10" xfId="2643" xr:uid="{00000000-0005-0000-0000-0000530A0000}"/>
    <cellStyle name="Normal 2 7 5 2 11" xfId="2644" xr:uid="{00000000-0005-0000-0000-0000540A0000}"/>
    <cellStyle name="Normal 2 7 5 2 12" xfId="2645" xr:uid="{00000000-0005-0000-0000-0000550A0000}"/>
    <cellStyle name="Normal 2 7 5 2 13" xfId="2646" xr:uid="{00000000-0005-0000-0000-0000560A0000}"/>
    <cellStyle name="Normal 2 7 5 2 2" xfId="2647" xr:uid="{00000000-0005-0000-0000-0000570A0000}"/>
    <cellStyle name="Normal 2 7 5 2 2 2" xfId="2648" xr:uid="{00000000-0005-0000-0000-0000580A0000}"/>
    <cellStyle name="Normal 2 7 5 2 2 2 10" xfId="2649" xr:uid="{00000000-0005-0000-0000-0000590A0000}"/>
    <cellStyle name="Normal 2 7 5 2 2 2 2" xfId="2650" xr:uid="{00000000-0005-0000-0000-00005A0A0000}"/>
    <cellStyle name="Normal 2 7 5 2 2 2 3" xfId="2651" xr:uid="{00000000-0005-0000-0000-00005B0A0000}"/>
    <cellStyle name="Normal 2 7 5 2 2 2 4" xfId="2652" xr:uid="{00000000-0005-0000-0000-00005C0A0000}"/>
    <cellStyle name="Normal 2 7 5 2 2 2 5" xfId="2653" xr:uid="{00000000-0005-0000-0000-00005D0A0000}"/>
    <cellStyle name="Normal 2 7 5 2 2 2 6" xfId="2654" xr:uid="{00000000-0005-0000-0000-00005E0A0000}"/>
    <cellStyle name="Normal 2 7 5 2 2 2 7" xfId="2655" xr:uid="{00000000-0005-0000-0000-00005F0A0000}"/>
    <cellStyle name="Normal 2 7 5 2 2 2 8" xfId="2656" xr:uid="{00000000-0005-0000-0000-0000600A0000}"/>
    <cellStyle name="Normal 2 7 5 2 2 2 9" xfId="2657" xr:uid="{00000000-0005-0000-0000-0000610A0000}"/>
    <cellStyle name="Normal 2 7 5 2 2 3" xfId="2658" xr:uid="{00000000-0005-0000-0000-0000620A0000}"/>
    <cellStyle name="Normal 2 7 5 2 2 3 10" xfId="2659" xr:uid="{00000000-0005-0000-0000-0000630A0000}"/>
    <cellStyle name="Normal 2 7 5 2 2 3 2" xfId="2660" xr:uid="{00000000-0005-0000-0000-0000640A0000}"/>
    <cellStyle name="Normal 2 7 5 2 2 3 3" xfId="2661" xr:uid="{00000000-0005-0000-0000-0000650A0000}"/>
    <cellStyle name="Normal 2 7 5 2 2 3 4" xfId="2662" xr:uid="{00000000-0005-0000-0000-0000660A0000}"/>
    <cellStyle name="Normal 2 7 5 2 2 3 5" xfId="2663" xr:uid="{00000000-0005-0000-0000-0000670A0000}"/>
    <cellStyle name="Normal 2 7 5 2 2 3 6" xfId="2664" xr:uid="{00000000-0005-0000-0000-0000680A0000}"/>
    <cellStyle name="Normal 2 7 5 2 2 3 7" xfId="2665" xr:uid="{00000000-0005-0000-0000-0000690A0000}"/>
    <cellStyle name="Normal 2 7 5 2 2 3 8" xfId="2666" xr:uid="{00000000-0005-0000-0000-00006A0A0000}"/>
    <cellStyle name="Normal 2 7 5 2 2 3 9" xfId="2667" xr:uid="{00000000-0005-0000-0000-00006B0A0000}"/>
    <cellStyle name="Normal 2 7 5 2 3" xfId="2668" xr:uid="{00000000-0005-0000-0000-00006C0A0000}"/>
    <cellStyle name="Normal 2 7 5 2 3 10" xfId="2669" xr:uid="{00000000-0005-0000-0000-00006D0A0000}"/>
    <cellStyle name="Normal 2 7 5 2 3 2" xfId="2670" xr:uid="{00000000-0005-0000-0000-00006E0A0000}"/>
    <cellStyle name="Normal 2 7 5 2 3 3" xfId="2671" xr:uid="{00000000-0005-0000-0000-00006F0A0000}"/>
    <cellStyle name="Normal 2 7 5 2 3 4" xfId="2672" xr:uid="{00000000-0005-0000-0000-0000700A0000}"/>
    <cellStyle name="Normal 2 7 5 2 3 5" xfId="2673" xr:uid="{00000000-0005-0000-0000-0000710A0000}"/>
    <cellStyle name="Normal 2 7 5 2 3 6" xfId="2674" xr:uid="{00000000-0005-0000-0000-0000720A0000}"/>
    <cellStyle name="Normal 2 7 5 2 3 7" xfId="2675" xr:uid="{00000000-0005-0000-0000-0000730A0000}"/>
    <cellStyle name="Normal 2 7 5 2 3 8" xfId="2676" xr:uid="{00000000-0005-0000-0000-0000740A0000}"/>
    <cellStyle name="Normal 2 7 5 2 3 9" xfId="2677" xr:uid="{00000000-0005-0000-0000-0000750A0000}"/>
    <cellStyle name="Normal 2 7 5 2 4" xfId="2678" xr:uid="{00000000-0005-0000-0000-0000760A0000}"/>
    <cellStyle name="Normal 2 7 5 2 5" xfId="2679" xr:uid="{00000000-0005-0000-0000-0000770A0000}"/>
    <cellStyle name="Normal 2 7 5 2 6" xfId="2680" xr:uid="{00000000-0005-0000-0000-0000780A0000}"/>
    <cellStyle name="Normal 2 7 5 2 7" xfId="2681" xr:uid="{00000000-0005-0000-0000-0000790A0000}"/>
    <cellStyle name="Normal 2 7 5 2 8" xfId="2682" xr:uid="{00000000-0005-0000-0000-00007A0A0000}"/>
    <cellStyle name="Normal 2 7 5 2 9" xfId="2683" xr:uid="{00000000-0005-0000-0000-00007B0A0000}"/>
    <cellStyle name="Normal 2 7 5 3" xfId="2684" xr:uid="{00000000-0005-0000-0000-00007C0A0000}"/>
    <cellStyle name="Normal 2 7 5 3 10" xfId="2685" xr:uid="{00000000-0005-0000-0000-00007D0A0000}"/>
    <cellStyle name="Normal 2 7 5 3 2" xfId="2686" xr:uid="{00000000-0005-0000-0000-00007E0A0000}"/>
    <cellStyle name="Normal 2 7 5 3 3" xfId="2687" xr:uid="{00000000-0005-0000-0000-00007F0A0000}"/>
    <cellStyle name="Normal 2 7 5 3 4" xfId="2688" xr:uid="{00000000-0005-0000-0000-0000800A0000}"/>
    <cellStyle name="Normal 2 7 5 3 5" xfId="2689" xr:uid="{00000000-0005-0000-0000-0000810A0000}"/>
    <cellStyle name="Normal 2 7 5 3 6" xfId="2690" xr:uid="{00000000-0005-0000-0000-0000820A0000}"/>
    <cellStyle name="Normal 2 7 5 3 7" xfId="2691" xr:uid="{00000000-0005-0000-0000-0000830A0000}"/>
    <cellStyle name="Normal 2 7 5 3 8" xfId="2692" xr:uid="{00000000-0005-0000-0000-0000840A0000}"/>
    <cellStyle name="Normal 2 7 5 3 9" xfId="2693" xr:uid="{00000000-0005-0000-0000-0000850A0000}"/>
    <cellStyle name="Normal 2 7 5 4" xfId="2694" xr:uid="{00000000-0005-0000-0000-0000860A0000}"/>
    <cellStyle name="Normal 2 7 5 4 10" xfId="2695" xr:uid="{00000000-0005-0000-0000-0000870A0000}"/>
    <cellStyle name="Normal 2 7 5 4 2" xfId="2696" xr:uid="{00000000-0005-0000-0000-0000880A0000}"/>
    <cellStyle name="Normal 2 7 5 4 3" xfId="2697" xr:uid="{00000000-0005-0000-0000-0000890A0000}"/>
    <cellStyle name="Normal 2 7 5 4 4" xfId="2698" xr:uid="{00000000-0005-0000-0000-00008A0A0000}"/>
    <cellStyle name="Normal 2 7 5 4 5" xfId="2699" xr:uid="{00000000-0005-0000-0000-00008B0A0000}"/>
    <cellStyle name="Normal 2 7 5 4 6" xfId="2700" xr:uid="{00000000-0005-0000-0000-00008C0A0000}"/>
    <cellStyle name="Normal 2 7 5 4 7" xfId="2701" xr:uid="{00000000-0005-0000-0000-00008D0A0000}"/>
    <cellStyle name="Normal 2 7 5 4 8" xfId="2702" xr:uid="{00000000-0005-0000-0000-00008E0A0000}"/>
    <cellStyle name="Normal 2 7 5 4 9" xfId="2703" xr:uid="{00000000-0005-0000-0000-00008F0A0000}"/>
    <cellStyle name="Normal 2 7 5 5" xfId="2704" xr:uid="{00000000-0005-0000-0000-0000900A0000}"/>
    <cellStyle name="Normal 2 7 5 5 10" xfId="2705" xr:uid="{00000000-0005-0000-0000-0000910A0000}"/>
    <cellStyle name="Normal 2 7 5 5 11" xfId="2706" xr:uid="{00000000-0005-0000-0000-0000920A0000}"/>
    <cellStyle name="Normal 2 7 5 5 12" xfId="2707" xr:uid="{00000000-0005-0000-0000-0000930A0000}"/>
    <cellStyle name="Normal 2 7 5 5 2" xfId="2708" xr:uid="{00000000-0005-0000-0000-0000940A0000}"/>
    <cellStyle name="Normal 2 7 5 5 3" xfId="2709" xr:uid="{00000000-0005-0000-0000-0000950A0000}"/>
    <cellStyle name="Normal 2 7 5 5 4" xfId="2710" xr:uid="{00000000-0005-0000-0000-0000960A0000}"/>
    <cellStyle name="Normal 2 7 5 5 5" xfId="2711" xr:uid="{00000000-0005-0000-0000-0000970A0000}"/>
    <cellStyle name="Normal 2 7 5 5 6" xfId="2712" xr:uid="{00000000-0005-0000-0000-0000980A0000}"/>
    <cellStyle name="Normal 2 7 5 5 7" xfId="2713" xr:uid="{00000000-0005-0000-0000-0000990A0000}"/>
    <cellStyle name="Normal 2 7 5 5 8" xfId="2714" xr:uid="{00000000-0005-0000-0000-00009A0A0000}"/>
    <cellStyle name="Normal 2 7 5 5 9" xfId="2715" xr:uid="{00000000-0005-0000-0000-00009B0A0000}"/>
    <cellStyle name="Normal 2 7 5 6" xfId="2716" xr:uid="{00000000-0005-0000-0000-00009C0A0000}"/>
    <cellStyle name="Normal 2 7 5 6 10" xfId="2717" xr:uid="{00000000-0005-0000-0000-00009D0A0000}"/>
    <cellStyle name="Normal 2 7 5 6 2" xfId="2718" xr:uid="{00000000-0005-0000-0000-00009E0A0000}"/>
    <cellStyle name="Normal 2 7 5 6 3" xfId="2719" xr:uid="{00000000-0005-0000-0000-00009F0A0000}"/>
    <cellStyle name="Normal 2 7 5 6 4" xfId="2720" xr:uid="{00000000-0005-0000-0000-0000A00A0000}"/>
    <cellStyle name="Normal 2 7 5 6 5" xfId="2721" xr:uid="{00000000-0005-0000-0000-0000A10A0000}"/>
    <cellStyle name="Normal 2 7 5 6 6" xfId="2722" xr:uid="{00000000-0005-0000-0000-0000A20A0000}"/>
    <cellStyle name="Normal 2 7 5 6 7" xfId="2723" xr:uid="{00000000-0005-0000-0000-0000A30A0000}"/>
    <cellStyle name="Normal 2 7 5 6 8" xfId="2724" xr:uid="{00000000-0005-0000-0000-0000A40A0000}"/>
    <cellStyle name="Normal 2 7 5 6 9" xfId="2725" xr:uid="{00000000-0005-0000-0000-0000A50A0000}"/>
    <cellStyle name="Normal 2 7 6" xfId="2726" xr:uid="{00000000-0005-0000-0000-0000A60A0000}"/>
    <cellStyle name="Normal 2 7 6 2" xfId="2727" xr:uid="{00000000-0005-0000-0000-0000A70A0000}"/>
    <cellStyle name="Normal 2 7 6 2 10" xfId="2728" xr:uid="{00000000-0005-0000-0000-0000A80A0000}"/>
    <cellStyle name="Normal 2 7 6 2 11" xfId="2729" xr:uid="{00000000-0005-0000-0000-0000A90A0000}"/>
    <cellStyle name="Normal 2 7 6 2 12" xfId="2730" xr:uid="{00000000-0005-0000-0000-0000AA0A0000}"/>
    <cellStyle name="Normal 2 7 6 2 2" xfId="2731" xr:uid="{00000000-0005-0000-0000-0000AB0A0000}"/>
    <cellStyle name="Normal 2 7 6 2 3" xfId="2732" xr:uid="{00000000-0005-0000-0000-0000AC0A0000}"/>
    <cellStyle name="Normal 2 7 6 2 4" xfId="2733" xr:uid="{00000000-0005-0000-0000-0000AD0A0000}"/>
    <cellStyle name="Normal 2 7 6 2 5" xfId="2734" xr:uid="{00000000-0005-0000-0000-0000AE0A0000}"/>
    <cellStyle name="Normal 2 7 6 2 6" xfId="2735" xr:uid="{00000000-0005-0000-0000-0000AF0A0000}"/>
    <cellStyle name="Normal 2 7 6 2 7" xfId="2736" xr:uid="{00000000-0005-0000-0000-0000B00A0000}"/>
    <cellStyle name="Normal 2 7 6 2 8" xfId="2737" xr:uid="{00000000-0005-0000-0000-0000B10A0000}"/>
    <cellStyle name="Normal 2 7 6 2 9" xfId="2738" xr:uid="{00000000-0005-0000-0000-0000B20A0000}"/>
    <cellStyle name="Normal 2 7 6 3" xfId="2739" xr:uid="{00000000-0005-0000-0000-0000B30A0000}"/>
    <cellStyle name="Normal 2 7 6 4" xfId="2740" xr:uid="{00000000-0005-0000-0000-0000B40A0000}"/>
    <cellStyle name="Normal 2 7 6 4 10" xfId="2741" xr:uid="{00000000-0005-0000-0000-0000B50A0000}"/>
    <cellStyle name="Normal 2 7 6 4 2" xfId="2742" xr:uid="{00000000-0005-0000-0000-0000B60A0000}"/>
    <cellStyle name="Normal 2 7 6 4 3" xfId="2743" xr:uid="{00000000-0005-0000-0000-0000B70A0000}"/>
    <cellStyle name="Normal 2 7 6 4 4" xfId="2744" xr:uid="{00000000-0005-0000-0000-0000B80A0000}"/>
    <cellStyle name="Normal 2 7 6 4 5" xfId="2745" xr:uid="{00000000-0005-0000-0000-0000B90A0000}"/>
    <cellStyle name="Normal 2 7 6 4 6" xfId="2746" xr:uid="{00000000-0005-0000-0000-0000BA0A0000}"/>
    <cellStyle name="Normal 2 7 6 4 7" xfId="2747" xr:uid="{00000000-0005-0000-0000-0000BB0A0000}"/>
    <cellStyle name="Normal 2 7 6 4 8" xfId="2748" xr:uid="{00000000-0005-0000-0000-0000BC0A0000}"/>
    <cellStyle name="Normal 2 7 6 4 9" xfId="2749" xr:uid="{00000000-0005-0000-0000-0000BD0A0000}"/>
    <cellStyle name="Normal 2 7 7" xfId="2750" xr:uid="{00000000-0005-0000-0000-0000BE0A0000}"/>
    <cellStyle name="Normal 2 7 8" xfId="2751" xr:uid="{00000000-0005-0000-0000-0000BF0A0000}"/>
    <cellStyle name="Normal 2 7 8 2" xfId="2752" xr:uid="{00000000-0005-0000-0000-0000C00A0000}"/>
    <cellStyle name="Normal 2 7 8 2 10" xfId="2753" xr:uid="{00000000-0005-0000-0000-0000C10A0000}"/>
    <cellStyle name="Normal 2 7 8 2 2" xfId="2754" xr:uid="{00000000-0005-0000-0000-0000C20A0000}"/>
    <cellStyle name="Normal 2 7 8 2 3" xfId="2755" xr:uid="{00000000-0005-0000-0000-0000C30A0000}"/>
    <cellStyle name="Normal 2 7 8 2 4" xfId="2756" xr:uid="{00000000-0005-0000-0000-0000C40A0000}"/>
    <cellStyle name="Normal 2 7 8 2 5" xfId="2757" xr:uid="{00000000-0005-0000-0000-0000C50A0000}"/>
    <cellStyle name="Normal 2 7 8 2 6" xfId="2758" xr:uid="{00000000-0005-0000-0000-0000C60A0000}"/>
    <cellStyle name="Normal 2 7 8 2 7" xfId="2759" xr:uid="{00000000-0005-0000-0000-0000C70A0000}"/>
    <cellStyle name="Normal 2 7 8 2 8" xfId="2760" xr:uid="{00000000-0005-0000-0000-0000C80A0000}"/>
    <cellStyle name="Normal 2 7 8 2 9" xfId="2761" xr:uid="{00000000-0005-0000-0000-0000C90A0000}"/>
    <cellStyle name="Normal 2 7 8 3" xfId="2762" xr:uid="{00000000-0005-0000-0000-0000CA0A0000}"/>
    <cellStyle name="Normal 2 7 8 3 10" xfId="2763" xr:uid="{00000000-0005-0000-0000-0000CB0A0000}"/>
    <cellStyle name="Normal 2 7 8 3 2" xfId="2764" xr:uid="{00000000-0005-0000-0000-0000CC0A0000}"/>
    <cellStyle name="Normal 2 7 8 3 3" xfId="2765" xr:uid="{00000000-0005-0000-0000-0000CD0A0000}"/>
    <cellStyle name="Normal 2 7 8 3 4" xfId="2766" xr:uid="{00000000-0005-0000-0000-0000CE0A0000}"/>
    <cellStyle name="Normal 2 7 8 3 5" xfId="2767" xr:uid="{00000000-0005-0000-0000-0000CF0A0000}"/>
    <cellStyle name="Normal 2 7 8 3 6" xfId="2768" xr:uid="{00000000-0005-0000-0000-0000D00A0000}"/>
    <cellStyle name="Normal 2 7 8 3 7" xfId="2769" xr:uid="{00000000-0005-0000-0000-0000D10A0000}"/>
    <cellStyle name="Normal 2 7 8 3 8" xfId="2770" xr:uid="{00000000-0005-0000-0000-0000D20A0000}"/>
    <cellStyle name="Normal 2 7 8 3 9" xfId="2771" xr:uid="{00000000-0005-0000-0000-0000D30A0000}"/>
    <cellStyle name="Normal 2 7 9" xfId="2772" xr:uid="{00000000-0005-0000-0000-0000D40A0000}"/>
    <cellStyle name="Normal 2 8" xfId="2773" xr:uid="{00000000-0005-0000-0000-0000D50A0000}"/>
    <cellStyle name="Normal 2 8 10" xfId="2774" xr:uid="{00000000-0005-0000-0000-0000D60A0000}"/>
    <cellStyle name="Normal 2 8 2" xfId="2775" xr:uid="{00000000-0005-0000-0000-0000D70A0000}"/>
    <cellStyle name="Normal 2 8 3" xfId="2776" xr:uid="{00000000-0005-0000-0000-0000D80A0000}"/>
    <cellStyle name="Normal 2 8 4" xfId="2777" xr:uid="{00000000-0005-0000-0000-0000D90A0000}"/>
    <cellStyle name="Normal 2 8 5" xfId="2778" xr:uid="{00000000-0005-0000-0000-0000DA0A0000}"/>
    <cellStyle name="Normal 2 8 6" xfId="2779" xr:uid="{00000000-0005-0000-0000-0000DB0A0000}"/>
    <cellStyle name="Normal 2 8 7" xfId="2780" xr:uid="{00000000-0005-0000-0000-0000DC0A0000}"/>
    <cellStyle name="Normal 2 8 8" xfId="2781" xr:uid="{00000000-0005-0000-0000-0000DD0A0000}"/>
    <cellStyle name="Normal 2 8 9" xfId="2782" xr:uid="{00000000-0005-0000-0000-0000DE0A0000}"/>
    <cellStyle name="Normal 2 9" xfId="2783" xr:uid="{00000000-0005-0000-0000-0000DF0A0000}"/>
    <cellStyle name="Normal 20" xfId="2784" xr:uid="{00000000-0005-0000-0000-0000E00A0000}"/>
    <cellStyle name="Normal 21" xfId="2785" xr:uid="{00000000-0005-0000-0000-0000E10A0000}"/>
    <cellStyle name="Normal 22" xfId="2786" xr:uid="{00000000-0005-0000-0000-0000E20A0000}"/>
    <cellStyle name="Normal 23" xfId="2787" xr:uid="{00000000-0005-0000-0000-0000E30A0000}"/>
    <cellStyle name="Normal 24" xfId="2788" xr:uid="{00000000-0005-0000-0000-0000E40A0000}"/>
    <cellStyle name="Normal 25" xfId="2789" xr:uid="{00000000-0005-0000-0000-0000E50A0000}"/>
    <cellStyle name="Normal 26" xfId="2790" xr:uid="{00000000-0005-0000-0000-0000E60A0000}"/>
    <cellStyle name="Normal 27" xfId="2791" xr:uid="{00000000-0005-0000-0000-0000E70A0000}"/>
    <cellStyle name="Normal 28" xfId="2792" xr:uid="{00000000-0005-0000-0000-0000E80A0000}"/>
    <cellStyle name="Normal 29" xfId="2793" xr:uid="{00000000-0005-0000-0000-0000E90A0000}"/>
    <cellStyle name="Normal 3" xfId="2794" xr:uid="{00000000-0005-0000-0000-0000EA0A0000}"/>
    <cellStyle name="Normal 3 10" xfId="2795" xr:uid="{00000000-0005-0000-0000-0000EB0A0000}"/>
    <cellStyle name="Normal 3 11" xfId="2796" xr:uid="{00000000-0005-0000-0000-0000EC0A0000}"/>
    <cellStyle name="Normal 3 12" xfId="2797" xr:uid="{00000000-0005-0000-0000-0000ED0A0000}"/>
    <cellStyle name="Normal 3 13" xfId="2798" xr:uid="{00000000-0005-0000-0000-0000EE0A0000}"/>
    <cellStyle name="Normal 3 14" xfId="2799" xr:uid="{00000000-0005-0000-0000-0000EF0A0000}"/>
    <cellStyle name="Normal 3 15" xfId="2800" xr:uid="{00000000-0005-0000-0000-0000F00A0000}"/>
    <cellStyle name="Normal 3 16" xfId="2801" xr:uid="{00000000-0005-0000-0000-0000F10A0000}"/>
    <cellStyle name="Normal 3 17" xfId="2802" xr:uid="{00000000-0005-0000-0000-0000F20A0000}"/>
    <cellStyle name="Normal 3 18" xfId="2803" xr:uid="{00000000-0005-0000-0000-0000F30A0000}"/>
    <cellStyle name="Normal 3 19" xfId="2804" xr:uid="{00000000-0005-0000-0000-0000F40A0000}"/>
    <cellStyle name="Normal 3 2" xfId="2805" xr:uid="{00000000-0005-0000-0000-0000F50A0000}"/>
    <cellStyle name="Normal 3 2 10" xfId="2806" xr:uid="{00000000-0005-0000-0000-0000F60A0000}"/>
    <cellStyle name="Normal 3 2 11" xfId="2807" xr:uid="{00000000-0005-0000-0000-0000F70A0000}"/>
    <cellStyle name="Normal 3 2 12" xfId="2808" xr:uid="{00000000-0005-0000-0000-0000F80A0000}"/>
    <cellStyle name="Normal 3 2 13" xfId="2809" xr:uid="{00000000-0005-0000-0000-0000F90A0000}"/>
    <cellStyle name="Normal 3 2 14" xfId="2810" xr:uid="{00000000-0005-0000-0000-0000FA0A0000}"/>
    <cellStyle name="Normal 3 2 15" xfId="2811" xr:uid="{00000000-0005-0000-0000-0000FB0A0000}"/>
    <cellStyle name="Normal 3 2 16" xfId="2812" xr:uid="{00000000-0005-0000-0000-0000FC0A0000}"/>
    <cellStyle name="Normal 3 2 17" xfId="2813" xr:uid="{00000000-0005-0000-0000-0000FD0A0000}"/>
    <cellStyle name="Normal 3 2 18" xfId="2814" xr:uid="{00000000-0005-0000-0000-0000FE0A0000}"/>
    <cellStyle name="Normal 3 2 19" xfId="2815" xr:uid="{00000000-0005-0000-0000-0000FF0A0000}"/>
    <cellStyle name="Normal 3 2 2" xfId="2816" xr:uid="{00000000-0005-0000-0000-0000000B0000}"/>
    <cellStyle name="Normal 3 2 20" xfId="2817" xr:uid="{00000000-0005-0000-0000-0000010B0000}"/>
    <cellStyle name="Normal 3 2 21" xfId="2818" xr:uid="{00000000-0005-0000-0000-0000020B0000}"/>
    <cellStyle name="Normal 3 2 22" xfId="2819" xr:uid="{00000000-0005-0000-0000-0000030B0000}"/>
    <cellStyle name="Normal 3 2 23" xfId="2820" xr:uid="{00000000-0005-0000-0000-0000040B0000}"/>
    <cellStyle name="Normal 3 2 24" xfId="2821" xr:uid="{00000000-0005-0000-0000-0000050B0000}"/>
    <cellStyle name="Normal 3 2 25" xfId="2822" xr:uid="{00000000-0005-0000-0000-0000060B0000}"/>
    <cellStyle name="Normal 3 2 26" xfId="2823" xr:uid="{00000000-0005-0000-0000-0000070B0000}"/>
    <cellStyle name="Normal 3 2 27" xfId="2824" xr:uid="{00000000-0005-0000-0000-0000080B0000}"/>
    <cellStyle name="Normal 3 2 28" xfId="2825" xr:uid="{00000000-0005-0000-0000-0000090B0000}"/>
    <cellStyle name="Normal 3 2 29" xfId="2826" xr:uid="{00000000-0005-0000-0000-00000A0B0000}"/>
    <cellStyle name="Normal 3 2 3" xfId="2827" xr:uid="{00000000-0005-0000-0000-00000B0B0000}"/>
    <cellStyle name="Normal 3 2 30" xfId="2828" xr:uid="{00000000-0005-0000-0000-00000C0B0000}"/>
    <cellStyle name="Normal 3 2 31" xfId="2829" xr:uid="{00000000-0005-0000-0000-00000D0B0000}"/>
    <cellStyle name="Normal 3 2 32" xfId="2830" xr:uid="{00000000-0005-0000-0000-00000E0B0000}"/>
    <cellStyle name="Normal 3 2 33" xfId="2831" xr:uid="{00000000-0005-0000-0000-00000F0B0000}"/>
    <cellStyle name="Normal 3 2 34" xfId="2832" xr:uid="{00000000-0005-0000-0000-0000100B0000}"/>
    <cellStyle name="Normal 3 2 35" xfId="2833" xr:uid="{00000000-0005-0000-0000-0000110B0000}"/>
    <cellStyle name="Normal 3 2 36" xfId="2834" xr:uid="{00000000-0005-0000-0000-0000120B0000}"/>
    <cellStyle name="Normal 3 2 37" xfId="2835" xr:uid="{00000000-0005-0000-0000-0000130B0000}"/>
    <cellStyle name="Normal 3 2 38" xfId="2836" xr:uid="{00000000-0005-0000-0000-0000140B0000}"/>
    <cellStyle name="Normal 3 2 39" xfId="2837" xr:uid="{00000000-0005-0000-0000-0000150B0000}"/>
    <cellStyle name="Normal 3 2 4" xfId="2838" xr:uid="{00000000-0005-0000-0000-0000160B0000}"/>
    <cellStyle name="Normal 3 2 40" xfId="2839" xr:uid="{00000000-0005-0000-0000-0000170B0000}"/>
    <cellStyle name="Normal 3 2 41" xfId="2840" xr:uid="{00000000-0005-0000-0000-0000180B0000}"/>
    <cellStyle name="Normal 3 2 42" xfId="2841" xr:uid="{00000000-0005-0000-0000-0000190B0000}"/>
    <cellStyle name="Normal 3 2 43" xfId="2842" xr:uid="{00000000-0005-0000-0000-00001A0B0000}"/>
    <cellStyle name="Normal 3 2 44" xfId="2843" xr:uid="{00000000-0005-0000-0000-00001B0B0000}"/>
    <cellStyle name="Normal 3 2 45" xfId="2844" xr:uid="{00000000-0005-0000-0000-00001C0B0000}"/>
    <cellStyle name="Normal 3 2 46" xfId="2845" xr:uid="{00000000-0005-0000-0000-00001D0B0000}"/>
    <cellStyle name="Normal 3 2 47" xfId="2846" xr:uid="{00000000-0005-0000-0000-00001E0B0000}"/>
    <cellStyle name="Normal 3 2 48" xfId="2847" xr:uid="{00000000-0005-0000-0000-00001F0B0000}"/>
    <cellStyle name="Normal 3 2 49" xfId="2848" xr:uid="{00000000-0005-0000-0000-0000200B0000}"/>
    <cellStyle name="Normal 3 2 5" xfId="2849" xr:uid="{00000000-0005-0000-0000-0000210B0000}"/>
    <cellStyle name="Normal 3 2 50" xfId="2850" xr:uid="{00000000-0005-0000-0000-0000220B0000}"/>
    <cellStyle name="Normal 3 2 51" xfId="2851" xr:uid="{00000000-0005-0000-0000-0000230B0000}"/>
    <cellStyle name="Normal 3 2 52" xfId="2852" xr:uid="{00000000-0005-0000-0000-0000240B0000}"/>
    <cellStyle name="Normal 3 2 53" xfId="2853" xr:uid="{00000000-0005-0000-0000-0000250B0000}"/>
    <cellStyle name="Normal 3 2 54" xfId="2854" xr:uid="{00000000-0005-0000-0000-0000260B0000}"/>
    <cellStyle name="Normal 3 2 55" xfId="2855" xr:uid="{00000000-0005-0000-0000-0000270B0000}"/>
    <cellStyle name="Normal 3 2 56" xfId="2856" xr:uid="{00000000-0005-0000-0000-0000280B0000}"/>
    <cellStyle name="Normal 3 2 57" xfId="2857" xr:uid="{00000000-0005-0000-0000-0000290B0000}"/>
    <cellStyle name="Normal 3 2 58" xfId="2858" xr:uid="{00000000-0005-0000-0000-00002A0B0000}"/>
    <cellStyle name="Normal 3 2 59" xfId="2859" xr:uid="{00000000-0005-0000-0000-00002B0B0000}"/>
    <cellStyle name="Normal 3 2 6" xfId="2860" xr:uid="{00000000-0005-0000-0000-00002C0B0000}"/>
    <cellStyle name="Normal 3 2 60" xfId="2861" xr:uid="{00000000-0005-0000-0000-00002D0B0000}"/>
    <cellStyle name="Normal 3 2 61" xfId="2862" xr:uid="{00000000-0005-0000-0000-00002E0B0000}"/>
    <cellStyle name="Normal 3 2 62" xfId="2863" xr:uid="{00000000-0005-0000-0000-00002F0B0000}"/>
    <cellStyle name="Normal 3 2 63" xfId="2864" xr:uid="{00000000-0005-0000-0000-0000300B0000}"/>
    <cellStyle name="Normal 3 2 7" xfId="2865" xr:uid="{00000000-0005-0000-0000-0000310B0000}"/>
    <cellStyle name="Normal 3 2 8" xfId="2866" xr:uid="{00000000-0005-0000-0000-0000320B0000}"/>
    <cellStyle name="Normal 3 2 9" xfId="2867" xr:uid="{00000000-0005-0000-0000-0000330B0000}"/>
    <cellStyle name="Normal 3 20" xfId="2868" xr:uid="{00000000-0005-0000-0000-0000340B0000}"/>
    <cellStyle name="Normal 3 21" xfId="2869" xr:uid="{00000000-0005-0000-0000-0000350B0000}"/>
    <cellStyle name="Normal 3 22" xfId="2870" xr:uid="{00000000-0005-0000-0000-0000360B0000}"/>
    <cellStyle name="Normal 3 23" xfId="2871" xr:uid="{00000000-0005-0000-0000-0000370B0000}"/>
    <cellStyle name="Normal 3 24" xfId="2872" xr:uid="{00000000-0005-0000-0000-0000380B0000}"/>
    <cellStyle name="Normal 3 25" xfId="2873" xr:uid="{00000000-0005-0000-0000-0000390B0000}"/>
    <cellStyle name="Normal 3 26" xfId="2874" xr:uid="{00000000-0005-0000-0000-00003A0B0000}"/>
    <cellStyle name="Normal 3 27" xfId="2875" xr:uid="{00000000-0005-0000-0000-00003B0B0000}"/>
    <cellStyle name="Normal 3 28" xfId="2876" xr:uid="{00000000-0005-0000-0000-00003C0B0000}"/>
    <cellStyle name="Normal 3 29" xfId="2877" xr:uid="{00000000-0005-0000-0000-00003D0B0000}"/>
    <cellStyle name="Normal 3 3" xfId="2878" xr:uid="{00000000-0005-0000-0000-00003E0B0000}"/>
    <cellStyle name="Normal 3 30" xfId="2879" xr:uid="{00000000-0005-0000-0000-00003F0B0000}"/>
    <cellStyle name="Normal 3 31" xfId="2880" xr:uid="{00000000-0005-0000-0000-0000400B0000}"/>
    <cellStyle name="Normal 3 32" xfId="2881" xr:uid="{00000000-0005-0000-0000-0000410B0000}"/>
    <cellStyle name="Normal 3 33" xfId="2882" xr:uid="{00000000-0005-0000-0000-0000420B0000}"/>
    <cellStyle name="Normal 3 34" xfId="2883" xr:uid="{00000000-0005-0000-0000-0000430B0000}"/>
    <cellStyle name="Normal 3 35" xfId="2884" xr:uid="{00000000-0005-0000-0000-0000440B0000}"/>
    <cellStyle name="Normal 3 36" xfId="2885" xr:uid="{00000000-0005-0000-0000-0000450B0000}"/>
    <cellStyle name="Normal 3 37" xfId="2886" xr:uid="{00000000-0005-0000-0000-0000460B0000}"/>
    <cellStyle name="Normal 3 38" xfId="2887" xr:uid="{00000000-0005-0000-0000-0000470B0000}"/>
    <cellStyle name="Normal 3 39" xfId="2888" xr:uid="{00000000-0005-0000-0000-0000480B0000}"/>
    <cellStyle name="Normal 3 4" xfId="2889" xr:uid="{00000000-0005-0000-0000-0000490B0000}"/>
    <cellStyle name="Normal 3 40" xfId="2890" xr:uid="{00000000-0005-0000-0000-00004A0B0000}"/>
    <cellStyle name="Normal 3 41" xfId="2891" xr:uid="{00000000-0005-0000-0000-00004B0B0000}"/>
    <cellStyle name="Normal 3 42" xfId="2892" xr:uid="{00000000-0005-0000-0000-00004C0B0000}"/>
    <cellStyle name="Normal 3 43" xfId="2893" xr:uid="{00000000-0005-0000-0000-00004D0B0000}"/>
    <cellStyle name="Normal 3 44" xfId="2894" xr:uid="{00000000-0005-0000-0000-00004E0B0000}"/>
    <cellStyle name="Normal 3 45" xfId="2895" xr:uid="{00000000-0005-0000-0000-00004F0B0000}"/>
    <cellStyle name="Normal 3 46" xfId="2896" xr:uid="{00000000-0005-0000-0000-0000500B0000}"/>
    <cellStyle name="Normal 3 47" xfId="2897" xr:uid="{00000000-0005-0000-0000-0000510B0000}"/>
    <cellStyle name="Normal 3 48" xfId="2898" xr:uid="{00000000-0005-0000-0000-0000520B0000}"/>
    <cellStyle name="Normal 3 49" xfId="2899" xr:uid="{00000000-0005-0000-0000-0000530B0000}"/>
    <cellStyle name="Normal 3 5" xfId="2900" xr:uid="{00000000-0005-0000-0000-0000540B0000}"/>
    <cellStyle name="Normal 3 50" xfId="2901" xr:uid="{00000000-0005-0000-0000-0000550B0000}"/>
    <cellStyle name="Normal 3 51" xfId="2902" xr:uid="{00000000-0005-0000-0000-0000560B0000}"/>
    <cellStyle name="Normal 3 52" xfId="2903" xr:uid="{00000000-0005-0000-0000-0000570B0000}"/>
    <cellStyle name="Normal 3 53" xfId="2904" xr:uid="{00000000-0005-0000-0000-0000580B0000}"/>
    <cellStyle name="Normal 3 54" xfId="2905" xr:uid="{00000000-0005-0000-0000-0000590B0000}"/>
    <cellStyle name="Normal 3 55" xfId="2906" xr:uid="{00000000-0005-0000-0000-00005A0B0000}"/>
    <cellStyle name="Normal 3 56" xfId="2907" xr:uid="{00000000-0005-0000-0000-00005B0B0000}"/>
    <cellStyle name="Normal 3 57" xfId="2908" xr:uid="{00000000-0005-0000-0000-00005C0B0000}"/>
    <cellStyle name="Normal 3 58" xfId="2909" xr:uid="{00000000-0005-0000-0000-00005D0B0000}"/>
    <cellStyle name="Normal 3 59" xfId="2910" xr:uid="{00000000-0005-0000-0000-00005E0B0000}"/>
    <cellStyle name="Normal 3 6" xfId="2911" xr:uid="{00000000-0005-0000-0000-00005F0B0000}"/>
    <cellStyle name="Normal 3 60" xfId="2912" xr:uid="{00000000-0005-0000-0000-0000600B0000}"/>
    <cellStyle name="Normal 3 61" xfId="2913" xr:uid="{00000000-0005-0000-0000-0000610B0000}"/>
    <cellStyle name="Normal 3 62" xfId="2914" xr:uid="{00000000-0005-0000-0000-0000620B0000}"/>
    <cellStyle name="Normal 3 63" xfId="2915" xr:uid="{00000000-0005-0000-0000-0000630B0000}"/>
    <cellStyle name="Normal 3 64" xfId="2916" xr:uid="{00000000-0005-0000-0000-0000640B0000}"/>
    <cellStyle name="Normal 3 65" xfId="2917" xr:uid="{00000000-0005-0000-0000-0000650B0000}"/>
    <cellStyle name="Normal 3 66" xfId="2918" xr:uid="{00000000-0005-0000-0000-0000660B0000}"/>
    <cellStyle name="Normal 3 67" xfId="2919" xr:uid="{00000000-0005-0000-0000-0000670B0000}"/>
    <cellStyle name="Normal 3 68" xfId="2920" xr:uid="{00000000-0005-0000-0000-0000680B0000}"/>
    <cellStyle name="Normal 3 69" xfId="2921" xr:uid="{00000000-0005-0000-0000-0000690B0000}"/>
    <cellStyle name="Normal 3 7" xfId="2922" xr:uid="{00000000-0005-0000-0000-00006A0B0000}"/>
    <cellStyle name="Normal 3 70" xfId="2923" xr:uid="{00000000-0005-0000-0000-00006B0B0000}"/>
    <cellStyle name="Normal 3 71" xfId="2924" xr:uid="{00000000-0005-0000-0000-00006C0B0000}"/>
    <cellStyle name="Normal 3 72" xfId="2925" xr:uid="{00000000-0005-0000-0000-00006D0B0000}"/>
    <cellStyle name="Normal 3 73" xfId="2926" xr:uid="{00000000-0005-0000-0000-00006E0B0000}"/>
    <cellStyle name="Normal 3 74" xfId="2927" xr:uid="{00000000-0005-0000-0000-00006F0B0000}"/>
    <cellStyle name="Normal 3 75" xfId="2928" xr:uid="{00000000-0005-0000-0000-0000700B0000}"/>
    <cellStyle name="Normal 3 76" xfId="2929" xr:uid="{00000000-0005-0000-0000-0000710B0000}"/>
    <cellStyle name="Normal 3 77" xfId="2930" xr:uid="{00000000-0005-0000-0000-0000720B0000}"/>
    <cellStyle name="Normal 3 78" xfId="2931" xr:uid="{00000000-0005-0000-0000-0000730B0000}"/>
    <cellStyle name="Normal 3 79" xfId="2932" xr:uid="{00000000-0005-0000-0000-0000740B0000}"/>
    <cellStyle name="Normal 3 8" xfId="2933" xr:uid="{00000000-0005-0000-0000-0000750B0000}"/>
    <cellStyle name="Normal 3 80" xfId="2934" xr:uid="{00000000-0005-0000-0000-0000760B0000}"/>
    <cellStyle name="Normal 3 81" xfId="2935" xr:uid="{00000000-0005-0000-0000-0000770B0000}"/>
    <cellStyle name="Normal 3 82" xfId="2936" xr:uid="{00000000-0005-0000-0000-0000780B0000}"/>
    <cellStyle name="Normal 3 83" xfId="2937" xr:uid="{00000000-0005-0000-0000-0000790B0000}"/>
    <cellStyle name="Normal 3 84" xfId="2938" xr:uid="{00000000-0005-0000-0000-00007A0B0000}"/>
    <cellStyle name="Normal 3 9" xfId="2939" xr:uid="{00000000-0005-0000-0000-00007B0B0000}"/>
    <cellStyle name="Normal 30" xfId="2940" xr:uid="{00000000-0005-0000-0000-00007C0B0000}"/>
    <cellStyle name="Normal 31" xfId="2941" xr:uid="{00000000-0005-0000-0000-00007D0B0000}"/>
    <cellStyle name="Normal 32" xfId="2942" xr:uid="{00000000-0005-0000-0000-00007E0B0000}"/>
    <cellStyle name="Normal 33" xfId="2943" xr:uid="{00000000-0005-0000-0000-00007F0B0000}"/>
    <cellStyle name="Normal 34" xfId="2944" xr:uid="{00000000-0005-0000-0000-0000800B0000}"/>
    <cellStyle name="Normal 35" xfId="2945" xr:uid="{00000000-0005-0000-0000-0000810B0000}"/>
    <cellStyle name="Normal 36" xfId="2946" xr:uid="{00000000-0005-0000-0000-0000820B0000}"/>
    <cellStyle name="Normal 37" xfId="2947" xr:uid="{00000000-0005-0000-0000-0000830B0000}"/>
    <cellStyle name="Normal 38" xfId="2948" xr:uid="{00000000-0005-0000-0000-0000840B0000}"/>
    <cellStyle name="Normal 39" xfId="2949" xr:uid="{00000000-0005-0000-0000-0000850B0000}"/>
    <cellStyle name="Normal 4" xfId="2950" xr:uid="{00000000-0005-0000-0000-0000860B0000}"/>
    <cellStyle name="Normal 4 10" xfId="2951" xr:uid="{00000000-0005-0000-0000-0000870B0000}"/>
    <cellStyle name="Normal 4 11" xfId="2952" xr:uid="{00000000-0005-0000-0000-0000880B0000}"/>
    <cellStyle name="Normal 4 12" xfId="2953" xr:uid="{00000000-0005-0000-0000-0000890B0000}"/>
    <cellStyle name="Normal 4 13" xfId="2954" xr:uid="{00000000-0005-0000-0000-00008A0B0000}"/>
    <cellStyle name="Normal 4 14" xfId="2955" xr:uid="{00000000-0005-0000-0000-00008B0B0000}"/>
    <cellStyle name="Normal 4 15" xfId="2956" xr:uid="{00000000-0005-0000-0000-00008C0B0000}"/>
    <cellStyle name="Normal 4 16" xfId="2957" xr:uid="{00000000-0005-0000-0000-00008D0B0000}"/>
    <cellStyle name="Normal 4 17" xfId="2958" xr:uid="{00000000-0005-0000-0000-00008E0B0000}"/>
    <cellStyle name="Normal 4 18" xfId="2959" xr:uid="{00000000-0005-0000-0000-00008F0B0000}"/>
    <cellStyle name="Normal 4 19" xfId="2960" xr:uid="{00000000-0005-0000-0000-0000900B0000}"/>
    <cellStyle name="Normal 4 2" xfId="2961" xr:uid="{00000000-0005-0000-0000-0000910B0000}"/>
    <cellStyle name="Normal 4 20" xfId="2962" xr:uid="{00000000-0005-0000-0000-0000920B0000}"/>
    <cellStyle name="Normal 4 21" xfId="2963" xr:uid="{00000000-0005-0000-0000-0000930B0000}"/>
    <cellStyle name="Normal 4 22" xfId="2964" xr:uid="{00000000-0005-0000-0000-0000940B0000}"/>
    <cellStyle name="Normal 4 23" xfId="2965" xr:uid="{00000000-0005-0000-0000-0000950B0000}"/>
    <cellStyle name="Normal 4 24" xfId="2966" xr:uid="{00000000-0005-0000-0000-0000960B0000}"/>
    <cellStyle name="Normal 4 25" xfId="2967" xr:uid="{00000000-0005-0000-0000-0000970B0000}"/>
    <cellStyle name="Normal 4 26" xfId="2968" xr:uid="{00000000-0005-0000-0000-0000980B0000}"/>
    <cellStyle name="Normal 4 27" xfId="2969" xr:uid="{00000000-0005-0000-0000-0000990B0000}"/>
    <cellStyle name="Normal 4 28" xfId="2970" xr:uid="{00000000-0005-0000-0000-00009A0B0000}"/>
    <cellStyle name="Normal 4 29" xfId="2971" xr:uid="{00000000-0005-0000-0000-00009B0B0000}"/>
    <cellStyle name="Normal 4 3" xfId="2972" xr:uid="{00000000-0005-0000-0000-00009C0B0000}"/>
    <cellStyle name="Normal 4 30" xfId="2973" xr:uid="{00000000-0005-0000-0000-00009D0B0000}"/>
    <cellStyle name="Normal 4 31" xfId="2974" xr:uid="{00000000-0005-0000-0000-00009E0B0000}"/>
    <cellStyle name="Normal 4 32" xfId="2975" xr:uid="{00000000-0005-0000-0000-00009F0B0000}"/>
    <cellStyle name="Normal 4 33" xfId="2976" xr:uid="{00000000-0005-0000-0000-0000A00B0000}"/>
    <cellStyle name="Normal 4 34" xfId="2977" xr:uid="{00000000-0005-0000-0000-0000A10B0000}"/>
    <cellStyle name="Normal 4 35" xfId="2978" xr:uid="{00000000-0005-0000-0000-0000A20B0000}"/>
    <cellStyle name="Normal 4 36" xfId="2979" xr:uid="{00000000-0005-0000-0000-0000A30B0000}"/>
    <cellStyle name="Normal 4 37" xfId="2980" xr:uid="{00000000-0005-0000-0000-0000A40B0000}"/>
    <cellStyle name="Normal 4 38" xfId="2981" xr:uid="{00000000-0005-0000-0000-0000A50B0000}"/>
    <cellStyle name="Normal 4 39" xfId="2982" xr:uid="{00000000-0005-0000-0000-0000A60B0000}"/>
    <cellStyle name="Normal 4 4" xfId="2983" xr:uid="{00000000-0005-0000-0000-0000A70B0000}"/>
    <cellStyle name="Normal 4 40" xfId="2984" xr:uid="{00000000-0005-0000-0000-0000A80B0000}"/>
    <cellStyle name="Normal 4 41" xfId="2985" xr:uid="{00000000-0005-0000-0000-0000A90B0000}"/>
    <cellStyle name="Normal 4 42" xfId="2986" xr:uid="{00000000-0005-0000-0000-0000AA0B0000}"/>
    <cellStyle name="Normal 4 43" xfId="2987" xr:uid="{00000000-0005-0000-0000-0000AB0B0000}"/>
    <cellStyle name="Normal 4 44" xfId="2988" xr:uid="{00000000-0005-0000-0000-0000AC0B0000}"/>
    <cellStyle name="Normal 4 45" xfId="2989" xr:uid="{00000000-0005-0000-0000-0000AD0B0000}"/>
    <cellStyle name="Normal 4 46" xfId="2990" xr:uid="{00000000-0005-0000-0000-0000AE0B0000}"/>
    <cellStyle name="Normal 4 47" xfId="2991" xr:uid="{00000000-0005-0000-0000-0000AF0B0000}"/>
    <cellStyle name="Normal 4 48" xfId="2992" xr:uid="{00000000-0005-0000-0000-0000B00B0000}"/>
    <cellStyle name="Normal 4 49" xfId="2993" xr:uid="{00000000-0005-0000-0000-0000B10B0000}"/>
    <cellStyle name="Normal 4 5" xfId="2994" xr:uid="{00000000-0005-0000-0000-0000B20B0000}"/>
    <cellStyle name="Normal 4 50" xfId="2995" xr:uid="{00000000-0005-0000-0000-0000B30B0000}"/>
    <cellStyle name="Normal 4 51" xfId="2996" xr:uid="{00000000-0005-0000-0000-0000B40B0000}"/>
    <cellStyle name="Normal 4 52" xfId="2997" xr:uid="{00000000-0005-0000-0000-0000B50B0000}"/>
    <cellStyle name="Normal 4 53" xfId="2998" xr:uid="{00000000-0005-0000-0000-0000B60B0000}"/>
    <cellStyle name="Normal 4 54" xfId="2999" xr:uid="{00000000-0005-0000-0000-0000B70B0000}"/>
    <cellStyle name="Normal 4 55" xfId="3000" xr:uid="{00000000-0005-0000-0000-0000B80B0000}"/>
    <cellStyle name="Normal 4 56" xfId="3001" xr:uid="{00000000-0005-0000-0000-0000B90B0000}"/>
    <cellStyle name="Normal 4 57" xfId="3002" xr:uid="{00000000-0005-0000-0000-0000BA0B0000}"/>
    <cellStyle name="Normal 4 58" xfId="3003" xr:uid="{00000000-0005-0000-0000-0000BB0B0000}"/>
    <cellStyle name="Normal 4 59" xfId="3004" xr:uid="{00000000-0005-0000-0000-0000BC0B0000}"/>
    <cellStyle name="Normal 4 6" xfId="3005" xr:uid="{00000000-0005-0000-0000-0000BD0B0000}"/>
    <cellStyle name="Normal 4 60" xfId="3006" xr:uid="{00000000-0005-0000-0000-0000BE0B0000}"/>
    <cellStyle name="Normal 4 61" xfId="3007" xr:uid="{00000000-0005-0000-0000-0000BF0B0000}"/>
    <cellStyle name="Normal 4 62" xfId="3008" xr:uid="{00000000-0005-0000-0000-0000C00B0000}"/>
    <cellStyle name="Normal 4 63" xfId="3009" xr:uid="{00000000-0005-0000-0000-0000C10B0000}"/>
    <cellStyle name="Normal 4 64" xfId="3010" xr:uid="{00000000-0005-0000-0000-0000C20B0000}"/>
    <cellStyle name="Normal 4 65" xfId="3011" xr:uid="{00000000-0005-0000-0000-0000C30B0000}"/>
    <cellStyle name="Normal 4 66" xfId="3012" xr:uid="{00000000-0005-0000-0000-0000C40B0000}"/>
    <cellStyle name="Normal 4 67" xfId="3013" xr:uid="{00000000-0005-0000-0000-0000C50B0000}"/>
    <cellStyle name="Normal 4 68" xfId="3014" xr:uid="{00000000-0005-0000-0000-0000C60B0000}"/>
    <cellStyle name="Normal 4 69" xfId="3015" xr:uid="{00000000-0005-0000-0000-0000C70B0000}"/>
    <cellStyle name="Normal 4 7" xfId="3016" xr:uid="{00000000-0005-0000-0000-0000C80B0000}"/>
    <cellStyle name="Normal 4 70" xfId="3017" xr:uid="{00000000-0005-0000-0000-0000C90B0000}"/>
    <cellStyle name="Normal 4 71" xfId="3018" xr:uid="{00000000-0005-0000-0000-0000CA0B0000}"/>
    <cellStyle name="Normal 4 72" xfId="3019" xr:uid="{00000000-0005-0000-0000-0000CB0B0000}"/>
    <cellStyle name="Normal 4 73" xfId="3020" xr:uid="{00000000-0005-0000-0000-0000CC0B0000}"/>
    <cellStyle name="Normal 4 74" xfId="3021" xr:uid="{00000000-0005-0000-0000-0000CD0B0000}"/>
    <cellStyle name="Normal 4 75" xfId="3022" xr:uid="{00000000-0005-0000-0000-0000CE0B0000}"/>
    <cellStyle name="Normal 4 76" xfId="3023" xr:uid="{00000000-0005-0000-0000-0000CF0B0000}"/>
    <cellStyle name="Normal 4 77" xfId="3024" xr:uid="{00000000-0005-0000-0000-0000D00B0000}"/>
    <cellStyle name="Normal 4 78" xfId="3025" xr:uid="{00000000-0005-0000-0000-0000D10B0000}"/>
    <cellStyle name="Normal 4 79" xfId="3026" xr:uid="{00000000-0005-0000-0000-0000D20B0000}"/>
    <cellStyle name="Normal 4 8" xfId="3027" xr:uid="{00000000-0005-0000-0000-0000D30B0000}"/>
    <cellStyle name="Normal 4 80" xfId="3028" xr:uid="{00000000-0005-0000-0000-0000D40B0000}"/>
    <cellStyle name="Normal 4 81" xfId="3029" xr:uid="{00000000-0005-0000-0000-0000D50B0000}"/>
    <cellStyle name="Normal 4 82" xfId="3030" xr:uid="{00000000-0005-0000-0000-0000D60B0000}"/>
    <cellStyle name="Normal 4 83" xfId="3031" xr:uid="{00000000-0005-0000-0000-0000D70B0000}"/>
    <cellStyle name="Normal 4 9" xfId="3032" xr:uid="{00000000-0005-0000-0000-0000D80B0000}"/>
    <cellStyle name="Normal 40" xfId="3033" xr:uid="{00000000-0005-0000-0000-0000D90B0000}"/>
    <cellStyle name="Normal 41" xfId="3034" xr:uid="{00000000-0005-0000-0000-0000DA0B0000}"/>
    <cellStyle name="Normal 5" xfId="3035" xr:uid="{00000000-0005-0000-0000-0000DB0B0000}"/>
    <cellStyle name="Normal 5 10" xfId="3036" xr:uid="{00000000-0005-0000-0000-0000DC0B0000}"/>
    <cellStyle name="Normal 5 11" xfId="3037" xr:uid="{00000000-0005-0000-0000-0000DD0B0000}"/>
    <cellStyle name="Normal 5 12" xfId="3038" xr:uid="{00000000-0005-0000-0000-0000DE0B0000}"/>
    <cellStyle name="Normal 5 13" xfId="3039" xr:uid="{00000000-0005-0000-0000-0000DF0B0000}"/>
    <cellStyle name="Normal 5 14" xfId="3040" xr:uid="{00000000-0005-0000-0000-0000E00B0000}"/>
    <cellStyle name="Normal 5 2" xfId="3041" xr:uid="{00000000-0005-0000-0000-0000E10B0000}"/>
    <cellStyle name="Normal 5 2 10" xfId="3042" xr:uid="{00000000-0005-0000-0000-0000E20B0000}"/>
    <cellStyle name="Normal 5 2 2" xfId="3043" xr:uid="{00000000-0005-0000-0000-0000E30B0000}"/>
    <cellStyle name="Normal 5 2 3" xfId="3044" xr:uid="{00000000-0005-0000-0000-0000E40B0000}"/>
    <cellStyle name="Normal 5 2 4" xfId="3045" xr:uid="{00000000-0005-0000-0000-0000E50B0000}"/>
    <cellStyle name="Normal 5 2 5" xfId="3046" xr:uid="{00000000-0005-0000-0000-0000E60B0000}"/>
    <cellStyle name="Normal 5 2 6" xfId="3047" xr:uid="{00000000-0005-0000-0000-0000E70B0000}"/>
    <cellStyle name="Normal 5 2 7" xfId="3048" xr:uid="{00000000-0005-0000-0000-0000E80B0000}"/>
    <cellStyle name="Normal 5 2 8" xfId="3049" xr:uid="{00000000-0005-0000-0000-0000E90B0000}"/>
    <cellStyle name="Normal 5 2 9" xfId="3050" xr:uid="{00000000-0005-0000-0000-0000EA0B0000}"/>
    <cellStyle name="Normal 5 3" xfId="3051" xr:uid="{00000000-0005-0000-0000-0000EB0B0000}"/>
    <cellStyle name="Normal 5 3 10" xfId="3052" xr:uid="{00000000-0005-0000-0000-0000EC0B0000}"/>
    <cellStyle name="Normal 5 3 2" xfId="3053" xr:uid="{00000000-0005-0000-0000-0000ED0B0000}"/>
    <cellStyle name="Normal 5 3 3" xfId="3054" xr:uid="{00000000-0005-0000-0000-0000EE0B0000}"/>
    <cellStyle name="Normal 5 3 4" xfId="3055" xr:uid="{00000000-0005-0000-0000-0000EF0B0000}"/>
    <cellStyle name="Normal 5 3 5" xfId="3056" xr:uid="{00000000-0005-0000-0000-0000F00B0000}"/>
    <cellStyle name="Normal 5 3 6" xfId="3057" xr:uid="{00000000-0005-0000-0000-0000F10B0000}"/>
    <cellStyle name="Normal 5 3 7" xfId="3058" xr:uid="{00000000-0005-0000-0000-0000F20B0000}"/>
    <cellStyle name="Normal 5 3 8" xfId="3059" xr:uid="{00000000-0005-0000-0000-0000F30B0000}"/>
    <cellStyle name="Normal 5 3 9" xfId="3060" xr:uid="{00000000-0005-0000-0000-0000F40B0000}"/>
    <cellStyle name="Normal 5 4" xfId="3061" xr:uid="{00000000-0005-0000-0000-0000F50B0000}"/>
    <cellStyle name="Normal 5 4 10" xfId="3062" xr:uid="{00000000-0005-0000-0000-0000F60B0000}"/>
    <cellStyle name="Normal 5 4 2" xfId="3063" xr:uid="{00000000-0005-0000-0000-0000F70B0000}"/>
    <cellStyle name="Normal 5 4 3" xfId="3064" xr:uid="{00000000-0005-0000-0000-0000F80B0000}"/>
    <cellStyle name="Normal 5 4 4" xfId="3065" xr:uid="{00000000-0005-0000-0000-0000F90B0000}"/>
    <cellStyle name="Normal 5 4 5" xfId="3066" xr:uid="{00000000-0005-0000-0000-0000FA0B0000}"/>
    <cellStyle name="Normal 5 4 6" xfId="3067" xr:uid="{00000000-0005-0000-0000-0000FB0B0000}"/>
    <cellStyle name="Normal 5 4 7" xfId="3068" xr:uid="{00000000-0005-0000-0000-0000FC0B0000}"/>
    <cellStyle name="Normal 5 4 8" xfId="3069" xr:uid="{00000000-0005-0000-0000-0000FD0B0000}"/>
    <cellStyle name="Normal 5 4 9" xfId="3070" xr:uid="{00000000-0005-0000-0000-0000FE0B0000}"/>
    <cellStyle name="Normal 5 5" xfId="3071" xr:uid="{00000000-0005-0000-0000-0000FF0B0000}"/>
    <cellStyle name="Normal 5 5 10" xfId="3072" xr:uid="{00000000-0005-0000-0000-0000000C0000}"/>
    <cellStyle name="Normal 5 5 2" xfId="3073" xr:uid="{00000000-0005-0000-0000-0000010C0000}"/>
    <cellStyle name="Normal 5 5 3" xfId="3074" xr:uid="{00000000-0005-0000-0000-0000020C0000}"/>
    <cellStyle name="Normal 5 5 4" xfId="3075" xr:uid="{00000000-0005-0000-0000-0000030C0000}"/>
    <cellStyle name="Normal 5 5 5" xfId="3076" xr:uid="{00000000-0005-0000-0000-0000040C0000}"/>
    <cellStyle name="Normal 5 5 6" xfId="3077" xr:uid="{00000000-0005-0000-0000-0000050C0000}"/>
    <cellStyle name="Normal 5 5 7" xfId="3078" xr:uid="{00000000-0005-0000-0000-0000060C0000}"/>
    <cellStyle name="Normal 5 5 8" xfId="3079" xr:uid="{00000000-0005-0000-0000-0000070C0000}"/>
    <cellStyle name="Normal 5 5 9" xfId="3080" xr:uid="{00000000-0005-0000-0000-0000080C0000}"/>
    <cellStyle name="Normal 5 6" xfId="3081" xr:uid="{00000000-0005-0000-0000-0000090C0000}"/>
    <cellStyle name="Normal 5 7" xfId="3082" xr:uid="{00000000-0005-0000-0000-00000A0C0000}"/>
    <cellStyle name="Normal 5 8" xfId="3083" xr:uid="{00000000-0005-0000-0000-00000B0C0000}"/>
    <cellStyle name="Normal 5 9" xfId="3084" xr:uid="{00000000-0005-0000-0000-00000C0C0000}"/>
    <cellStyle name="Normal 6" xfId="3085" xr:uid="{00000000-0005-0000-0000-00000D0C0000}"/>
    <cellStyle name="Normal 6 10" xfId="3086" xr:uid="{00000000-0005-0000-0000-00000E0C0000}"/>
    <cellStyle name="Normal 6 11" xfId="3087" xr:uid="{00000000-0005-0000-0000-00000F0C0000}"/>
    <cellStyle name="Normal 6 12" xfId="3088" xr:uid="{00000000-0005-0000-0000-0000100C0000}"/>
    <cellStyle name="Normal 6 13" xfId="3089" xr:uid="{00000000-0005-0000-0000-0000110C0000}"/>
    <cellStyle name="Normal 6 14" xfId="3090" xr:uid="{00000000-0005-0000-0000-0000120C0000}"/>
    <cellStyle name="Normal 6 15" xfId="3091" xr:uid="{00000000-0005-0000-0000-0000130C0000}"/>
    <cellStyle name="Normal 6 16" xfId="3092" xr:uid="{00000000-0005-0000-0000-0000140C0000}"/>
    <cellStyle name="Normal 6 17" xfId="3093" xr:uid="{00000000-0005-0000-0000-0000150C0000}"/>
    <cellStyle name="Normal 6 18" xfId="3094" xr:uid="{00000000-0005-0000-0000-0000160C0000}"/>
    <cellStyle name="Normal 6 19" xfId="3095" xr:uid="{00000000-0005-0000-0000-0000170C0000}"/>
    <cellStyle name="Normal 6 2" xfId="3096" xr:uid="{00000000-0005-0000-0000-0000180C0000}"/>
    <cellStyle name="Normal 6 20" xfId="3097" xr:uid="{00000000-0005-0000-0000-0000190C0000}"/>
    <cellStyle name="Normal 6 21" xfId="3098" xr:uid="{00000000-0005-0000-0000-00001A0C0000}"/>
    <cellStyle name="Normal 6 22" xfId="3099" xr:uid="{00000000-0005-0000-0000-00001B0C0000}"/>
    <cellStyle name="Normal 6 23" xfId="3100" xr:uid="{00000000-0005-0000-0000-00001C0C0000}"/>
    <cellStyle name="Normal 6 24" xfId="3101" xr:uid="{00000000-0005-0000-0000-00001D0C0000}"/>
    <cellStyle name="Normal 6 25" xfId="3102" xr:uid="{00000000-0005-0000-0000-00001E0C0000}"/>
    <cellStyle name="Normal 6 26" xfId="3103" xr:uid="{00000000-0005-0000-0000-00001F0C0000}"/>
    <cellStyle name="Normal 6 27" xfId="3104" xr:uid="{00000000-0005-0000-0000-0000200C0000}"/>
    <cellStyle name="Normal 6 28" xfId="3105" xr:uid="{00000000-0005-0000-0000-0000210C0000}"/>
    <cellStyle name="Normal 6 29" xfId="3106" xr:uid="{00000000-0005-0000-0000-0000220C0000}"/>
    <cellStyle name="Normal 6 3" xfId="3107" xr:uid="{00000000-0005-0000-0000-0000230C0000}"/>
    <cellStyle name="Normal 6 30" xfId="3108" xr:uid="{00000000-0005-0000-0000-0000240C0000}"/>
    <cellStyle name="Normal 6 31" xfId="3109" xr:uid="{00000000-0005-0000-0000-0000250C0000}"/>
    <cellStyle name="Normal 6 32" xfId="3110" xr:uid="{00000000-0005-0000-0000-0000260C0000}"/>
    <cellStyle name="Normal 6 33" xfId="3111" xr:uid="{00000000-0005-0000-0000-0000270C0000}"/>
    <cellStyle name="Normal 6 34" xfId="3112" xr:uid="{00000000-0005-0000-0000-0000280C0000}"/>
    <cellStyle name="Normal 6 35" xfId="3113" xr:uid="{00000000-0005-0000-0000-0000290C0000}"/>
    <cellStyle name="Normal 6 36" xfId="3114" xr:uid="{00000000-0005-0000-0000-00002A0C0000}"/>
    <cellStyle name="Normal 6 37" xfId="3115" xr:uid="{00000000-0005-0000-0000-00002B0C0000}"/>
    <cellStyle name="Normal 6 38" xfId="3116" xr:uid="{00000000-0005-0000-0000-00002C0C0000}"/>
    <cellStyle name="Normal 6 39" xfId="3117" xr:uid="{00000000-0005-0000-0000-00002D0C0000}"/>
    <cellStyle name="Normal 6 4" xfId="3118" xr:uid="{00000000-0005-0000-0000-00002E0C0000}"/>
    <cellStyle name="Normal 6 40" xfId="3119" xr:uid="{00000000-0005-0000-0000-00002F0C0000}"/>
    <cellStyle name="Normal 6 41" xfId="3120" xr:uid="{00000000-0005-0000-0000-0000300C0000}"/>
    <cellStyle name="Normal 6 42" xfId="3121" xr:uid="{00000000-0005-0000-0000-0000310C0000}"/>
    <cellStyle name="Normal 6 43" xfId="3122" xr:uid="{00000000-0005-0000-0000-0000320C0000}"/>
    <cellStyle name="Normal 6 44" xfId="3123" xr:uid="{00000000-0005-0000-0000-0000330C0000}"/>
    <cellStyle name="Normal 6 45" xfId="3124" xr:uid="{00000000-0005-0000-0000-0000340C0000}"/>
    <cellStyle name="Normal 6 46" xfId="3125" xr:uid="{00000000-0005-0000-0000-0000350C0000}"/>
    <cellStyle name="Normal 6 47" xfId="3126" xr:uid="{00000000-0005-0000-0000-0000360C0000}"/>
    <cellStyle name="Normal 6 48" xfId="3127" xr:uid="{00000000-0005-0000-0000-0000370C0000}"/>
    <cellStyle name="Normal 6 49" xfId="3128" xr:uid="{00000000-0005-0000-0000-0000380C0000}"/>
    <cellStyle name="Normal 6 5" xfId="3129" xr:uid="{00000000-0005-0000-0000-0000390C0000}"/>
    <cellStyle name="Normal 6 50" xfId="3130" xr:uid="{00000000-0005-0000-0000-00003A0C0000}"/>
    <cellStyle name="Normal 6 51" xfId="3131" xr:uid="{00000000-0005-0000-0000-00003B0C0000}"/>
    <cellStyle name="Normal 6 52" xfId="3132" xr:uid="{00000000-0005-0000-0000-00003C0C0000}"/>
    <cellStyle name="Normal 6 53" xfId="3133" xr:uid="{00000000-0005-0000-0000-00003D0C0000}"/>
    <cellStyle name="Normal 6 54" xfId="3134" xr:uid="{00000000-0005-0000-0000-00003E0C0000}"/>
    <cellStyle name="Normal 6 55" xfId="3135" xr:uid="{00000000-0005-0000-0000-00003F0C0000}"/>
    <cellStyle name="Normal 6 56" xfId="3136" xr:uid="{00000000-0005-0000-0000-0000400C0000}"/>
    <cellStyle name="Normal 6 57" xfId="3137" xr:uid="{00000000-0005-0000-0000-0000410C0000}"/>
    <cellStyle name="Normal 6 58" xfId="3138" xr:uid="{00000000-0005-0000-0000-0000420C0000}"/>
    <cellStyle name="Normal 6 59" xfId="3139" xr:uid="{00000000-0005-0000-0000-0000430C0000}"/>
    <cellStyle name="Normal 6 6" xfId="3140" xr:uid="{00000000-0005-0000-0000-0000440C0000}"/>
    <cellStyle name="Normal 6 60" xfId="3141" xr:uid="{00000000-0005-0000-0000-0000450C0000}"/>
    <cellStyle name="Normal 6 61" xfId="3142" xr:uid="{00000000-0005-0000-0000-0000460C0000}"/>
    <cellStyle name="Normal 6 62" xfId="3143" xr:uid="{00000000-0005-0000-0000-0000470C0000}"/>
    <cellStyle name="Normal 6 63" xfId="3144" xr:uid="{00000000-0005-0000-0000-0000480C0000}"/>
    <cellStyle name="Normal 6 64" xfId="3145" xr:uid="{00000000-0005-0000-0000-0000490C0000}"/>
    <cellStyle name="Normal 6 65" xfId="3146" xr:uid="{00000000-0005-0000-0000-00004A0C0000}"/>
    <cellStyle name="Normal 6 66" xfId="3147" xr:uid="{00000000-0005-0000-0000-00004B0C0000}"/>
    <cellStyle name="Normal 6 67" xfId="3148" xr:uid="{00000000-0005-0000-0000-00004C0C0000}"/>
    <cellStyle name="Normal 6 68" xfId="3149" xr:uid="{00000000-0005-0000-0000-00004D0C0000}"/>
    <cellStyle name="Normal 6 69" xfId="3150" xr:uid="{00000000-0005-0000-0000-00004E0C0000}"/>
    <cellStyle name="Normal 6 7" xfId="3151" xr:uid="{00000000-0005-0000-0000-00004F0C0000}"/>
    <cellStyle name="Normal 6 70" xfId="3152" xr:uid="{00000000-0005-0000-0000-0000500C0000}"/>
    <cellStyle name="Normal 6 71" xfId="3153" xr:uid="{00000000-0005-0000-0000-0000510C0000}"/>
    <cellStyle name="Normal 6 72" xfId="3154" xr:uid="{00000000-0005-0000-0000-0000520C0000}"/>
    <cellStyle name="Normal 6 73" xfId="3155" xr:uid="{00000000-0005-0000-0000-0000530C0000}"/>
    <cellStyle name="Normal 6 74" xfId="3156" xr:uid="{00000000-0005-0000-0000-0000540C0000}"/>
    <cellStyle name="Normal 6 75" xfId="3157" xr:uid="{00000000-0005-0000-0000-0000550C0000}"/>
    <cellStyle name="Normal 6 76" xfId="3158" xr:uid="{00000000-0005-0000-0000-0000560C0000}"/>
    <cellStyle name="Normal 6 77" xfId="3159" xr:uid="{00000000-0005-0000-0000-0000570C0000}"/>
    <cellStyle name="Normal 6 78" xfId="3160" xr:uid="{00000000-0005-0000-0000-0000580C0000}"/>
    <cellStyle name="Normal 6 79" xfId="3161" xr:uid="{00000000-0005-0000-0000-0000590C0000}"/>
    <cellStyle name="Normal 6 8" xfId="3162" xr:uid="{00000000-0005-0000-0000-00005A0C0000}"/>
    <cellStyle name="Normal 6 80" xfId="3163" xr:uid="{00000000-0005-0000-0000-00005B0C0000}"/>
    <cellStyle name="Normal 6 81" xfId="3164" xr:uid="{00000000-0005-0000-0000-00005C0C0000}"/>
    <cellStyle name="Normal 6 82" xfId="3165" xr:uid="{00000000-0005-0000-0000-00005D0C0000}"/>
    <cellStyle name="Normal 6 83" xfId="3166" xr:uid="{00000000-0005-0000-0000-00005E0C0000}"/>
    <cellStyle name="Normal 6 9" xfId="3167" xr:uid="{00000000-0005-0000-0000-00005F0C0000}"/>
    <cellStyle name="Normal 7" xfId="3168" xr:uid="{00000000-0005-0000-0000-0000600C0000}"/>
    <cellStyle name="Normal 7 10" xfId="3169" xr:uid="{00000000-0005-0000-0000-0000610C0000}"/>
    <cellStyle name="Normal 7 11" xfId="3170" xr:uid="{00000000-0005-0000-0000-0000620C0000}"/>
    <cellStyle name="Normal 7 12" xfId="3171" xr:uid="{00000000-0005-0000-0000-0000630C0000}"/>
    <cellStyle name="Normal 7 13" xfId="3172" xr:uid="{00000000-0005-0000-0000-0000640C0000}"/>
    <cellStyle name="Normal 7 14" xfId="3173" xr:uid="{00000000-0005-0000-0000-0000650C0000}"/>
    <cellStyle name="Normal 7 15" xfId="3174" xr:uid="{00000000-0005-0000-0000-0000660C0000}"/>
    <cellStyle name="Normal 7 16" xfId="3175" xr:uid="{00000000-0005-0000-0000-0000670C0000}"/>
    <cellStyle name="Normal 7 17" xfId="3176" xr:uid="{00000000-0005-0000-0000-0000680C0000}"/>
    <cellStyle name="Normal 7 18" xfId="3177" xr:uid="{00000000-0005-0000-0000-0000690C0000}"/>
    <cellStyle name="Normal 7 19" xfId="3178" xr:uid="{00000000-0005-0000-0000-00006A0C0000}"/>
    <cellStyle name="Normal 7 2" xfId="3179" xr:uid="{00000000-0005-0000-0000-00006B0C0000}"/>
    <cellStyle name="Normal 7 20" xfId="3180" xr:uid="{00000000-0005-0000-0000-00006C0C0000}"/>
    <cellStyle name="Normal 7 21" xfId="3181" xr:uid="{00000000-0005-0000-0000-00006D0C0000}"/>
    <cellStyle name="Normal 7 22" xfId="3182" xr:uid="{00000000-0005-0000-0000-00006E0C0000}"/>
    <cellStyle name="Normal 7 23" xfId="3183" xr:uid="{00000000-0005-0000-0000-00006F0C0000}"/>
    <cellStyle name="Normal 7 24" xfId="3184" xr:uid="{00000000-0005-0000-0000-0000700C0000}"/>
    <cellStyle name="Normal 7 25" xfId="3185" xr:uid="{00000000-0005-0000-0000-0000710C0000}"/>
    <cellStyle name="Normal 7 26" xfId="3186" xr:uid="{00000000-0005-0000-0000-0000720C0000}"/>
    <cellStyle name="Normal 7 27" xfId="3187" xr:uid="{00000000-0005-0000-0000-0000730C0000}"/>
    <cellStyle name="Normal 7 28" xfId="3188" xr:uid="{00000000-0005-0000-0000-0000740C0000}"/>
    <cellStyle name="Normal 7 29" xfId="3189" xr:uid="{00000000-0005-0000-0000-0000750C0000}"/>
    <cellStyle name="Normal 7 3" xfId="3190" xr:uid="{00000000-0005-0000-0000-0000760C0000}"/>
    <cellStyle name="Normal 7 30" xfId="3191" xr:uid="{00000000-0005-0000-0000-0000770C0000}"/>
    <cellStyle name="Normal 7 31" xfId="3192" xr:uid="{00000000-0005-0000-0000-0000780C0000}"/>
    <cellStyle name="Normal 7 32" xfId="3193" xr:uid="{00000000-0005-0000-0000-0000790C0000}"/>
    <cellStyle name="Normal 7 33" xfId="3194" xr:uid="{00000000-0005-0000-0000-00007A0C0000}"/>
    <cellStyle name="Normal 7 34" xfId="3195" xr:uid="{00000000-0005-0000-0000-00007B0C0000}"/>
    <cellStyle name="Normal 7 35" xfId="3196" xr:uid="{00000000-0005-0000-0000-00007C0C0000}"/>
    <cellStyle name="Normal 7 36" xfId="3197" xr:uid="{00000000-0005-0000-0000-00007D0C0000}"/>
    <cellStyle name="Normal 7 37" xfId="3198" xr:uid="{00000000-0005-0000-0000-00007E0C0000}"/>
    <cellStyle name="Normal 7 38" xfId="3199" xr:uid="{00000000-0005-0000-0000-00007F0C0000}"/>
    <cellStyle name="Normal 7 39" xfId="3200" xr:uid="{00000000-0005-0000-0000-0000800C0000}"/>
    <cellStyle name="Normal 7 4" xfId="3201" xr:uid="{00000000-0005-0000-0000-0000810C0000}"/>
    <cellStyle name="Normal 7 40" xfId="3202" xr:uid="{00000000-0005-0000-0000-0000820C0000}"/>
    <cellStyle name="Normal 7 41" xfId="3203" xr:uid="{00000000-0005-0000-0000-0000830C0000}"/>
    <cellStyle name="Normal 7 42" xfId="3204" xr:uid="{00000000-0005-0000-0000-0000840C0000}"/>
    <cellStyle name="Normal 7 43" xfId="3205" xr:uid="{00000000-0005-0000-0000-0000850C0000}"/>
    <cellStyle name="Normal 7 44" xfId="3206" xr:uid="{00000000-0005-0000-0000-0000860C0000}"/>
    <cellStyle name="Normal 7 45" xfId="3207" xr:uid="{00000000-0005-0000-0000-0000870C0000}"/>
    <cellStyle name="Normal 7 46" xfId="3208" xr:uid="{00000000-0005-0000-0000-0000880C0000}"/>
    <cellStyle name="Normal 7 47" xfId="3209" xr:uid="{00000000-0005-0000-0000-0000890C0000}"/>
    <cellStyle name="Normal 7 48" xfId="3210" xr:uid="{00000000-0005-0000-0000-00008A0C0000}"/>
    <cellStyle name="Normal 7 49" xfId="3211" xr:uid="{00000000-0005-0000-0000-00008B0C0000}"/>
    <cellStyle name="Normal 7 5" xfId="3212" xr:uid="{00000000-0005-0000-0000-00008C0C0000}"/>
    <cellStyle name="Normal 7 50" xfId="3213" xr:uid="{00000000-0005-0000-0000-00008D0C0000}"/>
    <cellStyle name="Normal 7 51" xfId="3214" xr:uid="{00000000-0005-0000-0000-00008E0C0000}"/>
    <cellStyle name="Normal 7 52" xfId="3215" xr:uid="{00000000-0005-0000-0000-00008F0C0000}"/>
    <cellStyle name="Normal 7 53" xfId="3216" xr:uid="{00000000-0005-0000-0000-0000900C0000}"/>
    <cellStyle name="Normal 7 54" xfId="3217" xr:uid="{00000000-0005-0000-0000-0000910C0000}"/>
    <cellStyle name="Normal 7 55" xfId="3218" xr:uid="{00000000-0005-0000-0000-0000920C0000}"/>
    <cellStyle name="Normal 7 56" xfId="3219" xr:uid="{00000000-0005-0000-0000-0000930C0000}"/>
    <cellStyle name="Normal 7 57" xfId="3220" xr:uid="{00000000-0005-0000-0000-0000940C0000}"/>
    <cellStyle name="Normal 7 58" xfId="3221" xr:uid="{00000000-0005-0000-0000-0000950C0000}"/>
    <cellStyle name="Normal 7 59" xfId="3222" xr:uid="{00000000-0005-0000-0000-0000960C0000}"/>
    <cellStyle name="Normal 7 6" xfId="3223" xr:uid="{00000000-0005-0000-0000-0000970C0000}"/>
    <cellStyle name="Normal 7 60" xfId="3224" xr:uid="{00000000-0005-0000-0000-0000980C0000}"/>
    <cellStyle name="Normal 7 61" xfId="3225" xr:uid="{00000000-0005-0000-0000-0000990C0000}"/>
    <cellStyle name="Normal 7 62" xfId="3226" xr:uid="{00000000-0005-0000-0000-00009A0C0000}"/>
    <cellStyle name="Normal 7 63" xfId="3227" xr:uid="{00000000-0005-0000-0000-00009B0C0000}"/>
    <cellStyle name="Normal 7 7" xfId="3228" xr:uid="{00000000-0005-0000-0000-00009C0C0000}"/>
    <cellStyle name="Normal 7 8" xfId="3229" xr:uid="{00000000-0005-0000-0000-00009D0C0000}"/>
    <cellStyle name="Normal 7 9" xfId="3230" xr:uid="{00000000-0005-0000-0000-00009E0C0000}"/>
    <cellStyle name="Normal 8" xfId="3231" xr:uid="{00000000-0005-0000-0000-00009F0C0000}"/>
    <cellStyle name="Normal 8 10" xfId="3232" xr:uid="{00000000-0005-0000-0000-0000A00C0000}"/>
    <cellStyle name="Normal 8 11" xfId="3233" xr:uid="{00000000-0005-0000-0000-0000A10C0000}"/>
    <cellStyle name="Normal 8 12" xfId="3234" xr:uid="{00000000-0005-0000-0000-0000A20C0000}"/>
    <cellStyle name="Normal 8 13" xfId="3235" xr:uid="{00000000-0005-0000-0000-0000A30C0000}"/>
    <cellStyle name="Normal 8 2" xfId="3236" xr:uid="{00000000-0005-0000-0000-0000A40C0000}"/>
    <cellStyle name="Normal 8 2 10" xfId="3237" xr:uid="{00000000-0005-0000-0000-0000A50C0000}"/>
    <cellStyle name="Normal 8 2 2" xfId="3238" xr:uid="{00000000-0005-0000-0000-0000A60C0000}"/>
    <cellStyle name="Normal 8 2 3" xfId="3239" xr:uid="{00000000-0005-0000-0000-0000A70C0000}"/>
    <cellStyle name="Normal 8 2 4" xfId="3240" xr:uid="{00000000-0005-0000-0000-0000A80C0000}"/>
    <cellStyle name="Normal 8 2 5" xfId="3241" xr:uid="{00000000-0005-0000-0000-0000A90C0000}"/>
    <cellStyle name="Normal 8 2 6" xfId="3242" xr:uid="{00000000-0005-0000-0000-0000AA0C0000}"/>
    <cellStyle name="Normal 8 2 7" xfId="3243" xr:uid="{00000000-0005-0000-0000-0000AB0C0000}"/>
    <cellStyle name="Normal 8 2 8" xfId="3244" xr:uid="{00000000-0005-0000-0000-0000AC0C0000}"/>
    <cellStyle name="Normal 8 2 9" xfId="3245" xr:uid="{00000000-0005-0000-0000-0000AD0C0000}"/>
    <cellStyle name="Normal 8 3" xfId="3246" xr:uid="{00000000-0005-0000-0000-0000AE0C0000}"/>
    <cellStyle name="Normal 8 3 10" xfId="3247" xr:uid="{00000000-0005-0000-0000-0000AF0C0000}"/>
    <cellStyle name="Normal 8 3 2" xfId="3248" xr:uid="{00000000-0005-0000-0000-0000B00C0000}"/>
    <cellStyle name="Normal 8 3 3" xfId="3249" xr:uid="{00000000-0005-0000-0000-0000B10C0000}"/>
    <cellStyle name="Normal 8 3 4" xfId="3250" xr:uid="{00000000-0005-0000-0000-0000B20C0000}"/>
    <cellStyle name="Normal 8 3 5" xfId="3251" xr:uid="{00000000-0005-0000-0000-0000B30C0000}"/>
    <cellStyle name="Normal 8 3 6" xfId="3252" xr:uid="{00000000-0005-0000-0000-0000B40C0000}"/>
    <cellStyle name="Normal 8 3 7" xfId="3253" xr:uid="{00000000-0005-0000-0000-0000B50C0000}"/>
    <cellStyle name="Normal 8 3 8" xfId="3254" xr:uid="{00000000-0005-0000-0000-0000B60C0000}"/>
    <cellStyle name="Normal 8 3 9" xfId="3255" xr:uid="{00000000-0005-0000-0000-0000B70C0000}"/>
    <cellStyle name="Normal 8 4" xfId="3256" xr:uid="{00000000-0005-0000-0000-0000B80C0000}"/>
    <cellStyle name="Normal 8 4 10" xfId="3257" xr:uid="{00000000-0005-0000-0000-0000B90C0000}"/>
    <cellStyle name="Normal 8 4 2" xfId="3258" xr:uid="{00000000-0005-0000-0000-0000BA0C0000}"/>
    <cellStyle name="Normal 8 4 3" xfId="3259" xr:uid="{00000000-0005-0000-0000-0000BB0C0000}"/>
    <cellStyle name="Normal 8 4 4" xfId="3260" xr:uid="{00000000-0005-0000-0000-0000BC0C0000}"/>
    <cellStyle name="Normal 8 4 5" xfId="3261" xr:uid="{00000000-0005-0000-0000-0000BD0C0000}"/>
    <cellStyle name="Normal 8 4 6" xfId="3262" xr:uid="{00000000-0005-0000-0000-0000BE0C0000}"/>
    <cellStyle name="Normal 8 4 7" xfId="3263" xr:uid="{00000000-0005-0000-0000-0000BF0C0000}"/>
    <cellStyle name="Normal 8 4 8" xfId="3264" xr:uid="{00000000-0005-0000-0000-0000C00C0000}"/>
    <cellStyle name="Normal 8 4 9" xfId="3265" xr:uid="{00000000-0005-0000-0000-0000C10C0000}"/>
    <cellStyle name="Normal 8 5" xfId="3266" xr:uid="{00000000-0005-0000-0000-0000C20C0000}"/>
    <cellStyle name="Normal 8 6" xfId="3267" xr:uid="{00000000-0005-0000-0000-0000C30C0000}"/>
    <cellStyle name="Normal 8 7" xfId="3268" xr:uid="{00000000-0005-0000-0000-0000C40C0000}"/>
    <cellStyle name="Normal 8 8" xfId="3269" xr:uid="{00000000-0005-0000-0000-0000C50C0000}"/>
    <cellStyle name="Normal 8 9" xfId="3270" xr:uid="{00000000-0005-0000-0000-0000C60C0000}"/>
    <cellStyle name="Normal 9" xfId="3271" xr:uid="{00000000-0005-0000-0000-0000C70C0000}"/>
    <cellStyle name="Normal 9 10" xfId="3272" xr:uid="{00000000-0005-0000-0000-0000C80C0000}"/>
    <cellStyle name="Normal 9 11" xfId="3273" xr:uid="{00000000-0005-0000-0000-0000C90C0000}"/>
    <cellStyle name="Normal 9 12" xfId="3274" xr:uid="{00000000-0005-0000-0000-0000CA0C0000}"/>
    <cellStyle name="Normal 9 2" xfId="3275" xr:uid="{00000000-0005-0000-0000-0000CB0C0000}"/>
    <cellStyle name="Normal 9 2 10" xfId="3276" xr:uid="{00000000-0005-0000-0000-0000CC0C0000}"/>
    <cellStyle name="Normal 9 2 2" xfId="3277" xr:uid="{00000000-0005-0000-0000-0000CD0C0000}"/>
    <cellStyle name="Normal 9 2 3" xfId="3278" xr:uid="{00000000-0005-0000-0000-0000CE0C0000}"/>
    <cellStyle name="Normal 9 2 4" xfId="3279" xr:uid="{00000000-0005-0000-0000-0000CF0C0000}"/>
    <cellStyle name="Normal 9 2 5" xfId="3280" xr:uid="{00000000-0005-0000-0000-0000D00C0000}"/>
    <cellStyle name="Normal 9 2 6" xfId="3281" xr:uid="{00000000-0005-0000-0000-0000D10C0000}"/>
    <cellStyle name="Normal 9 2 7" xfId="3282" xr:uid="{00000000-0005-0000-0000-0000D20C0000}"/>
    <cellStyle name="Normal 9 2 8" xfId="3283" xr:uid="{00000000-0005-0000-0000-0000D30C0000}"/>
    <cellStyle name="Normal 9 2 9" xfId="3284" xr:uid="{00000000-0005-0000-0000-0000D40C0000}"/>
    <cellStyle name="Normal 9 3" xfId="3285" xr:uid="{00000000-0005-0000-0000-0000D50C0000}"/>
    <cellStyle name="Normal 9 3 10" xfId="3286" xr:uid="{00000000-0005-0000-0000-0000D60C0000}"/>
    <cellStyle name="Normal 9 3 2" xfId="3287" xr:uid="{00000000-0005-0000-0000-0000D70C0000}"/>
    <cellStyle name="Normal 9 3 3" xfId="3288" xr:uid="{00000000-0005-0000-0000-0000D80C0000}"/>
    <cellStyle name="Normal 9 3 4" xfId="3289" xr:uid="{00000000-0005-0000-0000-0000D90C0000}"/>
    <cellStyle name="Normal 9 3 5" xfId="3290" xr:uid="{00000000-0005-0000-0000-0000DA0C0000}"/>
    <cellStyle name="Normal 9 3 6" xfId="3291" xr:uid="{00000000-0005-0000-0000-0000DB0C0000}"/>
    <cellStyle name="Normal 9 3 7" xfId="3292" xr:uid="{00000000-0005-0000-0000-0000DC0C0000}"/>
    <cellStyle name="Normal 9 3 8" xfId="3293" xr:uid="{00000000-0005-0000-0000-0000DD0C0000}"/>
    <cellStyle name="Normal 9 3 9" xfId="3294" xr:uid="{00000000-0005-0000-0000-0000DE0C0000}"/>
    <cellStyle name="Normal 9 4" xfId="3295" xr:uid="{00000000-0005-0000-0000-0000DF0C0000}"/>
    <cellStyle name="Normal 9 5" xfId="3296" xr:uid="{00000000-0005-0000-0000-0000E00C0000}"/>
    <cellStyle name="Normal 9 6" xfId="3297" xr:uid="{00000000-0005-0000-0000-0000E10C0000}"/>
    <cellStyle name="Normal 9 7" xfId="3298" xr:uid="{00000000-0005-0000-0000-0000E20C0000}"/>
    <cellStyle name="Normal 9 8" xfId="3299" xr:uid="{00000000-0005-0000-0000-0000E30C0000}"/>
    <cellStyle name="Normal 9 9" xfId="3300" xr:uid="{00000000-0005-0000-0000-0000E40C0000}"/>
  </cellStyles>
  <dxfs count="23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06303654548366E-2"/>
          <c:y val="4.6994792317627002E-2"/>
          <c:w val="0.59688949604284869"/>
          <c:h val="0.81128725575969651"/>
        </c:manualLayout>
      </c:layout>
      <c:barChart>
        <c:barDir val="col"/>
        <c:grouping val="clustered"/>
        <c:varyColors val="0"/>
        <c:ser>
          <c:idx val="0"/>
          <c:order val="0"/>
          <c:tx>
            <c:v>CO1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'CO-ATTAINMENT'!$C$279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2-4484-AA80-84AD423092DF}"/>
            </c:ext>
          </c:extLst>
        </c:ser>
        <c:ser>
          <c:idx val="1"/>
          <c:order val="1"/>
          <c:tx>
            <c:v>C02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'CO-ATTAINMENT'!$C$280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2-4484-AA80-84AD423092DF}"/>
            </c:ext>
          </c:extLst>
        </c:ser>
        <c:ser>
          <c:idx val="2"/>
          <c:order val="2"/>
          <c:tx>
            <c:v>CO3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'CO-ATTAINMENT'!$C$281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2-4484-AA80-84AD423092DF}"/>
            </c:ext>
          </c:extLst>
        </c:ser>
        <c:ser>
          <c:idx val="3"/>
          <c:order val="3"/>
          <c:tx>
            <c:v>CO4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'CO-ATTAINMENT'!$C$282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2-4484-AA80-84AD423092DF}"/>
            </c:ext>
          </c:extLst>
        </c:ser>
        <c:ser>
          <c:idx val="4"/>
          <c:order val="4"/>
          <c:tx>
            <c:v>CO5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'CO-ATTAINMENT'!$C$283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2-4484-AA80-84AD423092DF}"/>
            </c:ext>
          </c:extLst>
        </c:ser>
        <c:ser>
          <c:idx val="5"/>
          <c:order val="5"/>
          <c:tx>
            <c:v>AVERAGE CO ATTAINMENT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2-4484-AA80-84AD423092DF}"/>
            </c:ext>
          </c:extLst>
        </c:ser>
        <c:ser>
          <c:idx val="6"/>
          <c:order val="6"/>
          <c:tx>
            <c:v>ATTAINMENT LEVEL(IE)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'CO-ATTAINMENT'!$C$284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2-4484-AA80-84AD423092DF}"/>
            </c:ext>
          </c:extLst>
        </c:ser>
        <c:ser>
          <c:idx val="7"/>
          <c:order val="7"/>
          <c:tx>
            <c:v>ATTAINMENT LEVEL(EE)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'CO-ATTAINMENT'!$C$285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2-4484-AA80-84AD423092DF}"/>
            </c:ext>
          </c:extLst>
        </c:ser>
        <c:ser>
          <c:idx val="8"/>
          <c:order val="8"/>
          <c:tx>
            <c:v>ATTAINMENT LEVEL(DIRECT)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'CO-ATTAINMENT'!$C$286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2-4484-AA80-84AD423092DF}"/>
            </c:ext>
          </c:extLst>
        </c:ser>
        <c:ser>
          <c:idx val="9"/>
          <c:order val="9"/>
          <c:tx>
            <c:v>ATTAINMENT LEVEL(INDIRECT)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'CO-ATTAINMENT'!$C$287</c:f>
              <c:numCache>
                <c:formatCode>0</c:formatCode>
                <c:ptCount val="1"/>
                <c:pt idx="0">
                  <c:v>69.232456140350877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92-4484-AA80-84AD423092DF}"/>
            </c:ext>
          </c:extLst>
        </c:ser>
        <c:ser>
          <c:idx val="10"/>
          <c:order val="10"/>
          <c:tx>
            <c:v>ATTAINMENT LEVEL OVERALL</c:v>
          </c:tx>
          <c:invertIfNegative val="0"/>
          <c:cat>
            <c:strLit>
              <c:ptCount val="1"/>
              <c:pt idx="0">
                <c:v>CO ATTAINMENT LEVEL</c:v>
              </c:pt>
            </c:strLit>
          </c:cat>
          <c:val>
            <c:numRef>
              <c:f>'CO-ATTAINMENT'!$C$288</c:f>
              <c:numCache>
                <c:formatCode>0</c:formatCode>
                <c:ptCount val="1"/>
                <c:pt idx="0">
                  <c:v>93.846491228070178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92-4484-AA80-84AD4230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04480"/>
        <c:axId val="78806016"/>
      </c:barChart>
      <c:catAx>
        <c:axId val="788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06016"/>
        <c:crosses val="autoZero"/>
        <c:auto val="1"/>
        <c:lblAlgn val="ctr"/>
        <c:lblOffset val="100"/>
        <c:noMultiLvlLbl val="0"/>
      </c:catAx>
      <c:valAx>
        <c:axId val="78806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8804480"/>
        <c:crosses val="autoZero"/>
        <c:crossBetween val="between"/>
      </c:valAx>
    </c:plotArea>
    <c:legend>
      <c:legendPos val="r"/>
      <c:legendEntry>
        <c:idx val="5"/>
        <c:delete val="1"/>
      </c:legendEntry>
      <c:overlay val="0"/>
    </c:legend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PO1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'PO-Attainment_CourseLevel'!$C$14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2-4473-9C05-96E92C9F28F5}"/>
            </c:ext>
          </c:extLst>
        </c:ser>
        <c:ser>
          <c:idx val="1"/>
          <c:order val="1"/>
          <c:tx>
            <c:v>PO2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'PO-Attainment_CourseLevel'!$D$14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2-4473-9C05-96E92C9F28F5}"/>
            </c:ext>
          </c:extLst>
        </c:ser>
        <c:ser>
          <c:idx val="2"/>
          <c:order val="2"/>
          <c:tx>
            <c:v>PO3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'PO-Attainment_CourseLevel'!$E$14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2-4473-9C05-96E92C9F28F5}"/>
            </c:ext>
          </c:extLst>
        </c:ser>
        <c:ser>
          <c:idx val="3"/>
          <c:order val="3"/>
          <c:tx>
            <c:v>PO4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'PO-Attainment_CourseLevel'!$F$14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2-4473-9C05-96E92C9F28F5}"/>
            </c:ext>
          </c:extLst>
        </c:ser>
        <c:ser>
          <c:idx val="4"/>
          <c:order val="4"/>
          <c:tx>
            <c:v>PO5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'PO-Attainment_CourseLevel'!$G$14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2-4473-9C05-96E92C9F28F5}"/>
            </c:ext>
          </c:extLst>
        </c:ser>
        <c:ser>
          <c:idx val="5"/>
          <c:order val="5"/>
          <c:tx>
            <c:v>PO6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'PO-Attainment_CourseLevel'!$H$14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32-4473-9C05-96E92C9F28F5}"/>
            </c:ext>
          </c:extLst>
        </c:ser>
        <c:ser>
          <c:idx val="6"/>
          <c:order val="6"/>
          <c:tx>
            <c:v>PO7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'PO-Attainment_CourseLevel'!$I$14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32-4473-9C05-96E92C9F28F5}"/>
            </c:ext>
          </c:extLst>
        </c:ser>
        <c:ser>
          <c:idx val="7"/>
          <c:order val="7"/>
          <c:tx>
            <c:v>PO8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'PO-Attainment_CourseLevel'!$J$14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32-4473-9C05-96E92C9F28F5}"/>
            </c:ext>
          </c:extLst>
        </c:ser>
        <c:ser>
          <c:idx val="8"/>
          <c:order val="8"/>
          <c:tx>
            <c:v>PO9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'PO-Attainment_CourseLevel'!$K$14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32-4473-9C05-96E92C9F28F5}"/>
            </c:ext>
          </c:extLst>
        </c:ser>
        <c:ser>
          <c:idx val="9"/>
          <c:order val="9"/>
          <c:tx>
            <c:v>PO10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'PO-Attainment_CourseLevel'!$L$14</c:f>
              <c:numCache>
                <c:formatCode>0.00</c:formatCode>
                <c:ptCount val="1"/>
                <c:pt idx="0">
                  <c:v>2.8153947368421051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32-4473-9C05-96E92C9F28F5}"/>
            </c:ext>
          </c:extLst>
        </c:ser>
        <c:ser>
          <c:idx val="10"/>
          <c:order val="10"/>
          <c:tx>
            <c:v>PO11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'PO-Attainment_CourseLevel'!$M$14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32-4473-9C05-96E92C9F28F5}"/>
            </c:ext>
          </c:extLst>
        </c:ser>
        <c:ser>
          <c:idx val="11"/>
          <c:order val="11"/>
          <c:tx>
            <c:v>PO12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'PO-Attainment_CourseLevel'!$N$14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32-4473-9C05-96E92C9F28F5}"/>
            </c:ext>
          </c:extLst>
        </c:ser>
        <c:ser>
          <c:idx val="12"/>
          <c:order val="12"/>
          <c:tx>
            <c:v>PSO1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'PO-Attainment_CourseLevel'!$O$14</c:f>
              <c:numCache>
                <c:formatCode>0.00</c:formatCode>
                <c:ptCount val="1"/>
                <c:pt idx="0">
                  <c:v>1.8769298245614034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32-4473-9C05-96E92C9F28F5}"/>
            </c:ext>
          </c:extLst>
        </c:ser>
        <c:ser>
          <c:idx val="13"/>
          <c:order val="13"/>
          <c:tx>
            <c:v>PSO2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'PO-Attainment_CourseLevel'!$P$14</c:f>
              <c:numCache>
                <c:formatCode>0.00</c:formatCode>
                <c:ptCount val="1"/>
                <c:pt idx="0">
                  <c:v>0.93846491228070172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32-4473-9C05-96E92C9F28F5}"/>
            </c:ext>
          </c:extLst>
        </c:ser>
        <c:ser>
          <c:idx val="14"/>
          <c:order val="14"/>
          <c:tx>
            <c:v>PSO3</c:v>
          </c:tx>
          <c:invertIfNegative val="0"/>
          <c:cat>
            <c:strLit>
              <c:ptCount val="1"/>
              <c:pt idx="0">
                <c:v>PO(&amp;PSO) ATTAINMENT LEVEL</c:v>
              </c:pt>
            </c:strLit>
          </c:cat>
          <c:val>
            <c:numRef>
              <c:f>'PO-Attainment_CourseLevel'!$Q$14</c:f>
              <c:numCache>
                <c:formatCode>0.00</c:formatCode>
                <c:ptCount val="1"/>
                <c:pt idx="0">
                  <c:v>2.8153947368421051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32-4473-9C05-96E92C9F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54944"/>
        <c:axId val="75156480"/>
      </c:barChart>
      <c:catAx>
        <c:axId val="7515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156480"/>
        <c:crosses val="autoZero"/>
        <c:auto val="1"/>
        <c:lblAlgn val="ctr"/>
        <c:lblOffset val="100"/>
        <c:noMultiLvlLbl val="0"/>
      </c:catAx>
      <c:valAx>
        <c:axId val="75156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51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288</xdr:row>
      <xdr:rowOff>171450</xdr:rowOff>
    </xdr:from>
    <xdr:to>
      <xdr:col>13</xdr:col>
      <xdr:colOff>0</xdr:colOff>
      <xdr:row>304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17</xdr:row>
      <xdr:rowOff>133350</xdr:rowOff>
    </xdr:from>
    <xdr:to>
      <xdr:col>15</xdr:col>
      <xdr:colOff>342900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edback_the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EEDBACK"/>
      <sheetName val="SUMMARY"/>
    </sheetNames>
    <sheetDataSet>
      <sheetData sheetId="0"/>
      <sheetData sheetId="1"/>
      <sheetData sheetId="2">
        <row r="20">
          <cell r="C20">
            <v>2.0769736842105262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"/>
  <sheetViews>
    <sheetView topLeftCell="A52" zoomScale="120" zoomScaleNormal="120" workbookViewId="0">
      <selection activeCell="F4" sqref="F4"/>
    </sheetView>
  </sheetViews>
  <sheetFormatPr defaultColWidth="9.140625" defaultRowHeight="15" x14ac:dyDescent="0.25"/>
  <cols>
    <col min="1" max="1" width="6.5703125" style="16" customWidth="1"/>
    <col min="2" max="2" width="21.42578125" style="17" customWidth="1"/>
    <col min="3" max="3" width="29.7109375" style="17" customWidth="1"/>
    <col min="4" max="4" width="10.7109375" style="17" bestFit="1" customWidth="1"/>
    <col min="5" max="5" width="12.7109375" style="17" customWidth="1"/>
    <col min="6" max="6" width="9.140625" style="17"/>
    <col min="7" max="7" width="12.140625" style="17" bestFit="1" customWidth="1"/>
    <col min="8" max="8" width="10.42578125" style="17" customWidth="1"/>
    <col min="9" max="9" width="12.140625" style="17" bestFit="1" customWidth="1"/>
    <col min="10" max="12" width="9.140625" style="17"/>
    <col min="13" max="13" width="9.140625" style="17" hidden="1" customWidth="1"/>
    <col min="14" max="15" width="0" style="17" hidden="1" customWidth="1"/>
    <col min="16" max="16384" width="9.140625" style="17"/>
  </cols>
  <sheetData>
    <row r="1" spans="1:15" s="16" customFormat="1" x14ac:dyDescent="0.25">
      <c r="A1" s="116" t="s">
        <v>124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5" x14ac:dyDescent="0.25">
      <c r="A2" s="118" t="s">
        <v>2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5" x14ac:dyDescent="0.25">
      <c r="A3" s="118" t="s">
        <v>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20"/>
    </row>
    <row r="4" spans="1:15" x14ac:dyDescent="0.25">
      <c r="A4" s="122" t="s">
        <v>89</v>
      </c>
      <c r="B4" s="123"/>
      <c r="C4" s="123"/>
      <c r="D4" s="123"/>
      <c r="E4" s="124"/>
      <c r="F4" s="70">
        <v>2021</v>
      </c>
      <c r="G4" s="15"/>
      <c r="H4" s="15"/>
      <c r="I4" s="15"/>
      <c r="J4" s="15"/>
      <c r="K4" s="15"/>
      <c r="L4" s="15"/>
    </row>
    <row r="5" spans="1:15" x14ac:dyDescent="0.25">
      <c r="A5" s="12" t="s">
        <v>92</v>
      </c>
      <c r="B5" s="71" t="s">
        <v>125</v>
      </c>
      <c r="C5" s="89" t="s">
        <v>91</v>
      </c>
      <c r="D5" s="54" t="s">
        <v>181</v>
      </c>
      <c r="E5" s="14" t="s">
        <v>90</v>
      </c>
      <c r="F5" s="71" t="s">
        <v>182</v>
      </c>
      <c r="G5" s="13"/>
      <c r="H5" s="2"/>
      <c r="I5" s="121"/>
      <c r="J5" s="121"/>
      <c r="K5" s="121"/>
      <c r="L5" s="121"/>
    </row>
    <row r="6" spans="1:15" x14ac:dyDescent="0.25">
      <c r="A6" s="89"/>
      <c r="B6" s="91" t="s">
        <v>93</v>
      </c>
      <c r="C6" s="75" t="s">
        <v>183</v>
      </c>
      <c r="D6" s="2"/>
      <c r="E6" s="89" t="s">
        <v>111</v>
      </c>
      <c r="F6" s="71">
        <v>80</v>
      </c>
      <c r="G6" s="89" t="s">
        <v>112</v>
      </c>
      <c r="H6" s="71">
        <v>70</v>
      </c>
      <c r="I6" s="89" t="s">
        <v>113</v>
      </c>
      <c r="J6" s="71">
        <v>60</v>
      </c>
      <c r="K6" s="89"/>
      <c r="L6" s="89"/>
    </row>
    <row r="7" spans="1:15" ht="38.25" x14ac:dyDescent="0.25">
      <c r="A7" s="93"/>
      <c r="B7" s="1" t="s">
        <v>88</v>
      </c>
      <c r="C7" s="75">
        <v>55</v>
      </c>
      <c r="D7" s="3" t="s">
        <v>11</v>
      </c>
      <c r="E7" s="3" t="s">
        <v>12</v>
      </c>
      <c r="F7" s="3" t="s">
        <v>15</v>
      </c>
      <c r="G7" s="4" t="s">
        <v>5</v>
      </c>
      <c r="H7" s="3" t="s">
        <v>16</v>
      </c>
      <c r="I7" s="3" t="s">
        <v>7</v>
      </c>
      <c r="J7" s="3" t="s">
        <v>18</v>
      </c>
      <c r="K7" s="93"/>
      <c r="L7" s="3"/>
    </row>
    <row r="8" spans="1:15" ht="39" thickBot="1" x14ac:dyDescent="0.3">
      <c r="A8" s="90" t="s">
        <v>3</v>
      </c>
      <c r="B8" s="92" t="s">
        <v>10</v>
      </c>
      <c r="C8" s="92" t="s">
        <v>0</v>
      </c>
      <c r="D8" s="3" t="s">
        <v>13</v>
      </c>
      <c r="E8" s="3" t="s">
        <v>14</v>
      </c>
      <c r="F8" s="3" t="s">
        <v>4</v>
      </c>
      <c r="G8" s="4" t="s">
        <v>6</v>
      </c>
      <c r="H8" s="3" t="s">
        <v>9</v>
      </c>
      <c r="I8" s="3" t="s">
        <v>8</v>
      </c>
      <c r="J8" s="3" t="s">
        <v>17</v>
      </c>
      <c r="K8" s="3" t="s">
        <v>20</v>
      </c>
      <c r="L8" s="3" t="s">
        <v>19</v>
      </c>
    </row>
    <row r="9" spans="1:15" ht="21" thickBot="1" x14ac:dyDescent="0.35">
      <c r="A9" s="69">
        <v>1</v>
      </c>
      <c r="B9" s="114">
        <v>430417010003</v>
      </c>
      <c r="C9" s="114" t="s">
        <v>126</v>
      </c>
      <c r="D9" s="5">
        <f ca="1">4*H9-E9</f>
        <v>28</v>
      </c>
      <c r="E9" s="5">
        <f ca="1">RANDBETWEEN(2*H9-1,2*H9)</f>
        <v>28</v>
      </c>
      <c r="F9" s="6">
        <f ca="1">IF(I9&lt;22,1,IF(I9&lt;24,2,IF(I9&lt;26,3,IF(I9&lt;28,4,5))))</f>
        <v>5</v>
      </c>
      <c r="G9" s="7">
        <f ca="1">IF(I9&lt;15,5,IF(I9&lt;24,7,IF(I9&lt;27,8,IF(I9&lt;29,9,10))))</f>
        <v>9</v>
      </c>
      <c r="H9" s="6">
        <f ca="1">I9-G9-F9</f>
        <v>14</v>
      </c>
      <c r="I9" s="93">
        <f ca="1">IF(J9&lt;40,10+RANDBETWEEN(0,4),IF(J9&lt;50,13+RANDBETWEEN(0,4),IF(J9&lt;60,16+RANDBETWEEN(0,4),IF(J9&lt;70,20+RANDBETWEEN(0,4),IF(J9&lt;80,22+RANDBETWEEN(0,4),25+RANDBETWEEN(0,4))))))</f>
        <v>28</v>
      </c>
      <c r="J9" s="93">
        <f ca="1">IF(K9="O",90,IF(K9="E",80,IF(K9="A",70,IF(K9="B",60,IF(K9="C",50,IF(K9="D",40,30))))))+RANDBETWEEN(0,5)</f>
        <v>81</v>
      </c>
      <c r="K9" s="93" t="str">
        <f>LEFT(L9,LEN(L9)-(LEN(L9)-1))</f>
        <v>E</v>
      </c>
      <c r="L9" s="115" t="s">
        <v>184</v>
      </c>
      <c r="M9" s="17">
        <f ca="1">J9-I9</f>
        <v>53</v>
      </c>
      <c r="N9" s="19">
        <f ca="1">F9+G9+H9</f>
        <v>28</v>
      </c>
      <c r="O9" s="17">
        <f ca="1">N9-I9</f>
        <v>0</v>
      </c>
    </row>
    <row r="10" spans="1:15" ht="21" thickBot="1" x14ac:dyDescent="0.35">
      <c r="A10" s="69">
        <f>IF(A9&lt;$C$7,A9+1,"")</f>
        <v>2</v>
      </c>
      <c r="B10" s="114">
        <v>430417010004</v>
      </c>
      <c r="C10" s="114" t="s">
        <v>127</v>
      </c>
      <c r="D10" s="5">
        <f ca="1">IF(A9&lt;$C$7,4*H10-E10,"")</f>
        <v>29</v>
      </c>
      <c r="E10" s="5">
        <f ca="1">IF(A9&lt;$C$7,RANDBETWEEN(2*H10-1,2*H10),"")</f>
        <v>27</v>
      </c>
      <c r="F10" s="6">
        <f ca="1">IF(A9&lt;$C$7,IF(I10&lt;22,1,IF(I10&lt;24,2,IF(I10&lt;26,3,IF(I10&lt;28,4,5)))),"")</f>
        <v>5</v>
      </c>
      <c r="G10" s="7">
        <f ca="1">IF(A9&lt;$C$7,IF(I10&lt;15,5,IF(I10&lt;24,7,IF(I10&lt;27,8,IF(I10&lt;29,9,10)))),"")</f>
        <v>9</v>
      </c>
      <c r="H10" s="6">
        <f ca="1">IF(A9&lt;$C$7,I10-G10-F10,"")</f>
        <v>14</v>
      </c>
      <c r="I10" s="93">
        <f ca="1">IF(A9&lt;$C$7,IF(J10&lt;40,10+RANDBETWEEN(0,4),IF(J10&lt;50,13+RANDBETWEEN(0,4),IF(J10&lt;60,16+RANDBETWEEN(0,4),IF(J10&lt;70,20+RANDBETWEEN(0,4),IF(J10&lt;80,22+RANDBETWEEN(0,4),25+RANDBETWEEN(0,4)))))),"")</f>
        <v>28</v>
      </c>
      <c r="J10" s="93">
        <f ca="1">IF(A9&lt;$C$7,IF(K10="O",90,IF(K10="E",80,IF(K10="A",70,IF(K10="B",60,IF(K10="C",50,IF(K10="D",40,30))))))+RANDBETWEEN(0,5),"")</f>
        <v>94</v>
      </c>
      <c r="K10" s="93" t="str">
        <f>IF(A9&lt;$C$7,LEFT(L10,LEN(L10)-(LEN(L10)-1)),"")</f>
        <v>O</v>
      </c>
      <c r="L10" s="115" t="s">
        <v>185</v>
      </c>
      <c r="M10" s="17">
        <f t="shared" ref="M10:M73" ca="1" si="0">J10-I10</f>
        <v>66</v>
      </c>
      <c r="N10" s="19">
        <f t="shared" ref="N10:N73" ca="1" si="1">F10+G10+H10</f>
        <v>28</v>
      </c>
      <c r="O10" s="17">
        <f t="shared" ref="O10:O73" ca="1" si="2">N10-I10</f>
        <v>0</v>
      </c>
    </row>
    <row r="11" spans="1:15" ht="21" thickBot="1" x14ac:dyDescent="0.35">
      <c r="A11" s="69">
        <f t="shared" ref="A11:A74" si="3">IF(A10&lt;$C$7,A10+1,"")</f>
        <v>3</v>
      </c>
      <c r="B11" s="114">
        <v>430417010005</v>
      </c>
      <c r="C11" s="114" t="s">
        <v>128</v>
      </c>
      <c r="D11" s="5">
        <f t="shared" ref="D11:D74" ca="1" si="4">IF(A10&lt;$C$7,4*H11-E11,"")</f>
        <v>29</v>
      </c>
      <c r="E11" s="5">
        <f t="shared" ref="E11:E74" ca="1" si="5">IF(A10&lt;$C$7,RANDBETWEEN(2*H11-1,2*H11),"")</f>
        <v>27</v>
      </c>
      <c r="F11" s="6">
        <f t="shared" ref="F11:F74" ca="1" si="6">IF(A10&lt;$C$7,IF(I11&lt;22,1,IF(I11&lt;24,2,IF(I11&lt;26,3,IF(I11&lt;28,4,5)))),"")</f>
        <v>5</v>
      </c>
      <c r="G11" s="7">
        <f t="shared" ref="G11:G74" ca="1" si="7">IF(A10&lt;$C$7,IF(I11&lt;15,5,IF(I11&lt;24,7,IF(I11&lt;27,8,IF(I11&lt;29,9,10)))),"")</f>
        <v>9</v>
      </c>
      <c r="H11" s="6">
        <f t="shared" ref="H11:H74" ca="1" si="8">IF(A10&lt;$C$7,I11-G11-F11,"")</f>
        <v>14</v>
      </c>
      <c r="I11" s="93">
        <f t="shared" ref="I11:I74" ca="1" si="9">IF(A10&lt;$C$7,IF(J11&lt;40,10+RANDBETWEEN(0,4),IF(J11&lt;50,13+RANDBETWEEN(0,4),IF(J11&lt;60,16+RANDBETWEEN(0,4),IF(J11&lt;70,20+RANDBETWEEN(0,4),IF(J11&lt;80,22+RANDBETWEEN(0,4),25+RANDBETWEEN(0,4)))))),"")</f>
        <v>28</v>
      </c>
      <c r="J11" s="93">
        <f t="shared" ref="J11:J74" ca="1" si="10">IF(A10&lt;$C$7,IF(K11="O",90,IF(K11="E",80,IF(K11="A",70,IF(K11="B",60,IF(K11="C",50,IF(K11="D",40,30))))))+RANDBETWEEN(0,5),"")</f>
        <v>92</v>
      </c>
      <c r="K11" s="93" t="str">
        <f t="shared" ref="K11:K74" si="11">IF(A10&lt;$C$7,LEFT(L11,LEN(L11)-(LEN(L11)-1)),"")</f>
        <v>O</v>
      </c>
      <c r="L11" s="115" t="s">
        <v>185</v>
      </c>
      <c r="M11" s="17">
        <f t="shared" ca="1" si="0"/>
        <v>64</v>
      </c>
      <c r="N11" s="19">
        <f t="shared" ca="1" si="1"/>
        <v>28</v>
      </c>
      <c r="O11" s="17">
        <f t="shared" ca="1" si="2"/>
        <v>0</v>
      </c>
    </row>
    <row r="12" spans="1:15" ht="21" thickBot="1" x14ac:dyDescent="0.35">
      <c r="A12" s="69">
        <f t="shared" si="3"/>
        <v>4</v>
      </c>
      <c r="B12" s="114">
        <v>430417010007</v>
      </c>
      <c r="C12" s="114" t="s">
        <v>129</v>
      </c>
      <c r="D12" s="5">
        <f t="shared" ca="1" si="4"/>
        <v>29</v>
      </c>
      <c r="E12" s="5">
        <f t="shared" ca="1" si="5"/>
        <v>27</v>
      </c>
      <c r="F12" s="6">
        <f t="shared" ca="1" si="6"/>
        <v>4</v>
      </c>
      <c r="G12" s="7">
        <f t="shared" ca="1" si="7"/>
        <v>8</v>
      </c>
      <c r="H12" s="6">
        <f t="shared" ca="1" si="8"/>
        <v>14</v>
      </c>
      <c r="I12" s="93">
        <f t="shared" ca="1" si="9"/>
        <v>26</v>
      </c>
      <c r="J12" s="93">
        <f t="shared" ca="1" si="10"/>
        <v>83</v>
      </c>
      <c r="K12" s="93" t="str">
        <f t="shared" si="11"/>
        <v>E</v>
      </c>
      <c r="L12" s="115" t="s">
        <v>184</v>
      </c>
      <c r="M12" s="17">
        <f t="shared" ca="1" si="0"/>
        <v>57</v>
      </c>
      <c r="N12" s="19">
        <f t="shared" ca="1" si="1"/>
        <v>26</v>
      </c>
      <c r="O12" s="17">
        <f t="shared" ca="1" si="2"/>
        <v>0</v>
      </c>
    </row>
    <row r="13" spans="1:15" ht="21" thickBot="1" x14ac:dyDescent="0.35">
      <c r="A13" s="69">
        <f t="shared" si="3"/>
        <v>5</v>
      </c>
      <c r="B13" s="114">
        <v>430417010009</v>
      </c>
      <c r="C13" s="114" t="s">
        <v>130</v>
      </c>
      <c r="D13" s="5">
        <f t="shared" ca="1" si="4"/>
        <v>28</v>
      </c>
      <c r="E13" s="5">
        <f t="shared" ca="1" si="5"/>
        <v>28</v>
      </c>
      <c r="F13" s="6">
        <f t="shared" ca="1" si="6"/>
        <v>4</v>
      </c>
      <c r="G13" s="7">
        <f t="shared" ca="1" si="7"/>
        <v>8</v>
      </c>
      <c r="H13" s="6">
        <f t="shared" ca="1" si="8"/>
        <v>14</v>
      </c>
      <c r="I13" s="93">
        <f t="shared" ca="1" si="9"/>
        <v>26</v>
      </c>
      <c r="J13" s="93">
        <f t="shared" ca="1" si="10"/>
        <v>94</v>
      </c>
      <c r="K13" s="93" t="str">
        <f t="shared" si="11"/>
        <v>O</v>
      </c>
      <c r="L13" s="115" t="s">
        <v>185</v>
      </c>
      <c r="M13" s="17">
        <f t="shared" ca="1" si="0"/>
        <v>68</v>
      </c>
      <c r="N13" s="19">
        <f t="shared" ca="1" si="1"/>
        <v>26</v>
      </c>
      <c r="O13" s="17">
        <f t="shared" ca="1" si="2"/>
        <v>0</v>
      </c>
    </row>
    <row r="14" spans="1:15" ht="21" thickBot="1" x14ac:dyDescent="0.35">
      <c r="A14" s="69">
        <f t="shared" si="3"/>
        <v>6</v>
      </c>
      <c r="B14" s="114">
        <v>430417010010</v>
      </c>
      <c r="C14" s="114" t="s">
        <v>131</v>
      </c>
      <c r="D14" s="5">
        <f t="shared" ca="1" si="4"/>
        <v>28</v>
      </c>
      <c r="E14" s="5">
        <f t="shared" ca="1" si="5"/>
        <v>28</v>
      </c>
      <c r="F14" s="6">
        <f t="shared" ca="1" si="6"/>
        <v>4</v>
      </c>
      <c r="G14" s="7">
        <f t="shared" ca="1" si="7"/>
        <v>8</v>
      </c>
      <c r="H14" s="6">
        <f t="shared" ca="1" si="8"/>
        <v>14</v>
      </c>
      <c r="I14" s="93">
        <f t="shared" ca="1" si="9"/>
        <v>26</v>
      </c>
      <c r="J14" s="93">
        <f t="shared" ca="1" si="10"/>
        <v>94</v>
      </c>
      <c r="K14" s="93" t="str">
        <f t="shared" si="11"/>
        <v>O</v>
      </c>
      <c r="L14" s="115" t="s">
        <v>185</v>
      </c>
      <c r="M14" s="17">
        <f t="shared" ca="1" si="0"/>
        <v>68</v>
      </c>
      <c r="N14" s="19">
        <f t="shared" ca="1" si="1"/>
        <v>26</v>
      </c>
      <c r="O14" s="17">
        <f t="shared" ca="1" si="2"/>
        <v>0</v>
      </c>
    </row>
    <row r="15" spans="1:15" ht="21" thickBot="1" x14ac:dyDescent="0.35">
      <c r="A15" s="69">
        <f t="shared" si="3"/>
        <v>7</v>
      </c>
      <c r="B15" s="114">
        <v>430417010011</v>
      </c>
      <c r="C15" s="114" t="s">
        <v>132</v>
      </c>
      <c r="D15" s="5">
        <f t="shared" ca="1" si="4"/>
        <v>29</v>
      </c>
      <c r="E15" s="5">
        <f t="shared" ca="1" si="5"/>
        <v>27</v>
      </c>
      <c r="F15" s="6">
        <f t="shared" ca="1" si="6"/>
        <v>3</v>
      </c>
      <c r="G15" s="7">
        <f t="shared" ca="1" si="7"/>
        <v>8</v>
      </c>
      <c r="H15" s="6">
        <f t="shared" ca="1" si="8"/>
        <v>14</v>
      </c>
      <c r="I15" s="93">
        <f t="shared" ca="1" si="9"/>
        <v>25</v>
      </c>
      <c r="J15" s="93">
        <f t="shared" ca="1" si="10"/>
        <v>94</v>
      </c>
      <c r="K15" s="93" t="str">
        <f t="shared" si="11"/>
        <v>O</v>
      </c>
      <c r="L15" s="115" t="s">
        <v>185</v>
      </c>
      <c r="M15" s="17">
        <f t="shared" ca="1" si="0"/>
        <v>69</v>
      </c>
      <c r="N15" s="19">
        <f t="shared" ca="1" si="1"/>
        <v>25</v>
      </c>
      <c r="O15" s="17">
        <f t="shared" ca="1" si="2"/>
        <v>0</v>
      </c>
    </row>
    <row r="16" spans="1:15" ht="21" thickBot="1" x14ac:dyDescent="0.35">
      <c r="A16" s="69">
        <f t="shared" si="3"/>
        <v>8</v>
      </c>
      <c r="B16" s="114">
        <v>430417010012</v>
      </c>
      <c r="C16" s="114" t="s">
        <v>133</v>
      </c>
      <c r="D16" s="5">
        <f t="shared" ca="1" si="4"/>
        <v>29</v>
      </c>
      <c r="E16" s="5">
        <f t="shared" ca="1" si="5"/>
        <v>27</v>
      </c>
      <c r="F16" s="6">
        <f t="shared" ca="1" si="6"/>
        <v>3</v>
      </c>
      <c r="G16" s="7">
        <f t="shared" ca="1" si="7"/>
        <v>8</v>
      </c>
      <c r="H16" s="6">
        <f t="shared" ca="1" si="8"/>
        <v>14</v>
      </c>
      <c r="I16" s="93">
        <f t="shared" ca="1" si="9"/>
        <v>25</v>
      </c>
      <c r="J16" s="93">
        <f t="shared" ca="1" si="10"/>
        <v>84</v>
      </c>
      <c r="K16" s="93" t="str">
        <f t="shared" si="11"/>
        <v>E</v>
      </c>
      <c r="L16" s="115" t="s">
        <v>184</v>
      </c>
      <c r="M16" s="17">
        <f t="shared" ca="1" si="0"/>
        <v>59</v>
      </c>
      <c r="N16" s="19">
        <f t="shared" ca="1" si="1"/>
        <v>25</v>
      </c>
      <c r="O16" s="17">
        <f t="shared" ca="1" si="2"/>
        <v>0</v>
      </c>
    </row>
    <row r="17" spans="1:15" ht="21" thickBot="1" x14ac:dyDescent="0.35">
      <c r="A17" s="69">
        <f t="shared" si="3"/>
        <v>9</v>
      </c>
      <c r="B17" s="114">
        <v>430417010015</v>
      </c>
      <c r="C17" s="114" t="s">
        <v>134</v>
      </c>
      <c r="D17" s="5">
        <f t="shared" ca="1" si="4"/>
        <v>28</v>
      </c>
      <c r="E17" s="5">
        <f t="shared" ca="1" si="5"/>
        <v>28</v>
      </c>
      <c r="F17" s="6">
        <f t="shared" ca="1" si="6"/>
        <v>5</v>
      </c>
      <c r="G17" s="7">
        <f t="shared" ca="1" si="7"/>
        <v>9</v>
      </c>
      <c r="H17" s="6">
        <f t="shared" ca="1" si="8"/>
        <v>14</v>
      </c>
      <c r="I17" s="93">
        <f t="shared" ca="1" si="9"/>
        <v>28</v>
      </c>
      <c r="J17" s="93">
        <f t="shared" ca="1" si="10"/>
        <v>90</v>
      </c>
      <c r="K17" s="93" t="str">
        <f t="shared" si="11"/>
        <v>O</v>
      </c>
      <c r="L17" s="115" t="s">
        <v>185</v>
      </c>
      <c r="M17" s="17">
        <f t="shared" ca="1" si="0"/>
        <v>62</v>
      </c>
      <c r="N17" s="19">
        <f t="shared" ca="1" si="1"/>
        <v>28</v>
      </c>
      <c r="O17" s="17">
        <f t="shared" ca="1" si="2"/>
        <v>0</v>
      </c>
    </row>
    <row r="18" spans="1:15" ht="21" thickBot="1" x14ac:dyDescent="0.35">
      <c r="A18" s="69">
        <f t="shared" si="3"/>
        <v>10</v>
      </c>
      <c r="B18" s="114">
        <v>430417010016</v>
      </c>
      <c r="C18" s="114" t="s">
        <v>135</v>
      </c>
      <c r="D18" s="5">
        <f t="shared" ca="1" si="4"/>
        <v>28</v>
      </c>
      <c r="E18" s="5">
        <f t="shared" ca="1" si="5"/>
        <v>28</v>
      </c>
      <c r="F18" s="6">
        <f t="shared" ca="1" si="6"/>
        <v>5</v>
      </c>
      <c r="G18" s="7">
        <f t="shared" ca="1" si="7"/>
        <v>9</v>
      </c>
      <c r="H18" s="6">
        <f t="shared" ca="1" si="8"/>
        <v>14</v>
      </c>
      <c r="I18" s="93">
        <f t="shared" ca="1" si="9"/>
        <v>28</v>
      </c>
      <c r="J18" s="93">
        <f t="shared" ca="1" si="10"/>
        <v>94</v>
      </c>
      <c r="K18" s="93" t="str">
        <f t="shared" si="11"/>
        <v>O</v>
      </c>
      <c r="L18" s="115" t="s">
        <v>185</v>
      </c>
      <c r="M18" s="17">
        <f t="shared" ca="1" si="0"/>
        <v>66</v>
      </c>
      <c r="N18" s="19">
        <f t="shared" ca="1" si="1"/>
        <v>28</v>
      </c>
      <c r="O18" s="17">
        <f t="shared" ca="1" si="2"/>
        <v>0</v>
      </c>
    </row>
    <row r="19" spans="1:15" ht="21" thickBot="1" x14ac:dyDescent="0.35">
      <c r="A19" s="69">
        <f t="shared" si="3"/>
        <v>11</v>
      </c>
      <c r="B19" s="114">
        <v>430417010017</v>
      </c>
      <c r="C19" s="114" t="s">
        <v>136</v>
      </c>
      <c r="D19" s="5">
        <f t="shared" ca="1" si="4"/>
        <v>28</v>
      </c>
      <c r="E19" s="5">
        <f t="shared" ca="1" si="5"/>
        <v>28</v>
      </c>
      <c r="F19" s="6">
        <f t="shared" ca="1" si="6"/>
        <v>3</v>
      </c>
      <c r="G19" s="7">
        <f t="shared" ca="1" si="7"/>
        <v>8</v>
      </c>
      <c r="H19" s="6">
        <f t="shared" ca="1" si="8"/>
        <v>14</v>
      </c>
      <c r="I19" s="93">
        <f t="shared" ca="1" si="9"/>
        <v>25</v>
      </c>
      <c r="J19" s="93">
        <f t="shared" ca="1" si="10"/>
        <v>82</v>
      </c>
      <c r="K19" s="93" t="str">
        <f t="shared" si="11"/>
        <v>E</v>
      </c>
      <c r="L19" s="115" t="s">
        <v>184</v>
      </c>
      <c r="M19" s="17">
        <f t="shared" ca="1" si="0"/>
        <v>57</v>
      </c>
      <c r="N19" s="19">
        <f t="shared" ca="1" si="1"/>
        <v>25</v>
      </c>
      <c r="O19" s="17">
        <f t="shared" ca="1" si="2"/>
        <v>0</v>
      </c>
    </row>
    <row r="20" spans="1:15" ht="21" thickBot="1" x14ac:dyDescent="0.35">
      <c r="A20" s="69">
        <f t="shared" si="3"/>
        <v>12</v>
      </c>
      <c r="B20" s="114">
        <v>430417010018</v>
      </c>
      <c r="C20" s="114" t="s">
        <v>137</v>
      </c>
      <c r="D20" s="5">
        <f t="shared" ca="1" si="4"/>
        <v>29</v>
      </c>
      <c r="E20" s="5">
        <f t="shared" ca="1" si="5"/>
        <v>27</v>
      </c>
      <c r="F20" s="6">
        <f t="shared" ca="1" si="6"/>
        <v>3</v>
      </c>
      <c r="G20" s="7">
        <f t="shared" ca="1" si="7"/>
        <v>8</v>
      </c>
      <c r="H20" s="6">
        <f t="shared" ca="1" si="8"/>
        <v>14</v>
      </c>
      <c r="I20" s="93">
        <f t="shared" ca="1" si="9"/>
        <v>25</v>
      </c>
      <c r="J20" s="93">
        <f t="shared" ca="1" si="10"/>
        <v>93</v>
      </c>
      <c r="K20" s="93" t="str">
        <f t="shared" si="11"/>
        <v>O</v>
      </c>
      <c r="L20" s="115" t="s">
        <v>185</v>
      </c>
      <c r="M20" s="17">
        <f t="shared" ca="1" si="0"/>
        <v>68</v>
      </c>
      <c r="N20" s="19">
        <f t="shared" ca="1" si="1"/>
        <v>25</v>
      </c>
      <c r="O20" s="17">
        <f t="shared" ca="1" si="2"/>
        <v>0</v>
      </c>
    </row>
    <row r="21" spans="1:15" ht="21" thickBot="1" x14ac:dyDescent="0.35">
      <c r="A21" s="69">
        <f t="shared" si="3"/>
        <v>13</v>
      </c>
      <c r="B21" s="114">
        <v>430417010021</v>
      </c>
      <c r="C21" s="114" t="s">
        <v>138</v>
      </c>
      <c r="D21" s="5">
        <f t="shared" ca="1" si="4"/>
        <v>28</v>
      </c>
      <c r="E21" s="5">
        <f t="shared" ca="1" si="5"/>
        <v>28</v>
      </c>
      <c r="F21" s="6">
        <f t="shared" ca="1" si="6"/>
        <v>5</v>
      </c>
      <c r="G21" s="7">
        <f t="shared" ca="1" si="7"/>
        <v>10</v>
      </c>
      <c r="H21" s="6">
        <f t="shared" ca="1" si="8"/>
        <v>14</v>
      </c>
      <c r="I21" s="93">
        <f t="shared" ca="1" si="9"/>
        <v>29</v>
      </c>
      <c r="J21" s="93">
        <f t="shared" ca="1" si="10"/>
        <v>93</v>
      </c>
      <c r="K21" s="93" t="str">
        <f t="shared" si="11"/>
        <v>O</v>
      </c>
      <c r="L21" s="115" t="s">
        <v>185</v>
      </c>
      <c r="M21" s="17">
        <f t="shared" ca="1" si="0"/>
        <v>64</v>
      </c>
      <c r="N21" s="19">
        <f t="shared" ca="1" si="1"/>
        <v>29</v>
      </c>
      <c r="O21" s="17">
        <f t="shared" ca="1" si="2"/>
        <v>0</v>
      </c>
    </row>
    <row r="22" spans="1:15" ht="21" thickBot="1" x14ac:dyDescent="0.35">
      <c r="A22" s="69">
        <f t="shared" si="3"/>
        <v>14</v>
      </c>
      <c r="B22" s="114">
        <v>430417010023</v>
      </c>
      <c r="C22" s="114" t="s">
        <v>139</v>
      </c>
      <c r="D22" s="5">
        <f t="shared" ca="1" si="4"/>
        <v>28</v>
      </c>
      <c r="E22" s="5">
        <f t="shared" ca="1" si="5"/>
        <v>28</v>
      </c>
      <c r="F22" s="6">
        <f t="shared" ca="1" si="6"/>
        <v>5</v>
      </c>
      <c r="G22" s="7">
        <f t="shared" ca="1" si="7"/>
        <v>10</v>
      </c>
      <c r="H22" s="6">
        <f t="shared" ca="1" si="8"/>
        <v>14</v>
      </c>
      <c r="I22" s="93">
        <f t="shared" ca="1" si="9"/>
        <v>29</v>
      </c>
      <c r="J22" s="93">
        <f t="shared" ca="1" si="10"/>
        <v>80</v>
      </c>
      <c r="K22" s="93" t="str">
        <f t="shared" si="11"/>
        <v>E</v>
      </c>
      <c r="L22" s="115" t="s">
        <v>184</v>
      </c>
      <c r="M22" s="17">
        <f t="shared" ca="1" si="0"/>
        <v>51</v>
      </c>
      <c r="N22" s="19">
        <f t="shared" ca="1" si="1"/>
        <v>29</v>
      </c>
      <c r="O22" s="17">
        <f t="shared" ca="1" si="2"/>
        <v>0</v>
      </c>
    </row>
    <row r="23" spans="1:15" ht="21" thickBot="1" x14ac:dyDescent="0.35">
      <c r="A23" s="69">
        <f t="shared" si="3"/>
        <v>15</v>
      </c>
      <c r="B23" s="114">
        <v>430417010025</v>
      </c>
      <c r="C23" s="114" t="s">
        <v>140</v>
      </c>
      <c r="D23" s="5">
        <f t="shared" ca="1" si="4"/>
        <v>28</v>
      </c>
      <c r="E23" s="5">
        <f t="shared" ca="1" si="5"/>
        <v>28</v>
      </c>
      <c r="F23" s="6">
        <f t="shared" ca="1" si="6"/>
        <v>4</v>
      </c>
      <c r="G23" s="7">
        <f t="shared" ca="1" si="7"/>
        <v>8</v>
      </c>
      <c r="H23" s="6">
        <f t="shared" ca="1" si="8"/>
        <v>14</v>
      </c>
      <c r="I23" s="93">
        <f t="shared" ca="1" si="9"/>
        <v>26</v>
      </c>
      <c r="J23" s="93">
        <f t="shared" ca="1" si="10"/>
        <v>81</v>
      </c>
      <c r="K23" s="93" t="str">
        <f t="shared" si="11"/>
        <v>E</v>
      </c>
      <c r="L23" s="115" t="s">
        <v>184</v>
      </c>
      <c r="M23" s="17">
        <f t="shared" ca="1" si="0"/>
        <v>55</v>
      </c>
      <c r="N23" s="19">
        <f t="shared" ca="1" si="1"/>
        <v>26</v>
      </c>
      <c r="O23" s="17">
        <f t="shared" ca="1" si="2"/>
        <v>0</v>
      </c>
    </row>
    <row r="24" spans="1:15" ht="21" thickBot="1" x14ac:dyDescent="0.35">
      <c r="A24" s="69">
        <f t="shared" si="3"/>
        <v>16</v>
      </c>
      <c r="B24" s="114">
        <v>430417010026</v>
      </c>
      <c r="C24" s="114" t="s">
        <v>141</v>
      </c>
      <c r="D24" s="5">
        <f t="shared" ca="1" si="4"/>
        <v>29</v>
      </c>
      <c r="E24" s="5">
        <f t="shared" ca="1" si="5"/>
        <v>27</v>
      </c>
      <c r="F24" s="6">
        <f t="shared" ca="1" si="6"/>
        <v>4</v>
      </c>
      <c r="G24" s="7">
        <f t="shared" ca="1" si="7"/>
        <v>9</v>
      </c>
      <c r="H24" s="6">
        <f t="shared" ca="1" si="8"/>
        <v>14</v>
      </c>
      <c r="I24" s="93">
        <f t="shared" ca="1" si="9"/>
        <v>27</v>
      </c>
      <c r="J24" s="93">
        <f t="shared" ca="1" si="10"/>
        <v>94</v>
      </c>
      <c r="K24" s="93" t="str">
        <f t="shared" si="11"/>
        <v>O</v>
      </c>
      <c r="L24" s="115" t="s">
        <v>185</v>
      </c>
      <c r="M24" s="17">
        <f t="shared" ca="1" si="0"/>
        <v>67</v>
      </c>
      <c r="N24" s="19">
        <f t="shared" ca="1" si="1"/>
        <v>27</v>
      </c>
      <c r="O24" s="17">
        <f t="shared" ca="1" si="2"/>
        <v>0</v>
      </c>
    </row>
    <row r="25" spans="1:15" ht="21" thickBot="1" x14ac:dyDescent="0.35">
      <c r="A25" s="69">
        <f t="shared" si="3"/>
        <v>17</v>
      </c>
      <c r="B25" s="114">
        <v>430417010029</v>
      </c>
      <c r="C25" s="114" t="s">
        <v>142</v>
      </c>
      <c r="D25" s="5">
        <f t="shared" ca="1" si="4"/>
        <v>29</v>
      </c>
      <c r="E25" s="5">
        <f t="shared" ca="1" si="5"/>
        <v>27</v>
      </c>
      <c r="F25" s="6">
        <f t="shared" ca="1" si="6"/>
        <v>4</v>
      </c>
      <c r="G25" s="7">
        <f t="shared" ca="1" si="7"/>
        <v>8</v>
      </c>
      <c r="H25" s="6">
        <f t="shared" ca="1" si="8"/>
        <v>14</v>
      </c>
      <c r="I25" s="93">
        <f t="shared" ca="1" si="9"/>
        <v>26</v>
      </c>
      <c r="J25" s="93">
        <f t="shared" ca="1" si="10"/>
        <v>90</v>
      </c>
      <c r="K25" s="93" t="str">
        <f t="shared" si="11"/>
        <v>O</v>
      </c>
      <c r="L25" s="115" t="s">
        <v>185</v>
      </c>
      <c r="M25" s="17">
        <f t="shared" ca="1" si="0"/>
        <v>64</v>
      </c>
      <c r="N25" s="19">
        <f t="shared" ca="1" si="1"/>
        <v>26</v>
      </c>
      <c r="O25" s="17">
        <f t="shared" ca="1" si="2"/>
        <v>0</v>
      </c>
    </row>
    <row r="26" spans="1:15" ht="21" thickBot="1" x14ac:dyDescent="0.35">
      <c r="A26" s="69">
        <f t="shared" si="3"/>
        <v>18</v>
      </c>
      <c r="B26" s="114">
        <v>430417010030</v>
      </c>
      <c r="C26" s="114" t="s">
        <v>143</v>
      </c>
      <c r="D26" s="5">
        <f t="shared" ca="1" si="4"/>
        <v>29</v>
      </c>
      <c r="E26" s="5">
        <f t="shared" ca="1" si="5"/>
        <v>27</v>
      </c>
      <c r="F26" s="6">
        <f t="shared" ca="1" si="6"/>
        <v>3</v>
      </c>
      <c r="G26" s="7">
        <f t="shared" ca="1" si="7"/>
        <v>8</v>
      </c>
      <c r="H26" s="6">
        <f t="shared" ca="1" si="8"/>
        <v>14</v>
      </c>
      <c r="I26" s="93">
        <f t="shared" ca="1" si="9"/>
        <v>25</v>
      </c>
      <c r="J26" s="93">
        <f t="shared" ca="1" si="10"/>
        <v>92</v>
      </c>
      <c r="K26" s="93" t="str">
        <f t="shared" si="11"/>
        <v>O</v>
      </c>
      <c r="L26" s="115" t="s">
        <v>185</v>
      </c>
      <c r="M26" s="17">
        <f t="shared" ca="1" si="0"/>
        <v>67</v>
      </c>
      <c r="N26" s="19">
        <f t="shared" ca="1" si="1"/>
        <v>25</v>
      </c>
      <c r="O26" s="17">
        <f t="shared" ca="1" si="2"/>
        <v>0</v>
      </c>
    </row>
    <row r="27" spans="1:15" ht="21" thickBot="1" x14ac:dyDescent="0.35">
      <c r="A27" s="69">
        <f t="shared" si="3"/>
        <v>19</v>
      </c>
      <c r="B27" s="114">
        <v>430417010031</v>
      </c>
      <c r="C27" s="114" t="s">
        <v>144</v>
      </c>
      <c r="D27" s="5">
        <f t="shared" ca="1" si="4"/>
        <v>29</v>
      </c>
      <c r="E27" s="5">
        <f t="shared" ca="1" si="5"/>
        <v>27</v>
      </c>
      <c r="F27" s="6">
        <f t="shared" ca="1" si="6"/>
        <v>3</v>
      </c>
      <c r="G27" s="7">
        <f t="shared" ca="1" si="7"/>
        <v>8</v>
      </c>
      <c r="H27" s="6">
        <f t="shared" ca="1" si="8"/>
        <v>14</v>
      </c>
      <c r="I27" s="93">
        <f t="shared" ca="1" si="9"/>
        <v>25</v>
      </c>
      <c r="J27" s="93">
        <f t="shared" ca="1" si="10"/>
        <v>95</v>
      </c>
      <c r="K27" s="93" t="str">
        <f t="shared" si="11"/>
        <v>O</v>
      </c>
      <c r="L27" s="115" t="s">
        <v>185</v>
      </c>
      <c r="M27" s="17">
        <f t="shared" ca="1" si="0"/>
        <v>70</v>
      </c>
      <c r="N27" s="19">
        <f t="shared" ca="1" si="1"/>
        <v>25</v>
      </c>
      <c r="O27" s="17">
        <f t="shared" ca="1" si="2"/>
        <v>0</v>
      </c>
    </row>
    <row r="28" spans="1:15" ht="21" thickBot="1" x14ac:dyDescent="0.35">
      <c r="A28" s="69">
        <f t="shared" si="3"/>
        <v>20</v>
      </c>
      <c r="B28" s="114">
        <v>430417010032</v>
      </c>
      <c r="C28" s="114" t="s">
        <v>145</v>
      </c>
      <c r="D28" s="5">
        <f t="shared" ca="1" si="4"/>
        <v>29</v>
      </c>
      <c r="E28" s="5">
        <f t="shared" ca="1" si="5"/>
        <v>27</v>
      </c>
      <c r="F28" s="6">
        <f t="shared" ca="1" si="6"/>
        <v>3</v>
      </c>
      <c r="G28" s="7">
        <f t="shared" ca="1" si="7"/>
        <v>8</v>
      </c>
      <c r="H28" s="6">
        <f t="shared" ca="1" si="8"/>
        <v>14</v>
      </c>
      <c r="I28" s="93">
        <f t="shared" ca="1" si="9"/>
        <v>25</v>
      </c>
      <c r="J28" s="93">
        <f t="shared" ca="1" si="10"/>
        <v>83</v>
      </c>
      <c r="K28" s="93" t="str">
        <f t="shared" si="11"/>
        <v>E</v>
      </c>
      <c r="L28" s="115" t="s">
        <v>184</v>
      </c>
      <c r="M28" s="17">
        <f t="shared" ca="1" si="0"/>
        <v>58</v>
      </c>
      <c r="N28" s="19">
        <f t="shared" ca="1" si="1"/>
        <v>25</v>
      </c>
      <c r="O28" s="17">
        <f t="shared" ca="1" si="2"/>
        <v>0</v>
      </c>
    </row>
    <row r="29" spans="1:15" ht="21" thickBot="1" x14ac:dyDescent="0.35">
      <c r="A29" s="69">
        <f t="shared" si="3"/>
        <v>21</v>
      </c>
      <c r="B29" s="114">
        <v>430417010035</v>
      </c>
      <c r="C29" s="114" t="s">
        <v>146</v>
      </c>
      <c r="D29" s="5">
        <f t="shared" ca="1" si="4"/>
        <v>28</v>
      </c>
      <c r="E29" s="5">
        <f t="shared" ca="1" si="5"/>
        <v>28</v>
      </c>
      <c r="F29" s="6">
        <f t="shared" ca="1" si="6"/>
        <v>5</v>
      </c>
      <c r="G29" s="7">
        <f t="shared" ca="1" si="7"/>
        <v>10</v>
      </c>
      <c r="H29" s="6">
        <f t="shared" ca="1" si="8"/>
        <v>14</v>
      </c>
      <c r="I29" s="93">
        <f t="shared" ca="1" si="9"/>
        <v>29</v>
      </c>
      <c r="J29" s="93">
        <f t="shared" ca="1" si="10"/>
        <v>80</v>
      </c>
      <c r="K29" s="93" t="str">
        <f t="shared" si="11"/>
        <v>E</v>
      </c>
      <c r="L29" s="115" t="s">
        <v>184</v>
      </c>
      <c r="M29" s="17">
        <f t="shared" ca="1" si="0"/>
        <v>51</v>
      </c>
      <c r="N29" s="19">
        <f t="shared" ca="1" si="1"/>
        <v>29</v>
      </c>
      <c r="O29" s="17">
        <f t="shared" ca="1" si="2"/>
        <v>0</v>
      </c>
    </row>
    <row r="30" spans="1:15" ht="21" thickBot="1" x14ac:dyDescent="0.35">
      <c r="A30" s="69">
        <f t="shared" si="3"/>
        <v>22</v>
      </c>
      <c r="B30" s="114">
        <v>430417010036</v>
      </c>
      <c r="C30" s="114" t="s">
        <v>147</v>
      </c>
      <c r="D30" s="5">
        <f t="shared" ca="1" si="4"/>
        <v>28</v>
      </c>
      <c r="E30" s="5">
        <f t="shared" ca="1" si="5"/>
        <v>28</v>
      </c>
      <c r="F30" s="6">
        <f t="shared" ca="1" si="6"/>
        <v>3</v>
      </c>
      <c r="G30" s="7">
        <f t="shared" ca="1" si="7"/>
        <v>8</v>
      </c>
      <c r="H30" s="6">
        <f t="shared" ca="1" si="8"/>
        <v>14</v>
      </c>
      <c r="I30" s="93">
        <f t="shared" ca="1" si="9"/>
        <v>25</v>
      </c>
      <c r="J30" s="93">
        <f t="shared" ca="1" si="10"/>
        <v>91</v>
      </c>
      <c r="K30" s="93" t="str">
        <f t="shared" si="11"/>
        <v>O</v>
      </c>
      <c r="L30" s="115" t="s">
        <v>185</v>
      </c>
      <c r="M30" s="17">
        <f t="shared" ca="1" si="0"/>
        <v>66</v>
      </c>
      <c r="N30" s="19">
        <f t="shared" ca="1" si="1"/>
        <v>25</v>
      </c>
      <c r="O30" s="17">
        <f t="shared" ca="1" si="2"/>
        <v>0</v>
      </c>
    </row>
    <row r="31" spans="1:15" ht="21" thickBot="1" x14ac:dyDescent="0.35">
      <c r="A31" s="69">
        <f t="shared" si="3"/>
        <v>23</v>
      </c>
      <c r="B31" s="114">
        <v>430417010037</v>
      </c>
      <c r="C31" s="114" t="s">
        <v>148</v>
      </c>
      <c r="D31" s="5">
        <f t="shared" ca="1" si="4"/>
        <v>29</v>
      </c>
      <c r="E31" s="5">
        <f t="shared" ca="1" si="5"/>
        <v>27</v>
      </c>
      <c r="F31" s="6">
        <f t="shared" ca="1" si="6"/>
        <v>5</v>
      </c>
      <c r="G31" s="7">
        <f t="shared" ca="1" si="7"/>
        <v>9</v>
      </c>
      <c r="H31" s="6">
        <f t="shared" ca="1" si="8"/>
        <v>14</v>
      </c>
      <c r="I31" s="93">
        <f t="shared" ca="1" si="9"/>
        <v>28</v>
      </c>
      <c r="J31" s="93">
        <f t="shared" ca="1" si="10"/>
        <v>92</v>
      </c>
      <c r="K31" s="93" t="str">
        <f t="shared" si="11"/>
        <v>O</v>
      </c>
      <c r="L31" s="115" t="s">
        <v>185</v>
      </c>
      <c r="M31" s="17">
        <f t="shared" ca="1" si="0"/>
        <v>64</v>
      </c>
      <c r="N31" s="19">
        <f t="shared" ca="1" si="1"/>
        <v>28</v>
      </c>
      <c r="O31" s="17">
        <f t="shared" ca="1" si="2"/>
        <v>0</v>
      </c>
    </row>
    <row r="32" spans="1:15" ht="21" thickBot="1" x14ac:dyDescent="0.35">
      <c r="A32" s="69">
        <f t="shared" si="3"/>
        <v>24</v>
      </c>
      <c r="B32" s="114">
        <v>430417010039</v>
      </c>
      <c r="C32" s="114" t="s">
        <v>149</v>
      </c>
      <c r="D32" s="5">
        <f t="shared" ca="1" si="4"/>
        <v>29</v>
      </c>
      <c r="E32" s="5">
        <f t="shared" ca="1" si="5"/>
        <v>27</v>
      </c>
      <c r="F32" s="6">
        <f t="shared" ca="1" si="6"/>
        <v>5</v>
      </c>
      <c r="G32" s="7">
        <f t="shared" ca="1" si="7"/>
        <v>9</v>
      </c>
      <c r="H32" s="6">
        <f t="shared" ca="1" si="8"/>
        <v>14</v>
      </c>
      <c r="I32" s="93">
        <f t="shared" ca="1" si="9"/>
        <v>28</v>
      </c>
      <c r="J32" s="93">
        <f t="shared" ca="1" si="10"/>
        <v>81</v>
      </c>
      <c r="K32" s="93" t="str">
        <f t="shared" si="11"/>
        <v>E</v>
      </c>
      <c r="L32" s="115" t="s">
        <v>184</v>
      </c>
      <c r="M32" s="17">
        <f t="shared" ca="1" si="0"/>
        <v>53</v>
      </c>
      <c r="N32" s="19">
        <f t="shared" ca="1" si="1"/>
        <v>28</v>
      </c>
      <c r="O32" s="17">
        <f t="shared" ca="1" si="2"/>
        <v>0</v>
      </c>
    </row>
    <row r="33" spans="1:15" ht="21" thickBot="1" x14ac:dyDescent="0.35">
      <c r="A33" s="69">
        <f t="shared" si="3"/>
        <v>25</v>
      </c>
      <c r="B33" s="114">
        <v>430417010042</v>
      </c>
      <c r="C33" s="114" t="s">
        <v>150</v>
      </c>
      <c r="D33" s="5">
        <f t="shared" ca="1" si="4"/>
        <v>29</v>
      </c>
      <c r="E33" s="5">
        <f t="shared" ca="1" si="5"/>
        <v>27</v>
      </c>
      <c r="F33" s="6">
        <f t="shared" ca="1" si="6"/>
        <v>4</v>
      </c>
      <c r="G33" s="7">
        <f t="shared" ca="1" si="7"/>
        <v>8</v>
      </c>
      <c r="H33" s="6">
        <f t="shared" ca="1" si="8"/>
        <v>14</v>
      </c>
      <c r="I33" s="93">
        <f t="shared" ca="1" si="9"/>
        <v>26</v>
      </c>
      <c r="J33" s="93">
        <f t="shared" ca="1" si="10"/>
        <v>91</v>
      </c>
      <c r="K33" s="93" t="str">
        <f t="shared" si="11"/>
        <v>O</v>
      </c>
      <c r="L33" s="115" t="s">
        <v>185</v>
      </c>
      <c r="M33" s="17">
        <f t="shared" ca="1" si="0"/>
        <v>65</v>
      </c>
      <c r="N33" s="19">
        <f t="shared" ca="1" si="1"/>
        <v>26</v>
      </c>
      <c r="O33" s="17">
        <f t="shared" ca="1" si="2"/>
        <v>0</v>
      </c>
    </row>
    <row r="34" spans="1:15" ht="21" thickBot="1" x14ac:dyDescent="0.35">
      <c r="A34" s="69">
        <f t="shared" si="3"/>
        <v>26</v>
      </c>
      <c r="B34" s="114">
        <v>430417010044</v>
      </c>
      <c r="C34" s="114" t="s">
        <v>151</v>
      </c>
      <c r="D34" s="5">
        <f t="shared" ca="1" si="4"/>
        <v>29</v>
      </c>
      <c r="E34" s="5">
        <f t="shared" ca="1" si="5"/>
        <v>27</v>
      </c>
      <c r="F34" s="6">
        <f t="shared" ca="1" si="6"/>
        <v>5</v>
      </c>
      <c r="G34" s="7">
        <f t="shared" ca="1" si="7"/>
        <v>9</v>
      </c>
      <c r="H34" s="6">
        <f t="shared" ca="1" si="8"/>
        <v>14</v>
      </c>
      <c r="I34" s="93">
        <f t="shared" ca="1" si="9"/>
        <v>28</v>
      </c>
      <c r="J34" s="93">
        <f t="shared" ca="1" si="10"/>
        <v>92</v>
      </c>
      <c r="K34" s="93" t="str">
        <f t="shared" si="11"/>
        <v>O</v>
      </c>
      <c r="L34" s="115" t="s">
        <v>185</v>
      </c>
      <c r="M34" s="17">
        <f t="shared" ca="1" si="0"/>
        <v>64</v>
      </c>
      <c r="N34" s="19">
        <f t="shared" ca="1" si="1"/>
        <v>28</v>
      </c>
      <c r="O34" s="17">
        <f t="shared" ca="1" si="2"/>
        <v>0</v>
      </c>
    </row>
    <row r="35" spans="1:15" ht="21" thickBot="1" x14ac:dyDescent="0.35">
      <c r="A35" s="69">
        <f t="shared" si="3"/>
        <v>27</v>
      </c>
      <c r="B35" s="114">
        <v>430417010045</v>
      </c>
      <c r="C35" s="114" t="s">
        <v>152</v>
      </c>
      <c r="D35" s="5">
        <f t="shared" ca="1" si="4"/>
        <v>29</v>
      </c>
      <c r="E35" s="5">
        <f t="shared" ca="1" si="5"/>
        <v>27</v>
      </c>
      <c r="F35" s="6">
        <f t="shared" ca="1" si="6"/>
        <v>3</v>
      </c>
      <c r="G35" s="7">
        <f t="shared" ca="1" si="7"/>
        <v>8</v>
      </c>
      <c r="H35" s="6">
        <f t="shared" ca="1" si="8"/>
        <v>14</v>
      </c>
      <c r="I35" s="93">
        <f t="shared" ca="1" si="9"/>
        <v>25</v>
      </c>
      <c r="J35" s="93">
        <f t="shared" ca="1" si="10"/>
        <v>91</v>
      </c>
      <c r="K35" s="93" t="str">
        <f t="shared" si="11"/>
        <v>O</v>
      </c>
      <c r="L35" s="115" t="s">
        <v>185</v>
      </c>
      <c r="M35" s="17">
        <f t="shared" ca="1" si="0"/>
        <v>66</v>
      </c>
      <c r="N35" s="19">
        <f t="shared" ca="1" si="1"/>
        <v>25</v>
      </c>
      <c r="O35" s="17">
        <f t="shared" ca="1" si="2"/>
        <v>0</v>
      </c>
    </row>
    <row r="36" spans="1:15" ht="21" thickBot="1" x14ac:dyDescent="0.35">
      <c r="A36" s="69">
        <f t="shared" si="3"/>
        <v>28</v>
      </c>
      <c r="B36" s="114">
        <v>430417010046</v>
      </c>
      <c r="C36" s="114" t="s">
        <v>153</v>
      </c>
      <c r="D36" s="5">
        <f t="shared" ca="1" si="4"/>
        <v>28</v>
      </c>
      <c r="E36" s="5">
        <f t="shared" ca="1" si="5"/>
        <v>28</v>
      </c>
      <c r="F36" s="6">
        <f t="shared" ca="1" si="6"/>
        <v>4</v>
      </c>
      <c r="G36" s="7">
        <f t="shared" ca="1" si="7"/>
        <v>8</v>
      </c>
      <c r="H36" s="6">
        <f t="shared" ca="1" si="8"/>
        <v>14</v>
      </c>
      <c r="I36" s="93">
        <f t="shared" ca="1" si="9"/>
        <v>26</v>
      </c>
      <c r="J36" s="93">
        <f t="shared" ca="1" si="10"/>
        <v>85</v>
      </c>
      <c r="K36" s="93" t="str">
        <f t="shared" si="11"/>
        <v>E</v>
      </c>
      <c r="L36" s="115" t="s">
        <v>184</v>
      </c>
      <c r="M36" s="17">
        <f t="shared" ca="1" si="0"/>
        <v>59</v>
      </c>
      <c r="N36" s="19">
        <f t="shared" ca="1" si="1"/>
        <v>26</v>
      </c>
      <c r="O36" s="17">
        <f t="shared" ca="1" si="2"/>
        <v>0</v>
      </c>
    </row>
    <row r="37" spans="1:15" ht="21" thickBot="1" x14ac:dyDescent="0.35">
      <c r="A37" s="69">
        <f t="shared" si="3"/>
        <v>29</v>
      </c>
      <c r="B37" s="114">
        <v>430417010047</v>
      </c>
      <c r="C37" s="114" t="s">
        <v>154</v>
      </c>
      <c r="D37" s="5">
        <f t="shared" ca="1" si="4"/>
        <v>28</v>
      </c>
      <c r="E37" s="5">
        <f t="shared" ca="1" si="5"/>
        <v>28</v>
      </c>
      <c r="F37" s="6">
        <f t="shared" ca="1" si="6"/>
        <v>4</v>
      </c>
      <c r="G37" s="7">
        <f t="shared" ca="1" si="7"/>
        <v>8</v>
      </c>
      <c r="H37" s="6">
        <f t="shared" ca="1" si="8"/>
        <v>14</v>
      </c>
      <c r="I37" s="93">
        <f t="shared" ca="1" si="9"/>
        <v>26</v>
      </c>
      <c r="J37" s="93">
        <f t="shared" ca="1" si="10"/>
        <v>80</v>
      </c>
      <c r="K37" s="93" t="str">
        <f t="shared" si="11"/>
        <v>E</v>
      </c>
      <c r="L37" s="115" t="s">
        <v>184</v>
      </c>
      <c r="M37" s="17">
        <f t="shared" ca="1" si="0"/>
        <v>54</v>
      </c>
      <c r="N37" s="19">
        <f t="shared" ca="1" si="1"/>
        <v>26</v>
      </c>
      <c r="O37" s="17">
        <f t="shared" ca="1" si="2"/>
        <v>0</v>
      </c>
    </row>
    <row r="38" spans="1:15" ht="21" thickBot="1" x14ac:dyDescent="0.35">
      <c r="A38" s="69">
        <f t="shared" si="3"/>
        <v>30</v>
      </c>
      <c r="B38" s="114">
        <v>430417010050</v>
      </c>
      <c r="C38" s="114" t="s">
        <v>155</v>
      </c>
      <c r="D38" s="5">
        <f t="shared" ca="1" si="4"/>
        <v>28</v>
      </c>
      <c r="E38" s="5">
        <f t="shared" ca="1" si="5"/>
        <v>28</v>
      </c>
      <c r="F38" s="6">
        <f t="shared" ca="1" si="6"/>
        <v>5</v>
      </c>
      <c r="G38" s="7">
        <f t="shared" ca="1" si="7"/>
        <v>9</v>
      </c>
      <c r="H38" s="6">
        <f t="shared" ca="1" si="8"/>
        <v>14</v>
      </c>
      <c r="I38" s="93">
        <f t="shared" ca="1" si="9"/>
        <v>28</v>
      </c>
      <c r="J38" s="93">
        <f t="shared" ca="1" si="10"/>
        <v>91</v>
      </c>
      <c r="K38" s="93" t="str">
        <f t="shared" si="11"/>
        <v>O</v>
      </c>
      <c r="L38" s="115" t="s">
        <v>185</v>
      </c>
      <c r="M38" s="17">
        <f t="shared" ca="1" si="0"/>
        <v>63</v>
      </c>
      <c r="N38" s="19">
        <f t="shared" ca="1" si="1"/>
        <v>28</v>
      </c>
      <c r="O38" s="17">
        <f t="shared" ca="1" si="2"/>
        <v>0</v>
      </c>
    </row>
    <row r="39" spans="1:15" ht="21" thickBot="1" x14ac:dyDescent="0.35">
      <c r="A39" s="69">
        <f t="shared" si="3"/>
        <v>31</v>
      </c>
      <c r="B39" s="114">
        <v>430417010051</v>
      </c>
      <c r="C39" s="114" t="s">
        <v>156</v>
      </c>
      <c r="D39" s="5">
        <f t="shared" ca="1" si="4"/>
        <v>28</v>
      </c>
      <c r="E39" s="5">
        <f t="shared" ca="1" si="5"/>
        <v>28</v>
      </c>
      <c r="F39" s="6">
        <f t="shared" ca="1" si="6"/>
        <v>4</v>
      </c>
      <c r="G39" s="7">
        <f t="shared" ca="1" si="7"/>
        <v>8</v>
      </c>
      <c r="H39" s="6">
        <f t="shared" ca="1" si="8"/>
        <v>14</v>
      </c>
      <c r="I39" s="93">
        <f t="shared" ca="1" si="9"/>
        <v>26</v>
      </c>
      <c r="J39" s="93">
        <f t="shared" ca="1" si="10"/>
        <v>81</v>
      </c>
      <c r="K39" s="93" t="str">
        <f t="shared" si="11"/>
        <v>E</v>
      </c>
      <c r="L39" s="115" t="s">
        <v>184</v>
      </c>
      <c r="M39" s="17">
        <f t="shared" ca="1" si="0"/>
        <v>55</v>
      </c>
      <c r="N39" s="19">
        <f t="shared" ca="1" si="1"/>
        <v>26</v>
      </c>
      <c r="O39" s="17">
        <f t="shared" ca="1" si="2"/>
        <v>0</v>
      </c>
    </row>
    <row r="40" spans="1:15" ht="21" thickBot="1" x14ac:dyDescent="0.35">
      <c r="A40" s="69">
        <f t="shared" si="3"/>
        <v>32</v>
      </c>
      <c r="B40" s="114">
        <v>430417010057</v>
      </c>
      <c r="C40" s="114" t="s">
        <v>157</v>
      </c>
      <c r="D40" s="5">
        <f t="shared" ca="1" si="4"/>
        <v>29</v>
      </c>
      <c r="E40" s="5">
        <f t="shared" ca="1" si="5"/>
        <v>27</v>
      </c>
      <c r="F40" s="6">
        <f t="shared" ca="1" si="6"/>
        <v>3</v>
      </c>
      <c r="G40" s="7">
        <f t="shared" ca="1" si="7"/>
        <v>8</v>
      </c>
      <c r="H40" s="6">
        <f t="shared" ca="1" si="8"/>
        <v>14</v>
      </c>
      <c r="I40" s="93">
        <f t="shared" ca="1" si="9"/>
        <v>25</v>
      </c>
      <c r="J40" s="93">
        <f t="shared" ca="1" si="10"/>
        <v>82</v>
      </c>
      <c r="K40" s="93" t="str">
        <f t="shared" si="11"/>
        <v>E</v>
      </c>
      <c r="L40" s="115" t="s">
        <v>184</v>
      </c>
      <c r="M40" s="17">
        <f t="shared" ca="1" si="0"/>
        <v>57</v>
      </c>
      <c r="N40" s="19">
        <f t="shared" ca="1" si="1"/>
        <v>25</v>
      </c>
      <c r="O40" s="17">
        <f t="shared" ca="1" si="2"/>
        <v>0</v>
      </c>
    </row>
    <row r="41" spans="1:15" ht="21" thickBot="1" x14ac:dyDescent="0.35">
      <c r="A41" s="69">
        <f t="shared" si="3"/>
        <v>33</v>
      </c>
      <c r="B41" s="114">
        <v>430417010058</v>
      </c>
      <c r="C41" s="114" t="s">
        <v>158</v>
      </c>
      <c r="D41" s="5">
        <f t="shared" ca="1" si="4"/>
        <v>29</v>
      </c>
      <c r="E41" s="5">
        <f t="shared" ca="1" si="5"/>
        <v>27</v>
      </c>
      <c r="F41" s="6">
        <f t="shared" ca="1" si="6"/>
        <v>4</v>
      </c>
      <c r="G41" s="7">
        <f t="shared" ca="1" si="7"/>
        <v>8</v>
      </c>
      <c r="H41" s="6">
        <f t="shared" ca="1" si="8"/>
        <v>14</v>
      </c>
      <c r="I41" s="93">
        <f t="shared" ca="1" si="9"/>
        <v>26</v>
      </c>
      <c r="J41" s="93">
        <f t="shared" ca="1" si="10"/>
        <v>80</v>
      </c>
      <c r="K41" s="93" t="str">
        <f t="shared" si="11"/>
        <v>E</v>
      </c>
      <c r="L41" s="115" t="s">
        <v>184</v>
      </c>
      <c r="M41" s="17">
        <f t="shared" ca="1" si="0"/>
        <v>54</v>
      </c>
      <c r="N41" s="19">
        <f t="shared" ca="1" si="1"/>
        <v>26</v>
      </c>
      <c r="O41" s="17">
        <f t="shared" ca="1" si="2"/>
        <v>0</v>
      </c>
    </row>
    <row r="42" spans="1:15" ht="21" thickBot="1" x14ac:dyDescent="0.35">
      <c r="A42" s="69">
        <f t="shared" si="3"/>
        <v>34</v>
      </c>
      <c r="B42" s="114">
        <v>430417010059</v>
      </c>
      <c r="C42" s="114" t="s">
        <v>159</v>
      </c>
      <c r="D42" s="5">
        <f t="shared" ca="1" si="4"/>
        <v>28</v>
      </c>
      <c r="E42" s="5">
        <f t="shared" ca="1" si="5"/>
        <v>28</v>
      </c>
      <c r="F42" s="6">
        <f t="shared" ca="1" si="6"/>
        <v>3</v>
      </c>
      <c r="G42" s="7">
        <f t="shared" ca="1" si="7"/>
        <v>8</v>
      </c>
      <c r="H42" s="6">
        <f t="shared" ca="1" si="8"/>
        <v>14</v>
      </c>
      <c r="I42" s="93">
        <f t="shared" ca="1" si="9"/>
        <v>25</v>
      </c>
      <c r="J42" s="93">
        <f t="shared" ca="1" si="10"/>
        <v>90</v>
      </c>
      <c r="K42" s="93" t="str">
        <f t="shared" si="11"/>
        <v>O</v>
      </c>
      <c r="L42" s="115" t="s">
        <v>185</v>
      </c>
      <c r="M42" s="17">
        <f t="shared" ca="1" si="0"/>
        <v>65</v>
      </c>
      <c r="N42" s="19">
        <f t="shared" ca="1" si="1"/>
        <v>25</v>
      </c>
      <c r="O42" s="17">
        <f t="shared" ca="1" si="2"/>
        <v>0</v>
      </c>
    </row>
    <row r="43" spans="1:15" ht="21" thickBot="1" x14ac:dyDescent="0.35">
      <c r="A43" s="69">
        <f t="shared" si="3"/>
        <v>35</v>
      </c>
      <c r="B43" s="114">
        <v>430417010061</v>
      </c>
      <c r="C43" s="114" t="s">
        <v>160</v>
      </c>
      <c r="D43" s="5">
        <f t="shared" ca="1" si="4"/>
        <v>29</v>
      </c>
      <c r="E43" s="5">
        <f t="shared" ca="1" si="5"/>
        <v>27</v>
      </c>
      <c r="F43" s="6">
        <f t="shared" ca="1" si="6"/>
        <v>4</v>
      </c>
      <c r="G43" s="7">
        <f t="shared" ca="1" si="7"/>
        <v>9</v>
      </c>
      <c r="H43" s="6">
        <f t="shared" ca="1" si="8"/>
        <v>14</v>
      </c>
      <c r="I43" s="93">
        <f t="shared" ca="1" si="9"/>
        <v>27</v>
      </c>
      <c r="J43" s="93">
        <f t="shared" ca="1" si="10"/>
        <v>90</v>
      </c>
      <c r="K43" s="93" t="str">
        <f t="shared" si="11"/>
        <v>O</v>
      </c>
      <c r="L43" s="115" t="s">
        <v>185</v>
      </c>
      <c r="M43" s="17">
        <f t="shared" ca="1" si="0"/>
        <v>63</v>
      </c>
      <c r="N43" s="19">
        <f t="shared" ca="1" si="1"/>
        <v>27</v>
      </c>
      <c r="O43" s="17">
        <f t="shared" ca="1" si="2"/>
        <v>0</v>
      </c>
    </row>
    <row r="44" spans="1:15" ht="21" thickBot="1" x14ac:dyDescent="0.35">
      <c r="A44" s="69">
        <f t="shared" si="3"/>
        <v>36</v>
      </c>
      <c r="B44" s="114">
        <v>430417010063</v>
      </c>
      <c r="C44" s="114" t="s">
        <v>161</v>
      </c>
      <c r="D44" s="5">
        <f t="shared" ca="1" si="4"/>
        <v>29</v>
      </c>
      <c r="E44" s="5">
        <f t="shared" ca="1" si="5"/>
        <v>27</v>
      </c>
      <c r="F44" s="6">
        <f t="shared" ca="1" si="6"/>
        <v>5</v>
      </c>
      <c r="G44" s="7">
        <f t="shared" ca="1" si="7"/>
        <v>9</v>
      </c>
      <c r="H44" s="6">
        <f t="shared" ca="1" si="8"/>
        <v>14</v>
      </c>
      <c r="I44" s="93">
        <f t="shared" ca="1" si="9"/>
        <v>28</v>
      </c>
      <c r="J44" s="93">
        <f t="shared" ca="1" si="10"/>
        <v>85</v>
      </c>
      <c r="K44" s="93" t="str">
        <f t="shared" si="11"/>
        <v>E</v>
      </c>
      <c r="L44" s="115" t="s">
        <v>184</v>
      </c>
      <c r="M44" s="17">
        <f t="shared" ca="1" si="0"/>
        <v>57</v>
      </c>
      <c r="N44" s="19">
        <f t="shared" ca="1" si="1"/>
        <v>28</v>
      </c>
      <c r="O44" s="17">
        <f t="shared" ca="1" si="2"/>
        <v>0</v>
      </c>
    </row>
    <row r="45" spans="1:15" ht="21" thickBot="1" x14ac:dyDescent="0.35">
      <c r="A45" s="69">
        <f t="shared" si="3"/>
        <v>37</v>
      </c>
      <c r="B45" s="114">
        <v>430417010065</v>
      </c>
      <c r="C45" s="114" t="s">
        <v>162</v>
      </c>
      <c r="D45" s="5">
        <f t="shared" ca="1" si="4"/>
        <v>28</v>
      </c>
      <c r="E45" s="5">
        <f t="shared" ca="1" si="5"/>
        <v>28</v>
      </c>
      <c r="F45" s="6">
        <f t="shared" ca="1" si="6"/>
        <v>3</v>
      </c>
      <c r="G45" s="7">
        <f t="shared" ca="1" si="7"/>
        <v>8</v>
      </c>
      <c r="H45" s="6">
        <f t="shared" ca="1" si="8"/>
        <v>14</v>
      </c>
      <c r="I45" s="93">
        <f t="shared" ca="1" si="9"/>
        <v>25</v>
      </c>
      <c r="J45" s="93">
        <f t="shared" ca="1" si="10"/>
        <v>85</v>
      </c>
      <c r="K45" s="93" t="str">
        <f t="shared" si="11"/>
        <v>E</v>
      </c>
      <c r="L45" s="115" t="s">
        <v>184</v>
      </c>
      <c r="M45" s="17">
        <f t="shared" ca="1" si="0"/>
        <v>60</v>
      </c>
      <c r="N45" s="19">
        <f t="shared" ca="1" si="1"/>
        <v>25</v>
      </c>
      <c r="O45" s="17">
        <f t="shared" ca="1" si="2"/>
        <v>0</v>
      </c>
    </row>
    <row r="46" spans="1:15" ht="21" thickBot="1" x14ac:dyDescent="0.35">
      <c r="A46" s="69">
        <f t="shared" si="3"/>
        <v>38</v>
      </c>
      <c r="B46" s="114">
        <v>430417010066</v>
      </c>
      <c r="C46" s="114" t="s">
        <v>163</v>
      </c>
      <c r="D46" s="5">
        <f t="shared" ca="1" si="4"/>
        <v>29</v>
      </c>
      <c r="E46" s="5">
        <f t="shared" ca="1" si="5"/>
        <v>27</v>
      </c>
      <c r="F46" s="6">
        <f t="shared" ca="1" si="6"/>
        <v>5</v>
      </c>
      <c r="G46" s="7">
        <f t="shared" ca="1" si="7"/>
        <v>9</v>
      </c>
      <c r="H46" s="6">
        <f t="shared" ca="1" si="8"/>
        <v>14</v>
      </c>
      <c r="I46" s="93">
        <f t="shared" ca="1" si="9"/>
        <v>28</v>
      </c>
      <c r="J46" s="93">
        <f t="shared" ca="1" si="10"/>
        <v>85</v>
      </c>
      <c r="K46" s="93" t="str">
        <f t="shared" si="11"/>
        <v>E</v>
      </c>
      <c r="L46" s="115" t="s">
        <v>184</v>
      </c>
      <c r="M46" s="17">
        <f t="shared" ca="1" si="0"/>
        <v>57</v>
      </c>
      <c r="N46" s="19">
        <f t="shared" ca="1" si="1"/>
        <v>28</v>
      </c>
      <c r="O46" s="17">
        <f t="shared" ca="1" si="2"/>
        <v>0</v>
      </c>
    </row>
    <row r="47" spans="1:15" ht="21" thickBot="1" x14ac:dyDescent="0.35">
      <c r="A47" s="69">
        <f t="shared" si="3"/>
        <v>39</v>
      </c>
      <c r="B47" s="114">
        <v>430417010067</v>
      </c>
      <c r="C47" s="114" t="s">
        <v>164</v>
      </c>
      <c r="D47" s="5">
        <f t="shared" ca="1" si="4"/>
        <v>28</v>
      </c>
      <c r="E47" s="5">
        <f t="shared" ca="1" si="5"/>
        <v>28</v>
      </c>
      <c r="F47" s="6">
        <f t="shared" ca="1" si="6"/>
        <v>5</v>
      </c>
      <c r="G47" s="7">
        <f t="shared" ca="1" si="7"/>
        <v>10</v>
      </c>
      <c r="H47" s="6">
        <f t="shared" ca="1" si="8"/>
        <v>14</v>
      </c>
      <c r="I47" s="93">
        <f t="shared" ca="1" si="9"/>
        <v>29</v>
      </c>
      <c r="J47" s="93">
        <f t="shared" ca="1" si="10"/>
        <v>82</v>
      </c>
      <c r="K47" s="93" t="str">
        <f t="shared" si="11"/>
        <v>E</v>
      </c>
      <c r="L47" s="115" t="s">
        <v>184</v>
      </c>
      <c r="M47" s="17">
        <f t="shared" ca="1" si="0"/>
        <v>53</v>
      </c>
      <c r="N47" s="19">
        <f t="shared" ca="1" si="1"/>
        <v>29</v>
      </c>
      <c r="O47" s="17">
        <f t="shared" ca="1" si="2"/>
        <v>0</v>
      </c>
    </row>
    <row r="48" spans="1:15" ht="21" thickBot="1" x14ac:dyDescent="0.35">
      <c r="A48" s="69">
        <f t="shared" si="3"/>
        <v>40</v>
      </c>
      <c r="B48" s="114">
        <v>430417010068</v>
      </c>
      <c r="C48" s="114" t="s">
        <v>165</v>
      </c>
      <c r="D48" s="5">
        <f t="shared" ca="1" si="4"/>
        <v>29</v>
      </c>
      <c r="E48" s="5">
        <f t="shared" ca="1" si="5"/>
        <v>27</v>
      </c>
      <c r="F48" s="6">
        <f t="shared" ca="1" si="6"/>
        <v>4</v>
      </c>
      <c r="G48" s="7">
        <f t="shared" ca="1" si="7"/>
        <v>9</v>
      </c>
      <c r="H48" s="6">
        <f t="shared" ca="1" si="8"/>
        <v>14</v>
      </c>
      <c r="I48" s="93">
        <f t="shared" ca="1" si="9"/>
        <v>27</v>
      </c>
      <c r="J48" s="93">
        <f t="shared" ca="1" si="10"/>
        <v>82</v>
      </c>
      <c r="K48" s="93" t="str">
        <f t="shared" si="11"/>
        <v>E</v>
      </c>
      <c r="L48" s="115" t="s">
        <v>184</v>
      </c>
      <c r="M48" s="17">
        <f t="shared" ca="1" si="0"/>
        <v>55</v>
      </c>
      <c r="N48" s="19">
        <f t="shared" ca="1" si="1"/>
        <v>27</v>
      </c>
      <c r="O48" s="17">
        <f t="shared" ca="1" si="2"/>
        <v>0</v>
      </c>
    </row>
    <row r="49" spans="1:15" ht="21" thickBot="1" x14ac:dyDescent="0.35">
      <c r="A49" s="69">
        <f t="shared" si="3"/>
        <v>41</v>
      </c>
      <c r="B49" s="114">
        <v>430417010071</v>
      </c>
      <c r="C49" s="114" t="s">
        <v>166</v>
      </c>
      <c r="D49" s="5">
        <f t="shared" ca="1" si="4"/>
        <v>28</v>
      </c>
      <c r="E49" s="5">
        <f t="shared" ca="1" si="5"/>
        <v>28</v>
      </c>
      <c r="F49" s="6">
        <f t="shared" ca="1" si="6"/>
        <v>3</v>
      </c>
      <c r="G49" s="7">
        <f t="shared" ca="1" si="7"/>
        <v>8</v>
      </c>
      <c r="H49" s="6">
        <f t="shared" ca="1" si="8"/>
        <v>14</v>
      </c>
      <c r="I49" s="93">
        <f t="shared" ca="1" si="9"/>
        <v>25</v>
      </c>
      <c r="J49" s="93">
        <f t="shared" ca="1" si="10"/>
        <v>93</v>
      </c>
      <c r="K49" s="93" t="str">
        <f t="shared" si="11"/>
        <v>O</v>
      </c>
      <c r="L49" s="115" t="s">
        <v>185</v>
      </c>
      <c r="M49" s="17">
        <f t="shared" ca="1" si="0"/>
        <v>68</v>
      </c>
      <c r="N49" s="19">
        <f t="shared" ca="1" si="1"/>
        <v>25</v>
      </c>
      <c r="O49" s="17">
        <f t="shared" ca="1" si="2"/>
        <v>0</v>
      </c>
    </row>
    <row r="50" spans="1:15" ht="21" thickBot="1" x14ac:dyDescent="0.35">
      <c r="A50" s="69">
        <f t="shared" si="3"/>
        <v>42</v>
      </c>
      <c r="B50" s="114">
        <v>430417020001</v>
      </c>
      <c r="C50" s="114" t="s">
        <v>167</v>
      </c>
      <c r="D50" s="5">
        <f t="shared" ca="1" si="4"/>
        <v>28</v>
      </c>
      <c r="E50" s="5">
        <f t="shared" ca="1" si="5"/>
        <v>28</v>
      </c>
      <c r="F50" s="6">
        <f t="shared" ca="1" si="6"/>
        <v>4</v>
      </c>
      <c r="G50" s="7">
        <f t="shared" ca="1" si="7"/>
        <v>8</v>
      </c>
      <c r="H50" s="6">
        <f t="shared" ca="1" si="8"/>
        <v>14</v>
      </c>
      <c r="I50" s="93">
        <f t="shared" ca="1" si="9"/>
        <v>26</v>
      </c>
      <c r="J50" s="93">
        <f t="shared" ca="1" si="10"/>
        <v>95</v>
      </c>
      <c r="K50" s="93" t="str">
        <f t="shared" si="11"/>
        <v>O</v>
      </c>
      <c r="L50" s="115" t="s">
        <v>185</v>
      </c>
      <c r="M50" s="17">
        <f t="shared" ca="1" si="0"/>
        <v>69</v>
      </c>
      <c r="N50" s="19">
        <f t="shared" ca="1" si="1"/>
        <v>26</v>
      </c>
      <c r="O50" s="17">
        <f t="shared" ca="1" si="2"/>
        <v>0</v>
      </c>
    </row>
    <row r="51" spans="1:15" ht="21" thickBot="1" x14ac:dyDescent="0.35">
      <c r="A51" s="69">
        <f t="shared" si="3"/>
        <v>43</v>
      </c>
      <c r="B51" s="114">
        <v>430417020006</v>
      </c>
      <c r="C51" s="114" t="s">
        <v>168</v>
      </c>
      <c r="D51" s="5">
        <f t="shared" ca="1" si="4"/>
        <v>29</v>
      </c>
      <c r="E51" s="5">
        <f t="shared" ca="1" si="5"/>
        <v>27</v>
      </c>
      <c r="F51" s="6">
        <f t="shared" ca="1" si="6"/>
        <v>3</v>
      </c>
      <c r="G51" s="7">
        <f t="shared" ca="1" si="7"/>
        <v>8</v>
      </c>
      <c r="H51" s="6">
        <f t="shared" ca="1" si="8"/>
        <v>14</v>
      </c>
      <c r="I51" s="93">
        <f t="shared" ca="1" si="9"/>
        <v>25</v>
      </c>
      <c r="J51" s="93">
        <f t="shared" ca="1" si="10"/>
        <v>90</v>
      </c>
      <c r="K51" s="93" t="str">
        <f t="shared" si="11"/>
        <v>O</v>
      </c>
      <c r="L51" s="115" t="s">
        <v>185</v>
      </c>
      <c r="M51" s="17">
        <f t="shared" ca="1" si="0"/>
        <v>65</v>
      </c>
      <c r="N51" s="19">
        <f t="shared" ca="1" si="1"/>
        <v>25</v>
      </c>
      <c r="O51" s="17">
        <f t="shared" ca="1" si="2"/>
        <v>0</v>
      </c>
    </row>
    <row r="52" spans="1:15" ht="21" thickBot="1" x14ac:dyDescent="0.35">
      <c r="A52" s="69">
        <f t="shared" si="3"/>
        <v>44</v>
      </c>
      <c r="B52" s="114">
        <v>430417020019</v>
      </c>
      <c r="C52" s="114" t="s">
        <v>169</v>
      </c>
      <c r="D52" s="5">
        <f t="shared" ca="1" si="4"/>
        <v>28</v>
      </c>
      <c r="E52" s="5">
        <f t="shared" ca="1" si="5"/>
        <v>28</v>
      </c>
      <c r="F52" s="6">
        <f t="shared" ca="1" si="6"/>
        <v>5</v>
      </c>
      <c r="G52" s="7">
        <f t="shared" ca="1" si="7"/>
        <v>10</v>
      </c>
      <c r="H52" s="6">
        <f t="shared" ca="1" si="8"/>
        <v>14</v>
      </c>
      <c r="I52" s="93">
        <f t="shared" ca="1" si="9"/>
        <v>29</v>
      </c>
      <c r="J52" s="93">
        <f t="shared" ca="1" si="10"/>
        <v>93</v>
      </c>
      <c r="K52" s="93" t="str">
        <f t="shared" si="11"/>
        <v>O</v>
      </c>
      <c r="L52" s="115" t="s">
        <v>185</v>
      </c>
      <c r="M52" s="17">
        <f t="shared" ca="1" si="0"/>
        <v>64</v>
      </c>
      <c r="N52" s="19">
        <f t="shared" ca="1" si="1"/>
        <v>29</v>
      </c>
      <c r="O52" s="17">
        <f t="shared" ca="1" si="2"/>
        <v>0</v>
      </c>
    </row>
    <row r="53" spans="1:15" ht="21" thickBot="1" x14ac:dyDescent="0.35">
      <c r="A53" s="69">
        <f t="shared" si="3"/>
        <v>45</v>
      </c>
      <c r="B53" s="114">
        <v>430417020020</v>
      </c>
      <c r="C53" s="114" t="s">
        <v>170</v>
      </c>
      <c r="D53" s="5">
        <f t="shared" ca="1" si="4"/>
        <v>28</v>
      </c>
      <c r="E53" s="5">
        <f t="shared" ca="1" si="5"/>
        <v>28</v>
      </c>
      <c r="F53" s="6">
        <f t="shared" ca="1" si="6"/>
        <v>4</v>
      </c>
      <c r="G53" s="7">
        <f t="shared" ca="1" si="7"/>
        <v>8</v>
      </c>
      <c r="H53" s="6">
        <f t="shared" ca="1" si="8"/>
        <v>14</v>
      </c>
      <c r="I53" s="93">
        <f t="shared" ca="1" si="9"/>
        <v>26</v>
      </c>
      <c r="J53" s="93">
        <f t="shared" ca="1" si="10"/>
        <v>93</v>
      </c>
      <c r="K53" s="93" t="str">
        <f t="shared" si="11"/>
        <v>O</v>
      </c>
      <c r="L53" s="115" t="s">
        <v>185</v>
      </c>
      <c r="M53" s="17">
        <f t="shared" ca="1" si="0"/>
        <v>67</v>
      </c>
      <c r="N53" s="19">
        <f t="shared" ca="1" si="1"/>
        <v>26</v>
      </c>
      <c r="O53" s="17">
        <f t="shared" ca="1" si="2"/>
        <v>0</v>
      </c>
    </row>
    <row r="54" spans="1:15" ht="21" thickBot="1" x14ac:dyDescent="0.35">
      <c r="A54" s="69">
        <f t="shared" si="3"/>
        <v>46</v>
      </c>
      <c r="B54" s="114">
        <v>430417020028</v>
      </c>
      <c r="C54" s="114" t="s">
        <v>171</v>
      </c>
      <c r="D54" s="5">
        <f t="shared" ca="1" si="4"/>
        <v>28</v>
      </c>
      <c r="E54" s="5">
        <f t="shared" ca="1" si="5"/>
        <v>28</v>
      </c>
      <c r="F54" s="6">
        <f t="shared" ca="1" si="6"/>
        <v>5</v>
      </c>
      <c r="G54" s="7">
        <f t="shared" ca="1" si="7"/>
        <v>9</v>
      </c>
      <c r="H54" s="6">
        <f t="shared" ca="1" si="8"/>
        <v>14</v>
      </c>
      <c r="I54" s="93">
        <f t="shared" ca="1" si="9"/>
        <v>28</v>
      </c>
      <c r="J54" s="93">
        <f t="shared" ca="1" si="10"/>
        <v>92</v>
      </c>
      <c r="K54" s="93" t="str">
        <f t="shared" si="11"/>
        <v>O</v>
      </c>
      <c r="L54" s="115" t="s">
        <v>185</v>
      </c>
      <c r="M54" s="17">
        <f t="shared" ca="1" si="0"/>
        <v>64</v>
      </c>
      <c r="N54" s="19">
        <f t="shared" ca="1" si="1"/>
        <v>28</v>
      </c>
      <c r="O54" s="17">
        <f t="shared" ca="1" si="2"/>
        <v>0</v>
      </c>
    </row>
    <row r="55" spans="1:15" ht="21" thickBot="1" x14ac:dyDescent="0.35">
      <c r="A55" s="69">
        <f t="shared" si="3"/>
        <v>47</v>
      </c>
      <c r="B55" s="114">
        <v>430417020034</v>
      </c>
      <c r="C55" s="114" t="s">
        <v>172</v>
      </c>
      <c r="D55" s="5">
        <f t="shared" ca="1" si="4"/>
        <v>29</v>
      </c>
      <c r="E55" s="5">
        <f t="shared" ca="1" si="5"/>
        <v>27</v>
      </c>
      <c r="F55" s="6">
        <f t="shared" ca="1" si="6"/>
        <v>3</v>
      </c>
      <c r="G55" s="7">
        <f t="shared" ca="1" si="7"/>
        <v>8</v>
      </c>
      <c r="H55" s="6">
        <f t="shared" ca="1" si="8"/>
        <v>14</v>
      </c>
      <c r="I55" s="93">
        <f t="shared" ca="1" si="9"/>
        <v>25</v>
      </c>
      <c r="J55" s="93">
        <f t="shared" ca="1" si="10"/>
        <v>92</v>
      </c>
      <c r="K55" s="93" t="str">
        <f t="shared" si="11"/>
        <v>O</v>
      </c>
      <c r="L55" s="115" t="s">
        <v>185</v>
      </c>
      <c r="M55" s="17">
        <f t="shared" ca="1" si="0"/>
        <v>67</v>
      </c>
      <c r="N55" s="19">
        <f t="shared" ca="1" si="1"/>
        <v>25</v>
      </c>
      <c r="O55" s="17">
        <f t="shared" ca="1" si="2"/>
        <v>0</v>
      </c>
    </row>
    <row r="56" spans="1:15" ht="21" thickBot="1" x14ac:dyDescent="0.35">
      <c r="A56" s="69">
        <f t="shared" si="3"/>
        <v>48</v>
      </c>
      <c r="B56" s="114">
        <v>430417020040</v>
      </c>
      <c r="C56" s="114" t="s">
        <v>173</v>
      </c>
      <c r="D56" s="5">
        <f t="shared" ca="1" si="4"/>
        <v>29</v>
      </c>
      <c r="E56" s="5">
        <f t="shared" ca="1" si="5"/>
        <v>27</v>
      </c>
      <c r="F56" s="6">
        <f t="shared" ca="1" si="6"/>
        <v>3</v>
      </c>
      <c r="G56" s="7">
        <f t="shared" ca="1" si="7"/>
        <v>8</v>
      </c>
      <c r="H56" s="6">
        <f t="shared" ca="1" si="8"/>
        <v>14</v>
      </c>
      <c r="I56" s="93">
        <f t="shared" ca="1" si="9"/>
        <v>25</v>
      </c>
      <c r="J56" s="93">
        <f t="shared" ca="1" si="10"/>
        <v>91</v>
      </c>
      <c r="K56" s="93" t="str">
        <f t="shared" si="11"/>
        <v>O</v>
      </c>
      <c r="L56" s="115" t="s">
        <v>185</v>
      </c>
      <c r="M56" s="17">
        <f t="shared" ca="1" si="0"/>
        <v>66</v>
      </c>
      <c r="N56" s="19">
        <f t="shared" ca="1" si="1"/>
        <v>25</v>
      </c>
      <c r="O56" s="17">
        <f t="shared" ca="1" si="2"/>
        <v>0</v>
      </c>
    </row>
    <row r="57" spans="1:15" ht="21" thickBot="1" x14ac:dyDescent="0.35">
      <c r="A57" s="69">
        <f t="shared" si="3"/>
        <v>49</v>
      </c>
      <c r="B57" s="114">
        <v>430417020043</v>
      </c>
      <c r="C57" s="114" t="s">
        <v>174</v>
      </c>
      <c r="D57" s="5">
        <f t="shared" ca="1" si="4"/>
        <v>28</v>
      </c>
      <c r="E57" s="5">
        <f t="shared" ca="1" si="5"/>
        <v>28</v>
      </c>
      <c r="F57" s="6">
        <f t="shared" ca="1" si="6"/>
        <v>4</v>
      </c>
      <c r="G57" s="7">
        <f t="shared" ca="1" si="7"/>
        <v>8</v>
      </c>
      <c r="H57" s="6">
        <f t="shared" ca="1" si="8"/>
        <v>14</v>
      </c>
      <c r="I57" s="93">
        <f t="shared" ca="1" si="9"/>
        <v>26</v>
      </c>
      <c r="J57" s="93">
        <f t="shared" ca="1" si="10"/>
        <v>94</v>
      </c>
      <c r="K57" s="93" t="str">
        <f t="shared" si="11"/>
        <v>O</v>
      </c>
      <c r="L57" s="115" t="s">
        <v>185</v>
      </c>
      <c r="M57" s="17">
        <f t="shared" ca="1" si="0"/>
        <v>68</v>
      </c>
      <c r="N57" s="19">
        <f t="shared" ca="1" si="1"/>
        <v>26</v>
      </c>
      <c r="O57" s="17">
        <f t="shared" ca="1" si="2"/>
        <v>0</v>
      </c>
    </row>
    <row r="58" spans="1:15" ht="21" thickBot="1" x14ac:dyDescent="0.35">
      <c r="A58" s="69">
        <f t="shared" si="3"/>
        <v>50</v>
      </c>
      <c r="B58" s="114">
        <v>430417020048</v>
      </c>
      <c r="C58" s="114" t="s">
        <v>175</v>
      </c>
      <c r="D58" s="5">
        <f t="shared" ca="1" si="4"/>
        <v>29</v>
      </c>
      <c r="E58" s="5">
        <f t="shared" ca="1" si="5"/>
        <v>27</v>
      </c>
      <c r="F58" s="6">
        <f t="shared" ca="1" si="6"/>
        <v>4</v>
      </c>
      <c r="G58" s="7">
        <f t="shared" ca="1" si="7"/>
        <v>9</v>
      </c>
      <c r="H58" s="6">
        <f t="shared" ca="1" si="8"/>
        <v>14</v>
      </c>
      <c r="I58" s="93">
        <f t="shared" ca="1" si="9"/>
        <v>27</v>
      </c>
      <c r="J58" s="93">
        <f t="shared" ca="1" si="10"/>
        <v>82</v>
      </c>
      <c r="K58" s="93" t="str">
        <f t="shared" si="11"/>
        <v>E</v>
      </c>
      <c r="L58" s="115" t="s">
        <v>184</v>
      </c>
      <c r="M58" s="17">
        <f t="shared" ca="1" si="0"/>
        <v>55</v>
      </c>
      <c r="N58" s="19">
        <f t="shared" ca="1" si="1"/>
        <v>27</v>
      </c>
      <c r="O58" s="17">
        <f t="shared" ca="1" si="2"/>
        <v>0</v>
      </c>
    </row>
    <row r="59" spans="1:15" ht="21" thickBot="1" x14ac:dyDescent="0.35">
      <c r="A59" s="69">
        <f t="shared" si="3"/>
        <v>51</v>
      </c>
      <c r="B59" s="114">
        <v>430417020049</v>
      </c>
      <c r="C59" s="114" t="s">
        <v>176</v>
      </c>
      <c r="D59" s="5">
        <f t="shared" ca="1" si="4"/>
        <v>29</v>
      </c>
      <c r="E59" s="5">
        <f t="shared" ca="1" si="5"/>
        <v>27</v>
      </c>
      <c r="F59" s="6">
        <f t="shared" ca="1" si="6"/>
        <v>3</v>
      </c>
      <c r="G59" s="7">
        <f t="shared" ca="1" si="7"/>
        <v>8</v>
      </c>
      <c r="H59" s="6">
        <f t="shared" ca="1" si="8"/>
        <v>14</v>
      </c>
      <c r="I59" s="93">
        <f t="shared" ca="1" si="9"/>
        <v>25</v>
      </c>
      <c r="J59" s="93">
        <f t="shared" ca="1" si="10"/>
        <v>91</v>
      </c>
      <c r="K59" s="93" t="str">
        <f t="shared" si="11"/>
        <v>O</v>
      </c>
      <c r="L59" s="115" t="s">
        <v>185</v>
      </c>
      <c r="M59" s="17">
        <f t="shared" ca="1" si="0"/>
        <v>66</v>
      </c>
      <c r="N59" s="19">
        <f t="shared" ca="1" si="1"/>
        <v>25</v>
      </c>
      <c r="O59" s="17">
        <f t="shared" ca="1" si="2"/>
        <v>0</v>
      </c>
    </row>
    <row r="60" spans="1:15" ht="21" thickBot="1" x14ac:dyDescent="0.35">
      <c r="A60" s="69">
        <f t="shared" si="3"/>
        <v>52</v>
      </c>
      <c r="B60" s="114">
        <v>430417020053</v>
      </c>
      <c r="C60" s="114" t="s">
        <v>177</v>
      </c>
      <c r="D60" s="5">
        <f t="shared" ca="1" si="4"/>
        <v>29</v>
      </c>
      <c r="E60" s="5">
        <f t="shared" ca="1" si="5"/>
        <v>27</v>
      </c>
      <c r="F60" s="6">
        <f t="shared" ca="1" si="6"/>
        <v>5</v>
      </c>
      <c r="G60" s="7">
        <f t="shared" ca="1" si="7"/>
        <v>9</v>
      </c>
      <c r="H60" s="6">
        <f t="shared" ca="1" si="8"/>
        <v>14</v>
      </c>
      <c r="I60" s="93">
        <f t="shared" ca="1" si="9"/>
        <v>28</v>
      </c>
      <c r="J60" s="93">
        <f t="shared" ca="1" si="10"/>
        <v>90</v>
      </c>
      <c r="K60" s="93" t="str">
        <f t="shared" si="11"/>
        <v>O</v>
      </c>
      <c r="L60" s="115" t="s">
        <v>185</v>
      </c>
      <c r="M60" s="17">
        <f t="shared" ca="1" si="0"/>
        <v>62</v>
      </c>
      <c r="N60" s="19">
        <f t="shared" ca="1" si="1"/>
        <v>28</v>
      </c>
      <c r="O60" s="17">
        <f t="shared" ca="1" si="2"/>
        <v>0</v>
      </c>
    </row>
    <row r="61" spans="1:15" ht="21" thickBot="1" x14ac:dyDescent="0.35">
      <c r="A61" s="69">
        <f t="shared" si="3"/>
        <v>53</v>
      </c>
      <c r="B61" s="114">
        <v>430417020054</v>
      </c>
      <c r="C61" s="114" t="s">
        <v>178</v>
      </c>
      <c r="D61" s="5">
        <f t="shared" ca="1" si="4"/>
        <v>29</v>
      </c>
      <c r="E61" s="5">
        <f t="shared" ca="1" si="5"/>
        <v>27</v>
      </c>
      <c r="F61" s="6">
        <f t="shared" ca="1" si="6"/>
        <v>4</v>
      </c>
      <c r="G61" s="7">
        <f t="shared" ca="1" si="7"/>
        <v>8</v>
      </c>
      <c r="H61" s="6">
        <f t="shared" ca="1" si="8"/>
        <v>14</v>
      </c>
      <c r="I61" s="93">
        <f t="shared" ca="1" si="9"/>
        <v>26</v>
      </c>
      <c r="J61" s="93">
        <f t="shared" ca="1" si="10"/>
        <v>94</v>
      </c>
      <c r="K61" s="93" t="str">
        <f t="shared" si="11"/>
        <v>O</v>
      </c>
      <c r="L61" s="115" t="s">
        <v>185</v>
      </c>
      <c r="M61" s="17">
        <f t="shared" ca="1" si="0"/>
        <v>68</v>
      </c>
      <c r="N61" s="19">
        <f t="shared" ca="1" si="1"/>
        <v>26</v>
      </c>
      <c r="O61" s="17">
        <f t="shared" ca="1" si="2"/>
        <v>0</v>
      </c>
    </row>
    <row r="62" spans="1:15" ht="21" thickBot="1" x14ac:dyDescent="0.35">
      <c r="A62" s="69">
        <f t="shared" si="3"/>
        <v>54</v>
      </c>
      <c r="B62" s="114">
        <v>430417020056</v>
      </c>
      <c r="C62" s="114" t="s">
        <v>179</v>
      </c>
      <c r="D62" s="5">
        <f t="shared" ca="1" si="4"/>
        <v>29</v>
      </c>
      <c r="E62" s="5">
        <f t="shared" ca="1" si="5"/>
        <v>27</v>
      </c>
      <c r="F62" s="6">
        <f t="shared" ca="1" si="6"/>
        <v>5</v>
      </c>
      <c r="G62" s="7">
        <f t="shared" ca="1" si="7"/>
        <v>10</v>
      </c>
      <c r="H62" s="6">
        <f t="shared" ca="1" si="8"/>
        <v>14</v>
      </c>
      <c r="I62" s="93">
        <f t="shared" ca="1" si="9"/>
        <v>29</v>
      </c>
      <c r="J62" s="93">
        <f t="shared" ca="1" si="10"/>
        <v>93</v>
      </c>
      <c r="K62" s="93" t="str">
        <f t="shared" si="11"/>
        <v>O</v>
      </c>
      <c r="L62" s="115" t="s">
        <v>185</v>
      </c>
      <c r="M62" s="17">
        <f t="shared" ca="1" si="0"/>
        <v>64</v>
      </c>
      <c r="N62" s="19">
        <f t="shared" ca="1" si="1"/>
        <v>29</v>
      </c>
      <c r="O62" s="17">
        <f t="shared" ca="1" si="2"/>
        <v>0</v>
      </c>
    </row>
    <row r="63" spans="1:15" ht="21" thickBot="1" x14ac:dyDescent="0.35">
      <c r="A63" s="69">
        <f t="shared" si="3"/>
        <v>55</v>
      </c>
      <c r="B63" s="114">
        <v>430417020070</v>
      </c>
      <c r="C63" s="114" t="s">
        <v>180</v>
      </c>
      <c r="D63" s="5">
        <f t="shared" ca="1" si="4"/>
        <v>29</v>
      </c>
      <c r="E63" s="5">
        <f t="shared" ca="1" si="5"/>
        <v>27</v>
      </c>
      <c r="F63" s="6">
        <f t="shared" ca="1" si="6"/>
        <v>4</v>
      </c>
      <c r="G63" s="7">
        <f t="shared" ca="1" si="7"/>
        <v>8</v>
      </c>
      <c r="H63" s="6">
        <f t="shared" ca="1" si="8"/>
        <v>14</v>
      </c>
      <c r="I63" s="93">
        <f t="shared" ca="1" si="9"/>
        <v>26</v>
      </c>
      <c r="J63" s="93">
        <f t="shared" ca="1" si="10"/>
        <v>93</v>
      </c>
      <c r="K63" s="93" t="str">
        <f t="shared" si="11"/>
        <v>O</v>
      </c>
      <c r="L63" s="115" t="s">
        <v>185</v>
      </c>
      <c r="M63" s="17">
        <f t="shared" ca="1" si="0"/>
        <v>67</v>
      </c>
      <c r="N63" s="19">
        <f t="shared" ca="1" si="1"/>
        <v>26</v>
      </c>
      <c r="O63" s="17">
        <f t="shared" ca="1" si="2"/>
        <v>0</v>
      </c>
    </row>
    <row r="64" spans="1:15" ht="20.25" x14ac:dyDescent="0.3">
      <c r="A64" s="69" t="str">
        <f t="shared" si="3"/>
        <v/>
      </c>
      <c r="B64" s="50"/>
      <c r="C64" s="73"/>
      <c r="D64" s="5" t="str">
        <f t="shared" si="4"/>
        <v/>
      </c>
      <c r="E64" s="5" t="str">
        <f t="shared" ca="1" si="5"/>
        <v/>
      </c>
      <c r="F64" s="6" t="str">
        <f t="shared" si="6"/>
        <v/>
      </c>
      <c r="G64" s="7" t="str">
        <f t="shared" si="7"/>
        <v/>
      </c>
      <c r="H64" s="6" t="str">
        <f t="shared" si="8"/>
        <v/>
      </c>
      <c r="I64" s="93" t="str">
        <f t="shared" ca="1" si="9"/>
        <v/>
      </c>
      <c r="J64" s="93" t="str">
        <f t="shared" ca="1" si="10"/>
        <v/>
      </c>
      <c r="K64" s="93" t="str">
        <f t="shared" si="11"/>
        <v/>
      </c>
      <c r="L64" s="50"/>
      <c r="M64" s="17" t="e">
        <f t="shared" ca="1" si="0"/>
        <v>#VALUE!</v>
      </c>
      <c r="N64" s="19" t="e">
        <f t="shared" si="1"/>
        <v>#VALUE!</v>
      </c>
      <c r="O64" s="17" t="e">
        <f t="shared" ca="1" si="2"/>
        <v>#VALUE!</v>
      </c>
    </row>
    <row r="65" spans="1:15" ht="20.25" x14ac:dyDescent="0.3">
      <c r="A65" s="69" t="str">
        <f t="shared" si="3"/>
        <v/>
      </c>
      <c r="B65" s="50"/>
      <c r="C65" s="73"/>
      <c r="D65" s="5" t="str">
        <f t="shared" si="4"/>
        <v/>
      </c>
      <c r="E65" s="5" t="str">
        <f t="shared" ca="1" si="5"/>
        <v/>
      </c>
      <c r="F65" s="6" t="str">
        <f t="shared" si="6"/>
        <v/>
      </c>
      <c r="G65" s="7" t="str">
        <f t="shared" si="7"/>
        <v/>
      </c>
      <c r="H65" s="6" t="str">
        <f t="shared" si="8"/>
        <v/>
      </c>
      <c r="I65" s="93" t="str">
        <f t="shared" ca="1" si="9"/>
        <v/>
      </c>
      <c r="J65" s="93" t="str">
        <f t="shared" ca="1" si="10"/>
        <v/>
      </c>
      <c r="K65" s="93" t="str">
        <f t="shared" si="11"/>
        <v/>
      </c>
      <c r="L65" s="50"/>
      <c r="M65" s="17" t="e">
        <f t="shared" ca="1" si="0"/>
        <v>#VALUE!</v>
      </c>
      <c r="N65" s="19" t="e">
        <f t="shared" si="1"/>
        <v>#VALUE!</v>
      </c>
      <c r="O65" s="17" t="e">
        <f t="shared" ca="1" si="2"/>
        <v>#VALUE!</v>
      </c>
    </row>
    <row r="66" spans="1:15" ht="20.25" x14ac:dyDescent="0.3">
      <c r="A66" s="69" t="str">
        <f t="shared" si="3"/>
        <v/>
      </c>
      <c r="B66" s="50"/>
      <c r="C66" s="73"/>
      <c r="D66" s="5" t="str">
        <f t="shared" si="4"/>
        <v/>
      </c>
      <c r="E66" s="5" t="str">
        <f t="shared" ca="1" si="5"/>
        <v/>
      </c>
      <c r="F66" s="6" t="str">
        <f t="shared" si="6"/>
        <v/>
      </c>
      <c r="G66" s="7" t="str">
        <f t="shared" si="7"/>
        <v/>
      </c>
      <c r="H66" s="6" t="str">
        <f t="shared" si="8"/>
        <v/>
      </c>
      <c r="I66" s="93" t="str">
        <f t="shared" ca="1" si="9"/>
        <v/>
      </c>
      <c r="J66" s="93" t="str">
        <f t="shared" ca="1" si="10"/>
        <v/>
      </c>
      <c r="K66" s="93" t="str">
        <f t="shared" si="11"/>
        <v/>
      </c>
      <c r="L66" s="50"/>
      <c r="M66" s="17" t="e">
        <f t="shared" ca="1" si="0"/>
        <v>#VALUE!</v>
      </c>
      <c r="N66" s="19" t="e">
        <f t="shared" si="1"/>
        <v>#VALUE!</v>
      </c>
      <c r="O66" s="17" t="e">
        <f t="shared" ca="1" si="2"/>
        <v>#VALUE!</v>
      </c>
    </row>
    <row r="67" spans="1:15" ht="20.25" x14ac:dyDescent="0.3">
      <c r="A67" s="69" t="str">
        <f t="shared" si="3"/>
        <v/>
      </c>
      <c r="B67" s="50"/>
      <c r="C67" s="73"/>
      <c r="D67" s="5" t="str">
        <f t="shared" si="4"/>
        <v/>
      </c>
      <c r="E67" s="5" t="str">
        <f t="shared" ca="1" si="5"/>
        <v/>
      </c>
      <c r="F67" s="6" t="str">
        <f t="shared" si="6"/>
        <v/>
      </c>
      <c r="G67" s="7" t="str">
        <f t="shared" si="7"/>
        <v/>
      </c>
      <c r="H67" s="6" t="str">
        <f t="shared" si="8"/>
        <v/>
      </c>
      <c r="I67" s="93" t="str">
        <f t="shared" ca="1" si="9"/>
        <v/>
      </c>
      <c r="J67" s="93" t="str">
        <f t="shared" ca="1" si="10"/>
        <v/>
      </c>
      <c r="K67" s="93" t="str">
        <f t="shared" si="11"/>
        <v/>
      </c>
      <c r="L67" s="50"/>
      <c r="M67" s="17" t="e">
        <f t="shared" ca="1" si="0"/>
        <v>#VALUE!</v>
      </c>
      <c r="N67" s="19" t="e">
        <f t="shared" si="1"/>
        <v>#VALUE!</v>
      </c>
      <c r="O67" s="17" t="e">
        <f t="shared" ca="1" si="2"/>
        <v>#VALUE!</v>
      </c>
    </row>
    <row r="68" spans="1:15" ht="20.25" x14ac:dyDescent="0.3">
      <c r="A68" s="69" t="str">
        <f t="shared" si="3"/>
        <v/>
      </c>
      <c r="B68" s="50"/>
      <c r="C68" s="73"/>
      <c r="D68" s="5" t="str">
        <f t="shared" si="4"/>
        <v/>
      </c>
      <c r="E68" s="5" t="str">
        <f t="shared" ca="1" si="5"/>
        <v/>
      </c>
      <c r="F68" s="6" t="str">
        <f t="shared" si="6"/>
        <v/>
      </c>
      <c r="G68" s="7" t="str">
        <f t="shared" si="7"/>
        <v/>
      </c>
      <c r="H68" s="6" t="str">
        <f t="shared" si="8"/>
        <v/>
      </c>
      <c r="I68" s="93" t="str">
        <f t="shared" ca="1" si="9"/>
        <v/>
      </c>
      <c r="J68" s="93" t="str">
        <f t="shared" ca="1" si="10"/>
        <v/>
      </c>
      <c r="K68" s="93" t="str">
        <f t="shared" si="11"/>
        <v/>
      </c>
      <c r="L68" s="50"/>
      <c r="M68" s="17" t="e">
        <f t="shared" ca="1" si="0"/>
        <v>#VALUE!</v>
      </c>
      <c r="N68" s="19" t="e">
        <f t="shared" si="1"/>
        <v>#VALUE!</v>
      </c>
      <c r="O68" s="17" t="e">
        <f t="shared" ca="1" si="2"/>
        <v>#VALUE!</v>
      </c>
    </row>
    <row r="69" spans="1:15" ht="20.25" x14ac:dyDescent="0.3">
      <c r="A69" s="69" t="str">
        <f t="shared" si="3"/>
        <v/>
      </c>
      <c r="B69" s="50"/>
      <c r="C69" s="73"/>
      <c r="D69" s="5" t="str">
        <f t="shared" si="4"/>
        <v/>
      </c>
      <c r="E69" s="5" t="str">
        <f t="shared" ca="1" si="5"/>
        <v/>
      </c>
      <c r="F69" s="6" t="str">
        <f t="shared" si="6"/>
        <v/>
      </c>
      <c r="G69" s="7" t="str">
        <f t="shared" si="7"/>
        <v/>
      </c>
      <c r="H69" s="6" t="str">
        <f t="shared" si="8"/>
        <v/>
      </c>
      <c r="I69" s="93" t="str">
        <f t="shared" ca="1" si="9"/>
        <v/>
      </c>
      <c r="J69" s="93" t="str">
        <f t="shared" ca="1" si="10"/>
        <v/>
      </c>
      <c r="K69" s="93" t="str">
        <f t="shared" si="11"/>
        <v/>
      </c>
      <c r="L69" s="50"/>
      <c r="M69" s="17" t="e">
        <f t="shared" ca="1" si="0"/>
        <v>#VALUE!</v>
      </c>
      <c r="N69" s="19" t="e">
        <f t="shared" si="1"/>
        <v>#VALUE!</v>
      </c>
      <c r="O69" s="17" t="e">
        <f t="shared" ca="1" si="2"/>
        <v>#VALUE!</v>
      </c>
    </row>
    <row r="70" spans="1:15" ht="20.25" x14ac:dyDescent="0.3">
      <c r="A70" s="69" t="str">
        <f t="shared" si="3"/>
        <v/>
      </c>
      <c r="B70" s="50"/>
      <c r="C70" s="73"/>
      <c r="D70" s="5" t="str">
        <f t="shared" si="4"/>
        <v/>
      </c>
      <c r="E70" s="5" t="str">
        <f t="shared" ca="1" si="5"/>
        <v/>
      </c>
      <c r="F70" s="6" t="str">
        <f t="shared" si="6"/>
        <v/>
      </c>
      <c r="G70" s="7" t="str">
        <f t="shared" si="7"/>
        <v/>
      </c>
      <c r="H70" s="6" t="str">
        <f t="shared" si="8"/>
        <v/>
      </c>
      <c r="I70" s="93" t="str">
        <f t="shared" ca="1" si="9"/>
        <v/>
      </c>
      <c r="J70" s="93" t="str">
        <f t="shared" ca="1" si="10"/>
        <v/>
      </c>
      <c r="K70" s="93" t="str">
        <f t="shared" si="11"/>
        <v/>
      </c>
      <c r="L70" s="50"/>
      <c r="M70" s="17" t="e">
        <f t="shared" ca="1" si="0"/>
        <v>#VALUE!</v>
      </c>
      <c r="N70" s="19" t="e">
        <f t="shared" si="1"/>
        <v>#VALUE!</v>
      </c>
      <c r="O70" s="17" t="e">
        <f t="shared" ca="1" si="2"/>
        <v>#VALUE!</v>
      </c>
    </row>
    <row r="71" spans="1:15" ht="20.25" x14ac:dyDescent="0.3">
      <c r="A71" s="69" t="str">
        <f t="shared" si="3"/>
        <v/>
      </c>
      <c r="B71" s="50"/>
      <c r="C71" s="73"/>
      <c r="D71" s="5" t="str">
        <f t="shared" si="4"/>
        <v/>
      </c>
      <c r="E71" s="5" t="str">
        <f t="shared" ca="1" si="5"/>
        <v/>
      </c>
      <c r="F71" s="6" t="str">
        <f t="shared" si="6"/>
        <v/>
      </c>
      <c r="G71" s="7" t="str">
        <f t="shared" si="7"/>
        <v/>
      </c>
      <c r="H71" s="6" t="str">
        <f t="shared" si="8"/>
        <v/>
      </c>
      <c r="I71" s="93" t="str">
        <f t="shared" ca="1" si="9"/>
        <v/>
      </c>
      <c r="J71" s="93" t="str">
        <f t="shared" ca="1" si="10"/>
        <v/>
      </c>
      <c r="K71" s="93" t="str">
        <f t="shared" si="11"/>
        <v/>
      </c>
      <c r="L71" s="50"/>
      <c r="M71" s="17" t="e">
        <f t="shared" ca="1" si="0"/>
        <v>#VALUE!</v>
      </c>
      <c r="N71" s="19" t="e">
        <f t="shared" si="1"/>
        <v>#VALUE!</v>
      </c>
      <c r="O71" s="17" t="e">
        <f t="shared" ca="1" si="2"/>
        <v>#VALUE!</v>
      </c>
    </row>
    <row r="72" spans="1:15" ht="20.25" x14ac:dyDescent="0.3">
      <c r="A72" s="69" t="str">
        <f t="shared" si="3"/>
        <v/>
      </c>
      <c r="B72" s="50"/>
      <c r="C72" s="73"/>
      <c r="D72" s="5" t="str">
        <f t="shared" si="4"/>
        <v/>
      </c>
      <c r="E72" s="5" t="str">
        <f t="shared" ca="1" si="5"/>
        <v/>
      </c>
      <c r="F72" s="6" t="str">
        <f t="shared" si="6"/>
        <v/>
      </c>
      <c r="G72" s="7" t="str">
        <f t="shared" si="7"/>
        <v/>
      </c>
      <c r="H72" s="6" t="str">
        <f t="shared" si="8"/>
        <v/>
      </c>
      <c r="I72" s="93" t="str">
        <f t="shared" ca="1" si="9"/>
        <v/>
      </c>
      <c r="J72" s="93" t="str">
        <f t="shared" ca="1" si="10"/>
        <v/>
      </c>
      <c r="K72" s="93" t="str">
        <f t="shared" si="11"/>
        <v/>
      </c>
      <c r="L72" s="50"/>
      <c r="M72" s="17" t="e">
        <f t="shared" ca="1" si="0"/>
        <v>#VALUE!</v>
      </c>
      <c r="N72" s="19" t="e">
        <f t="shared" si="1"/>
        <v>#VALUE!</v>
      </c>
      <c r="O72" s="17" t="e">
        <f t="shared" ca="1" si="2"/>
        <v>#VALUE!</v>
      </c>
    </row>
    <row r="73" spans="1:15" ht="20.25" x14ac:dyDescent="0.3">
      <c r="A73" s="69" t="str">
        <f t="shared" si="3"/>
        <v/>
      </c>
      <c r="B73" s="50"/>
      <c r="C73" s="73"/>
      <c r="D73" s="5" t="str">
        <f t="shared" si="4"/>
        <v/>
      </c>
      <c r="E73" s="5" t="str">
        <f t="shared" ca="1" si="5"/>
        <v/>
      </c>
      <c r="F73" s="6" t="str">
        <f t="shared" si="6"/>
        <v/>
      </c>
      <c r="G73" s="7" t="str">
        <f t="shared" si="7"/>
        <v/>
      </c>
      <c r="H73" s="6" t="str">
        <f t="shared" si="8"/>
        <v/>
      </c>
      <c r="I73" s="93" t="str">
        <f t="shared" ca="1" si="9"/>
        <v/>
      </c>
      <c r="J73" s="93" t="str">
        <f t="shared" ca="1" si="10"/>
        <v/>
      </c>
      <c r="K73" s="93" t="str">
        <f t="shared" si="11"/>
        <v/>
      </c>
      <c r="L73" s="50"/>
      <c r="M73" s="17" t="e">
        <f t="shared" ca="1" si="0"/>
        <v>#VALUE!</v>
      </c>
      <c r="N73" s="19" t="e">
        <f t="shared" si="1"/>
        <v>#VALUE!</v>
      </c>
      <c r="O73" s="17" t="e">
        <f t="shared" ca="1" si="2"/>
        <v>#VALUE!</v>
      </c>
    </row>
    <row r="74" spans="1:15" ht="20.25" x14ac:dyDescent="0.3">
      <c r="A74" s="69" t="str">
        <f t="shared" si="3"/>
        <v/>
      </c>
      <c r="B74" s="50"/>
      <c r="C74" s="73"/>
      <c r="D74" s="5" t="str">
        <f t="shared" si="4"/>
        <v/>
      </c>
      <c r="E74" s="5" t="str">
        <f t="shared" ca="1" si="5"/>
        <v/>
      </c>
      <c r="F74" s="6" t="str">
        <f t="shared" si="6"/>
        <v/>
      </c>
      <c r="G74" s="7" t="str">
        <f t="shared" si="7"/>
        <v/>
      </c>
      <c r="H74" s="6" t="str">
        <f t="shared" si="8"/>
        <v/>
      </c>
      <c r="I74" s="93" t="str">
        <f t="shared" ca="1" si="9"/>
        <v/>
      </c>
      <c r="J74" s="93" t="str">
        <f t="shared" ca="1" si="10"/>
        <v/>
      </c>
      <c r="K74" s="93" t="str">
        <f t="shared" si="11"/>
        <v/>
      </c>
      <c r="L74" s="50"/>
      <c r="M74" s="17" t="e">
        <f t="shared" ref="M74:M137" ca="1" si="12">J74-I74</f>
        <v>#VALUE!</v>
      </c>
      <c r="N74" s="19" t="e">
        <f t="shared" ref="N74:N137" si="13">F74+G74+H74</f>
        <v>#VALUE!</v>
      </c>
      <c r="O74" s="17" t="e">
        <f t="shared" ref="O74:O137" ca="1" si="14">N74-I74</f>
        <v>#VALUE!</v>
      </c>
    </row>
    <row r="75" spans="1:15" ht="20.25" x14ac:dyDescent="0.3">
      <c r="A75" s="69" t="str">
        <f t="shared" ref="A75:A138" si="15">IF(A74&lt;$C$7,A74+1,"")</f>
        <v/>
      </c>
      <c r="B75" s="50"/>
      <c r="C75" s="73"/>
      <c r="D75" s="5" t="str">
        <f t="shared" ref="D75:D138" si="16">IF(A74&lt;$C$7,4*H75-E75,"")</f>
        <v/>
      </c>
      <c r="E75" s="5" t="str">
        <f t="shared" ref="E75:E138" ca="1" si="17">IF(A74&lt;$C$7,RANDBETWEEN(2*H75-1,2*H75),"")</f>
        <v/>
      </c>
      <c r="F75" s="6" t="str">
        <f t="shared" ref="F75:F138" si="18">IF(A74&lt;$C$7,IF(I75&lt;22,1,IF(I75&lt;24,2,IF(I75&lt;26,3,IF(I75&lt;28,4,5)))),"")</f>
        <v/>
      </c>
      <c r="G75" s="7" t="str">
        <f t="shared" ref="G75:G138" si="19">IF(A74&lt;$C$7,IF(I75&lt;15,5,IF(I75&lt;24,7,IF(I75&lt;27,8,IF(I75&lt;29,9,10)))),"")</f>
        <v/>
      </c>
      <c r="H75" s="6" t="str">
        <f t="shared" ref="H75:H138" si="20">IF(A74&lt;$C$7,I75-G75-F75,"")</f>
        <v/>
      </c>
      <c r="I75" s="93" t="str">
        <f t="shared" ref="I75:I138" ca="1" si="21">IF(A74&lt;$C$7,IF(J75&lt;40,10+RANDBETWEEN(0,4),IF(J75&lt;50,13+RANDBETWEEN(0,4),IF(J75&lt;60,16+RANDBETWEEN(0,4),IF(J75&lt;70,20+RANDBETWEEN(0,4),IF(J75&lt;80,22+RANDBETWEEN(0,4),25+RANDBETWEEN(0,4)))))),"")</f>
        <v/>
      </c>
      <c r="J75" s="93" t="str">
        <f t="shared" ref="J75:J138" ca="1" si="22">IF(A74&lt;$C$7,IF(K75="O",90,IF(K75="E",80,IF(K75="A",70,IF(K75="B",60,IF(K75="C",50,IF(K75="D",40,30))))))+RANDBETWEEN(0,5),"")</f>
        <v/>
      </c>
      <c r="K75" s="93" t="str">
        <f t="shared" ref="K75:K138" si="23">IF(A74&lt;$C$7,LEFT(L75,LEN(L75)-(LEN(L75)-1)),"")</f>
        <v/>
      </c>
      <c r="L75" s="50"/>
      <c r="M75" s="17" t="e">
        <f t="shared" ca="1" si="12"/>
        <v>#VALUE!</v>
      </c>
      <c r="N75" s="19" t="e">
        <f t="shared" si="13"/>
        <v>#VALUE!</v>
      </c>
      <c r="O75" s="17" t="e">
        <f t="shared" ca="1" si="14"/>
        <v>#VALUE!</v>
      </c>
    </row>
    <row r="76" spans="1:15" ht="20.25" x14ac:dyDescent="0.3">
      <c r="A76" s="69" t="str">
        <f t="shared" si="15"/>
        <v/>
      </c>
      <c r="B76" s="50"/>
      <c r="C76" s="73"/>
      <c r="D76" s="5" t="str">
        <f t="shared" si="16"/>
        <v/>
      </c>
      <c r="E76" s="5" t="str">
        <f t="shared" ca="1" si="17"/>
        <v/>
      </c>
      <c r="F76" s="6" t="str">
        <f t="shared" si="18"/>
        <v/>
      </c>
      <c r="G76" s="7" t="str">
        <f t="shared" si="19"/>
        <v/>
      </c>
      <c r="H76" s="6" t="str">
        <f t="shared" si="20"/>
        <v/>
      </c>
      <c r="I76" s="93" t="str">
        <f t="shared" ca="1" si="21"/>
        <v/>
      </c>
      <c r="J76" s="93" t="str">
        <f t="shared" ca="1" si="22"/>
        <v/>
      </c>
      <c r="K76" s="93" t="str">
        <f t="shared" si="23"/>
        <v/>
      </c>
      <c r="L76" s="50"/>
      <c r="M76" s="17" t="e">
        <f t="shared" ca="1" si="12"/>
        <v>#VALUE!</v>
      </c>
      <c r="N76" s="19" t="e">
        <f t="shared" si="13"/>
        <v>#VALUE!</v>
      </c>
      <c r="O76" s="17" t="e">
        <f t="shared" ca="1" si="14"/>
        <v>#VALUE!</v>
      </c>
    </row>
    <row r="77" spans="1:15" ht="20.25" x14ac:dyDescent="0.3">
      <c r="A77" s="69" t="str">
        <f t="shared" si="15"/>
        <v/>
      </c>
      <c r="B77" s="50"/>
      <c r="C77" s="73"/>
      <c r="D77" s="5" t="str">
        <f t="shared" si="16"/>
        <v/>
      </c>
      <c r="E77" s="5" t="str">
        <f t="shared" ca="1" si="17"/>
        <v/>
      </c>
      <c r="F77" s="6" t="str">
        <f t="shared" si="18"/>
        <v/>
      </c>
      <c r="G77" s="7" t="str">
        <f t="shared" si="19"/>
        <v/>
      </c>
      <c r="H77" s="6" t="str">
        <f t="shared" si="20"/>
        <v/>
      </c>
      <c r="I77" s="93" t="str">
        <f t="shared" ca="1" si="21"/>
        <v/>
      </c>
      <c r="J77" s="93" t="str">
        <f t="shared" ca="1" si="22"/>
        <v/>
      </c>
      <c r="K77" s="93" t="str">
        <f t="shared" si="23"/>
        <v/>
      </c>
      <c r="L77" s="50"/>
      <c r="M77" s="17" t="e">
        <f t="shared" ca="1" si="12"/>
        <v>#VALUE!</v>
      </c>
      <c r="N77" s="19" t="e">
        <f t="shared" si="13"/>
        <v>#VALUE!</v>
      </c>
      <c r="O77" s="17" t="e">
        <f t="shared" ca="1" si="14"/>
        <v>#VALUE!</v>
      </c>
    </row>
    <row r="78" spans="1:15" ht="20.25" x14ac:dyDescent="0.3">
      <c r="A78" s="69" t="str">
        <f t="shared" si="15"/>
        <v/>
      </c>
      <c r="B78" s="50"/>
      <c r="C78" s="73"/>
      <c r="D78" s="5" t="str">
        <f t="shared" si="16"/>
        <v/>
      </c>
      <c r="E78" s="5" t="str">
        <f t="shared" ca="1" si="17"/>
        <v/>
      </c>
      <c r="F78" s="6" t="str">
        <f t="shared" si="18"/>
        <v/>
      </c>
      <c r="G78" s="7" t="str">
        <f t="shared" si="19"/>
        <v/>
      </c>
      <c r="H78" s="6" t="str">
        <f t="shared" si="20"/>
        <v/>
      </c>
      <c r="I78" s="93" t="str">
        <f t="shared" ca="1" si="21"/>
        <v/>
      </c>
      <c r="J78" s="93" t="str">
        <f t="shared" ca="1" si="22"/>
        <v/>
      </c>
      <c r="K78" s="93" t="str">
        <f t="shared" si="23"/>
        <v/>
      </c>
      <c r="L78" s="50"/>
      <c r="M78" s="17" t="e">
        <f t="shared" ca="1" si="12"/>
        <v>#VALUE!</v>
      </c>
      <c r="N78" s="19" t="e">
        <f t="shared" si="13"/>
        <v>#VALUE!</v>
      </c>
      <c r="O78" s="17" t="e">
        <f t="shared" ca="1" si="14"/>
        <v>#VALUE!</v>
      </c>
    </row>
    <row r="79" spans="1:15" ht="20.25" x14ac:dyDescent="0.3">
      <c r="A79" s="69" t="str">
        <f t="shared" si="15"/>
        <v/>
      </c>
      <c r="B79" s="50"/>
      <c r="C79" s="73"/>
      <c r="D79" s="5" t="str">
        <f t="shared" si="16"/>
        <v/>
      </c>
      <c r="E79" s="5" t="str">
        <f t="shared" ca="1" si="17"/>
        <v/>
      </c>
      <c r="F79" s="6" t="str">
        <f t="shared" si="18"/>
        <v/>
      </c>
      <c r="G79" s="7" t="str">
        <f t="shared" si="19"/>
        <v/>
      </c>
      <c r="H79" s="6" t="str">
        <f t="shared" si="20"/>
        <v/>
      </c>
      <c r="I79" s="93" t="str">
        <f t="shared" ca="1" si="21"/>
        <v/>
      </c>
      <c r="J79" s="93" t="str">
        <f t="shared" ca="1" si="22"/>
        <v/>
      </c>
      <c r="K79" s="93" t="str">
        <f t="shared" si="23"/>
        <v/>
      </c>
      <c r="L79" s="50"/>
      <c r="M79" s="17" t="e">
        <f t="shared" ca="1" si="12"/>
        <v>#VALUE!</v>
      </c>
      <c r="N79" s="19" t="e">
        <f t="shared" si="13"/>
        <v>#VALUE!</v>
      </c>
      <c r="O79" s="17" t="e">
        <f t="shared" ca="1" si="14"/>
        <v>#VALUE!</v>
      </c>
    </row>
    <row r="80" spans="1:15" ht="20.25" x14ac:dyDescent="0.3">
      <c r="A80" s="69" t="str">
        <f t="shared" si="15"/>
        <v/>
      </c>
      <c r="B80" s="50"/>
      <c r="C80" s="73"/>
      <c r="D80" s="5" t="str">
        <f t="shared" si="16"/>
        <v/>
      </c>
      <c r="E80" s="5" t="str">
        <f t="shared" ca="1" si="17"/>
        <v/>
      </c>
      <c r="F80" s="6" t="str">
        <f t="shared" si="18"/>
        <v/>
      </c>
      <c r="G80" s="7" t="str">
        <f t="shared" si="19"/>
        <v/>
      </c>
      <c r="H80" s="6" t="str">
        <f t="shared" si="20"/>
        <v/>
      </c>
      <c r="I80" s="93" t="str">
        <f t="shared" ca="1" si="21"/>
        <v/>
      </c>
      <c r="J80" s="93" t="str">
        <f t="shared" ca="1" si="22"/>
        <v/>
      </c>
      <c r="K80" s="93" t="str">
        <f t="shared" si="23"/>
        <v/>
      </c>
      <c r="L80" s="50"/>
      <c r="M80" s="17" t="e">
        <f t="shared" ca="1" si="12"/>
        <v>#VALUE!</v>
      </c>
      <c r="N80" s="19" t="e">
        <f t="shared" si="13"/>
        <v>#VALUE!</v>
      </c>
      <c r="O80" s="17" t="e">
        <f t="shared" ca="1" si="14"/>
        <v>#VALUE!</v>
      </c>
    </row>
    <row r="81" spans="1:15" ht="20.25" x14ac:dyDescent="0.3">
      <c r="A81" s="69" t="str">
        <f t="shared" si="15"/>
        <v/>
      </c>
      <c r="B81" s="50"/>
      <c r="C81" s="73"/>
      <c r="D81" s="5" t="str">
        <f t="shared" si="16"/>
        <v/>
      </c>
      <c r="E81" s="5" t="str">
        <f t="shared" ca="1" si="17"/>
        <v/>
      </c>
      <c r="F81" s="6" t="str">
        <f t="shared" si="18"/>
        <v/>
      </c>
      <c r="G81" s="7" t="str">
        <f t="shared" si="19"/>
        <v/>
      </c>
      <c r="H81" s="6" t="str">
        <f t="shared" si="20"/>
        <v/>
      </c>
      <c r="I81" s="93" t="str">
        <f t="shared" ca="1" si="21"/>
        <v/>
      </c>
      <c r="J81" s="93" t="str">
        <f t="shared" ca="1" si="22"/>
        <v/>
      </c>
      <c r="K81" s="93" t="str">
        <f t="shared" si="23"/>
        <v/>
      </c>
      <c r="L81" s="50"/>
      <c r="M81" s="17" t="e">
        <f t="shared" ca="1" si="12"/>
        <v>#VALUE!</v>
      </c>
      <c r="N81" s="19" t="e">
        <f t="shared" si="13"/>
        <v>#VALUE!</v>
      </c>
      <c r="O81" s="17" t="e">
        <f t="shared" ca="1" si="14"/>
        <v>#VALUE!</v>
      </c>
    </row>
    <row r="82" spans="1:15" ht="20.25" x14ac:dyDescent="0.3">
      <c r="A82" s="69" t="str">
        <f t="shared" si="15"/>
        <v/>
      </c>
      <c r="B82" s="50"/>
      <c r="C82" s="73"/>
      <c r="D82" s="5" t="str">
        <f t="shared" si="16"/>
        <v/>
      </c>
      <c r="E82" s="5" t="str">
        <f t="shared" ca="1" si="17"/>
        <v/>
      </c>
      <c r="F82" s="6" t="str">
        <f t="shared" si="18"/>
        <v/>
      </c>
      <c r="G82" s="7" t="str">
        <f t="shared" si="19"/>
        <v/>
      </c>
      <c r="H82" s="6" t="str">
        <f t="shared" si="20"/>
        <v/>
      </c>
      <c r="I82" s="93" t="str">
        <f t="shared" ca="1" si="21"/>
        <v/>
      </c>
      <c r="J82" s="93" t="str">
        <f t="shared" ca="1" si="22"/>
        <v/>
      </c>
      <c r="K82" s="93" t="str">
        <f t="shared" si="23"/>
        <v/>
      </c>
      <c r="L82" s="50"/>
      <c r="M82" s="17" t="e">
        <f t="shared" ca="1" si="12"/>
        <v>#VALUE!</v>
      </c>
      <c r="N82" s="19" t="e">
        <f t="shared" si="13"/>
        <v>#VALUE!</v>
      </c>
      <c r="O82" s="17" t="e">
        <f t="shared" ca="1" si="14"/>
        <v>#VALUE!</v>
      </c>
    </row>
    <row r="83" spans="1:15" ht="20.25" x14ac:dyDescent="0.3">
      <c r="A83" s="69" t="str">
        <f t="shared" si="15"/>
        <v/>
      </c>
      <c r="B83" s="50"/>
      <c r="C83" s="73"/>
      <c r="D83" s="5" t="str">
        <f t="shared" si="16"/>
        <v/>
      </c>
      <c r="E83" s="5" t="str">
        <f t="shared" ca="1" si="17"/>
        <v/>
      </c>
      <c r="F83" s="6" t="str">
        <f t="shared" si="18"/>
        <v/>
      </c>
      <c r="G83" s="7" t="str">
        <f t="shared" si="19"/>
        <v/>
      </c>
      <c r="H83" s="6" t="str">
        <f t="shared" si="20"/>
        <v/>
      </c>
      <c r="I83" s="93" t="str">
        <f t="shared" ca="1" si="21"/>
        <v/>
      </c>
      <c r="J83" s="93" t="str">
        <f t="shared" ca="1" si="22"/>
        <v/>
      </c>
      <c r="K83" s="93" t="str">
        <f t="shared" si="23"/>
        <v/>
      </c>
      <c r="L83" s="50"/>
      <c r="M83" s="17" t="e">
        <f t="shared" ca="1" si="12"/>
        <v>#VALUE!</v>
      </c>
      <c r="N83" s="19" t="e">
        <f t="shared" si="13"/>
        <v>#VALUE!</v>
      </c>
      <c r="O83" s="17" t="e">
        <f t="shared" ca="1" si="14"/>
        <v>#VALUE!</v>
      </c>
    </row>
    <row r="84" spans="1:15" ht="20.25" x14ac:dyDescent="0.3">
      <c r="A84" s="69" t="str">
        <f t="shared" si="15"/>
        <v/>
      </c>
      <c r="B84" s="50"/>
      <c r="C84" s="73"/>
      <c r="D84" s="5" t="str">
        <f t="shared" si="16"/>
        <v/>
      </c>
      <c r="E84" s="5" t="str">
        <f t="shared" ca="1" si="17"/>
        <v/>
      </c>
      <c r="F84" s="6" t="str">
        <f t="shared" si="18"/>
        <v/>
      </c>
      <c r="G84" s="7" t="str">
        <f t="shared" si="19"/>
        <v/>
      </c>
      <c r="H84" s="6" t="str">
        <f t="shared" si="20"/>
        <v/>
      </c>
      <c r="I84" s="93" t="str">
        <f t="shared" ca="1" si="21"/>
        <v/>
      </c>
      <c r="J84" s="93" t="str">
        <f t="shared" ca="1" si="22"/>
        <v/>
      </c>
      <c r="K84" s="93" t="str">
        <f t="shared" si="23"/>
        <v/>
      </c>
      <c r="L84" s="50"/>
      <c r="M84" s="17" t="e">
        <f t="shared" ca="1" si="12"/>
        <v>#VALUE!</v>
      </c>
      <c r="N84" s="19" t="e">
        <f t="shared" si="13"/>
        <v>#VALUE!</v>
      </c>
      <c r="O84" s="17" t="e">
        <f t="shared" ca="1" si="14"/>
        <v>#VALUE!</v>
      </c>
    </row>
    <row r="85" spans="1:15" ht="20.25" x14ac:dyDescent="0.3">
      <c r="A85" s="69" t="str">
        <f t="shared" si="15"/>
        <v/>
      </c>
      <c r="B85" s="50"/>
      <c r="C85" s="73"/>
      <c r="D85" s="5" t="str">
        <f t="shared" si="16"/>
        <v/>
      </c>
      <c r="E85" s="5" t="str">
        <f t="shared" ca="1" si="17"/>
        <v/>
      </c>
      <c r="F85" s="6" t="str">
        <f t="shared" si="18"/>
        <v/>
      </c>
      <c r="G85" s="7" t="str">
        <f t="shared" si="19"/>
        <v/>
      </c>
      <c r="H85" s="6" t="str">
        <f t="shared" si="20"/>
        <v/>
      </c>
      <c r="I85" s="93" t="str">
        <f t="shared" ca="1" si="21"/>
        <v/>
      </c>
      <c r="J85" s="93" t="str">
        <f t="shared" ca="1" si="22"/>
        <v/>
      </c>
      <c r="K85" s="93" t="str">
        <f t="shared" si="23"/>
        <v/>
      </c>
      <c r="L85" s="50"/>
      <c r="M85" s="17" t="e">
        <f t="shared" ca="1" si="12"/>
        <v>#VALUE!</v>
      </c>
      <c r="N85" s="19" t="e">
        <f t="shared" si="13"/>
        <v>#VALUE!</v>
      </c>
      <c r="O85" s="17" t="e">
        <f t="shared" ca="1" si="14"/>
        <v>#VALUE!</v>
      </c>
    </row>
    <row r="86" spans="1:15" ht="20.25" x14ac:dyDescent="0.3">
      <c r="A86" s="69" t="str">
        <f t="shared" si="15"/>
        <v/>
      </c>
      <c r="B86" s="50"/>
      <c r="C86" s="73"/>
      <c r="D86" s="5" t="str">
        <f t="shared" si="16"/>
        <v/>
      </c>
      <c r="E86" s="5" t="str">
        <f t="shared" ca="1" si="17"/>
        <v/>
      </c>
      <c r="F86" s="6" t="str">
        <f t="shared" si="18"/>
        <v/>
      </c>
      <c r="G86" s="7" t="str">
        <f t="shared" si="19"/>
        <v/>
      </c>
      <c r="H86" s="6" t="str">
        <f t="shared" si="20"/>
        <v/>
      </c>
      <c r="I86" s="93" t="str">
        <f t="shared" ca="1" si="21"/>
        <v/>
      </c>
      <c r="J86" s="93" t="str">
        <f t="shared" ca="1" si="22"/>
        <v/>
      </c>
      <c r="K86" s="93" t="str">
        <f t="shared" si="23"/>
        <v/>
      </c>
      <c r="L86" s="50"/>
      <c r="M86" s="17" t="e">
        <f t="shared" ca="1" si="12"/>
        <v>#VALUE!</v>
      </c>
      <c r="N86" s="19" t="e">
        <f t="shared" si="13"/>
        <v>#VALUE!</v>
      </c>
      <c r="O86" s="17" t="e">
        <f t="shared" ca="1" si="14"/>
        <v>#VALUE!</v>
      </c>
    </row>
    <row r="87" spans="1:15" ht="20.25" x14ac:dyDescent="0.3">
      <c r="A87" s="69" t="str">
        <f t="shared" si="15"/>
        <v/>
      </c>
      <c r="B87" s="50"/>
      <c r="C87" s="73"/>
      <c r="D87" s="5" t="str">
        <f t="shared" si="16"/>
        <v/>
      </c>
      <c r="E87" s="5" t="str">
        <f t="shared" ca="1" si="17"/>
        <v/>
      </c>
      <c r="F87" s="6" t="str">
        <f t="shared" si="18"/>
        <v/>
      </c>
      <c r="G87" s="7" t="str">
        <f t="shared" si="19"/>
        <v/>
      </c>
      <c r="H87" s="6" t="str">
        <f t="shared" si="20"/>
        <v/>
      </c>
      <c r="I87" s="93" t="str">
        <f t="shared" ca="1" si="21"/>
        <v/>
      </c>
      <c r="J87" s="93" t="str">
        <f t="shared" ca="1" si="22"/>
        <v/>
      </c>
      <c r="K87" s="93" t="str">
        <f t="shared" si="23"/>
        <v/>
      </c>
      <c r="L87" s="50"/>
      <c r="M87" s="17" t="e">
        <f t="shared" ca="1" si="12"/>
        <v>#VALUE!</v>
      </c>
      <c r="N87" s="19" t="e">
        <f t="shared" si="13"/>
        <v>#VALUE!</v>
      </c>
      <c r="O87" s="17" t="e">
        <f t="shared" ca="1" si="14"/>
        <v>#VALUE!</v>
      </c>
    </row>
    <row r="88" spans="1:15" ht="20.25" x14ac:dyDescent="0.3">
      <c r="A88" s="69" t="str">
        <f t="shared" si="15"/>
        <v/>
      </c>
      <c r="B88" s="50"/>
      <c r="C88" s="73"/>
      <c r="D88" s="5" t="str">
        <f t="shared" si="16"/>
        <v/>
      </c>
      <c r="E88" s="5" t="str">
        <f t="shared" ca="1" si="17"/>
        <v/>
      </c>
      <c r="F88" s="6" t="str">
        <f t="shared" si="18"/>
        <v/>
      </c>
      <c r="G88" s="7" t="str">
        <f t="shared" si="19"/>
        <v/>
      </c>
      <c r="H88" s="6" t="str">
        <f t="shared" si="20"/>
        <v/>
      </c>
      <c r="I88" s="93" t="str">
        <f t="shared" ca="1" si="21"/>
        <v/>
      </c>
      <c r="J88" s="93" t="str">
        <f t="shared" ca="1" si="22"/>
        <v/>
      </c>
      <c r="K88" s="93" t="str">
        <f t="shared" si="23"/>
        <v/>
      </c>
      <c r="L88" s="50"/>
      <c r="M88" s="17" t="e">
        <f t="shared" ca="1" si="12"/>
        <v>#VALUE!</v>
      </c>
      <c r="N88" s="19" t="e">
        <f t="shared" si="13"/>
        <v>#VALUE!</v>
      </c>
      <c r="O88" s="17" t="e">
        <f t="shared" ca="1" si="14"/>
        <v>#VALUE!</v>
      </c>
    </row>
    <row r="89" spans="1:15" ht="20.25" x14ac:dyDescent="0.3">
      <c r="A89" s="69" t="str">
        <f t="shared" si="15"/>
        <v/>
      </c>
      <c r="B89" s="50"/>
      <c r="C89" s="73"/>
      <c r="D89" s="5" t="str">
        <f t="shared" si="16"/>
        <v/>
      </c>
      <c r="E89" s="5" t="str">
        <f t="shared" ca="1" si="17"/>
        <v/>
      </c>
      <c r="F89" s="6" t="str">
        <f t="shared" si="18"/>
        <v/>
      </c>
      <c r="G89" s="7" t="str">
        <f t="shared" si="19"/>
        <v/>
      </c>
      <c r="H89" s="6" t="str">
        <f t="shared" si="20"/>
        <v/>
      </c>
      <c r="I89" s="93" t="str">
        <f t="shared" ca="1" si="21"/>
        <v/>
      </c>
      <c r="J89" s="93" t="str">
        <f t="shared" ca="1" si="22"/>
        <v/>
      </c>
      <c r="K89" s="93" t="str">
        <f t="shared" si="23"/>
        <v/>
      </c>
      <c r="L89" s="50"/>
      <c r="M89" s="17" t="e">
        <f t="shared" ca="1" si="12"/>
        <v>#VALUE!</v>
      </c>
      <c r="N89" s="19" t="e">
        <f t="shared" si="13"/>
        <v>#VALUE!</v>
      </c>
      <c r="O89" s="17" t="e">
        <f t="shared" ca="1" si="14"/>
        <v>#VALUE!</v>
      </c>
    </row>
    <row r="90" spans="1:15" ht="20.25" x14ac:dyDescent="0.3">
      <c r="A90" s="69" t="str">
        <f t="shared" si="15"/>
        <v/>
      </c>
      <c r="B90" s="50"/>
      <c r="C90" s="73"/>
      <c r="D90" s="5" t="str">
        <f t="shared" si="16"/>
        <v/>
      </c>
      <c r="E90" s="5" t="str">
        <f t="shared" ca="1" si="17"/>
        <v/>
      </c>
      <c r="F90" s="6" t="str">
        <f t="shared" si="18"/>
        <v/>
      </c>
      <c r="G90" s="7" t="str">
        <f t="shared" si="19"/>
        <v/>
      </c>
      <c r="H90" s="6" t="str">
        <f t="shared" si="20"/>
        <v/>
      </c>
      <c r="I90" s="93" t="str">
        <f t="shared" ca="1" si="21"/>
        <v/>
      </c>
      <c r="J90" s="93" t="str">
        <f t="shared" ca="1" si="22"/>
        <v/>
      </c>
      <c r="K90" s="93" t="str">
        <f t="shared" si="23"/>
        <v/>
      </c>
      <c r="L90" s="50"/>
      <c r="M90" s="17" t="e">
        <f t="shared" ca="1" si="12"/>
        <v>#VALUE!</v>
      </c>
      <c r="N90" s="19" t="e">
        <f t="shared" si="13"/>
        <v>#VALUE!</v>
      </c>
      <c r="O90" s="17" t="e">
        <f t="shared" ca="1" si="14"/>
        <v>#VALUE!</v>
      </c>
    </row>
    <row r="91" spans="1:15" ht="20.25" x14ac:dyDescent="0.3">
      <c r="A91" s="69" t="str">
        <f t="shared" si="15"/>
        <v/>
      </c>
      <c r="B91" s="50"/>
      <c r="C91" s="73"/>
      <c r="D91" s="5" t="str">
        <f t="shared" si="16"/>
        <v/>
      </c>
      <c r="E91" s="5" t="str">
        <f t="shared" ca="1" si="17"/>
        <v/>
      </c>
      <c r="F91" s="6" t="str">
        <f t="shared" si="18"/>
        <v/>
      </c>
      <c r="G91" s="7" t="str">
        <f t="shared" si="19"/>
        <v/>
      </c>
      <c r="H91" s="6" t="str">
        <f t="shared" si="20"/>
        <v/>
      </c>
      <c r="I91" s="93" t="str">
        <f t="shared" ca="1" si="21"/>
        <v/>
      </c>
      <c r="J91" s="93" t="str">
        <f t="shared" ca="1" si="22"/>
        <v/>
      </c>
      <c r="K91" s="93" t="str">
        <f t="shared" si="23"/>
        <v/>
      </c>
      <c r="L91" s="50"/>
      <c r="M91" s="17" t="e">
        <f t="shared" ca="1" si="12"/>
        <v>#VALUE!</v>
      </c>
      <c r="N91" s="19" t="e">
        <f t="shared" si="13"/>
        <v>#VALUE!</v>
      </c>
      <c r="O91" s="17" t="e">
        <f t="shared" ca="1" si="14"/>
        <v>#VALUE!</v>
      </c>
    </row>
    <row r="92" spans="1:15" ht="20.25" x14ac:dyDescent="0.3">
      <c r="A92" s="69" t="str">
        <f t="shared" si="15"/>
        <v/>
      </c>
      <c r="B92" s="50"/>
      <c r="C92" s="73"/>
      <c r="D92" s="5" t="str">
        <f t="shared" si="16"/>
        <v/>
      </c>
      <c r="E92" s="5" t="str">
        <f t="shared" ca="1" si="17"/>
        <v/>
      </c>
      <c r="F92" s="6" t="str">
        <f t="shared" si="18"/>
        <v/>
      </c>
      <c r="G92" s="7" t="str">
        <f t="shared" si="19"/>
        <v/>
      </c>
      <c r="H92" s="6" t="str">
        <f t="shared" si="20"/>
        <v/>
      </c>
      <c r="I92" s="93" t="str">
        <f t="shared" ca="1" si="21"/>
        <v/>
      </c>
      <c r="J92" s="93" t="str">
        <f t="shared" ca="1" si="22"/>
        <v/>
      </c>
      <c r="K92" s="93" t="str">
        <f t="shared" si="23"/>
        <v/>
      </c>
      <c r="L92" s="50"/>
      <c r="M92" s="17" t="e">
        <f t="shared" ca="1" si="12"/>
        <v>#VALUE!</v>
      </c>
      <c r="N92" s="19" t="e">
        <f t="shared" si="13"/>
        <v>#VALUE!</v>
      </c>
      <c r="O92" s="17" t="e">
        <f t="shared" ca="1" si="14"/>
        <v>#VALUE!</v>
      </c>
    </row>
    <row r="93" spans="1:15" ht="20.25" x14ac:dyDescent="0.3">
      <c r="A93" s="69" t="str">
        <f t="shared" si="15"/>
        <v/>
      </c>
      <c r="B93" s="50"/>
      <c r="C93" s="73"/>
      <c r="D93" s="5" t="str">
        <f t="shared" si="16"/>
        <v/>
      </c>
      <c r="E93" s="5" t="str">
        <f t="shared" ca="1" si="17"/>
        <v/>
      </c>
      <c r="F93" s="6" t="str">
        <f t="shared" si="18"/>
        <v/>
      </c>
      <c r="G93" s="7" t="str">
        <f t="shared" si="19"/>
        <v/>
      </c>
      <c r="H93" s="6" t="str">
        <f t="shared" si="20"/>
        <v/>
      </c>
      <c r="I93" s="93" t="str">
        <f t="shared" ca="1" si="21"/>
        <v/>
      </c>
      <c r="J93" s="93" t="str">
        <f t="shared" ca="1" si="22"/>
        <v/>
      </c>
      <c r="K93" s="93" t="str">
        <f t="shared" si="23"/>
        <v/>
      </c>
      <c r="L93" s="50"/>
      <c r="M93" s="17" t="e">
        <f t="shared" ca="1" si="12"/>
        <v>#VALUE!</v>
      </c>
      <c r="N93" s="19" t="e">
        <f t="shared" si="13"/>
        <v>#VALUE!</v>
      </c>
      <c r="O93" s="17" t="e">
        <f t="shared" ca="1" si="14"/>
        <v>#VALUE!</v>
      </c>
    </row>
    <row r="94" spans="1:15" ht="20.25" x14ac:dyDescent="0.3">
      <c r="A94" s="69" t="str">
        <f t="shared" si="15"/>
        <v/>
      </c>
      <c r="B94" s="50"/>
      <c r="C94" s="73"/>
      <c r="D94" s="5" t="str">
        <f t="shared" si="16"/>
        <v/>
      </c>
      <c r="E94" s="5" t="str">
        <f t="shared" ca="1" si="17"/>
        <v/>
      </c>
      <c r="F94" s="6" t="str">
        <f t="shared" si="18"/>
        <v/>
      </c>
      <c r="G94" s="7" t="str">
        <f t="shared" si="19"/>
        <v/>
      </c>
      <c r="H94" s="6" t="str">
        <f t="shared" si="20"/>
        <v/>
      </c>
      <c r="I94" s="93" t="str">
        <f t="shared" ca="1" si="21"/>
        <v/>
      </c>
      <c r="J94" s="93" t="str">
        <f t="shared" ca="1" si="22"/>
        <v/>
      </c>
      <c r="K94" s="93" t="str">
        <f t="shared" si="23"/>
        <v/>
      </c>
      <c r="L94" s="50"/>
      <c r="M94" s="17" t="e">
        <f t="shared" ca="1" si="12"/>
        <v>#VALUE!</v>
      </c>
      <c r="N94" s="19" t="e">
        <f t="shared" si="13"/>
        <v>#VALUE!</v>
      </c>
      <c r="O94" s="17" t="e">
        <f t="shared" ca="1" si="14"/>
        <v>#VALUE!</v>
      </c>
    </row>
    <row r="95" spans="1:15" ht="20.25" x14ac:dyDescent="0.3">
      <c r="A95" s="69" t="str">
        <f t="shared" si="15"/>
        <v/>
      </c>
      <c r="B95" s="50"/>
      <c r="C95" s="73"/>
      <c r="D95" s="5" t="str">
        <f t="shared" si="16"/>
        <v/>
      </c>
      <c r="E95" s="5" t="str">
        <f t="shared" ca="1" si="17"/>
        <v/>
      </c>
      <c r="F95" s="6" t="str">
        <f t="shared" si="18"/>
        <v/>
      </c>
      <c r="G95" s="7" t="str">
        <f t="shared" si="19"/>
        <v/>
      </c>
      <c r="H95" s="6" t="str">
        <f t="shared" si="20"/>
        <v/>
      </c>
      <c r="I95" s="93" t="str">
        <f t="shared" ca="1" si="21"/>
        <v/>
      </c>
      <c r="J95" s="93" t="str">
        <f t="shared" ca="1" si="22"/>
        <v/>
      </c>
      <c r="K95" s="93" t="str">
        <f t="shared" si="23"/>
        <v/>
      </c>
      <c r="L95" s="50"/>
      <c r="M95" s="17" t="e">
        <f t="shared" ca="1" si="12"/>
        <v>#VALUE!</v>
      </c>
      <c r="N95" s="19" t="e">
        <f t="shared" si="13"/>
        <v>#VALUE!</v>
      </c>
      <c r="O95" s="17" t="e">
        <f t="shared" ca="1" si="14"/>
        <v>#VALUE!</v>
      </c>
    </row>
    <row r="96" spans="1:15" ht="20.25" x14ac:dyDescent="0.3">
      <c r="A96" s="69" t="str">
        <f t="shared" si="15"/>
        <v/>
      </c>
      <c r="B96" s="50"/>
      <c r="C96" s="73"/>
      <c r="D96" s="5" t="str">
        <f t="shared" si="16"/>
        <v/>
      </c>
      <c r="E96" s="5" t="str">
        <f t="shared" ca="1" si="17"/>
        <v/>
      </c>
      <c r="F96" s="6" t="str">
        <f t="shared" si="18"/>
        <v/>
      </c>
      <c r="G96" s="7" t="str">
        <f t="shared" si="19"/>
        <v/>
      </c>
      <c r="H96" s="6" t="str">
        <f t="shared" si="20"/>
        <v/>
      </c>
      <c r="I96" s="93" t="str">
        <f t="shared" ca="1" si="21"/>
        <v/>
      </c>
      <c r="J96" s="93" t="str">
        <f t="shared" ca="1" si="22"/>
        <v/>
      </c>
      <c r="K96" s="93" t="str">
        <f t="shared" si="23"/>
        <v/>
      </c>
      <c r="L96" s="50"/>
      <c r="M96" s="17" t="e">
        <f t="shared" ca="1" si="12"/>
        <v>#VALUE!</v>
      </c>
      <c r="N96" s="19" t="e">
        <f t="shared" si="13"/>
        <v>#VALUE!</v>
      </c>
      <c r="O96" s="17" t="e">
        <f t="shared" ca="1" si="14"/>
        <v>#VALUE!</v>
      </c>
    </row>
    <row r="97" spans="1:15" ht="20.25" x14ac:dyDescent="0.3">
      <c r="A97" s="69" t="str">
        <f t="shared" si="15"/>
        <v/>
      </c>
      <c r="B97" s="50"/>
      <c r="C97" s="73"/>
      <c r="D97" s="5" t="str">
        <f t="shared" si="16"/>
        <v/>
      </c>
      <c r="E97" s="5" t="str">
        <f t="shared" ca="1" si="17"/>
        <v/>
      </c>
      <c r="F97" s="6" t="str">
        <f t="shared" si="18"/>
        <v/>
      </c>
      <c r="G97" s="7" t="str">
        <f t="shared" si="19"/>
        <v/>
      </c>
      <c r="H97" s="6" t="str">
        <f t="shared" si="20"/>
        <v/>
      </c>
      <c r="I97" s="93" t="str">
        <f t="shared" ca="1" si="21"/>
        <v/>
      </c>
      <c r="J97" s="93" t="str">
        <f t="shared" ca="1" si="22"/>
        <v/>
      </c>
      <c r="K97" s="93" t="str">
        <f t="shared" si="23"/>
        <v/>
      </c>
      <c r="L97" s="50"/>
      <c r="M97" s="17" t="e">
        <f t="shared" ca="1" si="12"/>
        <v>#VALUE!</v>
      </c>
      <c r="N97" s="19" t="e">
        <f t="shared" si="13"/>
        <v>#VALUE!</v>
      </c>
      <c r="O97" s="17" t="e">
        <f t="shared" ca="1" si="14"/>
        <v>#VALUE!</v>
      </c>
    </row>
    <row r="98" spans="1:15" ht="20.25" x14ac:dyDescent="0.3">
      <c r="A98" s="69" t="str">
        <f t="shared" si="15"/>
        <v/>
      </c>
      <c r="B98" s="50"/>
      <c r="C98" s="73"/>
      <c r="D98" s="5" t="str">
        <f t="shared" si="16"/>
        <v/>
      </c>
      <c r="E98" s="5" t="str">
        <f t="shared" ca="1" si="17"/>
        <v/>
      </c>
      <c r="F98" s="6" t="str">
        <f t="shared" si="18"/>
        <v/>
      </c>
      <c r="G98" s="7" t="str">
        <f t="shared" si="19"/>
        <v/>
      </c>
      <c r="H98" s="6" t="str">
        <f t="shared" si="20"/>
        <v/>
      </c>
      <c r="I98" s="93" t="str">
        <f t="shared" ca="1" si="21"/>
        <v/>
      </c>
      <c r="J98" s="93" t="str">
        <f t="shared" ca="1" si="22"/>
        <v/>
      </c>
      <c r="K98" s="93" t="str">
        <f t="shared" si="23"/>
        <v/>
      </c>
      <c r="L98" s="50"/>
      <c r="M98" s="17" t="e">
        <f t="shared" ca="1" si="12"/>
        <v>#VALUE!</v>
      </c>
      <c r="N98" s="19" t="e">
        <f t="shared" si="13"/>
        <v>#VALUE!</v>
      </c>
      <c r="O98" s="17" t="e">
        <f t="shared" ca="1" si="14"/>
        <v>#VALUE!</v>
      </c>
    </row>
    <row r="99" spans="1:15" ht="20.25" x14ac:dyDescent="0.3">
      <c r="A99" s="69" t="str">
        <f t="shared" si="15"/>
        <v/>
      </c>
      <c r="B99" s="50"/>
      <c r="C99" s="73"/>
      <c r="D99" s="5" t="str">
        <f t="shared" si="16"/>
        <v/>
      </c>
      <c r="E99" s="5" t="str">
        <f t="shared" ca="1" si="17"/>
        <v/>
      </c>
      <c r="F99" s="6" t="str">
        <f t="shared" si="18"/>
        <v/>
      </c>
      <c r="G99" s="7" t="str">
        <f t="shared" si="19"/>
        <v/>
      </c>
      <c r="H99" s="6" t="str">
        <f t="shared" si="20"/>
        <v/>
      </c>
      <c r="I99" s="93" t="str">
        <f t="shared" ca="1" si="21"/>
        <v/>
      </c>
      <c r="J99" s="93" t="str">
        <f t="shared" ca="1" si="22"/>
        <v/>
      </c>
      <c r="K99" s="93" t="str">
        <f t="shared" si="23"/>
        <v/>
      </c>
      <c r="L99" s="50"/>
      <c r="M99" s="17" t="e">
        <f t="shared" ca="1" si="12"/>
        <v>#VALUE!</v>
      </c>
      <c r="N99" s="19" t="e">
        <f t="shared" si="13"/>
        <v>#VALUE!</v>
      </c>
      <c r="O99" s="17" t="e">
        <f t="shared" ca="1" si="14"/>
        <v>#VALUE!</v>
      </c>
    </row>
    <row r="100" spans="1:15" ht="20.25" x14ac:dyDescent="0.3">
      <c r="A100" s="69" t="str">
        <f t="shared" si="15"/>
        <v/>
      </c>
      <c r="B100" s="50"/>
      <c r="C100" s="73"/>
      <c r="D100" s="5" t="str">
        <f t="shared" si="16"/>
        <v/>
      </c>
      <c r="E100" s="5" t="str">
        <f t="shared" ca="1" si="17"/>
        <v/>
      </c>
      <c r="F100" s="6" t="str">
        <f t="shared" si="18"/>
        <v/>
      </c>
      <c r="G100" s="7" t="str">
        <f t="shared" si="19"/>
        <v/>
      </c>
      <c r="H100" s="6" t="str">
        <f t="shared" si="20"/>
        <v/>
      </c>
      <c r="I100" s="93" t="str">
        <f t="shared" ca="1" si="21"/>
        <v/>
      </c>
      <c r="J100" s="93" t="str">
        <f t="shared" ca="1" si="22"/>
        <v/>
      </c>
      <c r="K100" s="93" t="str">
        <f t="shared" si="23"/>
        <v/>
      </c>
      <c r="L100" s="50"/>
      <c r="M100" s="17" t="e">
        <f t="shared" ca="1" si="12"/>
        <v>#VALUE!</v>
      </c>
      <c r="N100" s="19" t="e">
        <f t="shared" si="13"/>
        <v>#VALUE!</v>
      </c>
      <c r="O100" s="17" t="e">
        <f t="shared" ca="1" si="14"/>
        <v>#VALUE!</v>
      </c>
    </row>
    <row r="101" spans="1:15" ht="20.25" x14ac:dyDescent="0.3">
      <c r="A101" s="69" t="str">
        <f t="shared" si="15"/>
        <v/>
      </c>
      <c r="B101" s="50"/>
      <c r="C101" s="73"/>
      <c r="D101" s="5" t="str">
        <f t="shared" si="16"/>
        <v/>
      </c>
      <c r="E101" s="5" t="str">
        <f t="shared" ca="1" si="17"/>
        <v/>
      </c>
      <c r="F101" s="6" t="str">
        <f t="shared" si="18"/>
        <v/>
      </c>
      <c r="G101" s="7" t="str">
        <f t="shared" si="19"/>
        <v/>
      </c>
      <c r="H101" s="6" t="str">
        <f t="shared" si="20"/>
        <v/>
      </c>
      <c r="I101" s="93" t="str">
        <f t="shared" ca="1" si="21"/>
        <v/>
      </c>
      <c r="J101" s="93" t="str">
        <f t="shared" ca="1" si="22"/>
        <v/>
      </c>
      <c r="K101" s="93" t="str">
        <f t="shared" si="23"/>
        <v/>
      </c>
      <c r="L101" s="50"/>
      <c r="M101" s="17" t="e">
        <f t="shared" ca="1" si="12"/>
        <v>#VALUE!</v>
      </c>
      <c r="N101" s="19" t="e">
        <f t="shared" si="13"/>
        <v>#VALUE!</v>
      </c>
      <c r="O101" s="17" t="e">
        <f t="shared" ca="1" si="14"/>
        <v>#VALUE!</v>
      </c>
    </row>
    <row r="102" spans="1:15" ht="20.25" x14ac:dyDescent="0.3">
      <c r="A102" s="69" t="str">
        <f t="shared" si="15"/>
        <v/>
      </c>
      <c r="B102" s="50"/>
      <c r="C102" s="73"/>
      <c r="D102" s="5" t="str">
        <f t="shared" si="16"/>
        <v/>
      </c>
      <c r="E102" s="5" t="str">
        <f t="shared" ca="1" si="17"/>
        <v/>
      </c>
      <c r="F102" s="6" t="str">
        <f t="shared" si="18"/>
        <v/>
      </c>
      <c r="G102" s="7" t="str">
        <f t="shared" si="19"/>
        <v/>
      </c>
      <c r="H102" s="6" t="str">
        <f t="shared" si="20"/>
        <v/>
      </c>
      <c r="I102" s="93" t="str">
        <f t="shared" ca="1" si="21"/>
        <v/>
      </c>
      <c r="J102" s="93" t="str">
        <f t="shared" ca="1" si="22"/>
        <v/>
      </c>
      <c r="K102" s="93" t="str">
        <f t="shared" si="23"/>
        <v/>
      </c>
      <c r="L102" s="50"/>
      <c r="M102" s="17" t="e">
        <f t="shared" ca="1" si="12"/>
        <v>#VALUE!</v>
      </c>
      <c r="N102" s="19" t="e">
        <f t="shared" si="13"/>
        <v>#VALUE!</v>
      </c>
      <c r="O102" s="17" t="e">
        <f t="shared" ca="1" si="14"/>
        <v>#VALUE!</v>
      </c>
    </row>
    <row r="103" spans="1:15" ht="20.25" x14ac:dyDescent="0.3">
      <c r="A103" s="69" t="str">
        <f t="shared" si="15"/>
        <v/>
      </c>
      <c r="B103" s="50"/>
      <c r="C103" s="73"/>
      <c r="D103" s="5" t="str">
        <f t="shared" si="16"/>
        <v/>
      </c>
      <c r="E103" s="5" t="str">
        <f t="shared" ca="1" si="17"/>
        <v/>
      </c>
      <c r="F103" s="6" t="str">
        <f t="shared" si="18"/>
        <v/>
      </c>
      <c r="G103" s="7" t="str">
        <f t="shared" si="19"/>
        <v/>
      </c>
      <c r="H103" s="6" t="str">
        <f t="shared" si="20"/>
        <v/>
      </c>
      <c r="I103" s="93" t="str">
        <f t="shared" ca="1" si="21"/>
        <v/>
      </c>
      <c r="J103" s="93" t="str">
        <f t="shared" ca="1" si="22"/>
        <v/>
      </c>
      <c r="K103" s="93" t="str">
        <f t="shared" si="23"/>
        <v/>
      </c>
      <c r="L103" s="50"/>
      <c r="M103" s="17" t="e">
        <f t="shared" ca="1" si="12"/>
        <v>#VALUE!</v>
      </c>
      <c r="N103" s="19" t="e">
        <f t="shared" si="13"/>
        <v>#VALUE!</v>
      </c>
      <c r="O103" s="17" t="e">
        <f t="shared" ca="1" si="14"/>
        <v>#VALUE!</v>
      </c>
    </row>
    <row r="104" spans="1:15" ht="20.25" x14ac:dyDescent="0.3">
      <c r="A104" s="69" t="str">
        <f t="shared" si="15"/>
        <v/>
      </c>
      <c r="B104" s="50"/>
      <c r="C104" s="73"/>
      <c r="D104" s="5" t="str">
        <f t="shared" si="16"/>
        <v/>
      </c>
      <c r="E104" s="5" t="str">
        <f t="shared" ca="1" si="17"/>
        <v/>
      </c>
      <c r="F104" s="6" t="str">
        <f t="shared" si="18"/>
        <v/>
      </c>
      <c r="G104" s="7" t="str">
        <f t="shared" si="19"/>
        <v/>
      </c>
      <c r="H104" s="6" t="str">
        <f t="shared" si="20"/>
        <v/>
      </c>
      <c r="I104" s="93" t="str">
        <f t="shared" ca="1" si="21"/>
        <v/>
      </c>
      <c r="J104" s="93" t="str">
        <f t="shared" ca="1" si="22"/>
        <v/>
      </c>
      <c r="K104" s="93" t="str">
        <f t="shared" si="23"/>
        <v/>
      </c>
      <c r="L104" s="50"/>
      <c r="M104" s="17" t="e">
        <f t="shared" ca="1" si="12"/>
        <v>#VALUE!</v>
      </c>
      <c r="N104" s="19" t="e">
        <f t="shared" si="13"/>
        <v>#VALUE!</v>
      </c>
      <c r="O104" s="17" t="e">
        <f t="shared" ca="1" si="14"/>
        <v>#VALUE!</v>
      </c>
    </row>
    <row r="105" spans="1:15" ht="20.25" x14ac:dyDescent="0.3">
      <c r="A105" s="69" t="str">
        <f t="shared" si="15"/>
        <v/>
      </c>
      <c r="B105" s="50"/>
      <c r="C105" s="73"/>
      <c r="D105" s="5" t="str">
        <f t="shared" si="16"/>
        <v/>
      </c>
      <c r="E105" s="5" t="str">
        <f t="shared" ca="1" si="17"/>
        <v/>
      </c>
      <c r="F105" s="6" t="str">
        <f t="shared" si="18"/>
        <v/>
      </c>
      <c r="G105" s="7" t="str">
        <f t="shared" si="19"/>
        <v/>
      </c>
      <c r="H105" s="6" t="str">
        <f t="shared" si="20"/>
        <v/>
      </c>
      <c r="I105" s="93" t="str">
        <f t="shared" ca="1" si="21"/>
        <v/>
      </c>
      <c r="J105" s="93" t="str">
        <f t="shared" ca="1" si="22"/>
        <v/>
      </c>
      <c r="K105" s="93" t="str">
        <f t="shared" si="23"/>
        <v/>
      </c>
      <c r="L105" s="50"/>
      <c r="M105" s="17" t="e">
        <f t="shared" ca="1" si="12"/>
        <v>#VALUE!</v>
      </c>
      <c r="N105" s="19" t="e">
        <f t="shared" si="13"/>
        <v>#VALUE!</v>
      </c>
      <c r="O105" s="17" t="e">
        <f t="shared" ca="1" si="14"/>
        <v>#VALUE!</v>
      </c>
    </row>
    <row r="106" spans="1:15" ht="20.25" x14ac:dyDescent="0.3">
      <c r="A106" s="69" t="str">
        <f t="shared" si="15"/>
        <v/>
      </c>
      <c r="B106" s="50"/>
      <c r="C106" s="73"/>
      <c r="D106" s="5" t="str">
        <f t="shared" si="16"/>
        <v/>
      </c>
      <c r="E106" s="5" t="str">
        <f t="shared" ca="1" si="17"/>
        <v/>
      </c>
      <c r="F106" s="6" t="str">
        <f t="shared" si="18"/>
        <v/>
      </c>
      <c r="G106" s="7" t="str">
        <f t="shared" si="19"/>
        <v/>
      </c>
      <c r="H106" s="6" t="str">
        <f t="shared" si="20"/>
        <v/>
      </c>
      <c r="I106" s="93" t="str">
        <f t="shared" ca="1" si="21"/>
        <v/>
      </c>
      <c r="J106" s="93" t="str">
        <f t="shared" ca="1" si="22"/>
        <v/>
      </c>
      <c r="K106" s="93" t="str">
        <f t="shared" si="23"/>
        <v/>
      </c>
      <c r="L106" s="50"/>
      <c r="M106" s="17" t="e">
        <f t="shared" ca="1" si="12"/>
        <v>#VALUE!</v>
      </c>
      <c r="N106" s="19" t="e">
        <f t="shared" si="13"/>
        <v>#VALUE!</v>
      </c>
      <c r="O106" s="17" t="e">
        <f t="shared" ca="1" si="14"/>
        <v>#VALUE!</v>
      </c>
    </row>
    <row r="107" spans="1:15" ht="20.25" x14ac:dyDescent="0.3">
      <c r="A107" s="69" t="str">
        <f t="shared" si="15"/>
        <v/>
      </c>
      <c r="B107" s="50"/>
      <c r="C107" s="73"/>
      <c r="D107" s="5" t="str">
        <f t="shared" si="16"/>
        <v/>
      </c>
      <c r="E107" s="5" t="str">
        <f t="shared" ca="1" si="17"/>
        <v/>
      </c>
      <c r="F107" s="6" t="str">
        <f t="shared" si="18"/>
        <v/>
      </c>
      <c r="G107" s="7" t="str">
        <f t="shared" si="19"/>
        <v/>
      </c>
      <c r="H107" s="6" t="str">
        <f t="shared" si="20"/>
        <v/>
      </c>
      <c r="I107" s="93" t="str">
        <f t="shared" ca="1" si="21"/>
        <v/>
      </c>
      <c r="J107" s="93" t="str">
        <f t="shared" ca="1" si="22"/>
        <v/>
      </c>
      <c r="K107" s="93" t="str">
        <f t="shared" si="23"/>
        <v/>
      </c>
      <c r="L107" s="50"/>
      <c r="M107" s="17" t="e">
        <f t="shared" ca="1" si="12"/>
        <v>#VALUE!</v>
      </c>
      <c r="N107" s="19" t="e">
        <f t="shared" si="13"/>
        <v>#VALUE!</v>
      </c>
      <c r="O107" s="17" t="e">
        <f t="shared" ca="1" si="14"/>
        <v>#VALUE!</v>
      </c>
    </row>
    <row r="108" spans="1:15" ht="20.25" x14ac:dyDescent="0.3">
      <c r="A108" s="69" t="str">
        <f t="shared" si="15"/>
        <v/>
      </c>
      <c r="B108" s="50"/>
      <c r="C108" s="73"/>
      <c r="D108" s="5" t="str">
        <f t="shared" si="16"/>
        <v/>
      </c>
      <c r="E108" s="5" t="str">
        <f t="shared" ca="1" si="17"/>
        <v/>
      </c>
      <c r="F108" s="6" t="str">
        <f t="shared" si="18"/>
        <v/>
      </c>
      <c r="G108" s="7" t="str">
        <f t="shared" si="19"/>
        <v/>
      </c>
      <c r="H108" s="6" t="str">
        <f t="shared" si="20"/>
        <v/>
      </c>
      <c r="I108" s="93" t="str">
        <f t="shared" ca="1" si="21"/>
        <v/>
      </c>
      <c r="J108" s="93" t="str">
        <f t="shared" ca="1" si="22"/>
        <v/>
      </c>
      <c r="K108" s="93" t="str">
        <f t="shared" si="23"/>
        <v/>
      </c>
      <c r="L108" s="50"/>
      <c r="M108" s="17" t="e">
        <f t="shared" ca="1" si="12"/>
        <v>#VALUE!</v>
      </c>
      <c r="N108" s="19" t="e">
        <f t="shared" si="13"/>
        <v>#VALUE!</v>
      </c>
      <c r="O108" s="17" t="e">
        <f t="shared" ca="1" si="14"/>
        <v>#VALUE!</v>
      </c>
    </row>
    <row r="109" spans="1:15" ht="20.25" x14ac:dyDescent="0.3">
      <c r="A109" s="69" t="str">
        <f t="shared" si="15"/>
        <v/>
      </c>
      <c r="B109" s="50"/>
      <c r="C109" s="73"/>
      <c r="D109" s="5" t="str">
        <f t="shared" si="16"/>
        <v/>
      </c>
      <c r="E109" s="5" t="str">
        <f t="shared" ca="1" si="17"/>
        <v/>
      </c>
      <c r="F109" s="6" t="str">
        <f t="shared" si="18"/>
        <v/>
      </c>
      <c r="G109" s="7" t="str">
        <f t="shared" si="19"/>
        <v/>
      </c>
      <c r="H109" s="6" t="str">
        <f t="shared" si="20"/>
        <v/>
      </c>
      <c r="I109" s="93" t="str">
        <f t="shared" ca="1" si="21"/>
        <v/>
      </c>
      <c r="J109" s="93" t="str">
        <f t="shared" ca="1" si="22"/>
        <v/>
      </c>
      <c r="K109" s="93" t="str">
        <f t="shared" si="23"/>
        <v/>
      </c>
      <c r="L109" s="50"/>
      <c r="M109" s="17" t="e">
        <f t="shared" ca="1" si="12"/>
        <v>#VALUE!</v>
      </c>
      <c r="N109" s="19" t="e">
        <f t="shared" si="13"/>
        <v>#VALUE!</v>
      </c>
      <c r="O109" s="17" t="e">
        <f t="shared" ca="1" si="14"/>
        <v>#VALUE!</v>
      </c>
    </row>
    <row r="110" spans="1:15" ht="20.25" x14ac:dyDescent="0.3">
      <c r="A110" s="69" t="str">
        <f t="shared" si="15"/>
        <v/>
      </c>
      <c r="B110" s="50"/>
      <c r="C110" s="73"/>
      <c r="D110" s="5" t="str">
        <f t="shared" si="16"/>
        <v/>
      </c>
      <c r="E110" s="5" t="str">
        <f t="shared" ca="1" si="17"/>
        <v/>
      </c>
      <c r="F110" s="6" t="str">
        <f t="shared" si="18"/>
        <v/>
      </c>
      <c r="G110" s="7" t="str">
        <f t="shared" si="19"/>
        <v/>
      </c>
      <c r="H110" s="6" t="str">
        <f t="shared" si="20"/>
        <v/>
      </c>
      <c r="I110" s="93" t="str">
        <f t="shared" ca="1" si="21"/>
        <v/>
      </c>
      <c r="J110" s="93" t="str">
        <f t="shared" ca="1" si="22"/>
        <v/>
      </c>
      <c r="K110" s="93" t="str">
        <f t="shared" si="23"/>
        <v/>
      </c>
      <c r="L110" s="50"/>
      <c r="M110" s="17" t="e">
        <f t="shared" ca="1" si="12"/>
        <v>#VALUE!</v>
      </c>
      <c r="N110" s="19" t="e">
        <f t="shared" si="13"/>
        <v>#VALUE!</v>
      </c>
      <c r="O110" s="17" t="e">
        <f t="shared" ca="1" si="14"/>
        <v>#VALUE!</v>
      </c>
    </row>
    <row r="111" spans="1:15" ht="20.25" x14ac:dyDescent="0.3">
      <c r="A111" s="69" t="str">
        <f t="shared" si="15"/>
        <v/>
      </c>
      <c r="B111" s="50"/>
      <c r="C111" s="73"/>
      <c r="D111" s="5" t="str">
        <f t="shared" si="16"/>
        <v/>
      </c>
      <c r="E111" s="5" t="str">
        <f t="shared" ca="1" si="17"/>
        <v/>
      </c>
      <c r="F111" s="6" t="str">
        <f t="shared" si="18"/>
        <v/>
      </c>
      <c r="G111" s="7" t="str">
        <f t="shared" si="19"/>
        <v/>
      </c>
      <c r="H111" s="6" t="str">
        <f t="shared" si="20"/>
        <v/>
      </c>
      <c r="I111" s="93" t="str">
        <f t="shared" ca="1" si="21"/>
        <v/>
      </c>
      <c r="J111" s="93" t="str">
        <f t="shared" ca="1" si="22"/>
        <v/>
      </c>
      <c r="K111" s="93" t="str">
        <f t="shared" si="23"/>
        <v/>
      </c>
      <c r="L111" s="50"/>
      <c r="M111" s="17" t="e">
        <f t="shared" ca="1" si="12"/>
        <v>#VALUE!</v>
      </c>
      <c r="N111" s="19" t="e">
        <f t="shared" si="13"/>
        <v>#VALUE!</v>
      </c>
      <c r="O111" s="17" t="e">
        <f t="shared" ca="1" si="14"/>
        <v>#VALUE!</v>
      </c>
    </row>
    <row r="112" spans="1:15" ht="20.25" x14ac:dyDescent="0.3">
      <c r="A112" s="69" t="str">
        <f t="shared" si="15"/>
        <v/>
      </c>
      <c r="B112" s="50"/>
      <c r="C112" s="73"/>
      <c r="D112" s="5" t="str">
        <f t="shared" si="16"/>
        <v/>
      </c>
      <c r="E112" s="5" t="str">
        <f t="shared" ca="1" si="17"/>
        <v/>
      </c>
      <c r="F112" s="6" t="str">
        <f t="shared" si="18"/>
        <v/>
      </c>
      <c r="G112" s="7" t="str">
        <f t="shared" si="19"/>
        <v/>
      </c>
      <c r="H112" s="6" t="str">
        <f t="shared" si="20"/>
        <v/>
      </c>
      <c r="I112" s="93" t="str">
        <f t="shared" ca="1" si="21"/>
        <v/>
      </c>
      <c r="J112" s="93" t="str">
        <f t="shared" ca="1" si="22"/>
        <v/>
      </c>
      <c r="K112" s="93" t="str">
        <f t="shared" si="23"/>
        <v/>
      </c>
      <c r="L112" s="50"/>
      <c r="M112" s="17" t="e">
        <f t="shared" ca="1" si="12"/>
        <v>#VALUE!</v>
      </c>
      <c r="N112" s="19" t="e">
        <f t="shared" si="13"/>
        <v>#VALUE!</v>
      </c>
      <c r="O112" s="17" t="e">
        <f t="shared" ca="1" si="14"/>
        <v>#VALUE!</v>
      </c>
    </row>
    <row r="113" spans="1:15" ht="20.25" x14ac:dyDescent="0.3">
      <c r="A113" s="69" t="str">
        <f t="shared" si="15"/>
        <v/>
      </c>
      <c r="B113" s="50"/>
      <c r="C113" s="73"/>
      <c r="D113" s="5" t="str">
        <f t="shared" si="16"/>
        <v/>
      </c>
      <c r="E113" s="5" t="str">
        <f t="shared" ca="1" si="17"/>
        <v/>
      </c>
      <c r="F113" s="6" t="str">
        <f t="shared" si="18"/>
        <v/>
      </c>
      <c r="G113" s="7" t="str">
        <f t="shared" si="19"/>
        <v/>
      </c>
      <c r="H113" s="6" t="str">
        <f t="shared" si="20"/>
        <v/>
      </c>
      <c r="I113" s="93" t="str">
        <f t="shared" ca="1" si="21"/>
        <v/>
      </c>
      <c r="J113" s="93" t="str">
        <f t="shared" ca="1" si="22"/>
        <v/>
      </c>
      <c r="K113" s="93" t="str">
        <f t="shared" si="23"/>
        <v/>
      </c>
      <c r="L113" s="50"/>
      <c r="M113" s="17" t="e">
        <f t="shared" ca="1" si="12"/>
        <v>#VALUE!</v>
      </c>
      <c r="N113" s="19" t="e">
        <f t="shared" si="13"/>
        <v>#VALUE!</v>
      </c>
      <c r="O113" s="17" t="e">
        <f t="shared" ca="1" si="14"/>
        <v>#VALUE!</v>
      </c>
    </row>
    <row r="114" spans="1:15" ht="20.25" x14ac:dyDescent="0.3">
      <c r="A114" s="69" t="str">
        <f t="shared" si="15"/>
        <v/>
      </c>
      <c r="B114" s="50"/>
      <c r="C114" s="73"/>
      <c r="D114" s="5" t="str">
        <f t="shared" si="16"/>
        <v/>
      </c>
      <c r="E114" s="5" t="str">
        <f t="shared" ca="1" si="17"/>
        <v/>
      </c>
      <c r="F114" s="6" t="str">
        <f t="shared" si="18"/>
        <v/>
      </c>
      <c r="G114" s="7" t="str">
        <f t="shared" si="19"/>
        <v/>
      </c>
      <c r="H114" s="6" t="str">
        <f t="shared" si="20"/>
        <v/>
      </c>
      <c r="I114" s="93" t="str">
        <f t="shared" ca="1" si="21"/>
        <v/>
      </c>
      <c r="J114" s="93" t="str">
        <f t="shared" ca="1" si="22"/>
        <v/>
      </c>
      <c r="K114" s="93" t="str">
        <f t="shared" si="23"/>
        <v/>
      </c>
      <c r="L114" s="50"/>
      <c r="M114" s="17" t="e">
        <f t="shared" ca="1" si="12"/>
        <v>#VALUE!</v>
      </c>
      <c r="N114" s="19" t="e">
        <f t="shared" si="13"/>
        <v>#VALUE!</v>
      </c>
      <c r="O114" s="17" t="e">
        <f t="shared" ca="1" si="14"/>
        <v>#VALUE!</v>
      </c>
    </row>
    <row r="115" spans="1:15" ht="20.25" x14ac:dyDescent="0.3">
      <c r="A115" s="69" t="str">
        <f t="shared" si="15"/>
        <v/>
      </c>
      <c r="B115" s="50"/>
      <c r="C115" s="73"/>
      <c r="D115" s="5" t="str">
        <f t="shared" si="16"/>
        <v/>
      </c>
      <c r="E115" s="5" t="str">
        <f t="shared" ca="1" si="17"/>
        <v/>
      </c>
      <c r="F115" s="6" t="str">
        <f t="shared" si="18"/>
        <v/>
      </c>
      <c r="G115" s="7" t="str">
        <f t="shared" si="19"/>
        <v/>
      </c>
      <c r="H115" s="6" t="str">
        <f t="shared" si="20"/>
        <v/>
      </c>
      <c r="I115" s="93" t="str">
        <f t="shared" ca="1" si="21"/>
        <v/>
      </c>
      <c r="J115" s="93" t="str">
        <f t="shared" ca="1" si="22"/>
        <v/>
      </c>
      <c r="K115" s="93" t="str">
        <f t="shared" si="23"/>
        <v/>
      </c>
      <c r="L115" s="50"/>
      <c r="M115" s="17" t="e">
        <f t="shared" ca="1" si="12"/>
        <v>#VALUE!</v>
      </c>
      <c r="N115" s="19" t="e">
        <f t="shared" si="13"/>
        <v>#VALUE!</v>
      </c>
      <c r="O115" s="17" t="e">
        <f t="shared" ca="1" si="14"/>
        <v>#VALUE!</v>
      </c>
    </row>
    <row r="116" spans="1:15" ht="20.25" x14ac:dyDescent="0.3">
      <c r="A116" s="69" t="str">
        <f t="shared" si="15"/>
        <v/>
      </c>
      <c r="B116" s="50"/>
      <c r="C116" s="73"/>
      <c r="D116" s="5" t="str">
        <f t="shared" si="16"/>
        <v/>
      </c>
      <c r="E116" s="5" t="str">
        <f t="shared" ca="1" si="17"/>
        <v/>
      </c>
      <c r="F116" s="6" t="str">
        <f t="shared" si="18"/>
        <v/>
      </c>
      <c r="G116" s="7" t="str">
        <f t="shared" si="19"/>
        <v/>
      </c>
      <c r="H116" s="6" t="str">
        <f t="shared" si="20"/>
        <v/>
      </c>
      <c r="I116" s="93" t="str">
        <f t="shared" ca="1" si="21"/>
        <v/>
      </c>
      <c r="J116" s="93" t="str">
        <f t="shared" ca="1" si="22"/>
        <v/>
      </c>
      <c r="K116" s="93" t="str">
        <f t="shared" si="23"/>
        <v/>
      </c>
      <c r="L116" s="50"/>
      <c r="M116" s="17" t="e">
        <f t="shared" ca="1" si="12"/>
        <v>#VALUE!</v>
      </c>
      <c r="N116" s="19" t="e">
        <f t="shared" si="13"/>
        <v>#VALUE!</v>
      </c>
      <c r="O116" s="17" t="e">
        <f t="shared" ca="1" si="14"/>
        <v>#VALUE!</v>
      </c>
    </row>
    <row r="117" spans="1:15" ht="20.25" x14ac:dyDescent="0.3">
      <c r="A117" s="69" t="str">
        <f t="shared" si="15"/>
        <v/>
      </c>
      <c r="B117" s="50"/>
      <c r="C117" s="73"/>
      <c r="D117" s="5" t="str">
        <f t="shared" si="16"/>
        <v/>
      </c>
      <c r="E117" s="5" t="str">
        <f t="shared" ca="1" si="17"/>
        <v/>
      </c>
      <c r="F117" s="6" t="str">
        <f t="shared" si="18"/>
        <v/>
      </c>
      <c r="G117" s="7" t="str">
        <f t="shared" si="19"/>
        <v/>
      </c>
      <c r="H117" s="6" t="str">
        <f t="shared" si="20"/>
        <v/>
      </c>
      <c r="I117" s="93" t="str">
        <f t="shared" ca="1" si="21"/>
        <v/>
      </c>
      <c r="J117" s="93" t="str">
        <f t="shared" ca="1" si="22"/>
        <v/>
      </c>
      <c r="K117" s="93" t="str">
        <f t="shared" si="23"/>
        <v/>
      </c>
      <c r="L117" s="50"/>
      <c r="M117" s="17" t="e">
        <f t="shared" ca="1" si="12"/>
        <v>#VALUE!</v>
      </c>
      <c r="N117" s="19" t="e">
        <f t="shared" si="13"/>
        <v>#VALUE!</v>
      </c>
      <c r="O117" s="17" t="e">
        <f t="shared" ca="1" si="14"/>
        <v>#VALUE!</v>
      </c>
    </row>
    <row r="118" spans="1:15" ht="20.25" x14ac:dyDescent="0.3">
      <c r="A118" s="69" t="str">
        <f t="shared" si="15"/>
        <v/>
      </c>
      <c r="B118" s="50"/>
      <c r="C118" s="73"/>
      <c r="D118" s="5" t="str">
        <f t="shared" si="16"/>
        <v/>
      </c>
      <c r="E118" s="5" t="str">
        <f t="shared" ca="1" si="17"/>
        <v/>
      </c>
      <c r="F118" s="6" t="str">
        <f t="shared" si="18"/>
        <v/>
      </c>
      <c r="G118" s="7" t="str">
        <f t="shared" si="19"/>
        <v/>
      </c>
      <c r="H118" s="6" t="str">
        <f t="shared" si="20"/>
        <v/>
      </c>
      <c r="I118" s="93" t="str">
        <f t="shared" ca="1" si="21"/>
        <v/>
      </c>
      <c r="J118" s="93" t="str">
        <f t="shared" ca="1" si="22"/>
        <v/>
      </c>
      <c r="K118" s="93" t="str">
        <f t="shared" si="23"/>
        <v/>
      </c>
      <c r="L118" s="50"/>
      <c r="M118" s="17" t="e">
        <f t="shared" ca="1" si="12"/>
        <v>#VALUE!</v>
      </c>
      <c r="N118" s="19" t="e">
        <f t="shared" si="13"/>
        <v>#VALUE!</v>
      </c>
      <c r="O118" s="17" t="e">
        <f t="shared" ca="1" si="14"/>
        <v>#VALUE!</v>
      </c>
    </row>
    <row r="119" spans="1:15" ht="20.25" x14ac:dyDescent="0.3">
      <c r="A119" s="69" t="str">
        <f t="shared" si="15"/>
        <v/>
      </c>
      <c r="B119" s="50"/>
      <c r="C119" s="73"/>
      <c r="D119" s="5" t="str">
        <f t="shared" si="16"/>
        <v/>
      </c>
      <c r="E119" s="5" t="str">
        <f t="shared" ca="1" si="17"/>
        <v/>
      </c>
      <c r="F119" s="6" t="str">
        <f t="shared" si="18"/>
        <v/>
      </c>
      <c r="G119" s="7" t="str">
        <f t="shared" si="19"/>
        <v/>
      </c>
      <c r="H119" s="6" t="str">
        <f t="shared" si="20"/>
        <v/>
      </c>
      <c r="I119" s="93" t="str">
        <f t="shared" ca="1" si="21"/>
        <v/>
      </c>
      <c r="J119" s="93" t="str">
        <f t="shared" ca="1" si="22"/>
        <v/>
      </c>
      <c r="K119" s="93" t="str">
        <f t="shared" si="23"/>
        <v/>
      </c>
      <c r="L119" s="50"/>
      <c r="M119" s="17" t="e">
        <f t="shared" ca="1" si="12"/>
        <v>#VALUE!</v>
      </c>
      <c r="N119" s="19" t="e">
        <f t="shared" si="13"/>
        <v>#VALUE!</v>
      </c>
      <c r="O119" s="17" t="e">
        <f t="shared" ca="1" si="14"/>
        <v>#VALUE!</v>
      </c>
    </row>
    <row r="120" spans="1:15" ht="20.25" x14ac:dyDescent="0.3">
      <c r="A120" s="69" t="str">
        <f t="shared" si="15"/>
        <v/>
      </c>
      <c r="B120" s="50"/>
      <c r="C120" s="73"/>
      <c r="D120" s="5" t="str">
        <f t="shared" si="16"/>
        <v/>
      </c>
      <c r="E120" s="5" t="str">
        <f t="shared" ca="1" si="17"/>
        <v/>
      </c>
      <c r="F120" s="6" t="str">
        <f t="shared" si="18"/>
        <v/>
      </c>
      <c r="G120" s="7" t="str">
        <f t="shared" si="19"/>
        <v/>
      </c>
      <c r="H120" s="6" t="str">
        <f t="shared" si="20"/>
        <v/>
      </c>
      <c r="I120" s="93" t="str">
        <f t="shared" ca="1" si="21"/>
        <v/>
      </c>
      <c r="J120" s="93" t="str">
        <f t="shared" ca="1" si="22"/>
        <v/>
      </c>
      <c r="K120" s="93" t="str">
        <f t="shared" si="23"/>
        <v/>
      </c>
      <c r="L120" s="50"/>
      <c r="M120" s="17" t="e">
        <f t="shared" ca="1" si="12"/>
        <v>#VALUE!</v>
      </c>
      <c r="N120" s="19" t="e">
        <f t="shared" si="13"/>
        <v>#VALUE!</v>
      </c>
      <c r="O120" s="17" t="e">
        <f t="shared" ca="1" si="14"/>
        <v>#VALUE!</v>
      </c>
    </row>
    <row r="121" spans="1:15" ht="20.25" x14ac:dyDescent="0.3">
      <c r="A121" s="69" t="str">
        <f t="shared" si="15"/>
        <v/>
      </c>
      <c r="B121" s="50"/>
      <c r="C121" s="73"/>
      <c r="D121" s="5" t="str">
        <f t="shared" si="16"/>
        <v/>
      </c>
      <c r="E121" s="5" t="str">
        <f t="shared" ca="1" si="17"/>
        <v/>
      </c>
      <c r="F121" s="6" t="str">
        <f t="shared" si="18"/>
        <v/>
      </c>
      <c r="G121" s="7" t="str">
        <f t="shared" si="19"/>
        <v/>
      </c>
      <c r="H121" s="6" t="str">
        <f t="shared" si="20"/>
        <v/>
      </c>
      <c r="I121" s="93" t="str">
        <f t="shared" ca="1" si="21"/>
        <v/>
      </c>
      <c r="J121" s="93" t="str">
        <f t="shared" ca="1" si="22"/>
        <v/>
      </c>
      <c r="K121" s="93" t="str">
        <f t="shared" si="23"/>
        <v/>
      </c>
      <c r="L121" s="50"/>
      <c r="M121" s="17" t="e">
        <f t="shared" ca="1" si="12"/>
        <v>#VALUE!</v>
      </c>
      <c r="N121" s="19" t="e">
        <f t="shared" si="13"/>
        <v>#VALUE!</v>
      </c>
      <c r="O121" s="17" t="e">
        <f t="shared" ca="1" si="14"/>
        <v>#VALUE!</v>
      </c>
    </row>
    <row r="122" spans="1:15" ht="20.25" x14ac:dyDescent="0.3">
      <c r="A122" s="69" t="str">
        <f t="shared" si="15"/>
        <v/>
      </c>
      <c r="B122" s="50"/>
      <c r="C122" s="73"/>
      <c r="D122" s="5" t="str">
        <f t="shared" si="16"/>
        <v/>
      </c>
      <c r="E122" s="5" t="str">
        <f t="shared" ca="1" si="17"/>
        <v/>
      </c>
      <c r="F122" s="6" t="str">
        <f t="shared" si="18"/>
        <v/>
      </c>
      <c r="G122" s="7" t="str">
        <f t="shared" si="19"/>
        <v/>
      </c>
      <c r="H122" s="6" t="str">
        <f t="shared" si="20"/>
        <v/>
      </c>
      <c r="I122" s="93" t="str">
        <f t="shared" ca="1" si="21"/>
        <v/>
      </c>
      <c r="J122" s="93" t="str">
        <f t="shared" ca="1" si="22"/>
        <v/>
      </c>
      <c r="K122" s="93" t="str">
        <f t="shared" si="23"/>
        <v/>
      </c>
      <c r="L122" s="50"/>
      <c r="M122" s="17" t="e">
        <f t="shared" ca="1" si="12"/>
        <v>#VALUE!</v>
      </c>
      <c r="N122" s="19" t="e">
        <f t="shared" si="13"/>
        <v>#VALUE!</v>
      </c>
      <c r="O122" s="17" t="e">
        <f t="shared" ca="1" si="14"/>
        <v>#VALUE!</v>
      </c>
    </row>
    <row r="123" spans="1:15" ht="20.25" x14ac:dyDescent="0.3">
      <c r="A123" s="69" t="str">
        <f t="shared" si="15"/>
        <v/>
      </c>
      <c r="B123" s="50"/>
      <c r="C123" s="73"/>
      <c r="D123" s="5" t="str">
        <f t="shared" si="16"/>
        <v/>
      </c>
      <c r="E123" s="5" t="str">
        <f t="shared" ca="1" si="17"/>
        <v/>
      </c>
      <c r="F123" s="6" t="str">
        <f t="shared" si="18"/>
        <v/>
      </c>
      <c r="G123" s="7" t="str">
        <f t="shared" si="19"/>
        <v/>
      </c>
      <c r="H123" s="6" t="str">
        <f t="shared" si="20"/>
        <v/>
      </c>
      <c r="I123" s="93" t="str">
        <f t="shared" ca="1" si="21"/>
        <v/>
      </c>
      <c r="J123" s="93" t="str">
        <f t="shared" ca="1" si="22"/>
        <v/>
      </c>
      <c r="K123" s="93" t="str">
        <f t="shared" si="23"/>
        <v/>
      </c>
      <c r="L123" s="50"/>
      <c r="M123" s="17" t="e">
        <f t="shared" ca="1" si="12"/>
        <v>#VALUE!</v>
      </c>
      <c r="N123" s="19" t="e">
        <f t="shared" si="13"/>
        <v>#VALUE!</v>
      </c>
      <c r="O123" s="17" t="e">
        <f t="shared" ca="1" si="14"/>
        <v>#VALUE!</v>
      </c>
    </row>
    <row r="124" spans="1:15" ht="20.25" x14ac:dyDescent="0.3">
      <c r="A124" s="69" t="str">
        <f t="shared" si="15"/>
        <v/>
      </c>
      <c r="B124" s="50"/>
      <c r="C124" s="73"/>
      <c r="D124" s="5" t="str">
        <f t="shared" si="16"/>
        <v/>
      </c>
      <c r="E124" s="5" t="str">
        <f t="shared" ca="1" si="17"/>
        <v/>
      </c>
      <c r="F124" s="6" t="str">
        <f t="shared" si="18"/>
        <v/>
      </c>
      <c r="G124" s="7" t="str">
        <f t="shared" si="19"/>
        <v/>
      </c>
      <c r="H124" s="6" t="str">
        <f t="shared" si="20"/>
        <v/>
      </c>
      <c r="I124" s="93" t="str">
        <f t="shared" ca="1" si="21"/>
        <v/>
      </c>
      <c r="J124" s="93" t="str">
        <f t="shared" ca="1" si="22"/>
        <v/>
      </c>
      <c r="K124" s="93" t="str">
        <f t="shared" si="23"/>
        <v/>
      </c>
      <c r="L124" s="50"/>
      <c r="M124" s="17" t="e">
        <f t="shared" ca="1" si="12"/>
        <v>#VALUE!</v>
      </c>
      <c r="N124" s="19" t="e">
        <f t="shared" si="13"/>
        <v>#VALUE!</v>
      </c>
      <c r="O124" s="17" t="e">
        <f t="shared" ca="1" si="14"/>
        <v>#VALUE!</v>
      </c>
    </row>
    <row r="125" spans="1:15" ht="20.25" x14ac:dyDescent="0.3">
      <c r="A125" s="69" t="str">
        <f t="shared" si="15"/>
        <v/>
      </c>
      <c r="B125" s="50"/>
      <c r="C125" s="73"/>
      <c r="D125" s="5" t="str">
        <f t="shared" si="16"/>
        <v/>
      </c>
      <c r="E125" s="5" t="str">
        <f t="shared" ca="1" si="17"/>
        <v/>
      </c>
      <c r="F125" s="6" t="str">
        <f t="shared" si="18"/>
        <v/>
      </c>
      <c r="G125" s="7" t="str">
        <f t="shared" si="19"/>
        <v/>
      </c>
      <c r="H125" s="6" t="str">
        <f t="shared" si="20"/>
        <v/>
      </c>
      <c r="I125" s="93" t="str">
        <f t="shared" ca="1" si="21"/>
        <v/>
      </c>
      <c r="J125" s="93" t="str">
        <f t="shared" ca="1" si="22"/>
        <v/>
      </c>
      <c r="K125" s="93" t="str">
        <f t="shared" si="23"/>
        <v/>
      </c>
      <c r="L125" s="50"/>
      <c r="M125" s="17" t="e">
        <f t="shared" ca="1" si="12"/>
        <v>#VALUE!</v>
      </c>
      <c r="N125" s="19" t="e">
        <f t="shared" si="13"/>
        <v>#VALUE!</v>
      </c>
      <c r="O125" s="17" t="e">
        <f t="shared" ca="1" si="14"/>
        <v>#VALUE!</v>
      </c>
    </row>
    <row r="126" spans="1:15" ht="20.25" x14ac:dyDescent="0.3">
      <c r="A126" s="69" t="str">
        <f t="shared" si="15"/>
        <v/>
      </c>
      <c r="B126" s="50"/>
      <c r="C126" s="73"/>
      <c r="D126" s="5" t="str">
        <f t="shared" si="16"/>
        <v/>
      </c>
      <c r="E126" s="5" t="str">
        <f t="shared" ca="1" si="17"/>
        <v/>
      </c>
      <c r="F126" s="6" t="str">
        <f t="shared" si="18"/>
        <v/>
      </c>
      <c r="G126" s="7" t="str">
        <f t="shared" si="19"/>
        <v/>
      </c>
      <c r="H126" s="6" t="str">
        <f t="shared" si="20"/>
        <v/>
      </c>
      <c r="I126" s="93" t="str">
        <f t="shared" ca="1" si="21"/>
        <v/>
      </c>
      <c r="J126" s="93" t="str">
        <f t="shared" ca="1" si="22"/>
        <v/>
      </c>
      <c r="K126" s="93" t="str">
        <f t="shared" si="23"/>
        <v/>
      </c>
      <c r="L126" s="50"/>
      <c r="M126" s="17" t="e">
        <f t="shared" ca="1" si="12"/>
        <v>#VALUE!</v>
      </c>
      <c r="N126" s="19" t="e">
        <f t="shared" si="13"/>
        <v>#VALUE!</v>
      </c>
      <c r="O126" s="17" t="e">
        <f t="shared" ca="1" si="14"/>
        <v>#VALUE!</v>
      </c>
    </row>
    <row r="127" spans="1:15" ht="20.25" x14ac:dyDescent="0.3">
      <c r="A127" s="69" t="str">
        <f t="shared" si="15"/>
        <v/>
      </c>
      <c r="B127" s="50"/>
      <c r="C127" s="73"/>
      <c r="D127" s="5" t="str">
        <f t="shared" si="16"/>
        <v/>
      </c>
      <c r="E127" s="5" t="str">
        <f t="shared" ca="1" si="17"/>
        <v/>
      </c>
      <c r="F127" s="6" t="str">
        <f t="shared" si="18"/>
        <v/>
      </c>
      <c r="G127" s="7" t="str">
        <f t="shared" si="19"/>
        <v/>
      </c>
      <c r="H127" s="6" t="str">
        <f t="shared" si="20"/>
        <v/>
      </c>
      <c r="I127" s="93" t="str">
        <f t="shared" ca="1" si="21"/>
        <v/>
      </c>
      <c r="J127" s="93" t="str">
        <f t="shared" ca="1" si="22"/>
        <v/>
      </c>
      <c r="K127" s="93" t="str">
        <f t="shared" si="23"/>
        <v/>
      </c>
      <c r="L127" s="50"/>
      <c r="M127" s="17" t="e">
        <f t="shared" ca="1" si="12"/>
        <v>#VALUE!</v>
      </c>
      <c r="N127" s="19" t="e">
        <f t="shared" si="13"/>
        <v>#VALUE!</v>
      </c>
      <c r="O127" s="17" t="e">
        <f t="shared" ca="1" si="14"/>
        <v>#VALUE!</v>
      </c>
    </row>
    <row r="128" spans="1:15" ht="20.25" x14ac:dyDescent="0.3">
      <c r="A128" s="69" t="str">
        <f t="shared" si="15"/>
        <v/>
      </c>
      <c r="B128" s="50"/>
      <c r="C128" s="73"/>
      <c r="D128" s="5" t="str">
        <f t="shared" si="16"/>
        <v/>
      </c>
      <c r="E128" s="5" t="str">
        <f t="shared" ca="1" si="17"/>
        <v/>
      </c>
      <c r="F128" s="6" t="str">
        <f t="shared" si="18"/>
        <v/>
      </c>
      <c r="G128" s="7" t="str">
        <f t="shared" si="19"/>
        <v/>
      </c>
      <c r="H128" s="6" t="str">
        <f t="shared" si="20"/>
        <v/>
      </c>
      <c r="I128" s="93" t="str">
        <f t="shared" ca="1" si="21"/>
        <v/>
      </c>
      <c r="J128" s="93" t="str">
        <f t="shared" ca="1" si="22"/>
        <v/>
      </c>
      <c r="K128" s="93" t="str">
        <f t="shared" si="23"/>
        <v/>
      </c>
      <c r="L128" s="50"/>
      <c r="M128" s="17" t="e">
        <f t="shared" ca="1" si="12"/>
        <v>#VALUE!</v>
      </c>
      <c r="N128" s="19" t="e">
        <f t="shared" si="13"/>
        <v>#VALUE!</v>
      </c>
      <c r="O128" s="17" t="e">
        <f t="shared" ca="1" si="14"/>
        <v>#VALUE!</v>
      </c>
    </row>
    <row r="129" spans="1:15" ht="20.25" x14ac:dyDescent="0.3">
      <c r="A129" s="69" t="str">
        <f t="shared" si="15"/>
        <v/>
      </c>
      <c r="B129" s="50"/>
      <c r="C129" s="73"/>
      <c r="D129" s="5" t="str">
        <f t="shared" si="16"/>
        <v/>
      </c>
      <c r="E129" s="5" t="str">
        <f t="shared" ca="1" si="17"/>
        <v/>
      </c>
      <c r="F129" s="6" t="str">
        <f t="shared" si="18"/>
        <v/>
      </c>
      <c r="G129" s="7" t="str">
        <f t="shared" si="19"/>
        <v/>
      </c>
      <c r="H129" s="6" t="str">
        <f t="shared" si="20"/>
        <v/>
      </c>
      <c r="I129" s="93" t="str">
        <f t="shared" ca="1" si="21"/>
        <v/>
      </c>
      <c r="J129" s="93" t="str">
        <f t="shared" ca="1" si="22"/>
        <v/>
      </c>
      <c r="K129" s="93" t="str">
        <f t="shared" si="23"/>
        <v/>
      </c>
      <c r="L129" s="50"/>
      <c r="M129" s="17" t="e">
        <f t="shared" ca="1" si="12"/>
        <v>#VALUE!</v>
      </c>
      <c r="N129" s="19" t="e">
        <f t="shared" si="13"/>
        <v>#VALUE!</v>
      </c>
      <c r="O129" s="17" t="e">
        <f t="shared" ca="1" si="14"/>
        <v>#VALUE!</v>
      </c>
    </row>
    <row r="130" spans="1:15" ht="20.25" x14ac:dyDescent="0.3">
      <c r="A130" s="69" t="str">
        <f t="shared" si="15"/>
        <v/>
      </c>
      <c r="B130" s="50"/>
      <c r="C130" s="73"/>
      <c r="D130" s="5" t="str">
        <f t="shared" si="16"/>
        <v/>
      </c>
      <c r="E130" s="5" t="str">
        <f t="shared" ca="1" si="17"/>
        <v/>
      </c>
      <c r="F130" s="6" t="str">
        <f t="shared" si="18"/>
        <v/>
      </c>
      <c r="G130" s="7" t="str">
        <f t="shared" si="19"/>
        <v/>
      </c>
      <c r="H130" s="6" t="str">
        <f t="shared" si="20"/>
        <v/>
      </c>
      <c r="I130" s="93" t="str">
        <f t="shared" ca="1" si="21"/>
        <v/>
      </c>
      <c r="J130" s="93" t="str">
        <f t="shared" ca="1" si="22"/>
        <v/>
      </c>
      <c r="K130" s="93" t="str">
        <f t="shared" si="23"/>
        <v/>
      </c>
      <c r="L130" s="50"/>
      <c r="M130" s="17" t="e">
        <f t="shared" ca="1" si="12"/>
        <v>#VALUE!</v>
      </c>
      <c r="N130" s="19" t="e">
        <f t="shared" si="13"/>
        <v>#VALUE!</v>
      </c>
      <c r="O130" s="17" t="e">
        <f t="shared" ca="1" si="14"/>
        <v>#VALUE!</v>
      </c>
    </row>
    <row r="131" spans="1:15" ht="20.25" x14ac:dyDescent="0.3">
      <c r="A131" s="69" t="str">
        <f t="shared" si="15"/>
        <v/>
      </c>
      <c r="B131" s="50"/>
      <c r="C131" s="73"/>
      <c r="D131" s="5" t="str">
        <f t="shared" si="16"/>
        <v/>
      </c>
      <c r="E131" s="5" t="str">
        <f t="shared" ca="1" si="17"/>
        <v/>
      </c>
      <c r="F131" s="6" t="str">
        <f t="shared" si="18"/>
        <v/>
      </c>
      <c r="G131" s="7" t="str">
        <f t="shared" si="19"/>
        <v/>
      </c>
      <c r="H131" s="6" t="str">
        <f t="shared" si="20"/>
        <v/>
      </c>
      <c r="I131" s="93" t="str">
        <f t="shared" ca="1" si="21"/>
        <v/>
      </c>
      <c r="J131" s="93" t="str">
        <f t="shared" ca="1" si="22"/>
        <v/>
      </c>
      <c r="K131" s="93" t="str">
        <f t="shared" si="23"/>
        <v/>
      </c>
      <c r="L131" s="50"/>
      <c r="M131" s="17" t="e">
        <f t="shared" ca="1" si="12"/>
        <v>#VALUE!</v>
      </c>
      <c r="N131" s="19" t="e">
        <f t="shared" si="13"/>
        <v>#VALUE!</v>
      </c>
      <c r="O131" s="17" t="e">
        <f t="shared" ca="1" si="14"/>
        <v>#VALUE!</v>
      </c>
    </row>
    <row r="132" spans="1:15" ht="20.25" x14ac:dyDescent="0.3">
      <c r="A132" s="69" t="str">
        <f t="shared" si="15"/>
        <v/>
      </c>
      <c r="B132" s="50"/>
      <c r="C132" s="73"/>
      <c r="D132" s="5" t="str">
        <f t="shared" si="16"/>
        <v/>
      </c>
      <c r="E132" s="5" t="str">
        <f t="shared" ca="1" si="17"/>
        <v/>
      </c>
      <c r="F132" s="6" t="str">
        <f t="shared" si="18"/>
        <v/>
      </c>
      <c r="G132" s="7" t="str">
        <f t="shared" si="19"/>
        <v/>
      </c>
      <c r="H132" s="6" t="str">
        <f t="shared" si="20"/>
        <v/>
      </c>
      <c r="I132" s="93" t="str">
        <f t="shared" ca="1" si="21"/>
        <v/>
      </c>
      <c r="J132" s="93" t="str">
        <f t="shared" ca="1" si="22"/>
        <v/>
      </c>
      <c r="K132" s="93" t="str">
        <f t="shared" si="23"/>
        <v/>
      </c>
      <c r="L132" s="72"/>
      <c r="M132" s="17" t="e">
        <f t="shared" ca="1" si="12"/>
        <v>#VALUE!</v>
      </c>
      <c r="N132" s="19" t="e">
        <f t="shared" si="13"/>
        <v>#VALUE!</v>
      </c>
      <c r="O132" s="17" t="e">
        <f t="shared" ca="1" si="14"/>
        <v>#VALUE!</v>
      </c>
    </row>
    <row r="133" spans="1:15" ht="20.25" x14ac:dyDescent="0.3">
      <c r="A133" s="69" t="str">
        <f t="shared" si="15"/>
        <v/>
      </c>
      <c r="B133" s="50"/>
      <c r="C133" s="73"/>
      <c r="D133" s="5" t="str">
        <f t="shared" si="16"/>
        <v/>
      </c>
      <c r="E133" s="5" t="str">
        <f t="shared" ca="1" si="17"/>
        <v/>
      </c>
      <c r="F133" s="6" t="str">
        <f t="shared" si="18"/>
        <v/>
      </c>
      <c r="G133" s="7" t="str">
        <f t="shared" si="19"/>
        <v/>
      </c>
      <c r="H133" s="6" t="str">
        <f t="shared" si="20"/>
        <v/>
      </c>
      <c r="I133" s="93" t="str">
        <f t="shared" ca="1" si="21"/>
        <v/>
      </c>
      <c r="J133" s="93" t="str">
        <f t="shared" ca="1" si="22"/>
        <v/>
      </c>
      <c r="K133" s="93" t="str">
        <f t="shared" si="23"/>
        <v/>
      </c>
      <c r="L133" s="50"/>
      <c r="M133" s="17" t="e">
        <f t="shared" ca="1" si="12"/>
        <v>#VALUE!</v>
      </c>
      <c r="N133" s="19" t="e">
        <f t="shared" si="13"/>
        <v>#VALUE!</v>
      </c>
      <c r="O133" s="17" t="e">
        <f t="shared" ca="1" si="14"/>
        <v>#VALUE!</v>
      </c>
    </row>
    <row r="134" spans="1:15" ht="20.25" x14ac:dyDescent="0.3">
      <c r="A134" s="69" t="str">
        <f t="shared" si="15"/>
        <v/>
      </c>
      <c r="B134" s="50"/>
      <c r="C134" s="73"/>
      <c r="D134" s="5" t="str">
        <f t="shared" si="16"/>
        <v/>
      </c>
      <c r="E134" s="5" t="str">
        <f t="shared" ca="1" si="17"/>
        <v/>
      </c>
      <c r="F134" s="6" t="str">
        <f t="shared" si="18"/>
        <v/>
      </c>
      <c r="G134" s="7" t="str">
        <f t="shared" si="19"/>
        <v/>
      </c>
      <c r="H134" s="6" t="str">
        <f t="shared" si="20"/>
        <v/>
      </c>
      <c r="I134" s="93" t="str">
        <f t="shared" ca="1" si="21"/>
        <v/>
      </c>
      <c r="J134" s="93" t="str">
        <f t="shared" ca="1" si="22"/>
        <v/>
      </c>
      <c r="K134" s="93" t="str">
        <f t="shared" si="23"/>
        <v/>
      </c>
      <c r="L134" s="50"/>
      <c r="M134" s="17" t="e">
        <f t="shared" ca="1" si="12"/>
        <v>#VALUE!</v>
      </c>
      <c r="N134" s="19" t="e">
        <f t="shared" si="13"/>
        <v>#VALUE!</v>
      </c>
      <c r="O134" s="17" t="e">
        <f t="shared" ca="1" si="14"/>
        <v>#VALUE!</v>
      </c>
    </row>
    <row r="135" spans="1:15" ht="20.25" x14ac:dyDescent="0.3">
      <c r="A135" s="69" t="str">
        <f t="shared" si="15"/>
        <v/>
      </c>
      <c r="B135" s="50"/>
      <c r="C135" s="73"/>
      <c r="D135" s="5" t="str">
        <f t="shared" si="16"/>
        <v/>
      </c>
      <c r="E135" s="5" t="str">
        <f t="shared" ca="1" si="17"/>
        <v/>
      </c>
      <c r="F135" s="6" t="str">
        <f t="shared" si="18"/>
        <v/>
      </c>
      <c r="G135" s="7" t="str">
        <f t="shared" si="19"/>
        <v/>
      </c>
      <c r="H135" s="6" t="str">
        <f t="shared" si="20"/>
        <v/>
      </c>
      <c r="I135" s="93" t="str">
        <f t="shared" ca="1" si="21"/>
        <v/>
      </c>
      <c r="J135" s="93" t="str">
        <f t="shared" ca="1" si="22"/>
        <v/>
      </c>
      <c r="K135" s="93" t="str">
        <f t="shared" si="23"/>
        <v/>
      </c>
      <c r="L135" s="50"/>
      <c r="M135" s="17" t="e">
        <f t="shared" ca="1" si="12"/>
        <v>#VALUE!</v>
      </c>
      <c r="N135" s="19" t="e">
        <f t="shared" si="13"/>
        <v>#VALUE!</v>
      </c>
      <c r="O135" s="17" t="e">
        <f t="shared" ca="1" si="14"/>
        <v>#VALUE!</v>
      </c>
    </row>
    <row r="136" spans="1:15" ht="20.25" x14ac:dyDescent="0.3">
      <c r="A136" s="69" t="str">
        <f t="shared" si="15"/>
        <v/>
      </c>
      <c r="B136" s="50"/>
      <c r="C136" s="73"/>
      <c r="D136" s="5" t="str">
        <f t="shared" si="16"/>
        <v/>
      </c>
      <c r="E136" s="5" t="str">
        <f t="shared" ca="1" si="17"/>
        <v/>
      </c>
      <c r="F136" s="6" t="str">
        <f t="shared" si="18"/>
        <v/>
      </c>
      <c r="G136" s="7" t="str">
        <f t="shared" si="19"/>
        <v/>
      </c>
      <c r="H136" s="6" t="str">
        <f t="shared" si="20"/>
        <v/>
      </c>
      <c r="I136" s="93" t="str">
        <f t="shared" ca="1" si="21"/>
        <v/>
      </c>
      <c r="J136" s="93" t="str">
        <f t="shared" ca="1" si="22"/>
        <v/>
      </c>
      <c r="K136" s="93" t="str">
        <f t="shared" si="23"/>
        <v/>
      </c>
      <c r="L136" s="50"/>
      <c r="M136" s="17" t="e">
        <f t="shared" ca="1" si="12"/>
        <v>#VALUE!</v>
      </c>
      <c r="N136" s="19" t="e">
        <f t="shared" si="13"/>
        <v>#VALUE!</v>
      </c>
      <c r="O136" s="17" t="e">
        <f t="shared" ca="1" si="14"/>
        <v>#VALUE!</v>
      </c>
    </row>
    <row r="137" spans="1:15" ht="20.25" x14ac:dyDescent="0.3">
      <c r="A137" s="69" t="str">
        <f t="shared" si="15"/>
        <v/>
      </c>
      <c r="B137" s="50"/>
      <c r="C137" s="73"/>
      <c r="D137" s="5" t="str">
        <f t="shared" si="16"/>
        <v/>
      </c>
      <c r="E137" s="5" t="str">
        <f t="shared" ca="1" si="17"/>
        <v/>
      </c>
      <c r="F137" s="6" t="str">
        <f t="shared" si="18"/>
        <v/>
      </c>
      <c r="G137" s="7" t="str">
        <f t="shared" si="19"/>
        <v/>
      </c>
      <c r="H137" s="6" t="str">
        <f t="shared" si="20"/>
        <v/>
      </c>
      <c r="I137" s="93" t="str">
        <f t="shared" ca="1" si="21"/>
        <v/>
      </c>
      <c r="J137" s="93" t="str">
        <f t="shared" ca="1" si="22"/>
        <v/>
      </c>
      <c r="K137" s="93" t="str">
        <f t="shared" si="23"/>
        <v/>
      </c>
      <c r="L137" s="50"/>
      <c r="M137" s="17" t="e">
        <f t="shared" ca="1" si="12"/>
        <v>#VALUE!</v>
      </c>
      <c r="N137" s="19" t="e">
        <f t="shared" si="13"/>
        <v>#VALUE!</v>
      </c>
      <c r="O137" s="17" t="e">
        <f t="shared" ca="1" si="14"/>
        <v>#VALUE!</v>
      </c>
    </row>
    <row r="138" spans="1:15" ht="20.25" x14ac:dyDescent="0.3">
      <c r="A138" s="69" t="str">
        <f t="shared" si="15"/>
        <v/>
      </c>
      <c r="B138" s="50"/>
      <c r="C138" s="73"/>
      <c r="D138" s="5" t="str">
        <f t="shared" si="16"/>
        <v/>
      </c>
      <c r="E138" s="5" t="str">
        <f t="shared" ca="1" si="17"/>
        <v/>
      </c>
      <c r="F138" s="6" t="str">
        <f t="shared" si="18"/>
        <v/>
      </c>
      <c r="G138" s="7" t="str">
        <f t="shared" si="19"/>
        <v/>
      </c>
      <c r="H138" s="6" t="str">
        <f t="shared" si="20"/>
        <v/>
      </c>
      <c r="I138" s="93" t="str">
        <f t="shared" ca="1" si="21"/>
        <v/>
      </c>
      <c r="J138" s="93" t="str">
        <f t="shared" ca="1" si="22"/>
        <v/>
      </c>
      <c r="K138" s="93" t="str">
        <f t="shared" si="23"/>
        <v/>
      </c>
      <c r="L138" s="50"/>
      <c r="M138" s="17" t="e">
        <f t="shared" ref="M138:M201" ca="1" si="24">J138-I138</f>
        <v>#VALUE!</v>
      </c>
      <c r="N138" s="19" t="e">
        <f t="shared" ref="N138:N201" si="25">F138+G138+H138</f>
        <v>#VALUE!</v>
      </c>
      <c r="O138" s="17" t="e">
        <f t="shared" ref="O138:O201" ca="1" si="26">N138-I138</f>
        <v>#VALUE!</v>
      </c>
    </row>
    <row r="139" spans="1:15" ht="20.25" x14ac:dyDescent="0.3">
      <c r="A139" s="69" t="str">
        <f t="shared" ref="A139:A202" si="27">IF(A138&lt;$C$7,A138+1,"")</f>
        <v/>
      </c>
      <c r="B139" s="50"/>
      <c r="C139" s="73"/>
      <c r="D139" s="5" t="str">
        <f t="shared" ref="D139:D159" si="28">IF(A138&lt;$C$7,4*H139-E139,"")</f>
        <v/>
      </c>
      <c r="E139" s="5" t="str">
        <f t="shared" ref="E139:E159" ca="1" si="29">IF(A138&lt;$C$7,RANDBETWEEN(2*H139-1,2*H139),"")</f>
        <v/>
      </c>
      <c r="F139" s="6" t="str">
        <f t="shared" ref="F139:F159" si="30">IF(A138&lt;$C$7,IF(I139&lt;22,1,IF(I139&lt;24,2,IF(I139&lt;26,3,IF(I139&lt;28,4,5)))),"")</f>
        <v/>
      </c>
      <c r="G139" s="7" t="str">
        <f t="shared" ref="G139:G159" si="31">IF(A138&lt;$C$7,IF(I139&lt;15,5,IF(I139&lt;24,7,IF(I139&lt;27,8,IF(I139&lt;29,9,10)))),"")</f>
        <v/>
      </c>
      <c r="H139" s="6" t="str">
        <f t="shared" ref="H139:H159" si="32">IF(A138&lt;$C$7,I139-G139-F139,"")</f>
        <v/>
      </c>
      <c r="I139" s="93" t="str">
        <f t="shared" ref="I139:I159" ca="1" si="33">IF(A138&lt;$C$7,IF(J139&lt;40,10+RANDBETWEEN(0,4),IF(J139&lt;50,13+RANDBETWEEN(0,4),IF(J139&lt;60,16+RANDBETWEEN(0,4),IF(J139&lt;70,20+RANDBETWEEN(0,4),IF(J139&lt;80,22+RANDBETWEEN(0,4),25+RANDBETWEEN(0,4)))))),"")</f>
        <v/>
      </c>
      <c r="J139" s="93" t="str">
        <f t="shared" ref="J139:J159" ca="1" si="34">IF(A138&lt;$C$7,IF(K139="O",90,IF(K139="E",80,IF(K139="A",70,IF(K139="B",60,IF(K139="C",50,IF(K139="D",40,30))))))+RANDBETWEEN(0,5),"")</f>
        <v/>
      </c>
      <c r="K139" s="93" t="str">
        <f t="shared" ref="K139:K159" si="35">IF(A138&lt;$C$7,LEFT(L139,LEN(L139)-(LEN(L139)-1)),"")</f>
        <v/>
      </c>
      <c r="L139" s="50"/>
      <c r="M139" s="17" t="e">
        <f t="shared" ca="1" si="24"/>
        <v>#VALUE!</v>
      </c>
      <c r="N139" s="19" t="e">
        <f t="shared" si="25"/>
        <v>#VALUE!</v>
      </c>
      <c r="O139" s="17" t="e">
        <f t="shared" ca="1" si="26"/>
        <v>#VALUE!</v>
      </c>
    </row>
    <row r="140" spans="1:15" ht="20.25" x14ac:dyDescent="0.3">
      <c r="A140" s="69" t="str">
        <f t="shared" si="27"/>
        <v/>
      </c>
      <c r="B140" s="50"/>
      <c r="C140" s="73"/>
      <c r="D140" s="5" t="str">
        <f t="shared" si="28"/>
        <v/>
      </c>
      <c r="E140" s="5" t="str">
        <f t="shared" ca="1" si="29"/>
        <v/>
      </c>
      <c r="F140" s="6" t="str">
        <f t="shared" si="30"/>
        <v/>
      </c>
      <c r="G140" s="7" t="str">
        <f t="shared" si="31"/>
        <v/>
      </c>
      <c r="H140" s="6" t="str">
        <f t="shared" si="32"/>
        <v/>
      </c>
      <c r="I140" s="93" t="str">
        <f t="shared" ca="1" si="33"/>
        <v/>
      </c>
      <c r="J140" s="93" t="str">
        <f t="shared" ca="1" si="34"/>
        <v/>
      </c>
      <c r="K140" s="93" t="str">
        <f t="shared" si="35"/>
        <v/>
      </c>
      <c r="L140" s="50"/>
      <c r="M140" s="17" t="e">
        <f t="shared" ca="1" si="24"/>
        <v>#VALUE!</v>
      </c>
      <c r="N140" s="19" t="e">
        <f t="shared" si="25"/>
        <v>#VALUE!</v>
      </c>
      <c r="O140" s="17" t="e">
        <f t="shared" ca="1" si="26"/>
        <v>#VALUE!</v>
      </c>
    </row>
    <row r="141" spans="1:15" ht="20.25" x14ac:dyDescent="0.3">
      <c r="A141" s="69" t="str">
        <f t="shared" si="27"/>
        <v/>
      </c>
      <c r="B141" s="50"/>
      <c r="C141" s="73"/>
      <c r="D141" s="5" t="str">
        <f t="shared" si="28"/>
        <v/>
      </c>
      <c r="E141" s="5" t="str">
        <f t="shared" ca="1" si="29"/>
        <v/>
      </c>
      <c r="F141" s="6" t="str">
        <f t="shared" si="30"/>
        <v/>
      </c>
      <c r="G141" s="7" t="str">
        <f t="shared" si="31"/>
        <v/>
      </c>
      <c r="H141" s="6" t="str">
        <f t="shared" si="32"/>
        <v/>
      </c>
      <c r="I141" s="93" t="str">
        <f t="shared" ca="1" si="33"/>
        <v/>
      </c>
      <c r="J141" s="93" t="str">
        <f t="shared" ca="1" si="34"/>
        <v/>
      </c>
      <c r="K141" s="93" t="str">
        <f t="shared" si="35"/>
        <v/>
      </c>
      <c r="L141" s="50"/>
      <c r="M141" s="17" t="e">
        <f t="shared" ca="1" si="24"/>
        <v>#VALUE!</v>
      </c>
      <c r="N141" s="19" t="e">
        <f t="shared" si="25"/>
        <v>#VALUE!</v>
      </c>
      <c r="O141" s="17" t="e">
        <f t="shared" ca="1" si="26"/>
        <v>#VALUE!</v>
      </c>
    </row>
    <row r="142" spans="1:15" ht="20.25" x14ac:dyDescent="0.3">
      <c r="A142" s="69" t="str">
        <f t="shared" si="27"/>
        <v/>
      </c>
      <c r="B142" s="50"/>
      <c r="C142" s="73"/>
      <c r="D142" s="5" t="str">
        <f t="shared" si="28"/>
        <v/>
      </c>
      <c r="E142" s="5" t="str">
        <f t="shared" ca="1" si="29"/>
        <v/>
      </c>
      <c r="F142" s="6" t="str">
        <f t="shared" si="30"/>
        <v/>
      </c>
      <c r="G142" s="7" t="str">
        <f t="shared" si="31"/>
        <v/>
      </c>
      <c r="H142" s="6" t="str">
        <f t="shared" si="32"/>
        <v/>
      </c>
      <c r="I142" s="93" t="str">
        <f t="shared" ca="1" si="33"/>
        <v/>
      </c>
      <c r="J142" s="93" t="str">
        <f t="shared" ca="1" si="34"/>
        <v/>
      </c>
      <c r="K142" s="93" t="str">
        <f t="shared" si="35"/>
        <v/>
      </c>
      <c r="L142" s="50"/>
      <c r="M142" s="17" t="e">
        <f t="shared" ca="1" si="24"/>
        <v>#VALUE!</v>
      </c>
      <c r="N142" s="19" t="e">
        <f t="shared" si="25"/>
        <v>#VALUE!</v>
      </c>
      <c r="O142" s="17" t="e">
        <f t="shared" ca="1" si="26"/>
        <v>#VALUE!</v>
      </c>
    </row>
    <row r="143" spans="1:15" ht="20.25" x14ac:dyDescent="0.3">
      <c r="A143" s="69" t="str">
        <f t="shared" si="27"/>
        <v/>
      </c>
      <c r="B143" s="50"/>
      <c r="C143" s="73"/>
      <c r="D143" s="5" t="str">
        <f t="shared" si="28"/>
        <v/>
      </c>
      <c r="E143" s="5" t="str">
        <f t="shared" ca="1" si="29"/>
        <v/>
      </c>
      <c r="F143" s="6" t="str">
        <f t="shared" si="30"/>
        <v/>
      </c>
      <c r="G143" s="7" t="str">
        <f t="shared" si="31"/>
        <v/>
      </c>
      <c r="H143" s="6" t="str">
        <f t="shared" si="32"/>
        <v/>
      </c>
      <c r="I143" s="93" t="str">
        <f t="shared" ca="1" si="33"/>
        <v/>
      </c>
      <c r="J143" s="93" t="str">
        <f t="shared" ca="1" si="34"/>
        <v/>
      </c>
      <c r="K143" s="93" t="str">
        <f t="shared" si="35"/>
        <v/>
      </c>
      <c r="L143" s="50"/>
      <c r="M143" s="17" t="e">
        <f t="shared" ca="1" si="24"/>
        <v>#VALUE!</v>
      </c>
      <c r="N143" s="19" t="e">
        <f t="shared" si="25"/>
        <v>#VALUE!</v>
      </c>
      <c r="O143" s="17" t="e">
        <f t="shared" ca="1" si="26"/>
        <v>#VALUE!</v>
      </c>
    </row>
    <row r="144" spans="1:15" ht="20.25" x14ac:dyDescent="0.3">
      <c r="A144" s="69" t="str">
        <f t="shared" si="27"/>
        <v/>
      </c>
      <c r="B144" s="50"/>
      <c r="C144" s="73"/>
      <c r="D144" s="5" t="str">
        <f t="shared" si="28"/>
        <v/>
      </c>
      <c r="E144" s="5" t="str">
        <f t="shared" ca="1" si="29"/>
        <v/>
      </c>
      <c r="F144" s="6" t="str">
        <f t="shared" si="30"/>
        <v/>
      </c>
      <c r="G144" s="7" t="str">
        <f t="shared" si="31"/>
        <v/>
      </c>
      <c r="H144" s="6" t="str">
        <f t="shared" si="32"/>
        <v/>
      </c>
      <c r="I144" s="93" t="str">
        <f t="shared" ca="1" si="33"/>
        <v/>
      </c>
      <c r="J144" s="93" t="str">
        <f t="shared" ca="1" si="34"/>
        <v/>
      </c>
      <c r="K144" s="93" t="str">
        <f t="shared" si="35"/>
        <v/>
      </c>
      <c r="L144" s="50"/>
      <c r="M144" s="17" t="e">
        <f t="shared" ca="1" si="24"/>
        <v>#VALUE!</v>
      </c>
      <c r="N144" s="19" t="e">
        <f t="shared" si="25"/>
        <v>#VALUE!</v>
      </c>
      <c r="O144" s="17" t="e">
        <f t="shared" ca="1" si="26"/>
        <v>#VALUE!</v>
      </c>
    </row>
    <row r="145" spans="1:15" ht="20.25" x14ac:dyDescent="0.3">
      <c r="A145" s="69" t="str">
        <f t="shared" si="27"/>
        <v/>
      </c>
      <c r="B145" s="50"/>
      <c r="C145" s="73"/>
      <c r="D145" s="5" t="str">
        <f t="shared" si="28"/>
        <v/>
      </c>
      <c r="E145" s="5" t="str">
        <f t="shared" ca="1" si="29"/>
        <v/>
      </c>
      <c r="F145" s="6" t="str">
        <f t="shared" si="30"/>
        <v/>
      </c>
      <c r="G145" s="7" t="str">
        <f t="shared" si="31"/>
        <v/>
      </c>
      <c r="H145" s="6" t="str">
        <f t="shared" si="32"/>
        <v/>
      </c>
      <c r="I145" s="93" t="str">
        <f t="shared" ca="1" si="33"/>
        <v/>
      </c>
      <c r="J145" s="93" t="str">
        <f t="shared" ca="1" si="34"/>
        <v/>
      </c>
      <c r="K145" s="93" t="str">
        <f t="shared" si="35"/>
        <v/>
      </c>
      <c r="L145" s="50"/>
      <c r="M145" s="17" t="e">
        <f t="shared" ca="1" si="24"/>
        <v>#VALUE!</v>
      </c>
      <c r="N145" s="19" t="e">
        <f t="shared" si="25"/>
        <v>#VALUE!</v>
      </c>
      <c r="O145" s="17" t="e">
        <f t="shared" ca="1" si="26"/>
        <v>#VALUE!</v>
      </c>
    </row>
    <row r="146" spans="1:15" ht="20.25" x14ac:dyDescent="0.3">
      <c r="A146" s="69" t="str">
        <f t="shared" si="27"/>
        <v/>
      </c>
      <c r="B146" s="50"/>
      <c r="C146" s="73"/>
      <c r="D146" s="5" t="str">
        <f t="shared" si="28"/>
        <v/>
      </c>
      <c r="E146" s="5" t="str">
        <f t="shared" ca="1" si="29"/>
        <v/>
      </c>
      <c r="F146" s="6" t="str">
        <f t="shared" si="30"/>
        <v/>
      </c>
      <c r="G146" s="7" t="str">
        <f t="shared" si="31"/>
        <v/>
      </c>
      <c r="H146" s="6" t="str">
        <f t="shared" si="32"/>
        <v/>
      </c>
      <c r="I146" s="93" t="str">
        <f t="shared" ca="1" si="33"/>
        <v/>
      </c>
      <c r="J146" s="93" t="str">
        <f t="shared" ca="1" si="34"/>
        <v/>
      </c>
      <c r="K146" s="93" t="str">
        <f t="shared" si="35"/>
        <v/>
      </c>
      <c r="L146" s="50"/>
      <c r="M146" s="17" t="e">
        <f t="shared" ca="1" si="24"/>
        <v>#VALUE!</v>
      </c>
      <c r="N146" s="19" t="e">
        <f t="shared" si="25"/>
        <v>#VALUE!</v>
      </c>
      <c r="O146" s="17" t="e">
        <f t="shared" ca="1" si="26"/>
        <v>#VALUE!</v>
      </c>
    </row>
    <row r="147" spans="1:15" ht="20.25" x14ac:dyDescent="0.3">
      <c r="A147" s="69" t="str">
        <f t="shared" si="27"/>
        <v/>
      </c>
      <c r="B147" s="50"/>
      <c r="C147" s="73"/>
      <c r="D147" s="5" t="str">
        <f t="shared" si="28"/>
        <v/>
      </c>
      <c r="E147" s="5" t="str">
        <f t="shared" ca="1" si="29"/>
        <v/>
      </c>
      <c r="F147" s="6" t="str">
        <f t="shared" si="30"/>
        <v/>
      </c>
      <c r="G147" s="7" t="str">
        <f t="shared" si="31"/>
        <v/>
      </c>
      <c r="H147" s="6" t="str">
        <f t="shared" si="32"/>
        <v/>
      </c>
      <c r="I147" s="93" t="str">
        <f t="shared" ca="1" si="33"/>
        <v/>
      </c>
      <c r="J147" s="93" t="str">
        <f t="shared" ca="1" si="34"/>
        <v/>
      </c>
      <c r="K147" s="93" t="str">
        <f t="shared" si="35"/>
        <v/>
      </c>
      <c r="L147" s="50"/>
      <c r="M147" s="17" t="e">
        <f t="shared" ca="1" si="24"/>
        <v>#VALUE!</v>
      </c>
      <c r="N147" s="19" t="e">
        <f t="shared" si="25"/>
        <v>#VALUE!</v>
      </c>
      <c r="O147" s="17" t="e">
        <f t="shared" ca="1" si="26"/>
        <v>#VALUE!</v>
      </c>
    </row>
    <row r="148" spans="1:15" ht="20.25" x14ac:dyDescent="0.3">
      <c r="A148" s="69" t="str">
        <f t="shared" si="27"/>
        <v/>
      </c>
      <c r="B148" s="50"/>
      <c r="C148" s="74"/>
      <c r="D148" s="5" t="str">
        <f t="shared" si="28"/>
        <v/>
      </c>
      <c r="E148" s="5" t="str">
        <f t="shared" ca="1" si="29"/>
        <v/>
      </c>
      <c r="F148" s="6" t="str">
        <f t="shared" si="30"/>
        <v/>
      </c>
      <c r="G148" s="7" t="str">
        <f t="shared" si="31"/>
        <v/>
      </c>
      <c r="H148" s="6" t="str">
        <f t="shared" si="32"/>
        <v/>
      </c>
      <c r="I148" s="93" t="str">
        <f t="shared" ca="1" si="33"/>
        <v/>
      </c>
      <c r="J148" s="93" t="str">
        <f t="shared" ca="1" si="34"/>
        <v/>
      </c>
      <c r="K148" s="93" t="str">
        <f t="shared" si="35"/>
        <v/>
      </c>
      <c r="L148" s="72"/>
      <c r="M148" s="17" t="e">
        <f t="shared" ca="1" si="24"/>
        <v>#VALUE!</v>
      </c>
      <c r="N148" s="19" t="e">
        <f t="shared" si="25"/>
        <v>#VALUE!</v>
      </c>
      <c r="O148" s="17" t="e">
        <f t="shared" ca="1" si="26"/>
        <v>#VALUE!</v>
      </c>
    </row>
    <row r="149" spans="1:15" ht="20.25" x14ac:dyDescent="0.3">
      <c r="A149" s="69" t="str">
        <f t="shared" si="27"/>
        <v/>
      </c>
      <c r="B149" s="50"/>
      <c r="C149" s="74"/>
      <c r="D149" s="5" t="str">
        <f t="shared" si="28"/>
        <v/>
      </c>
      <c r="E149" s="5" t="str">
        <f t="shared" ca="1" si="29"/>
        <v/>
      </c>
      <c r="F149" s="6" t="str">
        <f t="shared" si="30"/>
        <v/>
      </c>
      <c r="G149" s="7" t="str">
        <f t="shared" si="31"/>
        <v/>
      </c>
      <c r="H149" s="6" t="str">
        <f t="shared" si="32"/>
        <v/>
      </c>
      <c r="I149" s="93" t="str">
        <f t="shared" ca="1" si="33"/>
        <v/>
      </c>
      <c r="J149" s="93" t="str">
        <f t="shared" ca="1" si="34"/>
        <v/>
      </c>
      <c r="K149" s="93" t="str">
        <f t="shared" si="35"/>
        <v/>
      </c>
      <c r="L149" s="72"/>
      <c r="M149" s="17" t="e">
        <f t="shared" ca="1" si="24"/>
        <v>#VALUE!</v>
      </c>
      <c r="N149" s="19" t="e">
        <f t="shared" si="25"/>
        <v>#VALUE!</v>
      </c>
      <c r="O149" s="17" t="e">
        <f t="shared" ca="1" si="26"/>
        <v>#VALUE!</v>
      </c>
    </row>
    <row r="150" spans="1:15" ht="20.25" x14ac:dyDescent="0.3">
      <c r="A150" s="69" t="str">
        <f t="shared" si="27"/>
        <v/>
      </c>
      <c r="B150" s="50"/>
      <c r="C150" s="74"/>
      <c r="D150" s="5" t="str">
        <f t="shared" si="28"/>
        <v/>
      </c>
      <c r="E150" s="5" t="str">
        <f t="shared" ca="1" si="29"/>
        <v/>
      </c>
      <c r="F150" s="6" t="str">
        <f t="shared" si="30"/>
        <v/>
      </c>
      <c r="G150" s="7" t="str">
        <f t="shared" si="31"/>
        <v/>
      </c>
      <c r="H150" s="6" t="str">
        <f t="shared" si="32"/>
        <v/>
      </c>
      <c r="I150" s="93" t="str">
        <f t="shared" ca="1" si="33"/>
        <v/>
      </c>
      <c r="J150" s="93" t="str">
        <f t="shared" ca="1" si="34"/>
        <v/>
      </c>
      <c r="K150" s="93" t="str">
        <f t="shared" si="35"/>
        <v/>
      </c>
      <c r="L150" s="72"/>
      <c r="M150" s="17" t="e">
        <f t="shared" ca="1" si="24"/>
        <v>#VALUE!</v>
      </c>
      <c r="N150" s="19" t="e">
        <f t="shared" si="25"/>
        <v>#VALUE!</v>
      </c>
      <c r="O150" s="17" t="e">
        <f t="shared" ca="1" si="26"/>
        <v>#VALUE!</v>
      </c>
    </row>
    <row r="151" spans="1:15" ht="20.25" x14ac:dyDescent="0.3">
      <c r="A151" s="69" t="str">
        <f t="shared" si="27"/>
        <v/>
      </c>
      <c r="B151" s="50"/>
      <c r="C151" s="74"/>
      <c r="D151" s="5" t="str">
        <f t="shared" si="28"/>
        <v/>
      </c>
      <c r="E151" s="5" t="str">
        <f t="shared" ca="1" si="29"/>
        <v/>
      </c>
      <c r="F151" s="6" t="str">
        <f t="shared" si="30"/>
        <v/>
      </c>
      <c r="G151" s="7" t="str">
        <f t="shared" si="31"/>
        <v/>
      </c>
      <c r="H151" s="6" t="str">
        <f t="shared" si="32"/>
        <v/>
      </c>
      <c r="I151" s="93" t="str">
        <f t="shared" ca="1" si="33"/>
        <v/>
      </c>
      <c r="J151" s="93" t="str">
        <f t="shared" ca="1" si="34"/>
        <v/>
      </c>
      <c r="K151" s="93" t="str">
        <f t="shared" si="35"/>
        <v/>
      </c>
      <c r="L151" s="72"/>
      <c r="M151" s="17" t="e">
        <f t="shared" ca="1" si="24"/>
        <v>#VALUE!</v>
      </c>
      <c r="N151" s="19" t="e">
        <f t="shared" si="25"/>
        <v>#VALUE!</v>
      </c>
      <c r="O151" s="17" t="e">
        <f t="shared" ca="1" si="26"/>
        <v>#VALUE!</v>
      </c>
    </row>
    <row r="152" spans="1:15" ht="20.25" x14ac:dyDescent="0.3">
      <c r="A152" s="69" t="str">
        <f t="shared" si="27"/>
        <v/>
      </c>
      <c r="B152" s="50"/>
      <c r="C152" s="74"/>
      <c r="D152" s="5" t="str">
        <f t="shared" si="28"/>
        <v/>
      </c>
      <c r="E152" s="5" t="str">
        <f t="shared" ca="1" si="29"/>
        <v/>
      </c>
      <c r="F152" s="6" t="str">
        <f t="shared" si="30"/>
        <v/>
      </c>
      <c r="G152" s="7" t="str">
        <f t="shared" si="31"/>
        <v/>
      </c>
      <c r="H152" s="6" t="str">
        <f t="shared" si="32"/>
        <v/>
      </c>
      <c r="I152" s="93" t="str">
        <f t="shared" ca="1" si="33"/>
        <v/>
      </c>
      <c r="J152" s="93" t="str">
        <f t="shared" ca="1" si="34"/>
        <v/>
      </c>
      <c r="K152" s="93" t="str">
        <f t="shared" si="35"/>
        <v/>
      </c>
      <c r="L152" s="72"/>
      <c r="M152" s="17" t="e">
        <f t="shared" ca="1" si="24"/>
        <v>#VALUE!</v>
      </c>
      <c r="N152" s="19" t="e">
        <f t="shared" si="25"/>
        <v>#VALUE!</v>
      </c>
      <c r="O152" s="17" t="e">
        <f t="shared" ca="1" si="26"/>
        <v>#VALUE!</v>
      </c>
    </row>
    <row r="153" spans="1:15" ht="20.25" x14ac:dyDescent="0.3">
      <c r="A153" s="69" t="str">
        <f t="shared" si="27"/>
        <v/>
      </c>
      <c r="B153" s="50"/>
      <c r="C153" s="74"/>
      <c r="D153" s="5" t="str">
        <f t="shared" si="28"/>
        <v/>
      </c>
      <c r="E153" s="5" t="str">
        <f t="shared" ca="1" si="29"/>
        <v/>
      </c>
      <c r="F153" s="6" t="str">
        <f t="shared" si="30"/>
        <v/>
      </c>
      <c r="G153" s="7" t="str">
        <f t="shared" si="31"/>
        <v/>
      </c>
      <c r="H153" s="6" t="str">
        <f t="shared" si="32"/>
        <v/>
      </c>
      <c r="I153" s="93" t="str">
        <f t="shared" ca="1" si="33"/>
        <v/>
      </c>
      <c r="J153" s="93" t="str">
        <f t="shared" ca="1" si="34"/>
        <v/>
      </c>
      <c r="K153" s="93" t="str">
        <f t="shared" si="35"/>
        <v/>
      </c>
      <c r="L153" s="72"/>
      <c r="M153" s="17" t="e">
        <f t="shared" ca="1" si="24"/>
        <v>#VALUE!</v>
      </c>
      <c r="N153" s="19" t="e">
        <f t="shared" si="25"/>
        <v>#VALUE!</v>
      </c>
      <c r="O153" s="17" t="e">
        <f t="shared" ca="1" si="26"/>
        <v>#VALUE!</v>
      </c>
    </row>
    <row r="154" spans="1:15" ht="20.25" x14ac:dyDescent="0.3">
      <c r="A154" s="69" t="str">
        <f t="shared" si="27"/>
        <v/>
      </c>
      <c r="B154" s="50"/>
      <c r="C154" s="74"/>
      <c r="D154" s="5" t="str">
        <f t="shared" si="28"/>
        <v/>
      </c>
      <c r="E154" s="5" t="str">
        <f t="shared" ca="1" si="29"/>
        <v/>
      </c>
      <c r="F154" s="6" t="str">
        <f t="shared" si="30"/>
        <v/>
      </c>
      <c r="G154" s="7" t="str">
        <f t="shared" si="31"/>
        <v/>
      </c>
      <c r="H154" s="6" t="str">
        <f t="shared" si="32"/>
        <v/>
      </c>
      <c r="I154" s="93" t="str">
        <f t="shared" ca="1" si="33"/>
        <v/>
      </c>
      <c r="J154" s="93" t="str">
        <f t="shared" ca="1" si="34"/>
        <v/>
      </c>
      <c r="K154" s="93" t="str">
        <f t="shared" si="35"/>
        <v/>
      </c>
      <c r="L154" s="72"/>
      <c r="M154" s="17" t="e">
        <f t="shared" ca="1" si="24"/>
        <v>#VALUE!</v>
      </c>
      <c r="N154" s="19" t="e">
        <f t="shared" si="25"/>
        <v>#VALUE!</v>
      </c>
      <c r="O154" s="17" t="e">
        <f t="shared" ca="1" si="26"/>
        <v>#VALUE!</v>
      </c>
    </row>
    <row r="155" spans="1:15" ht="20.25" x14ac:dyDescent="0.3">
      <c r="A155" s="69" t="str">
        <f t="shared" si="27"/>
        <v/>
      </c>
      <c r="B155" s="50"/>
      <c r="C155" s="74"/>
      <c r="D155" s="5" t="str">
        <f t="shared" si="28"/>
        <v/>
      </c>
      <c r="E155" s="5" t="str">
        <f t="shared" ca="1" si="29"/>
        <v/>
      </c>
      <c r="F155" s="6" t="str">
        <f t="shared" si="30"/>
        <v/>
      </c>
      <c r="G155" s="7" t="str">
        <f t="shared" si="31"/>
        <v/>
      </c>
      <c r="H155" s="6" t="str">
        <f t="shared" si="32"/>
        <v/>
      </c>
      <c r="I155" s="93" t="str">
        <f t="shared" ca="1" si="33"/>
        <v/>
      </c>
      <c r="J155" s="93" t="str">
        <f t="shared" ca="1" si="34"/>
        <v/>
      </c>
      <c r="K155" s="93" t="str">
        <f t="shared" si="35"/>
        <v/>
      </c>
      <c r="L155" s="72"/>
      <c r="M155" s="17" t="e">
        <f t="shared" ca="1" si="24"/>
        <v>#VALUE!</v>
      </c>
      <c r="N155" s="19" t="e">
        <f t="shared" si="25"/>
        <v>#VALUE!</v>
      </c>
      <c r="O155" s="17" t="e">
        <f t="shared" ca="1" si="26"/>
        <v>#VALUE!</v>
      </c>
    </row>
    <row r="156" spans="1:15" ht="20.25" x14ac:dyDescent="0.3">
      <c r="A156" s="69" t="str">
        <f t="shared" si="27"/>
        <v/>
      </c>
      <c r="B156" s="50"/>
      <c r="C156" s="74"/>
      <c r="D156" s="5" t="str">
        <f t="shared" si="28"/>
        <v/>
      </c>
      <c r="E156" s="5" t="str">
        <f t="shared" ca="1" si="29"/>
        <v/>
      </c>
      <c r="F156" s="6" t="str">
        <f t="shared" si="30"/>
        <v/>
      </c>
      <c r="G156" s="7" t="str">
        <f t="shared" si="31"/>
        <v/>
      </c>
      <c r="H156" s="6" t="str">
        <f t="shared" si="32"/>
        <v/>
      </c>
      <c r="I156" s="93" t="str">
        <f t="shared" ca="1" si="33"/>
        <v/>
      </c>
      <c r="J156" s="93" t="str">
        <f t="shared" ca="1" si="34"/>
        <v/>
      </c>
      <c r="K156" s="93" t="str">
        <f t="shared" si="35"/>
        <v/>
      </c>
      <c r="L156" s="72"/>
      <c r="M156" s="17" t="e">
        <f t="shared" ca="1" si="24"/>
        <v>#VALUE!</v>
      </c>
      <c r="N156" s="19" t="e">
        <f t="shared" si="25"/>
        <v>#VALUE!</v>
      </c>
      <c r="O156" s="17" t="e">
        <f t="shared" ca="1" si="26"/>
        <v>#VALUE!</v>
      </c>
    </row>
    <row r="157" spans="1:15" ht="20.25" x14ac:dyDescent="0.3">
      <c r="A157" s="69" t="str">
        <f t="shared" si="27"/>
        <v/>
      </c>
      <c r="B157" s="50"/>
      <c r="C157" s="74"/>
      <c r="D157" s="5" t="str">
        <f t="shared" si="28"/>
        <v/>
      </c>
      <c r="E157" s="5" t="str">
        <f t="shared" ca="1" si="29"/>
        <v/>
      </c>
      <c r="F157" s="6" t="str">
        <f t="shared" si="30"/>
        <v/>
      </c>
      <c r="G157" s="7" t="str">
        <f t="shared" si="31"/>
        <v/>
      </c>
      <c r="H157" s="6" t="str">
        <f t="shared" si="32"/>
        <v/>
      </c>
      <c r="I157" s="93" t="str">
        <f t="shared" ca="1" si="33"/>
        <v/>
      </c>
      <c r="J157" s="93" t="str">
        <f t="shared" ca="1" si="34"/>
        <v/>
      </c>
      <c r="K157" s="93" t="str">
        <f t="shared" si="35"/>
        <v/>
      </c>
      <c r="L157" s="72"/>
      <c r="M157" s="17" t="e">
        <f t="shared" ca="1" si="24"/>
        <v>#VALUE!</v>
      </c>
      <c r="N157" s="19" t="e">
        <f t="shared" si="25"/>
        <v>#VALUE!</v>
      </c>
      <c r="O157" s="17" t="e">
        <f t="shared" ca="1" si="26"/>
        <v>#VALUE!</v>
      </c>
    </row>
    <row r="158" spans="1:15" ht="20.25" x14ac:dyDescent="0.3">
      <c r="A158" s="69" t="str">
        <f t="shared" si="27"/>
        <v/>
      </c>
      <c r="B158" s="50"/>
      <c r="C158" s="74"/>
      <c r="D158" s="5" t="str">
        <f t="shared" si="28"/>
        <v/>
      </c>
      <c r="E158" s="5" t="str">
        <f t="shared" ca="1" si="29"/>
        <v/>
      </c>
      <c r="F158" s="6" t="str">
        <f t="shared" si="30"/>
        <v/>
      </c>
      <c r="G158" s="7" t="str">
        <f t="shared" si="31"/>
        <v/>
      </c>
      <c r="H158" s="6" t="str">
        <f t="shared" si="32"/>
        <v/>
      </c>
      <c r="I158" s="93" t="str">
        <f t="shared" ca="1" si="33"/>
        <v/>
      </c>
      <c r="J158" s="93" t="str">
        <f t="shared" ca="1" si="34"/>
        <v/>
      </c>
      <c r="K158" s="93" t="str">
        <f t="shared" si="35"/>
        <v/>
      </c>
      <c r="L158" s="72"/>
      <c r="M158" s="17" t="e">
        <f t="shared" ca="1" si="24"/>
        <v>#VALUE!</v>
      </c>
      <c r="N158" s="19" t="e">
        <f t="shared" si="25"/>
        <v>#VALUE!</v>
      </c>
      <c r="O158" s="17" t="e">
        <f t="shared" ca="1" si="26"/>
        <v>#VALUE!</v>
      </c>
    </row>
    <row r="159" spans="1:15" ht="20.25" x14ac:dyDescent="0.3">
      <c r="A159" s="69" t="str">
        <f t="shared" si="27"/>
        <v/>
      </c>
      <c r="B159" s="50"/>
      <c r="C159" s="74"/>
      <c r="D159" s="5" t="str">
        <f t="shared" si="28"/>
        <v/>
      </c>
      <c r="E159" s="5" t="str">
        <f t="shared" ca="1" si="29"/>
        <v/>
      </c>
      <c r="F159" s="6" t="str">
        <f t="shared" si="30"/>
        <v/>
      </c>
      <c r="G159" s="7" t="str">
        <f t="shared" si="31"/>
        <v/>
      </c>
      <c r="H159" s="6" t="str">
        <f t="shared" si="32"/>
        <v/>
      </c>
      <c r="I159" s="93" t="str">
        <f t="shared" ca="1" si="33"/>
        <v/>
      </c>
      <c r="J159" s="93" t="str">
        <f t="shared" ca="1" si="34"/>
        <v/>
      </c>
      <c r="K159" s="93" t="str">
        <f t="shared" si="35"/>
        <v/>
      </c>
      <c r="L159" s="72"/>
      <c r="M159" s="17" t="e">
        <f t="shared" ca="1" si="24"/>
        <v>#VALUE!</v>
      </c>
      <c r="N159" s="19" t="e">
        <f t="shared" si="25"/>
        <v>#VALUE!</v>
      </c>
      <c r="O159" s="17" t="e">
        <f t="shared" ca="1" si="26"/>
        <v>#VALUE!</v>
      </c>
    </row>
    <row r="160" spans="1:15" ht="20.25" x14ac:dyDescent="0.3">
      <c r="A160" s="69" t="str">
        <f t="shared" si="27"/>
        <v/>
      </c>
      <c r="B160" s="50"/>
      <c r="C160" s="74"/>
      <c r="D160" s="5" t="str">
        <f t="shared" ref="D160:D197" si="36">IF(A159&lt;$C$7,4*H160-E160,"")</f>
        <v/>
      </c>
      <c r="E160" s="5" t="str">
        <f t="shared" ref="E160:E197" ca="1" si="37">IF(A159&lt;$C$7,RANDBETWEEN(2*H160-1,2*H160),"")</f>
        <v/>
      </c>
      <c r="F160" s="6" t="str">
        <f t="shared" ref="F160:F197" si="38">IF(A159&lt;$C$7,IF(I160&lt;22,1,IF(I160&lt;24,2,IF(I160&lt;26,3,IF(I160&lt;28,4,5)))),"")</f>
        <v/>
      </c>
      <c r="G160" s="7" t="str">
        <f t="shared" ref="G160:G197" si="39">IF(A159&lt;$C$7,IF(I160&lt;15,5,IF(I160&lt;24,7,IF(I160&lt;27,8,IF(I160&lt;29,9,10)))),"")</f>
        <v/>
      </c>
      <c r="H160" s="6" t="str">
        <f t="shared" ref="H160:H197" si="40">IF(A159&lt;$C$7,I160-G160-F160,"")</f>
        <v/>
      </c>
      <c r="I160" s="93" t="str">
        <f t="shared" ref="I160:I197" ca="1" si="41">IF(A159&lt;$C$7,IF(J160&lt;40,10+RANDBETWEEN(0,4),IF(J160&lt;50,13+RANDBETWEEN(0,4),IF(J160&lt;60,16+RANDBETWEEN(0,4),IF(J160&lt;70,20+RANDBETWEEN(0,4),IF(J160&lt;80,22+RANDBETWEEN(0,4),25+RANDBETWEEN(0,4)))))),"")</f>
        <v/>
      </c>
      <c r="J160" s="93" t="str">
        <f t="shared" ref="J160:J197" ca="1" si="42">IF(A159&lt;$C$7,IF(K160="O",90,IF(K160="E",80,IF(K160="A",70,IF(K160="B",60,IF(K160="C",50,IF(K160="D",40,30))))))+RANDBETWEEN(0,5),"")</f>
        <v/>
      </c>
      <c r="K160" s="93" t="str">
        <f t="shared" ref="K160:K197" si="43">IF(A159&lt;$C$7,LEFT(L160,LEN(L160)-(LEN(L160)-1)),"")</f>
        <v/>
      </c>
      <c r="L160" s="72"/>
      <c r="M160" s="17" t="e">
        <f t="shared" ca="1" si="24"/>
        <v>#VALUE!</v>
      </c>
      <c r="N160" s="19" t="e">
        <f t="shared" si="25"/>
        <v>#VALUE!</v>
      </c>
      <c r="O160" s="17" t="e">
        <f t="shared" ca="1" si="26"/>
        <v>#VALUE!</v>
      </c>
    </row>
    <row r="161" spans="1:15" ht="20.25" x14ac:dyDescent="0.3">
      <c r="A161" s="69" t="str">
        <f t="shared" si="27"/>
        <v/>
      </c>
      <c r="B161" s="50"/>
      <c r="C161" s="74"/>
      <c r="D161" s="5" t="str">
        <f t="shared" si="36"/>
        <v/>
      </c>
      <c r="E161" s="5" t="str">
        <f t="shared" ca="1" si="37"/>
        <v/>
      </c>
      <c r="F161" s="6" t="str">
        <f t="shared" si="38"/>
        <v/>
      </c>
      <c r="G161" s="7" t="str">
        <f t="shared" si="39"/>
        <v/>
      </c>
      <c r="H161" s="6" t="str">
        <f t="shared" si="40"/>
        <v/>
      </c>
      <c r="I161" s="93" t="str">
        <f t="shared" ca="1" si="41"/>
        <v/>
      </c>
      <c r="J161" s="93" t="str">
        <f t="shared" ca="1" si="42"/>
        <v/>
      </c>
      <c r="K161" s="93" t="str">
        <f t="shared" si="43"/>
        <v/>
      </c>
      <c r="L161" s="72"/>
      <c r="M161" s="17" t="e">
        <f t="shared" ca="1" si="24"/>
        <v>#VALUE!</v>
      </c>
      <c r="N161" s="19" t="e">
        <f t="shared" si="25"/>
        <v>#VALUE!</v>
      </c>
      <c r="O161" s="17" t="e">
        <f t="shared" ca="1" si="26"/>
        <v>#VALUE!</v>
      </c>
    </row>
    <row r="162" spans="1:15" ht="20.25" x14ac:dyDescent="0.3">
      <c r="A162" s="69" t="str">
        <f t="shared" si="27"/>
        <v/>
      </c>
      <c r="B162" s="50"/>
      <c r="C162" s="74"/>
      <c r="D162" s="5" t="str">
        <f t="shared" si="36"/>
        <v/>
      </c>
      <c r="E162" s="5" t="str">
        <f t="shared" ca="1" si="37"/>
        <v/>
      </c>
      <c r="F162" s="6" t="str">
        <f t="shared" si="38"/>
        <v/>
      </c>
      <c r="G162" s="7" t="str">
        <f t="shared" si="39"/>
        <v/>
      </c>
      <c r="H162" s="6" t="str">
        <f t="shared" si="40"/>
        <v/>
      </c>
      <c r="I162" s="93" t="str">
        <f t="shared" ca="1" si="41"/>
        <v/>
      </c>
      <c r="J162" s="93" t="str">
        <f t="shared" ca="1" si="42"/>
        <v/>
      </c>
      <c r="K162" s="93" t="str">
        <f t="shared" si="43"/>
        <v/>
      </c>
      <c r="L162" s="72"/>
      <c r="M162" s="17" t="e">
        <f t="shared" ca="1" si="24"/>
        <v>#VALUE!</v>
      </c>
      <c r="N162" s="19" t="e">
        <f t="shared" si="25"/>
        <v>#VALUE!</v>
      </c>
      <c r="O162" s="17" t="e">
        <f t="shared" ca="1" si="26"/>
        <v>#VALUE!</v>
      </c>
    </row>
    <row r="163" spans="1:15" ht="20.25" x14ac:dyDescent="0.3">
      <c r="A163" s="69" t="str">
        <f t="shared" si="27"/>
        <v/>
      </c>
      <c r="B163" s="50"/>
      <c r="C163" s="74"/>
      <c r="D163" s="5" t="str">
        <f t="shared" si="36"/>
        <v/>
      </c>
      <c r="E163" s="5" t="str">
        <f t="shared" ca="1" si="37"/>
        <v/>
      </c>
      <c r="F163" s="6" t="str">
        <f t="shared" si="38"/>
        <v/>
      </c>
      <c r="G163" s="7" t="str">
        <f t="shared" si="39"/>
        <v/>
      </c>
      <c r="H163" s="6" t="str">
        <f t="shared" si="40"/>
        <v/>
      </c>
      <c r="I163" s="93" t="str">
        <f t="shared" ca="1" si="41"/>
        <v/>
      </c>
      <c r="J163" s="93" t="str">
        <f t="shared" ca="1" si="42"/>
        <v/>
      </c>
      <c r="K163" s="93" t="str">
        <f t="shared" si="43"/>
        <v/>
      </c>
      <c r="L163" s="72"/>
      <c r="M163" s="17" t="e">
        <f t="shared" ca="1" si="24"/>
        <v>#VALUE!</v>
      </c>
      <c r="N163" s="19" t="e">
        <f t="shared" si="25"/>
        <v>#VALUE!</v>
      </c>
      <c r="O163" s="17" t="e">
        <f t="shared" ca="1" si="26"/>
        <v>#VALUE!</v>
      </c>
    </row>
    <row r="164" spans="1:15" ht="20.25" x14ac:dyDescent="0.3">
      <c r="A164" s="69" t="str">
        <f t="shared" si="27"/>
        <v/>
      </c>
      <c r="B164" s="50"/>
      <c r="C164" s="74"/>
      <c r="D164" s="5" t="str">
        <f t="shared" si="36"/>
        <v/>
      </c>
      <c r="E164" s="5" t="str">
        <f t="shared" ca="1" si="37"/>
        <v/>
      </c>
      <c r="F164" s="6" t="str">
        <f t="shared" si="38"/>
        <v/>
      </c>
      <c r="G164" s="7" t="str">
        <f t="shared" si="39"/>
        <v/>
      </c>
      <c r="H164" s="6" t="str">
        <f t="shared" si="40"/>
        <v/>
      </c>
      <c r="I164" s="93" t="str">
        <f t="shared" ca="1" si="41"/>
        <v/>
      </c>
      <c r="J164" s="93" t="str">
        <f t="shared" ca="1" si="42"/>
        <v/>
      </c>
      <c r="K164" s="93" t="str">
        <f t="shared" si="43"/>
        <v/>
      </c>
      <c r="L164" s="72"/>
      <c r="M164" s="17" t="e">
        <f t="shared" ca="1" si="24"/>
        <v>#VALUE!</v>
      </c>
      <c r="N164" s="19" t="e">
        <f t="shared" si="25"/>
        <v>#VALUE!</v>
      </c>
      <c r="O164" s="17" t="e">
        <f t="shared" ca="1" si="26"/>
        <v>#VALUE!</v>
      </c>
    </row>
    <row r="165" spans="1:15" ht="20.25" x14ac:dyDescent="0.3">
      <c r="A165" s="69" t="str">
        <f t="shared" si="27"/>
        <v/>
      </c>
      <c r="B165" s="50"/>
      <c r="C165" s="74"/>
      <c r="D165" s="5" t="str">
        <f t="shared" si="36"/>
        <v/>
      </c>
      <c r="E165" s="5" t="str">
        <f t="shared" ca="1" si="37"/>
        <v/>
      </c>
      <c r="F165" s="6" t="str">
        <f t="shared" si="38"/>
        <v/>
      </c>
      <c r="G165" s="7" t="str">
        <f t="shared" si="39"/>
        <v/>
      </c>
      <c r="H165" s="6" t="str">
        <f t="shared" si="40"/>
        <v/>
      </c>
      <c r="I165" s="93" t="str">
        <f t="shared" ca="1" si="41"/>
        <v/>
      </c>
      <c r="J165" s="93" t="str">
        <f t="shared" ca="1" si="42"/>
        <v/>
      </c>
      <c r="K165" s="93" t="str">
        <f t="shared" si="43"/>
        <v/>
      </c>
      <c r="L165" s="72"/>
      <c r="M165" s="17" t="e">
        <f t="shared" ca="1" si="24"/>
        <v>#VALUE!</v>
      </c>
      <c r="N165" s="19" t="e">
        <f t="shared" si="25"/>
        <v>#VALUE!</v>
      </c>
      <c r="O165" s="17" t="e">
        <f t="shared" ca="1" si="26"/>
        <v>#VALUE!</v>
      </c>
    </row>
    <row r="166" spans="1:15" ht="20.25" x14ac:dyDescent="0.3">
      <c r="A166" s="69" t="str">
        <f t="shared" si="27"/>
        <v/>
      </c>
      <c r="B166" s="50"/>
      <c r="C166" s="74"/>
      <c r="D166" s="5" t="str">
        <f t="shared" si="36"/>
        <v/>
      </c>
      <c r="E166" s="5" t="str">
        <f t="shared" ca="1" si="37"/>
        <v/>
      </c>
      <c r="F166" s="6" t="str">
        <f t="shared" si="38"/>
        <v/>
      </c>
      <c r="G166" s="7" t="str">
        <f t="shared" si="39"/>
        <v/>
      </c>
      <c r="H166" s="6" t="str">
        <f t="shared" si="40"/>
        <v/>
      </c>
      <c r="I166" s="93" t="str">
        <f t="shared" ca="1" si="41"/>
        <v/>
      </c>
      <c r="J166" s="93" t="str">
        <f t="shared" ca="1" si="42"/>
        <v/>
      </c>
      <c r="K166" s="93" t="str">
        <f t="shared" si="43"/>
        <v/>
      </c>
      <c r="L166" s="72"/>
      <c r="M166" s="17" t="e">
        <f t="shared" ca="1" si="24"/>
        <v>#VALUE!</v>
      </c>
      <c r="N166" s="19" t="e">
        <f t="shared" si="25"/>
        <v>#VALUE!</v>
      </c>
      <c r="O166" s="17" t="e">
        <f t="shared" ca="1" si="26"/>
        <v>#VALUE!</v>
      </c>
    </row>
    <row r="167" spans="1:15" ht="20.25" x14ac:dyDescent="0.3">
      <c r="A167" s="69" t="str">
        <f t="shared" si="27"/>
        <v/>
      </c>
      <c r="B167" s="50"/>
      <c r="C167" s="74"/>
      <c r="D167" s="5" t="str">
        <f t="shared" si="36"/>
        <v/>
      </c>
      <c r="E167" s="5" t="str">
        <f t="shared" ca="1" si="37"/>
        <v/>
      </c>
      <c r="F167" s="6" t="str">
        <f t="shared" si="38"/>
        <v/>
      </c>
      <c r="G167" s="7" t="str">
        <f t="shared" si="39"/>
        <v/>
      </c>
      <c r="H167" s="6" t="str">
        <f t="shared" si="40"/>
        <v/>
      </c>
      <c r="I167" s="93" t="str">
        <f t="shared" ca="1" si="41"/>
        <v/>
      </c>
      <c r="J167" s="93" t="str">
        <f t="shared" ca="1" si="42"/>
        <v/>
      </c>
      <c r="K167" s="93" t="str">
        <f t="shared" si="43"/>
        <v/>
      </c>
      <c r="L167" s="72"/>
      <c r="M167" s="17" t="e">
        <f t="shared" ca="1" si="24"/>
        <v>#VALUE!</v>
      </c>
      <c r="N167" s="19" t="e">
        <f t="shared" si="25"/>
        <v>#VALUE!</v>
      </c>
      <c r="O167" s="17" t="e">
        <f t="shared" ca="1" si="26"/>
        <v>#VALUE!</v>
      </c>
    </row>
    <row r="168" spans="1:15" ht="20.25" x14ac:dyDescent="0.3">
      <c r="A168" s="69" t="str">
        <f t="shared" si="27"/>
        <v/>
      </c>
      <c r="B168" s="50"/>
      <c r="C168" s="74"/>
      <c r="D168" s="5" t="str">
        <f t="shared" si="36"/>
        <v/>
      </c>
      <c r="E168" s="5" t="str">
        <f t="shared" ca="1" si="37"/>
        <v/>
      </c>
      <c r="F168" s="6" t="str">
        <f t="shared" si="38"/>
        <v/>
      </c>
      <c r="G168" s="7" t="str">
        <f t="shared" si="39"/>
        <v/>
      </c>
      <c r="H168" s="6" t="str">
        <f t="shared" si="40"/>
        <v/>
      </c>
      <c r="I168" s="93" t="str">
        <f t="shared" ca="1" si="41"/>
        <v/>
      </c>
      <c r="J168" s="93" t="str">
        <f t="shared" ca="1" si="42"/>
        <v/>
      </c>
      <c r="K168" s="93" t="str">
        <f t="shared" si="43"/>
        <v/>
      </c>
      <c r="L168" s="72"/>
      <c r="M168" s="17" t="e">
        <f t="shared" ca="1" si="24"/>
        <v>#VALUE!</v>
      </c>
      <c r="N168" s="19" t="e">
        <f t="shared" si="25"/>
        <v>#VALUE!</v>
      </c>
      <c r="O168" s="17" t="e">
        <f t="shared" ca="1" si="26"/>
        <v>#VALUE!</v>
      </c>
    </row>
    <row r="169" spans="1:15" ht="20.25" x14ac:dyDescent="0.3">
      <c r="A169" s="69" t="str">
        <f t="shared" si="27"/>
        <v/>
      </c>
      <c r="B169" s="50"/>
      <c r="C169" s="74"/>
      <c r="D169" s="5" t="str">
        <f t="shared" si="36"/>
        <v/>
      </c>
      <c r="E169" s="5" t="str">
        <f t="shared" ca="1" si="37"/>
        <v/>
      </c>
      <c r="F169" s="6" t="str">
        <f t="shared" si="38"/>
        <v/>
      </c>
      <c r="G169" s="7" t="str">
        <f t="shared" si="39"/>
        <v/>
      </c>
      <c r="H169" s="6" t="str">
        <f t="shared" si="40"/>
        <v/>
      </c>
      <c r="I169" s="93" t="str">
        <f t="shared" ca="1" si="41"/>
        <v/>
      </c>
      <c r="J169" s="93" t="str">
        <f t="shared" ca="1" si="42"/>
        <v/>
      </c>
      <c r="K169" s="93" t="str">
        <f t="shared" si="43"/>
        <v/>
      </c>
      <c r="L169" s="72"/>
      <c r="M169" s="17" t="e">
        <f t="shared" ca="1" si="24"/>
        <v>#VALUE!</v>
      </c>
      <c r="N169" s="19" t="e">
        <f t="shared" si="25"/>
        <v>#VALUE!</v>
      </c>
      <c r="O169" s="17" t="e">
        <f t="shared" ca="1" si="26"/>
        <v>#VALUE!</v>
      </c>
    </row>
    <row r="170" spans="1:15" ht="20.25" x14ac:dyDescent="0.3">
      <c r="A170" s="69" t="str">
        <f t="shared" si="27"/>
        <v/>
      </c>
      <c r="B170" s="50"/>
      <c r="C170" s="74"/>
      <c r="D170" s="5" t="str">
        <f t="shared" si="36"/>
        <v/>
      </c>
      <c r="E170" s="5" t="str">
        <f t="shared" ca="1" si="37"/>
        <v/>
      </c>
      <c r="F170" s="6" t="str">
        <f t="shared" si="38"/>
        <v/>
      </c>
      <c r="G170" s="7" t="str">
        <f t="shared" si="39"/>
        <v/>
      </c>
      <c r="H170" s="6" t="str">
        <f t="shared" si="40"/>
        <v/>
      </c>
      <c r="I170" s="93" t="str">
        <f t="shared" ca="1" si="41"/>
        <v/>
      </c>
      <c r="J170" s="93" t="str">
        <f t="shared" ca="1" si="42"/>
        <v/>
      </c>
      <c r="K170" s="93" t="str">
        <f t="shared" si="43"/>
        <v/>
      </c>
      <c r="L170" s="72"/>
      <c r="M170" s="17" t="e">
        <f t="shared" ca="1" si="24"/>
        <v>#VALUE!</v>
      </c>
      <c r="N170" s="19" t="e">
        <f t="shared" si="25"/>
        <v>#VALUE!</v>
      </c>
      <c r="O170" s="17" t="e">
        <f t="shared" ca="1" si="26"/>
        <v>#VALUE!</v>
      </c>
    </row>
    <row r="171" spans="1:15" ht="20.25" x14ac:dyDescent="0.3">
      <c r="A171" s="69" t="str">
        <f t="shared" si="27"/>
        <v/>
      </c>
      <c r="B171" s="50"/>
      <c r="C171" s="74"/>
      <c r="D171" s="5" t="str">
        <f t="shared" si="36"/>
        <v/>
      </c>
      <c r="E171" s="5" t="str">
        <f t="shared" ca="1" si="37"/>
        <v/>
      </c>
      <c r="F171" s="6" t="str">
        <f t="shared" si="38"/>
        <v/>
      </c>
      <c r="G171" s="7" t="str">
        <f t="shared" si="39"/>
        <v/>
      </c>
      <c r="H171" s="6" t="str">
        <f t="shared" si="40"/>
        <v/>
      </c>
      <c r="I171" s="93" t="str">
        <f t="shared" ca="1" si="41"/>
        <v/>
      </c>
      <c r="J171" s="93" t="str">
        <f t="shared" ca="1" si="42"/>
        <v/>
      </c>
      <c r="K171" s="93" t="str">
        <f t="shared" si="43"/>
        <v/>
      </c>
      <c r="L171" s="72"/>
      <c r="M171" s="17" t="e">
        <f t="shared" ca="1" si="24"/>
        <v>#VALUE!</v>
      </c>
      <c r="N171" s="19" t="e">
        <f t="shared" si="25"/>
        <v>#VALUE!</v>
      </c>
      <c r="O171" s="17" t="e">
        <f t="shared" ca="1" si="26"/>
        <v>#VALUE!</v>
      </c>
    </row>
    <row r="172" spans="1:15" ht="20.25" x14ac:dyDescent="0.3">
      <c r="A172" s="69" t="str">
        <f t="shared" si="27"/>
        <v/>
      </c>
      <c r="B172" s="50"/>
      <c r="C172" s="74"/>
      <c r="D172" s="5" t="str">
        <f t="shared" si="36"/>
        <v/>
      </c>
      <c r="E172" s="5" t="str">
        <f t="shared" ca="1" si="37"/>
        <v/>
      </c>
      <c r="F172" s="6" t="str">
        <f t="shared" si="38"/>
        <v/>
      </c>
      <c r="G172" s="7" t="str">
        <f t="shared" si="39"/>
        <v/>
      </c>
      <c r="H172" s="6" t="str">
        <f t="shared" si="40"/>
        <v/>
      </c>
      <c r="I172" s="93" t="str">
        <f t="shared" ca="1" si="41"/>
        <v/>
      </c>
      <c r="J172" s="93" t="str">
        <f t="shared" ca="1" si="42"/>
        <v/>
      </c>
      <c r="K172" s="93" t="str">
        <f t="shared" si="43"/>
        <v/>
      </c>
      <c r="L172" s="72"/>
      <c r="M172" s="17" t="e">
        <f t="shared" ca="1" si="24"/>
        <v>#VALUE!</v>
      </c>
      <c r="N172" s="19" t="e">
        <f t="shared" si="25"/>
        <v>#VALUE!</v>
      </c>
      <c r="O172" s="17" t="e">
        <f t="shared" ca="1" si="26"/>
        <v>#VALUE!</v>
      </c>
    </row>
    <row r="173" spans="1:15" ht="20.25" x14ac:dyDescent="0.3">
      <c r="A173" s="69" t="str">
        <f t="shared" si="27"/>
        <v/>
      </c>
      <c r="B173" s="50"/>
      <c r="C173" s="74"/>
      <c r="D173" s="5" t="str">
        <f t="shared" si="36"/>
        <v/>
      </c>
      <c r="E173" s="5" t="str">
        <f t="shared" ca="1" si="37"/>
        <v/>
      </c>
      <c r="F173" s="6" t="str">
        <f t="shared" si="38"/>
        <v/>
      </c>
      <c r="G173" s="7" t="str">
        <f t="shared" si="39"/>
        <v/>
      </c>
      <c r="H173" s="6" t="str">
        <f t="shared" si="40"/>
        <v/>
      </c>
      <c r="I173" s="93" t="str">
        <f t="shared" ca="1" si="41"/>
        <v/>
      </c>
      <c r="J173" s="93" t="str">
        <f t="shared" ca="1" si="42"/>
        <v/>
      </c>
      <c r="K173" s="93" t="str">
        <f t="shared" si="43"/>
        <v/>
      </c>
      <c r="L173" s="72"/>
      <c r="M173" s="17" t="e">
        <f t="shared" ca="1" si="24"/>
        <v>#VALUE!</v>
      </c>
      <c r="N173" s="19" t="e">
        <f t="shared" si="25"/>
        <v>#VALUE!</v>
      </c>
      <c r="O173" s="17" t="e">
        <f t="shared" ca="1" si="26"/>
        <v>#VALUE!</v>
      </c>
    </row>
    <row r="174" spans="1:15" ht="20.25" x14ac:dyDescent="0.3">
      <c r="A174" s="69" t="str">
        <f t="shared" si="27"/>
        <v/>
      </c>
      <c r="B174" s="50"/>
      <c r="C174" s="74"/>
      <c r="D174" s="5" t="str">
        <f t="shared" si="36"/>
        <v/>
      </c>
      <c r="E174" s="5" t="str">
        <f t="shared" ca="1" si="37"/>
        <v/>
      </c>
      <c r="F174" s="6" t="str">
        <f t="shared" si="38"/>
        <v/>
      </c>
      <c r="G174" s="7" t="str">
        <f t="shared" si="39"/>
        <v/>
      </c>
      <c r="H174" s="6" t="str">
        <f t="shared" si="40"/>
        <v/>
      </c>
      <c r="I174" s="93" t="str">
        <f t="shared" ca="1" si="41"/>
        <v/>
      </c>
      <c r="J174" s="93" t="str">
        <f t="shared" ca="1" si="42"/>
        <v/>
      </c>
      <c r="K174" s="93" t="str">
        <f t="shared" si="43"/>
        <v/>
      </c>
      <c r="L174" s="72"/>
      <c r="M174" s="17" t="e">
        <f t="shared" ca="1" si="24"/>
        <v>#VALUE!</v>
      </c>
      <c r="N174" s="19" t="e">
        <f t="shared" si="25"/>
        <v>#VALUE!</v>
      </c>
      <c r="O174" s="17" t="e">
        <f t="shared" ca="1" si="26"/>
        <v>#VALUE!</v>
      </c>
    </row>
    <row r="175" spans="1:15" ht="20.25" x14ac:dyDescent="0.3">
      <c r="A175" s="69" t="str">
        <f t="shared" si="27"/>
        <v/>
      </c>
      <c r="B175" s="50"/>
      <c r="C175" s="74"/>
      <c r="D175" s="5" t="str">
        <f t="shared" si="36"/>
        <v/>
      </c>
      <c r="E175" s="5" t="str">
        <f t="shared" ca="1" si="37"/>
        <v/>
      </c>
      <c r="F175" s="6" t="str">
        <f t="shared" si="38"/>
        <v/>
      </c>
      <c r="G175" s="7" t="str">
        <f t="shared" si="39"/>
        <v/>
      </c>
      <c r="H175" s="6" t="str">
        <f t="shared" si="40"/>
        <v/>
      </c>
      <c r="I175" s="93" t="str">
        <f t="shared" ca="1" si="41"/>
        <v/>
      </c>
      <c r="J175" s="93" t="str">
        <f t="shared" ca="1" si="42"/>
        <v/>
      </c>
      <c r="K175" s="93" t="str">
        <f t="shared" si="43"/>
        <v/>
      </c>
      <c r="L175" s="72"/>
      <c r="M175" s="17" t="e">
        <f t="shared" ca="1" si="24"/>
        <v>#VALUE!</v>
      </c>
      <c r="N175" s="19" t="e">
        <f t="shared" si="25"/>
        <v>#VALUE!</v>
      </c>
      <c r="O175" s="17" t="e">
        <f t="shared" ca="1" si="26"/>
        <v>#VALUE!</v>
      </c>
    </row>
    <row r="176" spans="1:15" ht="20.25" x14ac:dyDescent="0.3">
      <c r="A176" s="69" t="str">
        <f t="shared" si="27"/>
        <v/>
      </c>
      <c r="B176" s="50"/>
      <c r="C176" s="74"/>
      <c r="D176" s="5" t="str">
        <f t="shared" si="36"/>
        <v/>
      </c>
      <c r="E176" s="5" t="str">
        <f t="shared" ca="1" si="37"/>
        <v/>
      </c>
      <c r="F176" s="6" t="str">
        <f t="shared" si="38"/>
        <v/>
      </c>
      <c r="G176" s="7" t="str">
        <f t="shared" si="39"/>
        <v/>
      </c>
      <c r="H176" s="6" t="str">
        <f t="shared" si="40"/>
        <v/>
      </c>
      <c r="I176" s="93" t="str">
        <f t="shared" ca="1" si="41"/>
        <v/>
      </c>
      <c r="J176" s="93" t="str">
        <f t="shared" ca="1" si="42"/>
        <v/>
      </c>
      <c r="K176" s="93" t="str">
        <f t="shared" si="43"/>
        <v/>
      </c>
      <c r="L176" s="72"/>
      <c r="M176" s="17" t="e">
        <f t="shared" ca="1" si="24"/>
        <v>#VALUE!</v>
      </c>
      <c r="N176" s="19" t="e">
        <f t="shared" si="25"/>
        <v>#VALUE!</v>
      </c>
      <c r="O176" s="17" t="e">
        <f t="shared" ca="1" si="26"/>
        <v>#VALUE!</v>
      </c>
    </row>
    <row r="177" spans="1:15" ht="20.25" x14ac:dyDescent="0.3">
      <c r="A177" s="69" t="str">
        <f t="shared" si="27"/>
        <v/>
      </c>
      <c r="B177" s="50"/>
      <c r="C177" s="74"/>
      <c r="D177" s="5" t="str">
        <f t="shared" si="36"/>
        <v/>
      </c>
      <c r="E177" s="5" t="str">
        <f t="shared" ca="1" si="37"/>
        <v/>
      </c>
      <c r="F177" s="6" t="str">
        <f t="shared" si="38"/>
        <v/>
      </c>
      <c r="G177" s="7" t="str">
        <f t="shared" si="39"/>
        <v/>
      </c>
      <c r="H177" s="6" t="str">
        <f t="shared" si="40"/>
        <v/>
      </c>
      <c r="I177" s="93" t="str">
        <f t="shared" ca="1" si="41"/>
        <v/>
      </c>
      <c r="J177" s="93" t="str">
        <f t="shared" ca="1" si="42"/>
        <v/>
      </c>
      <c r="K177" s="93" t="str">
        <f t="shared" si="43"/>
        <v/>
      </c>
      <c r="L177" s="72"/>
      <c r="M177" s="17" t="e">
        <f t="shared" ca="1" si="24"/>
        <v>#VALUE!</v>
      </c>
      <c r="N177" s="19" t="e">
        <f t="shared" si="25"/>
        <v>#VALUE!</v>
      </c>
      <c r="O177" s="17" t="e">
        <f t="shared" ca="1" si="26"/>
        <v>#VALUE!</v>
      </c>
    </row>
    <row r="178" spans="1:15" ht="20.25" x14ac:dyDescent="0.3">
      <c r="A178" s="69" t="str">
        <f t="shared" si="27"/>
        <v/>
      </c>
      <c r="B178" s="50"/>
      <c r="C178" s="74"/>
      <c r="D178" s="5" t="str">
        <f t="shared" si="36"/>
        <v/>
      </c>
      <c r="E178" s="5" t="str">
        <f t="shared" ca="1" si="37"/>
        <v/>
      </c>
      <c r="F178" s="6" t="str">
        <f t="shared" si="38"/>
        <v/>
      </c>
      <c r="G178" s="7" t="str">
        <f t="shared" si="39"/>
        <v/>
      </c>
      <c r="H178" s="6" t="str">
        <f t="shared" si="40"/>
        <v/>
      </c>
      <c r="I178" s="93" t="str">
        <f t="shared" ca="1" si="41"/>
        <v/>
      </c>
      <c r="J178" s="93" t="str">
        <f t="shared" ca="1" si="42"/>
        <v/>
      </c>
      <c r="K178" s="93" t="str">
        <f t="shared" si="43"/>
        <v/>
      </c>
      <c r="L178" s="72"/>
      <c r="M178" s="17" t="e">
        <f t="shared" ca="1" si="24"/>
        <v>#VALUE!</v>
      </c>
      <c r="N178" s="19" t="e">
        <f t="shared" si="25"/>
        <v>#VALUE!</v>
      </c>
      <c r="O178" s="17" t="e">
        <f t="shared" ca="1" si="26"/>
        <v>#VALUE!</v>
      </c>
    </row>
    <row r="179" spans="1:15" ht="20.25" x14ac:dyDescent="0.3">
      <c r="A179" s="69" t="str">
        <f t="shared" si="27"/>
        <v/>
      </c>
      <c r="B179" s="50"/>
      <c r="C179" s="74"/>
      <c r="D179" s="5" t="str">
        <f t="shared" si="36"/>
        <v/>
      </c>
      <c r="E179" s="5" t="str">
        <f t="shared" ca="1" si="37"/>
        <v/>
      </c>
      <c r="F179" s="6" t="str">
        <f t="shared" si="38"/>
        <v/>
      </c>
      <c r="G179" s="7" t="str">
        <f t="shared" si="39"/>
        <v/>
      </c>
      <c r="H179" s="6" t="str">
        <f t="shared" si="40"/>
        <v/>
      </c>
      <c r="I179" s="93" t="str">
        <f t="shared" ca="1" si="41"/>
        <v/>
      </c>
      <c r="J179" s="93" t="str">
        <f t="shared" ca="1" si="42"/>
        <v/>
      </c>
      <c r="K179" s="93" t="str">
        <f t="shared" si="43"/>
        <v/>
      </c>
      <c r="L179" s="72"/>
      <c r="M179" s="17" t="e">
        <f t="shared" ca="1" si="24"/>
        <v>#VALUE!</v>
      </c>
      <c r="N179" s="19" t="e">
        <f t="shared" si="25"/>
        <v>#VALUE!</v>
      </c>
      <c r="O179" s="17" t="e">
        <f t="shared" ca="1" si="26"/>
        <v>#VALUE!</v>
      </c>
    </row>
    <row r="180" spans="1:15" ht="20.25" x14ac:dyDescent="0.3">
      <c r="A180" s="69" t="str">
        <f t="shared" si="27"/>
        <v/>
      </c>
      <c r="B180" s="50"/>
      <c r="C180" s="74"/>
      <c r="D180" s="5" t="str">
        <f t="shared" si="36"/>
        <v/>
      </c>
      <c r="E180" s="5" t="str">
        <f t="shared" ca="1" si="37"/>
        <v/>
      </c>
      <c r="F180" s="6" t="str">
        <f t="shared" si="38"/>
        <v/>
      </c>
      <c r="G180" s="7" t="str">
        <f t="shared" si="39"/>
        <v/>
      </c>
      <c r="H180" s="6" t="str">
        <f t="shared" si="40"/>
        <v/>
      </c>
      <c r="I180" s="93" t="str">
        <f t="shared" ca="1" si="41"/>
        <v/>
      </c>
      <c r="J180" s="93" t="str">
        <f t="shared" ca="1" si="42"/>
        <v/>
      </c>
      <c r="K180" s="93" t="str">
        <f t="shared" si="43"/>
        <v/>
      </c>
      <c r="L180" s="72"/>
      <c r="M180" s="17" t="e">
        <f t="shared" ca="1" si="24"/>
        <v>#VALUE!</v>
      </c>
      <c r="N180" s="19" t="e">
        <f t="shared" si="25"/>
        <v>#VALUE!</v>
      </c>
      <c r="O180" s="17" t="e">
        <f t="shared" ca="1" si="26"/>
        <v>#VALUE!</v>
      </c>
    </row>
    <row r="181" spans="1:15" ht="20.25" x14ac:dyDescent="0.3">
      <c r="A181" s="69" t="str">
        <f t="shared" si="27"/>
        <v/>
      </c>
      <c r="B181" s="50"/>
      <c r="C181" s="74"/>
      <c r="D181" s="5" t="str">
        <f t="shared" si="36"/>
        <v/>
      </c>
      <c r="E181" s="5" t="str">
        <f t="shared" ca="1" si="37"/>
        <v/>
      </c>
      <c r="F181" s="6" t="str">
        <f t="shared" si="38"/>
        <v/>
      </c>
      <c r="G181" s="7" t="str">
        <f t="shared" si="39"/>
        <v/>
      </c>
      <c r="H181" s="6" t="str">
        <f t="shared" si="40"/>
        <v/>
      </c>
      <c r="I181" s="93" t="str">
        <f t="shared" ca="1" si="41"/>
        <v/>
      </c>
      <c r="J181" s="93" t="str">
        <f t="shared" ca="1" si="42"/>
        <v/>
      </c>
      <c r="K181" s="93" t="str">
        <f t="shared" si="43"/>
        <v/>
      </c>
      <c r="L181" s="72"/>
      <c r="M181" s="17" t="e">
        <f t="shared" ca="1" si="24"/>
        <v>#VALUE!</v>
      </c>
      <c r="N181" s="19" t="e">
        <f t="shared" si="25"/>
        <v>#VALUE!</v>
      </c>
      <c r="O181" s="17" t="e">
        <f t="shared" ca="1" si="26"/>
        <v>#VALUE!</v>
      </c>
    </row>
    <row r="182" spans="1:15" ht="20.25" x14ac:dyDescent="0.3">
      <c r="A182" s="69" t="str">
        <f t="shared" si="27"/>
        <v/>
      </c>
      <c r="B182" s="50"/>
      <c r="C182" s="74"/>
      <c r="D182" s="5" t="str">
        <f t="shared" si="36"/>
        <v/>
      </c>
      <c r="E182" s="5" t="str">
        <f t="shared" ca="1" si="37"/>
        <v/>
      </c>
      <c r="F182" s="6" t="str">
        <f t="shared" si="38"/>
        <v/>
      </c>
      <c r="G182" s="7" t="str">
        <f t="shared" si="39"/>
        <v/>
      </c>
      <c r="H182" s="6" t="str">
        <f t="shared" si="40"/>
        <v/>
      </c>
      <c r="I182" s="93" t="str">
        <f t="shared" ca="1" si="41"/>
        <v/>
      </c>
      <c r="J182" s="93" t="str">
        <f t="shared" ca="1" si="42"/>
        <v/>
      </c>
      <c r="K182" s="93" t="str">
        <f t="shared" si="43"/>
        <v/>
      </c>
      <c r="L182" s="72"/>
      <c r="M182" s="17" t="e">
        <f t="shared" ca="1" si="24"/>
        <v>#VALUE!</v>
      </c>
      <c r="N182" s="19" t="e">
        <f t="shared" si="25"/>
        <v>#VALUE!</v>
      </c>
      <c r="O182" s="17" t="e">
        <f t="shared" ca="1" si="26"/>
        <v>#VALUE!</v>
      </c>
    </row>
    <row r="183" spans="1:15" ht="20.25" x14ac:dyDescent="0.3">
      <c r="A183" s="69" t="str">
        <f t="shared" si="27"/>
        <v/>
      </c>
      <c r="B183" s="50"/>
      <c r="C183" s="74"/>
      <c r="D183" s="5" t="str">
        <f t="shared" si="36"/>
        <v/>
      </c>
      <c r="E183" s="5" t="str">
        <f t="shared" ca="1" si="37"/>
        <v/>
      </c>
      <c r="F183" s="6" t="str">
        <f t="shared" si="38"/>
        <v/>
      </c>
      <c r="G183" s="7" t="str">
        <f t="shared" si="39"/>
        <v/>
      </c>
      <c r="H183" s="6" t="str">
        <f t="shared" si="40"/>
        <v/>
      </c>
      <c r="I183" s="93" t="str">
        <f t="shared" ca="1" si="41"/>
        <v/>
      </c>
      <c r="J183" s="93" t="str">
        <f t="shared" ca="1" si="42"/>
        <v/>
      </c>
      <c r="K183" s="93" t="str">
        <f t="shared" si="43"/>
        <v/>
      </c>
      <c r="L183" s="72"/>
      <c r="M183" s="17" t="e">
        <f t="shared" ca="1" si="24"/>
        <v>#VALUE!</v>
      </c>
      <c r="N183" s="19" t="e">
        <f t="shared" si="25"/>
        <v>#VALUE!</v>
      </c>
      <c r="O183" s="17" t="e">
        <f t="shared" ca="1" si="26"/>
        <v>#VALUE!</v>
      </c>
    </row>
    <row r="184" spans="1:15" ht="20.25" x14ac:dyDescent="0.3">
      <c r="A184" s="69" t="str">
        <f t="shared" si="27"/>
        <v/>
      </c>
      <c r="B184" s="50"/>
      <c r="C184" s="74"/>
      <c r="D184" s="5" t="str">
        <f t="shared" si="36"/>
        <v/>
      </c>
      <c r="E184" s="5" t="str">
        <f t="shared" ca="1" si="37"/>
        <v/>
      </c>
      <c r="F184" s="6" t="str">
        <f t="shared" si="38"/>
        <v/>
      </c>
      <c r="G184" s="7" t="str">
        <f t="shared" si="39"/>
        <v/>
      </c>
      <c r="H184" s="6" t="str">
        <f t="shared" si="40"/>
        <v/>
      </c>
      <c r="I184" s="93" t="str">
        <f t="shared" ca="1" si="41"/>
        <v/>
      </c>
      <c r="J184" s="93" t="str">
        <f t="shared" ca="1" si="42"/>
        <v/>
      </c>
      <c r="K184" s="93" t="str">
        <f t="shared" si="43"/>
        <v/>
      </c>
      <c r="L184" s="72"/>
      <c r="M184" s="17" t="e">
        <f t="shared" ca="1" si="24"/>
        <v>#VALUE!</v>
      </c>
      <c r="N184" s="19" t="e">
        <f t="shared" si="25"/>
        <v>#VALUE!</v>
      </c>
      <c r="O184" s="17" t="e">
        <f t="shared" ca="1" si="26"/>
        <v>#VALUE!</v>
      </c>
    </row>
    <row r="185" spans="1:15" ht="20.25" x14ac:dyDescent="0.3">
      <c r="A185" s="69" t="str">
        <f t="shared" si="27"/>
        <v/>
      </c>
      <c r="B185" s="50"/>
      <c r="C185" s="74"/>
      <c r="D185" s="5" t="str">
        <f t="shared" si="36"/>
        <v/>
      </c>
      <c r="E185" s="5" t="str">
        <f t="shared" ca="1" si="37"/>
        <v/>
      </c>
      <c r="F185" s="6" t="str">
        <f t="shared" si="38"/>
        <v/>
      </c>
      <c r="G185" s="7" t="str">
        <f t="shared" si="39"/>
        <v/>
      </c>
      <c r="H185" s="6" t="str">
        <f t="shared" si="40"/>
        <v/>
      </c>
      <c r="I185" s="93" t="str">
        <f t="shared" ca="1" si="41"/>
        <v/>
      </c>
      <c r="J185" s="93" t="str">
        <f t="shared" ca="1" si="42"/>
        <v/>
      </c>
      <c r="K185" s="93" t="str">
        <f t="shared" si="43"/>
        <v/>
      </c>
      <c r="L185" s="72"/>
      <c r="M185" s="17" t="e">
        <f t="shared" ca="1" si="24"/>
        <v>#VALUE!</v>
      </c>
      <c r="N185" s="19" t="e">
        <f t="shared" si="25"/>
        <v>#VALUE!</v>
      </c>
      <c r="O185" s="17" t="e">
        <f t="shared" ca="1" si="26"/>
        <v>#VALUE!</v>
      </c>
    </row>
    <row r="186" spans="1:15" ht="20.25" x14ac:dyDescent="0.3">
      <c r="A186" s="69" t="str">
        <f t="shared" si="27"/>
        <v/>
      </c>
      <c r="B186" s="50"/>
      <c r="C186" s="74"/>
      <c r="D186" s="5" t="str">
        <f t="shared" si="36"/>
        <v/>
      </c>
      <c r="E186" s="5" t="str">
        <f t="shared" ca="1" si="37"/>
        <v/>
      </c>
      <c r="F186" s="6" t="str">
        <f t="shared" si="38"/>
        <v/>
      </c>
      <c r="G186" s="7" t="str">
        <f t="shared" si="39"/>
        <v/>
      </c>
      <c r="H186" s="6" t="str">
        <f t="shared" si="40"/>
        <v/>
      </c>
      <c r="I186" s="93" t="str">
        <f t="shared" ca="1" si="41"/>
        <v/>
      </c>
      <c r="J186" s="93" t="str">
        <f t="shared" ca="1" si="42"/>
        <v/>
      </c>
      <c r="K186" s="93" t="str">
        <f t="shared" si="43"/>
        <v/>
      </c>
      <c r="L186" s="72"/>
      <c r="M186" s="17" t="e">
        <f t="shared" ca="1" si="24"/>
        <v>#VALUE!</v>
      </c>
      <c r="N186" s="19" t="e">
        <f t="shared" si="25"/>
        <v>#VALUE!</v>
      </c>
      <c r="O186" s="17" t="e">
        <f t="shared" ca="1" si="26"/>
        <v>#VALUE!</v>
      </c>
    </row>
    <row r="187" spans="1:15" ht="20.25" x14ac:dyDescent="0.3">
      <c r="A187" s="69" t="str">
        <f t="shared" si="27"/>
        <v/>
      </c>
      <c r="B187" s="50"/>
      <c r="C187" s="74"/>
      <c r="D187" s="5" t="str">
        <f t="shared" si="36"/>
        <v/>
      </c>
      <c r="E187" s="5" t="str">
        <f t="shared" ca="1" si="37"/>
        <v/>
      </c>
      <c r="F187" s="6" t="str">
        <f t="shared" si="38"/>
        <v/>
      </c>
      <c r="G187" s="7" t="str">
        <f t="shared" si="39"/>
        <v/>
      </c>
      <c r="H187" s="6" t="str">
        <f t="shared" si="40"/>
        <v/>
      </c>
      <c r="I187" s="93" t="str">
        <f t="shared" ca="1" si="41"/>
        <v/>
      </c>
      <c r="J187" s="93" t="str">
        <f t="shared" ca="1" si="42"/>
        <v/>
      </c>
      <c r="K187" s="93" t="str">
        <f t="shared" si="43"/>
        <v/>
      </c>
      <c r="L187" s="72"/>
      <c r="M187" s="17" t="e">
        <f t="shared" ca="1" si="24"/>
        <v>#VALUE!</v>
      </c>
      <c r="N187" s="19" t="e">
        <f t="shared" si="25"/>
        <v>#VALUE!</v>
      </c>
      <c r="O187" s="17" t="e">
        <f t="shared" ca="1" si="26"/>
        <v>#VALUE!</v>
      </c>
    </row>
    <row r="188" spans="1:15" ht="20.25" x14ac:dyDescent="0.3">
      <c r="A188" s="69" t="str">
        <f t="shared" si="27"/>
        <v/>
      </c>
      <c r="B188" s="50"/>
      <c r="C188" s="74"/>
      <c r="D188" s="5" t="str">
        <f t="shared" si="36"/>
        <v/>
      </c>
      <c r="E188" s="5" t="str">
        <f t="shared" ca="1" si="37"/>
        <v/>
      </c>
      <c r="F188" s="6" t="str">
        <f t="shared" si="38"/>
        <v/>
      </c>
      <c r="G188" s="7" t="str">
        <f t="shared" si="39"/>
        <v/>
      </c>
      <c r="H188" s="6" t="str">
        <f t="shared" si="40"/>
        <v/>
      </c>
      <c r="I188" s="93" t="str">
        <f t="shared" ca="1" si="41"/>
        <v/>
      </c>
      <c r="J188" s="93" t="str">
        <f t="shared" ca="1" si="42"/>
        <v/>
      </c>
      <c r="K188" s="93" t="str">
        <f t="shared" si="43"/>
        <v/>
      </c>
      <c r="L188" s="72"/>
      <c r="M188" s="17" t="e">
        <f t="shared" ca="1" si="24"/>
        <v>#VALUE!</v>
      </c>
      <c r="N188" s="19" t="e">
        <f t="shared" si="25"/>
        <v>#VALUE!</v>
      </c>
      <c r="O188" s="17" t="e">
        <f t="shared" ca="1" si="26"/>
        <v>#VALUE!</v>
      </c>
    </row>
    <row r="189" spans="1:15" ht="20.25" x14ac:dyDescent="0.3">
      <c r="A189" s="69" t="str">
        <f t="shared" si="27"/>
        <v/>
      </c>
      <c r="B189" s="50"/>
      <c r="C189" s="74"/>
      <c r="D189" s="5" t="str">
        <f t="shared" si="36"/>
        <v/>
      </c>
      <c r="E189" s="5" t="str">
        <f t="shared" ca="1" si="37"/>
        <v/>
      </c>
      <c r="F189" s="6" t="str">
        <f t="shared" si="38"/>
        <v/>
      </c>
      <c r="G189" s="7" t="str">
        <f t="shared" si="39"/>
        <v/>
      </c>
      <c r="H189" s="6" t="str">
        <f t="shared" si="40"/>
        <v/>
      </c>
      <c r="I189" s="93" t="str">
        <f t="shared" ca="1" si="41"/>
        <v/>
      </c>
      <c r="J189" s="93" t="str">
        <f t="shared" ca="1" si="42"/>
        <v/>
      </c>
      <c r="K189" s="93" t="str">
        <f t="shared" si="43"/>
        <v/>
      </c>
      <c r="L189" s="72"/>
      <c r="M189" s="17" t="e">
        <f t="shared" ca="1" si="24"/>
        <v>#VALUE!</v>
      </c>
      <c r="N189" s="19" t="e">
        <f t="shared" si="25"/>
        <v>#VALUE!</v>
      </c>
      <c r="O189" s="17" t="e">
        <f t="shared" ca="1" si="26"/>
        <v>#VALUE!</v>
      </c>
    </row>
    <row r="190" spans="1:15" ht="20.25" x14ac:dyDescent="0.3">
      <c r="A190" s="69" t="str">
        <f t="shared" si="27"/>
        <v/>
      </c>
      <c r="B190" s="50"/>
      <c r="C190" s="74"/>
      <c r="D190" s="5" t="str">
        <f t="shared" si="36"/>
        <v/>
      </c>
      <c r="E190" s="5" t="str">
        <f t="shared" ca="1" si="37"/>
        <v/>
      </c>
      <c r="F190" s="6" t="str">
        <f t="shared" si="38"/>
        <v/>
      </c>
      <c r="G190" s="7" t="str">
        <f t="shared" si="39"/>
        <v/>
      </c>
      <c r="H190" s="6" t="str">
        <f t="shared" si="40"/>
        <v/>
      </c>
      <c r="I190" s="93" t="str">
        <f t="shared" ca="1" si="41"/>
        <v/>
      </c>
      <c r="J190" s="93" t="str">
        <f t="shared" ca="1" si="42"/>
        <v/>
      </c>
      <c r="K190" s="93" t="str">
        <f t="shared" si="43"/>
        <v/>
      </c>
      <c r="L190" s="72"/>
      <c r="M190" s="17" t="e">
        <f t="shared" ca="1" si="24"/>
        <v>#VALUE!</v>
      </c>
      <c r="N190" s="19" t="e">
        <f t="shared" si="25"/>
        <v>#VALUE!</v>
      </c>
      <c r="O190" s="17" t="e">
        <f t="shared" ca="1" si="26"/>
        <v>#VALUE!</v>
      </c>
    </row>
    <row r="191" spans="1:15" ht="20.25" x14ac:dyDescent="0.3">
      <c r="A191" s="69" t="str">
        <f t="shared" si="27"/>
        <v/>
      </c>
      <c r="B191" s="50"/>
      <c r="C191" s="74"/>
      <c r="D191" s="5" t="str">
        <f t="shared" si="36"/>
        <v/>
      </c>
      <c r="E191" s="5" t="str">
        <f t="shared" ca="1" si="37"/>
        <v/>
      </c>
      <c r="F191" s="6" t="str">
        <f t="shared" si="38"/>
        <v/>
      </c>
      <c r="G191" s="7" t="str">
        <f t="shared" si="39"/>
        <v/>
      </c>
      <c r="H191" s="6" t="str">
        <f t="shared" si="40"/>
        <v/>
      </c>
      <c r="I191" s="93" t="str">
        <f t="shared" ca="1" si="41"/>
        <v/>
      </c>
      <c r="J191" s="93" t="str">
        <f t="shared" ca="1" si="42"/>
        <v/>
      </c>
      <c r="K191" s="93" t="str">
        <f t="shared" si="43"/>
        <v/>
      </c>
      <c r="L191" s="72"/>
      <c r="M191" s="17" t="e">
        <f t="shared" ca="1" si="24"/>
        <v>#VALUE!</v>
      </c>
      <c r="N191" s="19" t="e">
        <f t="shared" si="25"/>
        <v>#VALUE!</v>
      </c>
      <c r="O191" s="17" t="e">
        <f t="shared" ca="1" si="26"/>
        <v>#VALUE!</v>
      </c>
    </row>
    <row r="192" spans="1:15" ht="20.25" x14ac:dyDescent="0.3">
      <c r="A192" s="69" t="str">
        <f t="shared" si="27"/>
        <v/>
      </c>
      <c r="B192" s="50"/>
      <c r="C192" s="74"/>
      <c r="D192" s="5" t="str">
        <f t="shared" si="36"/>
        <v/>
      </c>
      <c r="E192" s="5" t="str">
        <f t="shared" ca="1" si="37"/>
        <v/>
      </c>
      <c r="F192" s="6" t="str">
        <f t="shared" si="38"/>
        <v/>
      </c>
      <c r="G192" s="7" t="str">
        <f t="shared" si="39"/>
        <v/>
      </c>
      <c r="H192" s="6" t="str">
        <f t="shared" si="40"/>
        <v/>
      </c>
      <c r="I192" s="93" t="str">
        <f t="shared" ca="1" si="41"/>
        <v/>
      </c>
      <c r="J192" s="93" t="str">
        <f t="shared" ca="1" si="42"/>
        <v/>
      </c>
      <c r="K192" s="93" t="str">
        <f t="shared" si="43"/>
        <v/>
      </c>
      <c r="L192" s="72"/>
      <c r="M192" s="17" t="e">
        <f t="shared" ca="1" si="24"/>
        <v>#VALUE!</v>
      </c>
      <c r="N192" s="19" t="e">
        <f t="shared" si="25"/>
        <v>#VALUE!</v>
      </c>
      <c r="O192" s="17" t="e">
        <f t="shared" ca="1" si="26"/>
        <v>#VALUE!</v>
      </c>
    </row>
    <row r="193" spans="1:15" ht="20.25" x14ac:dyDescent="0.3">
      <c r="A193" s="69" t="str">
        <f t="shared" si="27"/>
        <v/>
      </c>
      <c r="B193" s="50"/>
      <c r="C193" s="74"/>
      <c r="D193" s="5" t="str">
        <f t="shared" si="36"/>
        <v/>
      </c>
      <c r="E193" s="5" t="str">
        <f t="shared" ca="1" si="37"/>
        <v/>
      </c>
      <c r="F193" s="6" t="str">
        <f t="shared" si="38"/>
        <v/>
      </c>
      <c r="G193" s="7" t="str">
        <f t="shared" si="39"/>
        <v/>
      </c>
      <c r="H193" s="6" t="str">
        <f t="shared" si="40"/>
        <v/>
      </c>
      <c r="I193" s="93" t="str">
        <f t="shared" ca="1" si="41"/>
        <v/>
      </c>
      <c r="J193" s="93" t="str">
        <f t="shared" ca="1" si="42"/>
        <v/>
      </c>
      <c r="K193" s="93" t="str">
        <f t="shared" si="43"/>
        <v/>
      </c>
      <c r="L193" s="72"/>
      <c r="M193" s="17" t="e">
        <f t="shared" ca="1" si="24"/>
        <v>#VALUE!</v>
      </c>
      <c r="N193" s="19" t="e">
        <f t="shared" si="25"/>
        <v>#VALUE!</v>
      </c>
      <c r="O193" s="17" t="e">
        <f t="shared" ca="1" si="26"/>
        <v>#VALUE!</v>
      </c>
    </row>
    <row r="194" spans="1:15" ht="20.25" x14ac:dyDescent="0.3">
      <c r="A194" s="69" t="str">
        <f t="shared" si="27"/>
        <v/>
      </c>
      <c r="B194" s="50"/>
      <c r="C194" s="74"/>
      <c r="D194" s="5" t="str">
        <f t="shared" si="36"/>
        <v/>
      </c>
      <c r="E194" s="5" t="str">
        <f t="shared" ca="1" si="37"/>
        <v/>
      </c>
      <c r="F194" s="6" t="str">
        <f t="shared" si="38"/>
        <v/>
      </c>
      <c r="G194" s="7" t="str">
        <f t="shared" si="39"/>
        <v/>
      </c>
      <c r="H194" s="6" t="str">
        <f t="shared" si="40"/>
        <v/>
      </c>
      <c r="I194" s="93" t="str">
        <f t="shared" ca="1" si="41"/>
        <v/>
      </c>
      <c r="J194" s="93" t="str">
        <f t="shared" ca="1" si="42"/>
        <v/>
      </c>
      <c r="K194" s="93" t="str">
        <f t="shared" si="43"/>
        <v/>
      </c>
      <c r="L194" s="72"/>
      <c r="M194" s="17" t="e">
        <f t="shared" ca="1" si="24"/>
        <v>#VALUE!</v>
      </c>
      <c r="N194" s="19" t="e">
        <f t="shared" si="25"/>
        <v>#VALUE!</v>
      </c>
      <c r="O194" s="17" t="e">
        <f t="shared" ca="1" si="26"/>
        <v>#VALUE!</v>
      </c>
    </row>
    <row r="195" spans="1:15" ht="20.25" x14ac:dyDescent="0.3">
      <c r="A195" s="69" t="str">
        <f t="shared" si="27"/>
        <v/>
      </c>
      <c r="B195" s="50"/>
      <c r="C195" s="74"/>
      <c r="D195" s="5" t="str">
        <f t="shared" si="36"/>
        <v/>
      </c>
      <c r="E195" s="5" t="str">
        <f t="shared" ca="1" si="37"/>
        <v/>
      </c>
      <c r="F195" s="6" t="str">
        <f t="shared" si="38"/>
        <v/>
      </c>
      <c r="G195" s="7" t="str">
        <f t="shared" si="39"/>
        <v/>
      </c>
      <c r="H195" s="6" t="str">
        <f t="shared" si="40"/>
        <v/>
      </c>
      <c r="I195" s="93" t="str">
        <f t="shared" ca="1" si="41"/>
        <v/>
      </c>
      <c r="J195" s="93" t="str">
        <f t="shared" ca="1" si="42"/>
        <v/>
      </c>
      <c r="K195" s="93" t="str">
        <f t="shared" si="43"/>
        <v/>
      </c>
      <c r="L195" s="72"/>
      <c r="M195" s="17" t="e">
        <f t="shared" ca="1" si="24"/>
        <v>#VALUE!</v>
      </c>
      <c r="N195" s="19" t="e">
        <f t="shared" si="25"/>
        <v>#VALUE!</v>
      </c>
      <c r="O195" s="17" t="e">
        <f t="shared" ca="1" si="26"/>
        <v>#VALUE!</v>
      </c>
    </row>
    <row r="196" spans="1:15" ht="20.25" x14ac:dyDescent="0.3">
      <c r="A196" s="69" t="str">
        <f t="shared" si="27"/>
        <v/>
      </c>
      <c r="B196" s="50"/>
      <c r="C196" s="74"/>
      <c r="D196" s="5" t="str">
        <f t="shared" si="36"/>
        <v/>
      </c>
      <c r="E196" s="5" t="str">
        <f t="shared" ca="1" si="37"/>
        <v/>
      </c>
      <c r="F196" s="6" t="str">
        <f t="shared" si="38"/>
        <v/>
      </c>
      <c r="G196" s="7" t="str">
        <f t="shared" si="39"/>
        <v/>
      </c>
      <c r="H196" s="6" t="str">
        <f t="shared" si="40"/>
        <v/>
      </c>
      <c r="I196" s="93" t="str">
        <f t="shared" ca="1" si="41"/>
        <v/>
      </c>
      <c r="J196" s="93" t="str">
        <f t="shared" ca="1" si="42"/>
        <v/>
      </c>
      <c r="K196" s="93" t="str">
        <f t="shared" si="43"/>
        <v/>
      </c>
      <c r="L196" s="72"/>
      <c r="M196" s="17" t="e">
        <f t="shared" ca="1" si="24"/>
        <v>#VALUE!</v>
      </c>
      <c r="N196" s="19" t="e">
        <f t="shared" si="25"/>
        <v>#VALUE!</v>
      </c>
      <c r="O196" s="17" t="e">
        <f t="shared" ca="1" si="26"/>
        <v>#VALUE!</v>
      </c>
    </row>
    <row r="197" spans="1:15" ht="20.25" x14ac:dyDescent="0.3">
      <c r="A197" s="69" t="str">
        <f t="shared" si="27"/>
        <v/>
      </c>
      <c r="B197" s="50"/>
      <c r="C197" s="74"/>
      <c r="D197" s="5" t="str">
        <f t="shared" si="36"/>
        <v/>
      </c>
      <c r="E197" s="5" t="str">
        <f t="shared" ca="1" si="37"/>
        <v/>
      </c>
      <c r="F197" s="6" t="str">
        <f t="shared" si="38"/>
        <v/>
      </c>
      <c r="G197" s="7" t="str">
        <f t="shared" si="39"/>
        <v/>
      </c>
      <c r="H197" s="6" t="str">
        <f t="shared" si="40"/>
        <v/>
      </c>
      <c r="I197" s="93" t="str">
        <f t="shared" ca="1" si="41"/>
        <v/>
      </c>
      <c r="J197" s="93" t="str">
        <f t="shared" ca="1" si="42"/>
        <v/>
      </c>
      <c r="K197" s="93" t="str">
        <f t="shared" si="43"/>
        <v/>
      </c>
      <c r="L197" s="72"/>
      <c r="M197" s="17" t="e">
        <f t="shared" ca="1" si="24"/>
        <v>#VALUE!</v>
      </c>
      <c r="N197" s="19" t="e">
        <f t="shared" si="25"/>
        <v>#VALUE!</v>
      </c>
      <c r="O197" s="17" t="e">
        <f t="shared" ca="1" si="26"/>
        <v>#VALUE!</v>
      </c>
    </row>
    <row r="198" spans="1:15" ht="20.25" x14ac:dyDescent="0.3">
      <c r="A198" s="69" t="str">
        <f t="shared" si="27"/>
        <v/>
      </c>
      <c r="B198" s="50"/>
      <c r="C198" s="74"/>
      <c r="D198" s="5" t="str">
        <f t="shared" ref="D198:D258" si="44">IF(A197&lt;$C$7,4*H198-E198,"")</f>
        <v/>
      </c>
      <c r="E198" s="5" t="str">
        <f t="shared" ref="E198:E258" ca="1" si="45">IF(A197&lt;$C$7,RANDBETWEEN(2*H198-1,2*H198),"")</f>
        <v/>
      </c>
      <c r="F198" s="6" t="str">
        <f t="shared" ref="F198:F258" si="46">IF(A197&lt;$C$7,IF(I198&lt;22,1,IF(I198&lt;24,2,IF(I198&lt;26,3,IF(I198&lt;28,4,5)))),"")</f>
        <v/>
      </c>
      <c r="G198" s="7" t="str">
        <f t="shared" ref="G198:G258" si="47">IF(A197&lt;$C$7,IF(I198&lt;15,5,IF(I198&lt;24,7,IF(I198&lt;27,8,IF(I198&lt;29,9,10)))),"")</f>
        <v/>
      </c>
      <c r="H198" s="6" t="str">
        <f t="shared" ref="H198:H258" si="48">IF(A197&lt;$C$7,I198-G198-F198,"")</f>
        <v/>
      </c>
      <c r="I198" s="93" t="str">
        <f t="shared" ref="I198:I258" ca="1" si="49">IF(A197&lt;$C$7,IF(J198&lt;40,10+RANDBETWEEN(0,4),IF(J198&lt;50,13+RANDBETWEEN(0,4),IF(J198&lt;60,16+RANDBETWEEN(0,4),IF(J198&lt;70,20+RANDBETWEEN(0,4),IF(J198&lt;80,22+RANDBETWEEN(0,4),25+RANDBETWEEN(0,4)))))),"")</f>
        <v/>
      </c>
      <c r="J198" s="93" t="str">
        <f t="shared" ref="J198:J258" ca="1" si="50">IF(A197&lt;$C$7,IF(K198="O",90,IF(K198="E",80,IF(K198="A",70,IF(K198="B",60,IF(K198="C",50,IF(K198="D",40,30))))))+RANDBETWEEN(0,5),"")</f>
        <v/>
      </c>
      <c r="K198" s="93" t="str">
        <f t="shared" ref="K198:K258" si="51">IF(A197&lt;$C$7,LEFT(L198,LEN(L198)-(LEN(L198)-1)),"")</f>
        <v/>
      </c>
      <c r="L198" s="72"/>
      <c r="M198" s="17" t="e">
        <f t="shared" ca="1" si="24"/>
        <v>#VALUE!</v>
      </c>
      <c r="N198" s="19" t="e">
        <f t="shared" si="25"/>
        <v>#VALUE!</v>
      </c>
      <c r="O198" s="17" t="e">
        <f t="shared" ca="1" si="26"/>
        <v>#VALUE!</v>
      </c>
    </row>
    <row r="199" spans="1:15" ht="20.25" x14ac:dyDescent="0.3">
      <c r="A199" s="69" t="str">
        <f t="shared" si="27"/>
        <v/>
      </c>
      <c r="B199" s="50"/>
      <c r="C199" s="74"/>
      <c r="D199" s="5" t="str">
        <f t="shared" si="44"/>
        <v/>
      </c>
      <c r="E199" s="5" t="str">
        <f t="shared" ca="1" si="45"/>
        <v/>
      </c>
      <c r="F199" s="6" t="str">
        <f t="shared" si="46"/>
        <v/>
      </c>
      <c r="G199" s="7" t="str">
        <f t="shared" si="47"/>
        <v/>
      </c>
      <c r="H199" s="6" t="str">
        <f t="shared" si="48"/>
        <v/>
      </c>
      <c r="I199" s="93" t="str">
        <f t="shared" ca="1" si="49"/>
        <v/>
      </c>
      <c r="J199" s="93" t="str">
        <f t="shared" ca="1" si="50"/>
        <v/>
      </c>
      <c r="K199" s="93" t="str">
        <f t="shared" si="51"/>
        <v/>
      </c>
      <c r="L199" s="72"/>
      <c r="M199" s="17" t="e">
        <f t="shared" ca="1" si="24"/>
        <v>#VALUE!</v>
      </c>
      <c r="N199" s="19" t="e">
        <f t="shared" si="25"/>
        <v>#VALUE!</v>
      </c>
      <c r="O199" s="17" t="e">
        <f t="shared" ca="1" si="26"/>
        <v>#VALUE!</v>
      </c>
    </row>
    <row r="200" spans="1:15" ht="20.25" x14ac:dyDescent="0.3">
      <c r="A200" s="69" t="str">
        <f t="shared" si="27"/>
        <v/>
      </c>
      <c r="B200" s="50"/>
      <c r="C200" s="74"/>
      <c r="D200" s="5" t="str">
        <f t="shared" si="44"/>
        <v/>
      </c>
      <c r="E200" s="5" t="str">
        <f t="shared" ca="1" si="45"/>
        <v/>
      </c>
      <c r="F200" s="6" t="str">
        <f t="shared" si="46"/>
        <v/>
      </c>
      <c r="G200" s="7" t="str">
        <f t="shared" si="47"/>
        <v/>
      </c>
      <c r="H200" s="6" t="str">
        <f t="shared" si="48"/>
        <v/>
      </c>
      <c r="I200" s="93" t="str">
        <f t="shared" ca="1" si="49"/>
        <v/>
      </c>
      <c r="J200" s="93" t="str">
        <f t="shared" ca="1" si="50"/>
        <v/>
      </c>
      <c r="K200" s="93" t="str">
        <f t="shared" si="51"/>
        <v/>
      </c>
      <c r="L200" s="72"/>
      <c r="M200" s="17" t="e">
        <f t="shared" ca="1" si="24"/>
        <v>#VALUE!</v>
      </c>
      <c r="N200" s="19" t="e">
        <f t="shared" si="25"/>
        <v>#VALUE!</v>
      </c>
      <c r="O200" s="17" t="e">
        <f t="shared" ca="1" si="26"/>
        <v>#VALUE!</v>
      </c>
    </row>
    <row r="201" spans="1:15" ht="20.25" x14ac:dyDescent="0.3">
      <c r="A201" s="69" t="str">
        <f t="shared" si="27"/>
        <v/>
      </c>
      <c r="B201" s="50"/>
      <c r="C201" s="74"/>
      <c r="D201" s="5" t="str">
        <f t="shared" si="44"/>
        <v/>
      </c>
      <c r="E201" s="5" t="str">
        <f t="shared" ca="1" si="45"/>
        <v/>
      </c>
      <c r="F201" s="6" t="str">
        <f t="shared" si="46"/>
        <v/>
      </c>
      <c r="G201" s="7" t="str">
        <f t="shared" si="47"/>
        <v/>
      </c>
      <c r="H201" s="6" t="str">
        <f t="shared" si="48"/>
        <v/>
      </c>
      <c r="I201" s="93" t="str">
        <f t="shared" ca="1" si="49"/>
        <v/>
      </c>
      <c r="J201" s="93" t="str">
        <f t="shared" ca="1" si="50"/>
        <v/>
      </c>
      <c r="K201" s="93" t="str">
        <f t="shared" si="51"/>
        <v/>
      </c>
      <c r="L201" s="72"/>
      <c r="M201" s="17" t="e">
        <f t="shared" ca="1" si="24"/>
        <v>#VALUE!</v>
      </c>
      <c r="N201" s="19" t="e">
        <f t="shared" si="25"/>
        <v>#VALUE!</v>
      </c>
      <c r="O201" s="17" t="e">
        <f t="shared" ca="1" si="26"/>
        <v>#VALUE!</v>
      </c>
    </row>
    <row r="202" spans="1:15" ht="20.25" x14ac:dyDescent="0.3">
      <c r="A202" s="69" t="str">
        <f t="shared" si="27"/>
        <v/>
      </c>
      <c r="B202" s="50"/>
      <c r="C202" s="74"/>
      <c r="D202" s="5" t="str">
        <f t="shared" si="44"/>
        <v/>
      </c>
      <c r="E202" s="5" t="str">
        <f t="shared" ca="1" si="45"/>
        <v/>
      </c>
      <c r="F202" s="6" t="str">
        <f t="shared" si="46"/>
        <v/>
      </c>
      <c r="G202" s="7" t="str">
        <f t="shared" si="47"/>
        <v/>
      </c>
      <c r="H202" s="6" t="str">
        <f t="shared" si="48"/>
        <v/>
      </c>
      <c r="I202" s="93" t="str">
        <f t="shared" ca="1" si="49"/>
        <v/>
      </c>
      <c r="J202" s="93" t="str">
        <f t="shared" ca="1" si="50"/>
        <v/>
      </c>
      <c r="K202" s="93" t="str">
        <f t="shared" si="51"/>
        <v/>
      </c>
      <c r="L202" s="72"/>
      <c r="M202" s="17" t="e">
        <f t="shared" ref="M202:M258" ca="1" si="52">J202-I202</f>
        <v>#VALUE!</v>
      </c>
      <c r="N202" s="19" t="e">
        <f t="shared" ref="N202:N258" si="53">F202+G202+H202</f>
        <v>#VALUE!</v>
      </c>
      <c r="O202" s="17" t="e">
        <f t="shared" ref="O202:O258" ca="1" si="54">N202-I202</f>
        <v>#VALUE!</v>
      </c>
    </row>
    <row r="203" spans="1:15" ht="20.25" x14ac:dyDescent="0.3">
      <c r="A203" s="69" t="str">
        <f t="shared" ref="A203:A258" si="55">IF(A202&lt;$C$7,A202+1,"")</f>
        <v/>
      </c>
      <c r="B203" s="50"/>
      <c r="C203" s="74"/>
      <c r="D203" s="5" t="str">
        <f t="shared" si="44"/>
        <v/>
      </c>
      <c r="E203" s="5" t="str">
        <f t="shared" ca="1" si="45"/>
        <v/>
      </c>
      <c r="F203" s="6" t="str">
        <f t="shared" si="46"/>
        <v/>
      </c>
      <c r="G203" s="7" t="str">
        <f t="shared" si="47"/>
        <v/>
      </c>
      <c r="H203" s="6" t="str">
        <f t="shared" si="48"/>
        <v/>
      </c>
      <c r="I203" s="93" t="str">
        <f t="shared" ca="1" si="49"/>
        <v/>
      </c>
      <c r="J203" s="93" t="str">
        <f t="shared" ca="1" si="50"/>
        <v/>
      </c>
      <c r="K203" s="93" t="str">
        <f t="shared" si="51"/>
        <v/>
      </c>
      <c r="L203" s="72"/>
      <c r="M203" s="17" t="e">
        <f t="shared" ca="1" si="52"/>
        <v>#VALUE!</v>
      </c>
      <c r="N203" s="19" t="e">
        <f t="shared" si="53"/>
        <v>#VALUE!</v>
      </c>
      <c r="O203" s="17" t="e">
        <f t="shared" ca="1" si="54"/>
        <v>#VALUE!</v>
      </c>
    </row>
    <row r="204" spans="1:15" ht="20.25" x14ac:dyDescent="0.3">
      <c r="A204" s="69" t="str">
        <f t="shared" si="55"/>
        <v/>
      </c>
      <c r="B204" s="50"/>
      <c r="C204" s="74"/>
      <c r="D204" s="5" t="str">
        <f t="shared" si="44"/>
        <v/>
      </c>
      <c r="E204" s="5" t="str">
        <f t="shared" ca="1" si="45"/>
        <v/>
      </c>
      <c r="F204" s="6" t="str">
        <f t="shared" si="46"/>
        <v/>
      </c>
      <c r="G204" s="7" t="str">
        <f t="shared" si="47"/>
        <v/>
      </c>
      <c r="H204" s="6" t="str">
        <f t="shared" si="48"/>
        <v/>
      </c>
      <c r="I204" s="93" t="str">
        <f t="shared" ca="1" si="49"/>
        <v/>
      </c>
      <c r="J204" s="93" t="str">
        <f t="shared" ca="1" si="50"/>
        <v/>
      </c>
      <c r="K204" s="93" t="str">
        <f t="shared" si="51"/>
        <v/>
      </c>
      <c r="L204" s="72"/>
      <c r="M204" s="17" t="e">
        <f t="shared" ca="1" si="52"/>
        <v>#VALUE!</v>
      </c>
      <c r="N204" s="19" t="e">
        <f t="shared" si="53"/>
        <v>#VALUE!</v>
      </c>
      <c r="O204" s="17" t="e">
        <f t="shared" ca="1" si="54"/>
        <v>#VALUE!</v>
      </c>
    </row>
    <row r="205" spans="1:15" ht="20.25" x14ac:dyDescent="0.3">
      <c r="A205" s="69" t="str">
        <f t="shared" si="55"/>
        <v/>
      </c>
      <c r="B205" s="50"/>
      <c r="C205" s="74"/>
      <c r="D205" s="5" t="str">
        <f t="shared" si="44"/>
        <v/>
      </c>
      <c r="E205" s="5" t="str">
        <f t="shared" ca="1" si="45"/>
        <v/>
      </c>
      <c r="F205" s="6" t="str">
        <f t="shared" si="46"/>
        <v/>
      </c>
      <c r="G205" s="7" t="str">
        <f t="shared" si="47"/>
        <v/>
      </c>
      <c r="H205" s="6" t="str">
        <f t="shared" si="48"/>
        <v/>
      </c>
      <c r="I205" s="93" t="str">
        <f t="shared" ca="1" si="49"/>
        <v/>
      </c>
      <c r="J205" s="93" t="str">
        <f t="shared" ca="1" si="50"/>
        <v/>
      </c>
      <c r="K205" s="93" t="str">
        <f t="shared" si="51"/>
        <v/>
      </c>
      <c r="L205" s="72"/>
      <c r="M205" s="17" t="e">
        <f t="shared" ca="1" si="52"/>
        <v>#VALUE!</v>
      </c>
      <c r="N205" s="19" t="e">
        <f t="shared" si="53"/>
        <v>#VALUE!</v>
      </c>
      <c r="O205" s="17" t="e">
        <f t="shared" ca="1" si="54"/>
        <v>#VALUE!</v>
      </c>
    </row>
    <row r="206" spans="1:15" ht="20.25" x14ac:dyDescent="0.3">
      <c r="A206" s="69" t="str">
        <f t="shared" si="55"/>
        <v/>
      </c>
      <c r="B206" s="50"/>
      <c r="C206" s="74"/>
      <c r="D206" s="5" t="str">
        <f t="shared" si="44"/>
        <v/>
      </c>
      <c r="E206" s="5" t="str">
        <f t="shared" ca="1" si="45"/>
        <v/>
      </c>
      <c r="F206" s="6" t="str">
        <f t="shared" si="46"/>
        <v/>
      </c>
      <c r="G206" s="7" t="str">
        <f t="shared" si="47"/>
        <v/>
      </c>
      <c r="H206" s="6" t="str">
        <f t="shared" si="48"/>
        <v/>
      </c>
      <c r="I206" s="93" t="str">
        <f t="shared" ca="1" si="49"/>
        <v/>
      </c>
      <c r="J206" s="93" t="str">
        <f t="shared" ca="1" si="50"/>
        <v/>
      </c>
      <c r="K206" s="93" t="str">
        <f t="shared" si="51"/>
        <v/>
      </c>
      <c r="L206" s="72"/>
      <c r="M206" s="17" t="e">
        <f t="shared" ca="1" si="52"/>
        <v>#VALUE!</v>
      </c>
      <c r="N206" s="19" t="e">
        <f t="shared" si="53"/>
        <v>#VALUE!</v>
      </c>
      <c r="O206" s="17" t="e">
        <f t="shared" ca="1" si="54"/>
        <v>#VALUE!</v>
      </c>
    </row>
    <row r="207" spans="1:15" ht="20.25" x14ac:dyDescent="0.3">
      <c r="A207" s="69" t="str">
        <f t="shared" si="55"/>
        <v/>
      </c>
      <c r="B207" s="50"/>
      <c r="C207" s="74"/>
      <c r="D207" s="5" t="str">
        <f t="shared" si="44"/>
        <v/>
      </c>
      <c r="E207" s="5" t="str">
        <f t="shared" ca="1" si="45"/>
        <v/>
      </c>
      <c r="F207" s="6" t="str">
        <f t="shared" si="46"/>
        <v/>
      </c>
      <c r="G207" s="7" t="str">
        <f t="shared" si="47"/>
        <v/>
      </c>
      <c r="H207" s="6" t="str">
        <f t="shared" si="48"/>
        <v/>
      </c>
      <c r="I207" s="93" t="str">
        <f t="shared" ca="1" si="49"/>
        <v/>
      </c>
      <c r="J207" s="93" t="str">
        <f t="shared" ca="1" si="50"/>
        <v/>
      </c>
      <c r="K207" s="93" t="str">
        <f t="shared" si="51"/>
        <v/>
      </c>
      <c r="L207" s="72"/>
      <c r="M207" s="17" t="e">
        <f t="shared" ca="1" si="52"/>
        <v>#VALUE!</v>
      </c>
      <c r="N207" s="19" t="e">
        <f t="shared" si="53"/>
        <v>#VALUE!</v>
      </c>
      <c r="O207" s="17" t="e">
        <f t="shared" ca="1" si="54"/>
        <v>#VALUE!</v>
      </c>
    </row>
    <row r="208" spans="1:15" ht="20.25" x14ac:dyDescent="0.3">
      <c r="A208" s="69" t="str">
        <f t="shared" si="55"/>
        <v/>
      </c>
      <c r="B208" s="50"/>
      <c r="C208" s="74"/>
      <c r="D208" s="5" t="str">
        <f t="shared" si="44"/>
        <v/>
      </c>
      <c r="E208" s="5" t="str">
        <f t="shared" ca="1" si="45"/>
        <v/>
      </c>
      <c r="F208" s="6" t="str">
        <f t="shared" si="46"/>
        <v/>
      </c>
      <c r="G208" s="7" t="str">
        <f t="shared" si="47"/>
        <v/>
      </c>
      <c r="H208" s="6" t="str">
        <f t="shared" si="48"/>
        <v/>
      </c>
      <c r="I208" s="93" t="str">
        <f t="shared" ca="1" si="49"/>
        <v/>
      </c>
      <c r="J208" s="93" t="str">
        <f t="shared" ca="1" si="50"/>
        <v/>
      </c>
      <c r="K208" s="93" t="str">
        <f t="shared" si="51"/>
        <v/>
      </c>
      <c r="L208" s="72"/>
      <c r="M208" s="17" t="e">
        <f t="shared" ca="1" si="52"/>
        <v>#VALUE!</v>
      </c>
      <c r="N208" s="19" t="e">
        <f t="shared" si="53"/>
        <v>#VALUE!</v>
      </c>
      <c r="O208" s="17" t="e">
        <f t="shared" ca="1" si="54"/>
        <v>#VALUE!</v>
      </c>
    </row>
    <row r="209" spans="1:15" ht="20.25" x14ac:dyDescent="0.3">
      <c r="A209" s="69" t="str">
        <f t="shared" si="55"/>
        <v/>
      </c>
      <c r="B209" s="50"/>
      <c r="C209" s="74"/>
      <c r="D209" s="5" t="str">
        <f t="shared" si="44"/>
        <v/>
      </c>
      <c r="E209" s="5" t="str">
        <f t="shared" ca="1" si="45"/>
        <v/>
      </c>
      <c r="F209" s="6" t="str">
        <f t="shared" si="46"/>
        <v/>
      </c>
      <c r="G209" s="7" t="str">
        <f t="shared" si="47"/>
        <v/>
      </c>
      <c r="H209" s="6" t="str">
        <f t="shared" si="48"/>
        <v/>
      </c>
      <c r="I209" s="93" t="str">
        <f t="shared" ca="1" si="49"/>
        <v/>
      </c>
      <c r="J209" s="93" t="str">
        <f t="shared" ca="1" si="50"/>
        <v/>
      </c>
      <c r="K209" s="93" t="str">
        <f t="shared" si="51"/>
        <v/>
      </c>
      <c r="L209" s="72"/>
      <c r="M209" s="17" t="e">
        <f t="shared" ca="1" si="52"/>
        <v>#VALUE!</v>
      </c>
      <c r="N209" s="19" t="e">
        <f t="shared" si="53"/>
        <v>#VALUE!</v>
      </c>
      <c r="O209" s="17" t="e">
        <f t="shared" ca="1" si="54"/>
        <v>#VALUE!</v>
      </c>
    </row>
    <row r="210" spans="1:15" ht="20.25" x14ac:dyDescent="0.3">
      <c r="A210" s="69" t="str">
        <f t="shared" si="55"/>
        <v/>
      </c>
      <c r="B210" s="50"/>
      <c r="C210" s="74"/>
      <c r="D210" s="5" t="str">
        <f t="shared" si="44"/>
        <v/>
      </c>
      <c r="E210" s="5" t="str">
        <f t="shared" ca="1" si="45"/>
        <v/>
      </c>
      <c r="F210" s="6" t="str">
        <f t="shared" si="46"/>
        <v/>
      </c>
      <c r="G210" s="7" t="str">
        <f t="shared" si="47"/>
        <v/>
      </c>
      <c r="H210" s="6" t="str">
        <f t="shared" si="48"/>
        <v/>
      </c>
      <c r="I210" s="93" t="str">
        <f t="shared" ca="1" si="49"/>
        <v/>
      </c>
      <c r="J210" s="93" t="str">
        <f t="shared" ca="1" si="50"/>
        <v/>
      </c>
      <c r="K210" s="93" t="str">
        <f t="shared" si="51"/>
        <v/>
      </c>
      <c r="L210" s="72"/>
      <c r="M210" s="17" t="e">
        <f t="shared" ca="1" si="52"/>
        <v>#VALUE!</v>
      </c>
      <c r="N210" s="19" t="e">
        <f t="shared" si="53"/>
        <v>#VALUE!</v>
      </c>
      <c r="O210" s="17" t="e">
        <f t="shared" ca="1" si="54"/>
        <v>#VALUE!</v>
      </c>
    </row>
    <row r="211" spans="1:15" ht="20.25" x14ac:dyDescent="0.3">
      <c r="A211" s="69" t="str">
        <f t="shared" si="55"/>
        <v/>
      </c>
      <c r="B211" s="50"/>
      <c r="C211" s="74"/>
      <c r="D211" s="5" t="str">
        <f t="shared" si="44"/>
        <v/>
      </c>
      <c r="E211" s="5" t="str">
        <f t="shared" ca="1" si="45"/>
        <v/>
      </c>
      <c r="F211" s="6" t="str">
        <f t="shared" si="46"/>
        <v/>
      </c>
      <c r="G211" s="7" t="str">
        <f t="shared" si="47"/>
        <v/>
      </c>
      <c r="H211" s="6" t="str">
        <f t="shared" si="48"/>
        <v/>
      </c>
      <c r="I211" s="93" t="str">
        <f t="shared" ca="1" si="49"/>
        <v/>
      </c>
      <c r="J211" s="93" t="str">
        <f t="shared" ca="1" si="50"/>
        <v/>
      </c>
      <c r="K211" s="93" t="str">
        <f t="shared" si="51"/>
        <v/>
      </c>
      <c r="L211" s="72"/>
      <c r="M211" s="17" t="e">
        <f t="shared" ca="1" si="52"/>
        <v>#VALUE!</v>
      </c>
      <c r="N211" s="19" t="e">
        <f t="shared" si="53"/>
        <v>#VALUE!</v>
      </c>
      <c r="O211" s="17" t="e">
        <f t="shared" ca="1" si="54"/>
        <v>#VALUE!</v>
      </c>
    </row>
    <row r="212" spans="1:15" ht="20.25" x14ac:dyDescent="0.3">
      <c r="A212" s="69" t="str">
        <f t="shared" si="55"/>
        <v/>
      </c>
      <c r="B212" s="50"/>
      <c r="C212" s="74"/>
      <c r="D212" s="5" t="str">
        <f t="shared" si="44"/>
        <v/>
      </c>
      <c r="E212" s="5" t="str">
        <f t="shared" ca="1" si="45"/>
        <v/>
      </c>
      <c r="F212" s="6" t="str">
        <f t="shared" si="46"/>
        <v/>
      </c>
      <c r="G212" s="7" t="str">
        <f t="shared" si="47"/>
        <v/>
      </c>
      <c r="H212" s="6" t="str">
        <f t="shared" si="48"/>
        <v/>
      </c>
      <c r="I212" s="93" t="str">
        <f t="shared" ca="1" si="49"/>
        <v/>
      </c>
      <c r="J212" s="93" t="str">
        <f t="shared" ca="1" si="50"/>
        <v/>
      </c>
      <c r="K212" s="93" t="str">
        <f t="shared" si="51"/>
        <v/>
      </c>
      <c r="L212" s="72"/>
      <c r="M212" s="17" t="e">
        <f t="shared" ca="1" si="52"/>
        <v>#VALUE!</v>
      </c>
      <c r="N212" s="19" t="e">
        <f t="shared" si="53"/>
        <v>#VALUE!</v>
      </c>
      <c r="O212" s="17" t="e">
        <f t="shared" ca="1" si="54"/>
        <v>#VALUE!</v>
      </c>
    </row>
    <row r="213" spans="1:15" ht="20.25" x14ac:dyDescent="0.3">
      <c r="A213" s="69" t="str">
        <f t="shared" si="55"/>
        <v/>
      </c>
      <c r="B213" s="50"/>
      <c r="C213" s="74"/>
      <c r="D213" s="5" t="str">
        <f t="shared" si="44"/>
        <v/>
      </c>
      <c r="E213" s="5" t="str">
        <f t="shared" ca="1" si="45"/>
        <v/>
      </c>
      <c r="F213" s="6" t="str">
        <f t="shared" si="46"/>
        <v/>
      </c>
      <c r="G213" s="7" t="str">
        <f t="shared" si="47"/>
        <v/>
      </c>
      <c r="H213" s="6" t="str">
        <f t="shared" si="48"/>
        <v/>
      </c>
      <c r="I213" s="93" t="str">
        <f t="shared" ca="1" si="49"/>
        <v/>
      </c>
      <c r="J213" s="93" t="str">
        <f t="shared" ca="1" si="50"/>
        <v/>
      </c>
      <c r="K213" s="93" t="str">
        <f t="shared" si="51"/>
        <v/>
      </c>
      <c r="L213" s="72"/>
      <c r="M213" s="17" t="e">
        <f t="shared" ca="1" si="52"/>
        <v>#VALUE!</v>
      </c>
      <c r="N213" s="19" t="e">
        <f t="shared" si="53"/>
        <v>#VALUE!</v>
      </c>
      <c r="O213" s="17" t="e">
        <f t="shared" ca="1" si="54"/>
        <v>#VALUE!</v>
      </c>
    </row>
    <row r="214" spans="1:15" ht="20.25" x14ac:dyDescent="0.3">
      <c r="A214" s="69" t="str">
        <f t="shared" si="55"/>
        <v/>
      </c>
      <c r="B214" s="50"/>
      <c r="C214" s="74"/>
      <c r="D214" s="5" t="str">
        <f t="shared" si="44"/>
        <v/>
      </c>
      <c r="E214" s="5" t="str">
        <f t="shared" ca="1" si="45"/>
        <v/>
      </c>
      <c r="F214" s="6" t="str">
        <f t="shared" si="46"/>
        <v/>
      </c>
      <c r="G214" s="7" t="str">
        <f t="shared" si="47"/>
        <v/>
      </c>
      <c r="H214" s="6" t="str">
        <f t="shared" si="48"/>
        <v/>
      </c>
      <c r="I214" s="93" t="str">
        <f t="shared" ca="1" si="49"/>
        <v/>
      </c>
      <c r="J214" s="93" t="str">
        <f t="shared" ca="1" si="50"/>
        <v/>
      </c>
      <c r="K214" s="93" t="str">
        <f t="shared" si="51"/>
        <v/>
      </c>
      <c r="L214" s="72"/>
      <c r="M214" s="17" t="e">
        <f t="shared" ca="1" si="52"/>
        <v>#VALUE!</v>
      </c>
      <c r="N214" s="19" t="e">
        <f t="shared" si="53"/>
        <v>#VALUE!</v>
      </c>
      <c r="O214" s="17" t="e">
        <f t="shared" ca="1" si="54"/>
        <v>#VALUE!</v>
      </c>
    </row>
    <row r="215" spans="1:15" ht="20.25" x14ac:dyDescent="0.3">
      <c r="A215" s="69" t="str">
        <f t="shared" si="55"/>
        <v/>
      </c>
      <c r="B215" s="50"/>
      <c r="C215" s="74"/>
      <c r="D215" s="5" t="str">
        <f t="shared" si="44"/>
        <v/>
      </c>
      <c r="E215" s="5" t="str">
        <f t="shared" ca="1" si="45"/>
        <v/>
      </c>
      <c r="F215" s="6" t="str">
        <f t="shared" si="46"/>
        <v/>
      </c>
      <c r="G215" s="7" t="str">
        <f t="shared" si="47"/>
        <v/>
      </c>
      <c r="H215" s="6" t="str">
        <f t="shared" si="48"/>
        <v/>
      </c>
      <c r="I215" s="93" t="str">
        <f t="shared" ca="1" si="49"/>
        <v/>
      </c>
      <c r="J215" s="93" t="str">
        <f t="shared" ca="1" si="50"/>
        <v/>
      </c>
      <c r="K215" s="93" t="str">
        <f t="shared" si="51"/>
        <v/>
      </c>
      <c r="L215" s="72"/>
      <c r="M215" s="17" t="e">
        <f t="shared" ca="1" si="52"/>
        <v>#VALUE!</v>
      </c>
      <c r="N215" s="19" t="e">
        <f t="shared" si="53"/>
        <v>#VALUE!</v>
      </c>
      <c r="O215" s="17" t="e">
        <f t="shared" ca="1" si="54"/>
        <v>#VALUE!</v>
      </c>
    </row>
    <row r="216" spans="1:15" ht="20.25" x14ac:dyDescent="0.3">
      <c r="A216" s="69" t="str">
        <f t="shared" si="55"/>
        <v/>
      </c>
      <c r="B216" s="50"/>
      <c r="C216" s="74"/>
      <c r="D216" s="5" t="str">
        <f t="shared" si="44"/>
        <v/>
      </c>
      <c r="E216" s="5" t="str">
        <f t="shared" ca="1" si="45"/>
        <v/>
      </c>
      <c r="F216" s="6" t="str">
        <f t="shared" si="46"/>
        <v/>
      </c>
      <c r="G216" s="7" t="str">
        <f t="shared" si="47"/>
        <v/>
      </c>
      <c r="H216" s="6" t="str">
        <f t="shared" si="48"/>
        <v/>
      </c>
      <c r="I216" s="93" t="str">
        <f t="shared" ca="1" si="49"/>
        <v/>
      </c>
      <c r="J216" s="93" t="str">
        <f t="shared" ca="1" si="50"/>
        <v/>
      </c>
      <c r="K216" s="93" t="str">
        <f t="shared" si="51"/>
        <v/>
      </c>
      <c r="L216" s="72"/>
      <c r="M216" s="17" t="e">
        <f t="shared" ca="1" si="52"/>
        <v>#VALUE!</v>
      </c>
      <c r="N216" s="19" t="e">
        <f t="shared" si="53"/>
        <v>#VALUE!</v>
      </c>
      <c r="O216" s="17" t="e">
        <f t="shared" ca="1" si="54"/>
        <v>#VALUE!</v>
      </c>
    </row>
    <row r="217" spans="1:15" ht="20.25" x14ac:dyDescent="0.3">
      <c r="A217" s="69" t="str">
        <f t="shared" si="55"/>
        <v/>
      </c>
      <c r="B217" s="50"/>
      <c r="C217" s="74"/>
      <c r="D217" s="5" t="str">
        <f t="shared" si="44"/>
        <v/>
      </c>
      <c r="E217" s="5" t="str">
        <f t="shared" ca="1" si="45"/>
        <v/>
      </c>
      <c r="F217" s="6" t="str">
        <f t="shared" si="46"/>
        <v/>
      </c>
      <c r="G217" s="7" t="str">
        <f t="shared" si="47"/>
        <v/>
      </c>
      <c r="H217" s="6" t="str">
        <f t="shared" si="48"/>
        <v/>
      </c>
      <c r="I217" s="93" t="str">
        <f t="shared" ca="1" si="49"/>
        <v/>
      </c>
      <c r="J217" s="93" t="str">
        <f t="shared" ca="1" si="50"/>
        <v/>
      </c>
      <c r="K217" s="93" t="str">
        <f t="shared" si="51"/>
        <v/>
      </c>
      <c r="L217" s="72"/>
      <c r="M217" s="17" t="e">
        <f t="shared" ca="1" si="52"/>
        <v>#VALUE!</v>
      </c>
      <c r="N217" s="19" t="e">
        <f t="shared" si="53"/>
        <v>#VALUE!</v>
      </c>
      <c r="O217" s="17" t="e">
        <f t="shared" ca="1" si="54"/>
        <v>#VALUE!</v>
      </c>
    </row>
    <row r="218" spans="1:15" ht="20.25" x14ac:dyDescent="0.3">
      <c r="A218" s="69" t="str">
        <f t="shared" si="55"/>
        <v/>
      </c>
      <c r="B218" s="50"/>
      <c r="C218" s="74"/>
      <c r="D218" s="5" t="str">
        <f t="shared" si="44"/>
        <v/>
      </c>
      <c r="E218" s="5" t="str">
        <f t="shared" ca="1" si="45"/>
        <v/>
      </c>
      <c r="F218" s="6" t="str">
        <f t="shared" si="46"/>
        <v/>
      </c>
      <c r="G218" s="7" t="str">
        <f t="shared" si="47"/>
        <v/>
      </c>
      <c r="H218" s="6" t="str">
        <f t="shared" si="48"/>
        <v/>
      </c>
      <c r="I218" s="93" t="str">
        <f t="shared" ca="1" si="49"/>
        <v/>
      </c>
      <c r="J218" s="93" t="str">
        <f t="shared" ca="1" si="50"/>
        <v/>
      </c>
      <c r="K218" s="93" t="str">
        <f t="shared" si="51"/>
        <v/>
      </c>
      <c r="L218" s="72"/>
      <c r="M218" s="17" t="e">
        <f t="shared" ca="1" si="52"/>
        <v>#VALUE!</v>
      </c>
      <c r="N218" s="19" t="e">
        <f t="shared" si="53"/>
        <v>#VALUE!</v>
      </c>
      <c r="O218" s="17" t="e">
        <f t="shared" ca="1" si="54"/>
        <v>#VALUE!</v>
      </c>
    </row>
    <row r="219" spans="1:15" ht="20.25" x14ac:dyDescent="0.3">
      <c r="A219" s="69" t="str">
        <f t="shared" si="55"/>
        <v/>
      </c>
      <c r="B219" s="50"/>
      <c r="C219" s="74"/>
      <c r="D219" s="5" t="str">
        <f t="shared" si="44"/>
        <v/>
      </c>
      <c r="E219" s="5" t="str">
        <f t="shared" ca="1" si="45"/>
        <v/>
      </c>
      <c r="F219" s="6" t="str">
        <f t="shared" si="46"/>
        <v/>
      </c>
      <c r="G219" s="7" t="str">
        <f t="shared" si="47"/>
        <v/>
      </c>
      <c r="H219" s="6" t="str">
        <f t="shared" si="48"/>
        <v/>
      </c>
      <c r="I219" s="93" t="str">
        <f t="shared" ca="1" si="49"/>
        <v/>
      </c>
      <c r="J219" s="93" t="str">
        <f t="shared" ca="1" si="50"/>
        <v/>
      </c>
      <c r="K219" s="93" t="str">
        <f t="shared" si="51"/>
        <v/>
      </c>
      <c r="L219" s="72"/>
      <c r="M219" s="17" t="e">
        <f t="shared" ca="1" si="52"/>
        <v>#VALUE!</v>
      </c>
      <c r="N219" s="19" t="e">
        <f t="shared" si="53"/>
        <v>#VALUE!</v>
      </c>
      <c r="O219" s="17" t="e">
        <f t="shared" ca="1" si="54"/>
        <v>#VALUE!</v>
      </c>
    </row>
    <row r="220" spans="1:15" ht="20.25" x14ac:dyDescent="0.3">
      <c r="A220" s="69" t="str">
        <f t="shared" si="55"/>
        <v/>
      </c>
      <c r="B220" s="50"/>
      <c r="C220" s="74"/>
      <c r="D220" s="5" t="str">
        <f t="shared" si="44"/>
        <v/>
      </c>
      <c r="E220" s="5" t="str">
        <f t="shared" ca="1" si="45"/>
        <v/>
      </c>
      <c r="F220" s="6" t="str">
        <f t="shared" si="46"/>
        <v/>
      </c>
      <c r="G220" s="7" t="str">
        <f t="shared" si="47"/>
        <v/>
      </c>
      <c r="H220" s="6" t="str">
        <f t="shared" si="48"/>
        <v/>
      </c>
      <c r="I220" s="93" t="str">
        <f t="shared" ca="1" si="49"/>
        <v/>
      </c>
      <c r="J220" s="93" t="str">
        <f t="shared" ca="1" si="50"/>
        <v/>
      </c>
      <c r="K220" s="93" t="str">
        <f t="shared" si="51"/>
        <v/>
      </c>
      <c r="L220" s="72"/>
      <c r="M220" s="17" t="e">
        <f t="shared" ca="1" si="52"/>
        <v>#VALUE!</v>
      </c>
      <c r="N220" s="19" t="e">
        <f t="shared" si="53"/>
        <v>#VALUE!</v>
      </c>
      <c r="O220" s="17" t="e">
        <f t="shared" ca="1" si="54"/>
        <v>#VALUE!</v>
      </c>
    </row>
    <row r="221" spans="1:15" ht="20.25" x14ac:dyDescent="0.3">
      <c r="A221" s="69" t="str">
        <f t="shared" si="55"/>
        <v/>
      </c>
      <c r="B221" s="50"/>
      <c r="C221" s="74"/>
      <c r="D221" s="5" t="str">
        <f t="shared" si="44"/>
        <v/>
      </c>
      <c r="E221" s="5" t="str">
        <f t="shared" ca="1" si="45"/>
        <v/>
      </c>
      <c r="F221" s="6" t="str">
        <f t="shared" si="46"/>
        <v/>
      </c>
      <c r="G221" s="7" t="str">
        <f t="shared" si="47"/>
        <v/>
      </c>
      <c r="H221" s="6" t="str">
        <f t="shared" si="48"/>
        <v/>
      </c>
      <c r="I221" s="93" t="str">
        <f t="shared" ca="1" si="49"/>
        <v/>
      </c>
      <c r="J221" s="93" t="str">
        <f t="shared" ca="1" si="50"/>
        <v/>
      </c>
      <c r="K221" s="93" t="str">
        <f t="shared" si="51"/>
        <v/>
      </c>
      <c r="L221" s="72"/>
      <c r="M221" s="17" t="e">
        <f t="shared" ca="1" si="52"/>
        <v>#VALUE!</v>
      </c>
      <c r="N221" s="19" t="e">
        <f t="shared" si="53"/>
        <v>#VALUE!</v>
      </c>
      <c r="O221" s="17" t="e">
        <f t="shared" ca="1" si="54"/>
        <v>#VALUE!</v>
      </c>
    </row>
    <row r="222" spans="1:15" ht="20.25" x14ac:dyDescent="0.3">
      <c r="A222" s="69" t="str">
        <f t="shared" si="55"/>
        <v/>
      </c>
      <c r="B222" s="50"/>
      <c r="C222" s="74"/>
      <c r="D222" s="5" t="str">
        <f t="shared" si="44"/>
        <v/>
      </c>
      <c r="E222" s="5" t="str">
        <f t="shared" ca="1" si="45"/>
        <v/>
      </c>
      <c r="F222" s="6" t="str">
        <f t="shared" si="46"/>
        <v/>
      </c>
      <c r="G222" s="7" t="str">
        <f t="shared" si="47"/>
        <v/>
      </c>
      <c r="H222" s="6" t="str">
        <f t="shared" si="48"/>
        <v/>
      </c>
      <c r="I222" s="93" t="str">
        <f t="shared" ca="1" si="49"/>
        <v/>
      </c>
      <c r="J222" s="93" t="str">
        <f t="shared" ca="1" si="50"/>
        <v/>
      </c>
      <c r="K222" s="93" t="str">
        <f t="shared" si="51"/>
        <v/>
      </c>
      <c r="L222" s="72"/>
      <c r="M222" s="17" t="e">
        <f t="shared" ca="1" si="52"/>
        <v>#VALUE!</v>
      </c>
      <c r="N222" s="19" t="e">
        <f t="shared" si="53"/>
        <v>#VALUE!</v>
      </c>
      <c r="O222" s="17" t="e">
        <f t="shared" ca="1" si="54"/>
        <v>#VALUE!</v>
      </c>
    </row>
    <row r="223" spans="1:15" ht="20.25" x14ac:dyDescent="0.3">
      <c r="A223" s="69" t="str">
        <f t="shared" si="55"/>
        <v/>
      </c>
      <c r="B223" s="50"/>
      <c r="C223" s="74"/>
      <c r="D223" s="5" t="str">
        <f t="shared" si="44"/>
        <v/>
      </c>
      <c r="E223" s="5" t="str">
        <f t="shared" ca="1" si="45"/>
        <v/>
      </c>
      <c r="F223" s="6" t="str">
        <f t="shared" si="46"/>
        <v/>
      </c>
      <c r="G223" s="7" t="str">
        <f t="shared" si="47"/>
        <v/>
      </c>
      <c r="H223" s="6" t="str">
        <f t="shared" si="48"/>
        <v/>
      </c>
      <c r="I223" s="93" t="str">
        <f t="shared" ca="1" si="49"/>
        <v/>
      </c>
      <c r="J223" s="93" t="str">
        <f t="shared" ca="1" si="50"/>
        <v/>
      </c>
      <c r="K223" s="93" t="str">
        <f t="shared" si="51"/>
        <v/>
      </c>
      <c r="L223" s="72"/>
      <c r="M223" s="17" t="e">
        <f t="shared" ca="1" si="52"/>
        <v>#VALUE!</v>
      </c>
      <c r="N223" s="19" t="e">
        <f t="shared" si="53"/>
        <v>#VALUE!</v>
      </c>
      <c r="O223" s="17" t="e">
        <f t="shared" ca="1" si="54"/>
        <v>#VALUE!</v>
      </c>
    </row>
    <row r="224" spans="1:15" ht="20.25" x14ac:dyDescent="0.3">
      <c r="A224" s="69" t="str">
        <f t="shared" si="55"/>
        <v/>
      </c>
      <c r="B224" s="50"/>
      <c r="C224" s="74"/>
      <c r="D224" s="5" t="str">
        <f t="shared" si="44"/>
        <v/>
      </c>
      <c r="E224" s="5" t="str">
        <f t="shared" ca="1" si="45"/>
        <v/>
      </c>
      <c r="F224" s="6" t="str">
        <f t="shared" si="46"/>
        <v/>
      </c>
      <c r="G224" s="7" t="str">
        <f t="shared" si="47"/>
        <v/>
      </c>
      <c r="H224" s="6" t="str">
        <f t="shared" si="48"/>
        <v/>
      </c>
      <c r="I224" s="93" t="str">
        <f t="shared" ca="1" si="49"/>
        <v/>
      </c>
      <c r="J224" s="93" t="str">
        <f t="shared" ca="1" si="50"/>
        <v/>
      </c>
      <c r="K224" s="93" t="str">
        <f t="shared" si="51"/>
        <v/>
      </c>
      <c r="L224" s="72"/>
      <c r="M224" s="17" t="e">
        <f t="shared" ca="1" si="52"/>
        <v>#VALUE!</v>
      </c>
      <c r="N224" s="19" t="e">
        <f t="shared" si="53"/>
        <v>#VALUE!</v>
      </c>
      <c r="O224" s="17" t="e">
        <f t="shared" ca="1" si="54"/>
        <v>#VALUE!</v>
      </c>
    </row>
    <row r="225" spans="1:15" ht="20.25" x14ac:dyDescent="0.3">
      <c r="A225" s="69" t="str">
        <f t="shared" si="55"/>
        <v/>
      </c>
      <c r="B225" s="50"/>
      <c r="C225" s="74"/>
      <c r="D225" s="5" t="str">
        <f t="shared" si="44"/>
        <v/>
      </c>
      <c r="E225" s="5" t="str">
        <f t="shared" ca="1" si="45"/>
        <v/>
      </c>
      <c r="F225" s="6" t="str">
        <f t="shared" si="46"/>
        <v/>
      </c>
      <c r="G225" s="7" t="str">
        <f t="shared" si="47"/>
        <v/>
      </c>
      <c r="H225" s="6" t="str">
        <f t="shared" si="48"/>
        <v/>
      </c>
      <c r="I225" s="93" t="str">
        <f t="shared" ca="1" si="49"/>
        <v/>
      </c>
      <c r="J225" s="93" t="str">
        <f t="shared" ca="1" si="50"/>
        <v/>
      </c>
      <c r="K225" s="93" t="str">
        <f t="shared" si="51"/>
        <v/>
      </c>
      <c r="L225" s="72"/>
      <c r="M225" s="17" t="e">
        <f t="shared" ca="1" si="52"/>
        <v>#VALUE!</v>
      </c>
      <c r="N225" s="19" t="e">
        <f t="shared" si="53"/>
        <v>#VALUE!</v>
      </c>
      <c r="O225" s="17" t="e">
        <f t="shared" ca="1" si="54"/>
        <v>#VALUE!</v>
      </c>
    </row>
    <row r="226" spans="1:15" ht="20.25" x14ac:dyDescent="0.3">
      <c r="A226" s="69" t="str">
        <f t="shared" si="55"/>
        <v/>
      </c>
      <c r="B226" s="50"/>
      <c r="C226" s="74"/>
      <c r="D226" s="5" t="str">
        <f t="shared" si="44"/>
        <v/>
      </c>
      <c r="E226" s="5" t="str">
        <f t="shared" ca="1" si="45"/>
        <v/>
      </c>
      <c r="F226" s="6" t="str">
        <f t="shared" si="46"/>
        <v/>
      </c>
      <c r="G226" s="7" t="str">
        <f t="shared" si="47"/>
        <v/>
      </c>
      <c r="H226" s="6" t="str">
        <f t="shared" si="48"/>
        <v/>
      </c>
      <c r="I226" s="93" t="str">
        <f t="shared" ca="1" si="49"/>
        <v/>
      </c>
      <c r="J226" s="93" t="str">
        <f t="shared" ca="1" si="50"/>
        <v/>
      </c>
      <c r="K226" s="93" t="str">
        <f t="shared" si="51"/>
        <v/>
      </c>
      <c r="L226" s="72"/>
      <c r="M226" s="17" t="e">
        <f t="shared" ca="1" si="52"/>
        <v>#VALUE!</v>
      </c>
      <c r="N226" s="19" t="e">
        <f t="shared" si="53"/>
        <v>#VALUE!</v>
      </c>
      <c r="O226" s="17" t="e">
        <f t="shared" ca="1" si="54"/>
        <v>#VALUE!</v>
      </c>
    </row>
    <row r="227" spans="1:15" ht="20.25" x14ac:dyDescent="0.3">
      <c r="A227" s="69" t="str">
        <f t="shared" si="55"/>
        <v/>
      </c>
      <c r="B227" s="50"/>
      <c r="C227" s="74"/>
      <c r="D227" s="5" t="str">
        <f t="shared" si="44"/>
        <v/>
      </c>
      <c r="E227" s="5" t="str">
        <f t="shared" ca="1" si="45"/>
        <v/>
      </c>
      <c r="F227" s="6" t="str">
        <f t="shared" si="46"/>
        <v/>
      </c>
      <c r="G227" s="7" t="str">
        <f t="shared" si="47"/>
        <v/>
      </c>
      <c r="H227" s="6" t="str">
        <f t="shared" si="48"/>
        <v/>
      </c>
      <c r="I227" s="93" t="str">
        <f t="shared" ca="1" si="49"/>
        <v/>
      </c>
      <c r="J227" s="93" t="str">
        <f t="shared" ca="1" si="50"/>
        <v/>
      </c>
      <c r="K227" s="93" t="str">
        <f t="shared" si="51"/>
        <v/>
      </c>
      <c r="L227" s="72"/>
      <c r="M227" s="17" t="e">
        <f t="shared" ca="1" si="52"/>
        <v>#VALUE!</v>
      </c>
      <c r="N227" s="19" t="e">
        <f t="shared" si="53"/>
        <v>#VALUE!</v>
      </c>
      <c r="O227" s="17" t="e">
        <f t="shared" ca="1" si="54"/>
        <v>#VALUE!</v>
      </c>
    </row>
    <row r="228" spans="1:15" ht="20.25" x14ac:dyDescent="0.3">
      <c r="A228" s="69" t="str">
        <f t="shared" si="55"/>
        <v/>
      </c>
      <c r="B228" s="50"/>
      <c r="C228" s="74"/>
      <c r="D228" s="5" t="str">
        <f t="shared" si="44"/>
        <v/>
      </c>
      <c r="E228" s="5" t="str">
        <f t="shared" ca="1" si="45"/>
        <v/>
      </c>
      <c r="F228" s="6" t="str">
        <f t="shared" si="46"/>
        <v/>
      </c>
      <c r="G228" s="7" t="str">
        <f t="shared" si="47"/>
        <v/>
      </c>
      <c r="H228" s="6" t="str">
        <f t="shared" si="48"/>
        <v/>
      </c>
      <c r="I228" s="93" t="str">
        <f t="shared" ca="1" si="49"/>
        <v/>
      </c>
      <c r="J228" s="93" t="str">
        <f t="shared" ca="1" si="50"/>
        <v/>
      </c>
      <c r="K228" s="93" t="str">
        <f t="shared" si="51"/>
        <v/>
      </c>
      <c r="L228" s="72"/>
      <c r="M228" s="17" t="e">
        <f t="shared" ca="1" si="52"/>
        <v>#VALUE!</v>
      </c>
      <c r="N228" s="19" t="e">
        <f t="shared" si="53"/>
        <v>#VALUE!</v>
      </c>
      <c r="O228" s="17" t="e">
        <f t="shared" ca="1" si="54"/>
        <v>#VALUE!</v>
      </c>
    </row>
    <row r="229" spans="1:15" ht="20.25" x14ac:dyDescent="0.3">
      <c r="A229" s="69" t="str">
        <f t="shared" si="55"/>
        <v/>
      </c>
      <c r="B229" s="50"/>
      <c r="C229" s="74"/>
      <c r="D229" s="5" t="str">
        <f t="shared" si="44"/>
        <v/>
      </c>
      <c r="E229" s="5" t="str">
        <f t="shared" ca="1" si="45"/>
        <v/>
      </c>
      <c r="F229" s="6" t="str">
        <f t="shared" si="46"/>
        <v/>
      </c>
      <c r="G229" s="7" t="str">
        <f t="shared" si="47"/>
        <v/>
      </c>
      <c r="H229" s="6" t="str">
        <f t="shared" si="48"/>
        <v/>
      </c>
      <c r="I229" s="93" t="str">
        <f t="shared" ca="1" si="49"/>
        <v/>
      </c>
      <c r="J229" s="93" t="str">
        <f t="shared" ca="1" si="50"/>
        <v/>
      </c>
      <c r="K229" s="93" t="str">
        <f t="shared" si="51"/>
        <v/>
      </c>
      <c r="L229" s="72"/>
      <c r="M229" s="17" t="e">
        <f t="shared" ca="1" si="52"/>
        <v>#VALUE!</v>
      </c>
      <c r="N229" s="19" t="e">
        <f t="shared" si="53"/>
        <v>#VALUE!</v>
      </c>
      <c r="O229" s="17" t="e">
        <f t="shared" ca="1" si="54"/>
        <v>#VALUE!</v>
      </c>
    </row>
    <row r="230" spans="1:15" ht="20.25" x14ac:dyDescent="0.3">
      <c r="A230" s="69" t="str">
        <f t="shared" si="55"/>
        <v/>
      </c>
      <c r="B230" s="50"/>
      <c r="C230" s="74"/>
      <c r="D230" s="5" t="str">
        <f t="shared" si="44"/>
        <v/>
      </c>
      <c r="E230" s="5" t="str">
        <f t="shared" ca="1" si="45"/>
        <v/>
      </c>
      <c r="F230" s="6" t="str">
        <f t="shared" si="46"/>
        <v/>
      </c>
      <c r="G230" s="7" t="str">
        <f t="shared" si="47"/>
        <v/>
      </c>
      <c r="H230" s="6" t="str">
        <f t="shared" si="48"/>
        <v/>
      </c>
      <c r="I230" s="93" t="str">
        <f t="shared" ca="1" si="49"/>
        <v/>
      </c>
      <c r="J230" s="93" t="str">
        <f t="shared" ca="1" si="50"/>
        <v/>
      </c>
      <c r="K230" s="93" t="str">
        <f t="shared" si="51"/>
        <v/>
      </c>
      <c r="L230" s="72"/>
      <c r="M230" s="17" t="e">
        <f t="shared" ca="1" si="52"/>
        <v>#VALUE!</v>
      </c>
      <c r="N230" s="19" t="e">
        <f t="shared" si="53"/>
        <v>#VALUE!</v>
      </c>
      <c r="O230" s="17" t="e">
        <f t="shared" ca="1" si="54"/>
        <v>#VALUE!</v>
      </c>
    </row>
    <row r="231" spans="1:15" ht="20.25" x14ac:dyDescent="0.3">
      <c r="A231" s="69" t="str">
        <f t="shared" si="55"/>
        <v/>
      </c>
      <c r="B231" s="50"/>
      <c r="C231" s="74"/>
      <c r="D231" s="5" t="str">
        <f t="shared" si="44"/>
        <v/>
      </c>
      <c r="E231" s="5" t="str">
        <f t="shared" ca="1" si="45"/>
        <v/>
      </c>
      <c r="F231" s="6" t="str">
        <f t="shared" si="46"/>
        <v/>
      </c>
      <c r="G231" s="7" t="str">
        <f t="shared" si="47"/>
        <v/>
      </c>
      <c r="H231" s="6" t="str">
        <f t="shared" si="48"/>
        <v/>
      </c>
      <c r="I231" s="93" t="str">
        <f t="shared" ca="1" si="49"/>
        <v/>
      </c>
      <c r="J231" s="93" t="str">
        <f t="shared" ca="1" si="50"/>
        <v/>
      </c>
      <c r="K231" s="93" t="str">
        <f t="shared" si="51"/>
        <v/>
      </c>
      <c r="L231" s="72"/>
      <c r="M231" s="17" t="e">
        <f t="shared" ca="1" si="52"/>
        <v>#VALUE!</v>
      </c>
      <c r="N231" s="19" t="e">
        <f t="shared" si="53"/>
        <v>#VALUE!</v>
      </c>
      <c r="O231" s="17" t="e">
        <f t="shared" ca="1" si="54"/>
        <v>#VALUE!</v>
      </c>
    </row>
    <row r="232" spans="1:15" ht="20.25" x14ac:dyDescent="0.3">
      <c r="A232" s="69" t="str">
        <f t="shared" si="55"/>
        <v/>
      </c>
      <c r="B232" s="50"/>
      <c r="C232" s="74"/>
      <c r="D232" s="5" t="str">
        <f t="shared" si="44"/>
        <v/>
      </c>
      <c r="E232" s="5" t="str">
        <f t="shared" ca="1" si="45"/>
        <v/>
      </c>
      <c r="F232" s="6" t="str">
        <f t="shared" si="46"/>
        <v/>
      </c>
      <c r="G232" s="7" t="str">
        <f t="shared" si="47"/>
        <v/>
      </c>
      <c r="H232" s="6" t="str">
        <f t="shared" si="48"/>
        <v/>
      </c>
      <c r="I232" s="93" t="str">
        <f t="shared" ca="1" si="49"/>
        <v/>
      </c>
      <c r="J232" s="93" t="str">
        <f t="shared" ca="1" si="50"/>
        <v/>
      </c>
      <c r="K232" s="93" t="str">
        <f t="shared" si="51"/>
        <v/>
      </c>
      <c r="L232" s="72"/>
      <c r="M232" s="17" t="e">
        <f t="shared" ca="1" si="52"/>
        <v>#VALUE!</v>
      </c>
      <c r="N232" s="19" t="e">
        <f t="shared" si="53"/>
        <v>#VALUE!</v>
      </c>
      <c r="O232" s="17" t="e">
        <f t="shared" ca="1" si="54"/>
        <v>#VALUE!</v>
      </c>
    </row>
    <row r="233" spans="1:15" ht="20.25" x14ac:dyDescent="0.3">
      <c r="A233" s="69" t="str">
        <f t="shared" si="55"/>
        <v/>
      </c>
      <c r="B233" s="50"/>
      <c r="C233" s="74"/>
      <c r="D233" s="5" t="str">
        <f t="shared" si="44"/>
        <v/>
      </c>
      <c r="E233" s="5" t="str">
        <f t="shared" ca="1" si="45"/>
        <v/>
      </c>
      <c r="F233" s="6" t="str">
        <f t="shared" si="46"/>
        <v/>
      </c>
      <c r="G233" s="7" t="str">
        <f t="shared" si="47"/>
        <v/>
      </c>
      <c r="H233" s="6" t="str">
        <f t="shared" si="48"/>
        <v/>
      </c>
      <c r="I233" s="93" t="str">
        <f t="shared" ca="1" si="49"/>
        <v/>
      </c>
      <c r="J233" s="93" t="str">
        <f t="shared" ca="1" si="50"/>
        <v/>
      </c>
      <c r="K233" s="93" t="str">
        <f t="shared" si="51"/>
        <v/>
      </c>
      <c r="L233" s="72"/>
      <c r="M233" s="17" t="e">
        <f t="shared" ca="1" si="52"/>
        <v>#VALUE!</v>
      </c>
      <c r="N233" s="19" t="e">
        <f t="shared" si="53"/>
        <v>#VALUE!</v>
      </c>
      <c r="O233" s="17" t="e">
        <f t="shared" ca="1" si="54"/>
        <v>#VALUE!</v>
      </c>
    </row>
    <row r="234" spans="1:15" ht="20.25" x14ac:dyDescent="0.3">
      <c r="A234" s="69" t="str">
        <f t="shared" si="55"/>
        <v/>
      </c>
      <c r="B234" s="50"/>
      <c r="C234" s="74"/>
      <c r="D234" s="5" t="str">
        <f t="shared" si="44"/>
        <v/>
      </c>
      <c r="E234" s="5" t="str">
        <f t="shared" ca="1" si="45"/>
        <v/>
      </c>
      <c r="F234" s="6" t="str">
        <f t="shared" si="46"/>
        <v/>
      </c>
      <c r="G234" s="7" t="str">
        <f t="shared" si="47"/>
        <v/>
      </c>
      <c r="H234" s="6" t="str">
        <f t="shared" si="48"/>
        <v/>
      </c>
      <c r="I234" s="93" t="str">
        <f t="shared" ca="1" si="49"/>
        <v/>
      </c>
      <c r="J234" s="93" t="str">
        <f t="shared" ca="1" si="50"/>
        <v/>
      </c>
      <c r="K234" s="93" t="str">
        <f t="shared" si="51"/>
        <v/>
      </c>
      <c r="L234" s="72"/>
      <c r="M234" s="17" t="e">
        <f t="shared" ca="1" si="52"/>
        <v>#VALUE!</v>
      </c>
      <c r="N234" s="19" t="e">
        <f t="shared" si="53"/>
        <v>#VALUE!</v>
      </c>
      <c r="O234" s="17" t="e">
        <f t="shared" ca="1" si="54"/>
        <v>#VALUE!</v>
      </c>
    </row>
    <row r="235" spans="1:15" ht="20.25" x14ac:dyDescent="0.3">
      <c r="A235" s="69" t="str">
        <f t="shared" si="55"/>
        <v/>
      </c>
      <c r="B235" s="50"/>
      <c r="C235" s="74"/>
      <c r="D235" s="5" t="str">
        <f t="shared" si="44"/>
        <v/>
      </c>
      <c r="E235" s="5" t="str">
        <f t="shared" ca="1" si="45"/>
        <v/>
      </c>
      <c r="F235" s="6" t="str">
        <f t="shared" si="46"/>
        <v/>
      </c>
      <c r="G235" s="7" t="str">
        <f t="shared" si="47"/>
        <v/>
      </c>
      <c r="H235" s="6" t="str">
        <f t="shared" si="48"/>
        <v/>
      </c>
      <c r="I235" s="93" t="str">
        <f t="shared" ca="1" si="49"/>
        <v/>
      </c>
      <c r="J235" s="93" t="str">
        <f t="shared" ca="1" si="50"/>
        <v/>
      </c>
      <c r="K235" s="93" t="str">
        <f t="shared" si="51"/>
        <v/>
      </c>
      <c r="L235" s="72"/>
      <c r="M235" s="17" t="e">
        <f t="shared" ca="1" si="52"/>
        <v>#VALUE!</v>
      </c>
      <c r="N235" s="19" t="e">
        <f t="shared" si="53"/>
        <v>#VALUE!</v>
      </c>
      <c r="O235" s="17" t="e">
        <f t="shared" ca="1" si="54"/>
        <v>#VALUE!</v>
      </c>
    </row>
    <row r="236" spans="1:15" ht="20.25" x14ac:dyDescent="0.3">
      <c r="A236" s="69" t="str">
        <f t="shared" si="55"/>
        <v/>
      </c>
      <c r="B236" s="50"/>
      <c r="C236" s="74"/>
      <c r="D236" s="5" t="str">
        <f t="shared" si="44"/>
        <v/>
      </c>
      <c r="E236" s="5" t="str">
        <f t="shared" ca="1" si="45"/>
        <v/>
      </c>
      <c r="F236" s="6" t="str">
        <f t="shared" si="46"/>
        <v/>
      </c>
      <c r="G236" s="7" t="str">
        <f t="shared" si="47"/>
        <v/>
      </c>
      <c r="H236" s="6" t="str">
        <f t="shared" si="48"/>
        <v/>
      </c>
      <c r="I236" s="93" t="str">
        <f t="shared" ca="1" si="49"/>
        <v/>
      </c>
      <c r="J236" s="93" t="str">
        <f t="shared" ca="1" si="50"/>
        <v/>
      </c>
      <c r="K236" s="93" t="str">
        <f t="shared" si="51"/>
        <v/>
      </c>
      <c r="L236" s="72"/>
      <c r="M236" s="17" t="e">
        <f t="shared" ca="1" si="52"/>
        <v>#VALUE!</v>
      </c>
      <c r="N236" s="19" t="e">
        <f t="shared" si="53"/>
        <v>#VALUE!</v>
      </c>
      <c r="O236" s="17" t="e">
        <f t="shared" ca="1" si="54"/>
        <v>#VALUE!</v>
      </c>
    </row>
    <row r="237" spans="1:15" ht="20.25" x14ac:dyDescent="0.3">
      <c r="A237" s="69" t="str">
        <f t="shared" si="55"/>
        <v/>
      </c>
      <c r="B237" s="50"/>
      <c r="C237" s="74"/>
      <c r="D237" s="5" t="str">
        <f t="shared" si="44"/>
        <v/>
      </c>
      <c r="E237" s="5" t="str">
        <f t="shared" ca="1" si="45"/>
        <v/>
      </c>
      <c r="F237" s="6" t="str">
        <f t="shared" si="46"/>
        <v/>
      </c>
      <c r="G237" s="7" t="str">
        <f t="shared" si="47"/>
        <v/>
      </c>
      <c r="H237" s="6" t="str">
        <f t="shared" si="48"/>
        <v/>
      </c>
      <c r="I237" s="93" t="str">
        <f t="shared" ca="1" si="49"/>
        <v/>
      </c>
      <c r="J237" s="93" t="str">
        <f t="shared" ca="1" si="50"/>
        <v/>
      </c>
      <c r="K237" s="93" t="str">
        <f t="shared" si="51"/>
        <v/>
      </c>
      <c r="L237" s="72"/>
      <c r="M237" s="17" t="e">
        <f t="shared" ca="1" si="52"/>
        <v>#VALUE!</v>
      </c>
      <c r="N237" s="19" t="e">
        <f t="shared" si="53"/>
        <v>#VALUE!</v>
      </c>
      <c r="O237" s="17" t="e">
        <f t="shared" ca="1" si="54"/>
        <v>#VALUE!</v>
      </c>
    </row>
    <row r="238" spans="1:15" ht="20.25" x14ac:dyDescent="0.3">
      <c r="A238" s="69" t="str">
        <f t="shared" si="55"/>
        <v/>
      </c>
      <c r="B238" s="50"/>
      <c r="C238" s="74"/>
      <c r="D238" s="5" t="str">
        <f t="shared" si="44"/>
        <v/>
      </c>
      <c r="E238" s="5" t="str">
        <f t="shared" ca="1" si="45"/>
        <v/>
      </c>
      <c r="F238" s="6" t="str">
        <f t="shared" si="46"/>
        <v/>
      </c>
      <c r="G238" s="7" t="str">
        <f t="shared" si="47"/>
        <v/>
      </c>
      <c r="H238" s="6" t="str">
        <f t="shared" si="48"/>
        <v/>
      </c>
      <c r="I238" s="93" t="str">
        <f t="shared" ca="1" si="49"/>
        <v/>
      </c>
      <c r="J238" s="93" t="str">
        <f t="shared" ca="1" si="50"/>
        <v/>
      </c>
      <c r="K238" s="93" t="str">
        <f t="shared" si="51"/>
        <v/>
      </c>
      <c r="L238" s="72"/>
      <c r="M238" s="17" t="e">
        <f t="shared" ca="1" si="52"/>
        <v>#VALUE!</v>
      </c>
      <c r="N238" s="19" t="e">
        <f t="shared" si="53"/>
        <v>#VALUE!</v>
      </c>
      <c r="O238" s="17" t="e">
        <f t="shared" ca="1" si="54"/>
        <v>#VALUE!</v>
      </c>
    </row>
    <row r="239" spans="1:15" ht="20.25" x14ac:dyDescent="0.3">
      <c r="A239" s="69" t="str">
        <f t="shared" si="55"/>
        <v/>
      </c>
      <c r="B239" s="50"/>
      <c r="C239" s="74"/>
      <c r="D239" s="5" t="str">
        <f t="shared" si="44"/>
        <v/>
      </c>
      <c r="E239" s="5" t="str">
        <f t="shared" ca="1" si="45"/>
        <v/>
      </c>
      <c r="F239" s="6" t="str">
        <f t="shared" si="46"/>
        <v/>
      </c>
      <c r="G239" s="7" t="str">
        <f t="shared" si="47"/>
        <v/>
      </c>
      <c r="H239" s="6" t="str">
        <f t="shared" si="48"/>
        <v/>
      </c>
      <c r="I239" s="93" t="str">
        <f t="shared" ca="1" si="49"/>
        <v/>
      </c>
      <c r="J239" s="93" t="str">
        <f t="shared" ca="1" si="50"/>
        <v/>
      </c>
      <c r="K239" s="93" t="str">
        <f t="shared" si="51"/>
        <v/>
      </c>
      <c r="L239" s="72"/>
      <c r="M239" s="17" t="e">
        <f t="shared" ca="1" si="52"/>
        <v>#VALUE!</v>
      </c>
      <c r="N239" s="19" t="e">
        <f t="shared" si="53"/>
        <v>#VALUE!</v>
      </c>
      <c r="O239" s="17" t="e">
        <f t="shared" ca="1" si="54"/>
        <v>#VALUE!</v>
      </c>
    </row>
    <row r="240" spans="1:15" ht="20.25" x14ac:dyDescent="0.3">
      <c r="A240" s="69" t="str">
        <f t="shared" si="55"/>
        <v/>
      </c>
      <c r="B240" s="50"/>
      <c r="C240" s="74"/>
      <c r="D240" s="5" t="str">
        <f t="shared" si="44"/>
        <v/>
      </c>
      <c r="E240" s="5" t="str">
        <f t="shared" ca="1" si="45"/>
        <v/>
      </c>
      <c r="F240" s="6" t="str">
        <f t="shared" si="46"/>
        <v/>
      </c>
      <c r="G240" s="7" t="str">
        <f t="shared" si="47"/>
        <v/>
      </c>
      <c r="H240" s="6" t="str">
        <f t="shared" si="48"/>
        <v/>
      </c>
      <c r="I240" s="93" t="str">
        <f t="shared" ca="1" si="49"/>
        <v/>
      </c>
      <c r="J240" s="93" t="str">
        <f t="shared" ca="1" si="50"/>
        <v/>
      </c>
      <c r="K240" s="93" t="str">
        <f t="shared" si="51"/>
        <v/>
      </c>
      <c r="L240" s="72"/>
      <c r="M240" s="17" t="e">
        <f t="shared" ca="1" si="52"/>
        <v>#VALUE!</v>
      </c>
      <c r="N240" s="19" t="e">
        <f t="shared" si="53"/>
        <v>#VALUE!</v>
      </c>
      <c r="O240" s="17" t="e">
        <f t="shared" ca="1" si="54"/>
        <v>#VALUE!</v>
      </c>
    </row>
    <row r="241" spans="1:15" ht="20.25" x14ac:dyDescent="0.3">
      <c r="A241" s="69" t="str">
        <f t="shared" si="55"/>
        <v/>
      </c>
      <c r="B241" s="50"/>
      <c r="C241" s="74"/>
      <c r="D241" s="5" t="str">
        <f t="shared" si="44"/>
        <v/>
      </c>
      <c r="E241" s="5" t="str">
        <f t="shared" ca="1" si="45"/>
        <v/>
      </c>
      <c r="F241" s="6" t="str">
        <f t="shared" si="46"/>
        <v/>
      </c>
      <c r="G241" s="7" t="str">
        <f t="shared" si="47"/>
        <v/>
      </c>
      <c r="H241" s="6" t="str">
        <f t="shared" si="48"/>
        <v/>
      </c>
      <c r="I241" s="93" t="str">
        <f t="shared" ca="1" si="49"/>
        <v/>
      </c>
      <c r="J241" s="93" t="str">
        <f t="shared" ca="1" si="50"/>
        <v/>
      </c>
      <c r="K241" s="93" t="str">
        <f t="shared" si="51"/>
        <v/>
      </c>
      <c r="L241" s="72"/>
      <c r="M241" s="17" t="e">
        <f t="shared" ca="1" si="52"/>
        <v>#VALUE!</v>
      </c>
      <c r="N241" s="19" t="e">
        <f t="shared" si="53"/>
        <v>#VALUE!</v>
      </c>
      <c r="O241" s="17" t="e">
        <f t="shared" ca="1" si="54"/>
        <v>#VALUE!</v>
      </c>
    </row>
    <row r="242" spans="1:15" ht="20.25" x14ac:dyDescent="0.3">
      <c r="A242" s="69" t="str">
        <f t="shared" si="55"/>
        <v/>
      </c>
      <c r="B242" s="50"/>
      <c r="C242" s="74"/>
      <c r="D242" s="5" t="str">
        <f t="shared" si="44"/>
        <v/>
      </c>
      <c r="E242" s="5" t="str">
        <f t="shared" ca="1" si="45"/>
        <v/>
      </c>
      <c r="F242" s="6" t="str">
        <f t="shared" si="46"/>
        <v/>
      </c>
      <c r="G242" s="7" t="str">
        <f t="shared" si="47"/>
        <v/>
      </c>
      <c r="H242" s="6" t="str">
        <f t="shared" si="48"/>
        <v/>
      </c>
      <c r="I242" s="93" t="str">
        <f t="shared" ca="1" si="49"/>
        <v/>
      </c>
      <c r="J242" s="93" t="str">
        <f t="shared" ca="1" si="50"/>
        <v/>
      </c>
      <c r="K242" s="93" t="str">
        <f t="shared" si="51"/>
        <v/>
      </c>
      <c r="L242" s="72"/>
      <c r="M242" s="17" t="e">
        <f t="shared" ca="1" si="52"/>
        <v>#VALUE!</v>
      </c>
      <c r="N242" s="19" t="e">
        <f t="shared" si="53"/>
        <v>#VALUE!</v>
      </c>
      <c r="O242" s="17" t="e">
        <f t="shared" ca="1" si="54"/>
        <v>#VALUE!</v>
      </c>
    </row>
    <row r="243" spans="1:15" ht="20.25" x14ac:dyDescent="0.3">
      <c r="A243" s="69" t="str">
        <f t="shared" si="55"/>
        <v/>
      </c>
      <c r="B243" s="50"/>
      <c r="C243" s="74"/>
      <c r="D243" s="5" t="str">
        <f t="shared" si="44"/>
        <v/>
      </c>
      <c r="E243" s="5" t="str">
        <f t="shared" ca="1" si="45"/>
        <v/>
      </c>
      <c r="F243" s="6" t="str">
        <f t="shared" si="46"/>
        <v/>
      </c>
      <c r="G243" s="7" t="str">
        <f t="shared" si="47"/>
        <v/>
      </c>
      <c r="H243" s="6" t="str">
        <f t="shared" si="48"/>
        <v/>
      </c>
      <c r="I243" s="93" t="str">
        <f t="shared" ca="1" si="49"/>
        <v/>
      </c>
      <c r="J243" s="93" t="str">
        <f t="shared" ca="1" si="50"/>
        <v/>
      </c>
      <c r="K243" s="93" t="str">
        <f t="shared" si="51"/>
        <v/>
      </c>
      <c r="L243" s="72"/>
      <c r="M243" s="17" t="e">
        <f t="shared" ca="1" si="52"/>
        <v>#VALUE!</v>
      </c>
      <c r="N243" s="19" t="e">
        <f t="shared" si="53"/>
        <v>#VALUE!</v>
      </c>
      <c r="O243" s="17" t="e">
        <f t="shared" ca="1" si="54"/>
        <v>#VALUE!</v>
      </c>
    </row>
    <row r="244" spans="1:15" ht="20.25" x14ac:dyDescent="0.3">
      <c r="A244" s="69" t="str">
        <f t="shared" si="55"/>
        <v/>
      </c>
      <c r="B244" s="50"/>
      <c r="C244" s="74"/>
      <c r="D244" s="5" t="str">
        <f t="shared" si="44"/>
        <v/>
      </c>
      <c r="E244" s="5" t="str">
        <f t="shared" ca="1" si="45"/>
        <v/>
      </c>
      <c r="F244" s="6" t="str">
        <f t="shared" si="46"/>
        <v/>
      </c>
      <c r="G244" s="7" t="str">
        <f t="shared" si="47"/>
        <v/>
      </c>
      <c r="H244" s="6" t="str">
        <f t="shared" si="48"/>
        <v/>
      </c>
      <c r="I244" s="93" t="str">
        <f t="shared" ca="1" si="49"/>
        <v/>
      </c>
      <c r="J244" s="93" t="str">
        <f t="shared" ca="1" si="50"/>
        <v/>
      </c>
      <c r="K244" s="93" t="str">
        <f t="shared" si="51"/>
        <v/>
      </c>
      <c r="L244" s="72"/>
      <c r="M244" s="17" t="e">
        <f t="shared" ca="1" si="52"/>
        <v>#VALUE!</v>
      </c>
      <c r="N244" s="19" t="e">
        <f t="shared" si="53"/>
        <v>#VALUE!</v>
      </c>
      <c r="O244" s="17" t="e">
        <f t="shared" ca="1" si="54"/>
        <v>#VALUE!</v>
      </c>
    </row>
    <row r="245" spans="1:15" ht="20.25" x14ac:dyDescent="0.3">
      <c r="A245" s="69" t="str">
        <f t="shared" si="55"/>
        <v/>
      </c>
      <c r="B245" s="50"/>
      <c r="C245" s="74"/>
      <c r="D245" s="5" t="str">
        <f t="shared" si="44"/>
        <v/>
      </c>
      <c r="E245" s="5" t="str">
        <f t="shared" ca="1" si="45"/>
        <v/>
      </c>
      <c r="F245" s="6" t="str">
        <f t="shared" si="46"/>
        <v/>
      </c>
      <c r="G245" s="7" t="str">
        <f t="shared" si="47"/>
        <v/>
      </c>
      <c r="H245" s="6" t="str">
        <f t="shared" si="48"/>
        <v/>
      </c>
      <c r="I245" s="93" t="str">
        <f t="shared" ca="1" si="49"/>
        <v/>
      </c>
      <c r="J245" s="93" t="str">
        <f t="shared" ca="1" si="50"/>
        <v/>
      </c>
      <c r="K245" s="93" t="str">
        <f t="shared" si="51"/>
        <v/>
      </c>
      <c r="L245" s="72"/>
      <c r="M245" s="17" t="e">
        <f t="shared" ca="1" si="52"/>
        <v>#VALUE!</v>
      </c>
      <c r="N245" s="19" t="e">
        <f t="shared" si="53"/>
        <v>#VALUE!</v>
      </c>
      <c r="O245" s="17" t="e">
        <f t="shared" ca="1" si="54"/>
        <v>#VALUE!</v>
      </c>
    </row>
    <row r="246" spans="1:15" ht="20.25" x14ac:dyDescent="0.3">
      <c r="A246" s="69" t="str">
        <f t="shared" si="55"/>
        <v/>
      </c>
      <c r="B246" s="50"/>
      <c r="C246" s="74"/>
      <c r="D246" s="5" t="str">
        <f t="shared" si="44"/>
        <v/>
      </c>
      <c r="E246" s="5" t="str">
        <f t="shared" ca="1" si="45"/>
        <v/>
      </c>
      <c r="F246" s="6" t="str">
        <f t="shared" si="46"/>
        <v/>
      </c>
      <c r="G246" s="7" t="str">
        <f t="shared" si="47"/>
        <v/>
      </c>
      <c r="H246" s="6" t="str">
        <f t="shared" si="48"/>
        <v/>
      </c>
      <c r="I246" s="93" t="str">
        <f t="shared" ca="1" si="49"/>
        <v/>
      </c>
      <c r="J246" s="93" t="str">
        <f t="shared" ca="1" si="50"/>
        <v/>
      </c>
      <c r="K246" s="93" t="str">
        <f t="shared" si="51"/>
        <v/>
      </c>
      <c r="L246" s="72"/>
      <c r="M246" s="17" t="e">
        <f t="shared" ca="1" si="52"/>
        <v>#VALUE!</v>
      </c>
      <c r="N246" s="19" t="e">
        <f t="shared" si="53"/>
        <v>#VALUE!</v>
      </c>
      <c r="O246" s="17" t="e">
        <f t="shared" ca="1" si="54"/>
        <v>#VALUE!</v>
      </c>
    </row>
    <row r="247" spans="1:15" ht="20.25" x14ac:dyDescent="0.3">
      <c r="A247" s="69" t="str">
        <f t="shared" si="55"/>
        <v/>
      </c>
      <c r="B247" s="50"/>
      <c r="C247" s="74"/>
      <c r="D247" s="5" t="str">
        <f t="shared" si="44"/>
        <v/>
      </c>
      <c r="E247" s="5" t="str">
        <f t="shared" ca="1" si="45"/>
        <v/>
      </c>
      <c r="F247" s="6" t="str">
        <f t="shared" si="46"/>
        <v/>
      </c>
      <c r="G247" s="7" t="str">
        <f t="shared" si="47"/>
        <v/>
      </c>
      <c r="H247" s="6" t="str">
        <f t="shared" si="48"/>
        <v/>
      </c>
      <c r="I247" s="93" t="str">
        <f t="shared" ca="1" si="49"/>
        <v/>
      </c>
      <c r="J247" s="93" t="str">
        <f t="shared" ca="1" si="50"/>
        <v/>
      </c>
      <c r="K247" s="93" t="str">
        <f t="shared" si="51"/>
        <v/>
      </c>
      <c r="L247" s="72"/>
      <c r="M247" s="17" t="e">
        <f t="shared" ca="1" si="52"/>
        <v>#VALUE!</v>
      </c>
      <c r="N247" s="19" t="e">
        <f t="shared" si="53"/>
        <v>#VALUE!</v>
      </c>
      <c r="O247" s="17" t="e">
        <f t="shared" ca="1" si="54"/>
        <v>#VALUE!</v>
      </c>
    </row>
    <row r="248" spans="1:15" ht="20.25" x14ac:dyDescent="0.3">
      <c r="A248" s="69" t="str">
        <f t="shared" si="55"/>
        <v/>
      </c>
      <c r="B248" s="50"/>
      <c r="C248" s="74"/>
      <c r="D248" s="5" t="str">
        <f t="shared" si="44"/>
        <v/>
      </c>
      <c r="E248" s="5" t="str">
        <f t="shared" ca="1" si="45"/>
        <v/>
      </c>
      <c r="F248" s="6" t="str">
        <f t="shared" si="46"/>
        <v/>
      </c>
      <c r="G248" s="7" t="str">
        <f t="shared" si="47"/>
        <v/>
      </c>
      <c r="H248" s="6" t="str">
        <f t="shared" si="48"/>
        <v/>
      </c>
      <c r="I248" s="93" t="str">
        <f t="shared" ca="1" si="49"/>
        <v/>
      </c>
      <c r="J248" s="93" t="str">
        <f t="shared" ca="1" si="50"/>
        <v/>
      </c>
      <c r="K248" s="93" t="str">
        <f t="shared" si="51"/>
        <v/>
      </c>
      <c r="L248" s="72"/>
      <c r="M248" s="17" t="e">
        <f t="shared" ca="1" si="52"/>
        <v>#VALUE!</v>
      </c>
      <c r="N248" s="19" t="e">
        <f t="shared" si="53"/>
        <v>#VALUE!</v>
      </c>
      <c r="O248" s="17" t="e">
        <f t="shared" ca="1" si="54"/>
        <v>#VALUE!</v>
      </c>
    </row>
    <row r="249" spans="1:15" ht="20.25" x14ac:dyDescent="0.3">
      <c r="A249" s="69" t="str">
        <f t="shared" si="55"/>
        <v/>
      </c>
      <c r="B249" s="50"/>
      <c r="C249" s="74"/>
      <c r="D249" s="5" t="str">
        <f t="shared" si="44"/>
        <v/>
      </c>
      <c r="E249" s="5" t="str">
        <f t="shared" ca="1" si="45"/>
        <v/>
      </c>
      <c r="F249" s="6" t="str">
        <f t="shared" si="46"/>
        <v/>
      </c>
      <c r="G249" s="7" t="str">
        <f t="shared" si="47"/>
        <v/>
      </c>
      <c r="H249" s="6" t="str">
        <f t="shared" si="48"/>
        <v/>
      </c>
      <c r="I249" s="93" t="str">
        <f t="shared" ca="1" si="49"/>
        <v/>
      </c>
      <c r="J249" s="93" t="str">
        <f t="shared" ca="1" si="50"/>
        <v/>
      </c>
      <c r="K249" s="93" t="str">
        <f t="shared" si="51"/>
        <v/>
      </c>
      <c r="L249" s="72"/>
      <c r="M249" s="17" t="e">
        <f t="shared" ca="1" si="52"/>
        <v>#VALUE!</v>
      </c>
      <c r="N249" s="19" t="e">
        <f t="shared" si="53"/>
        <v>#VALUE!</v>
      </c>
      <c r="O249" s="17" t="e">
        <f t="shared" ca="1" si="54"/>
        <v>#VALUE!</v>
      </c>
    </row>
    <row r="250" spans="1:15" ht="20.25" x14ac:dyDescent="0.3">
      <c r="A250" s="69" t="str">
        <f t="shared" si="55"/>
        <v/>
      </c>
      <c r="B250" s="50"/>
      <c r="C250" s="74"/>
      <c r="D250" s="5" t="str">
        <f t="shared" si="44"/>
        <v/>
      </c>
      <c r="E250" s="5" t="str">
        <f t="shared" ca="1" si="45"/>
        <v/>
      </c>
      <c r="F250" s="6" t="str">
        <f t="shared" si="46"/>
        <v/>
      </c>
      <c r="G250" s="7" t="str">
        <f t="shared" si="47"/>
        <v/>
      </c>
      <c r="H250" s="6" t="str">
        <f t="shared" si="48"/>
        <v/>
      </c>
      <c r="I250" s="93" t="str">
        <f t="shared" ca="1" si="49"/>
        <v/>
      </c>
      <c r="J250" s="93" t="str">
        <f t="shared" ca="1" si="50"/>
        <v/>
      </c>
      <c r="K250" s="93" t="str">
        <f t="shared" si="51"/>
        <v/>
      </c>
      <c r="L250" s="72"/>
      <c r="M250" s="17" t="e">
        <f t="shared" ca="1" si="52"/>
        <v>#VALUE!</v>
      </c>
      <c r="N250" s="19" t="e">
        <f t="shared" si="53"/>
        <v>#VALUE!</v>
      </c>
      <c r="O250" s="17" t="e">
        <f t="shared" ca="1" si="54"/>
        <v>#VALUE!</v>
      </c>
    </row>
    <row r="251" spans="1:15" ht="20.25" x14ac:dyDescent="0.3">
      <c r="A251" s="69" t="str">
        <f t="shared" si="55"/>
        <v/>
      </c>
      <c r="B251" s="50"/>
      <c r="C251" s="74"/>
      <c r="D251" s="5" t="str">
        <f t="shared" si="44"/>
        <v/>
      </c>
      <c r="E251" s="5" t="str">
        <f t="shared" ca="1" si="45"/>
        <v/>
      </c>
      <c r="F251" s="6" t="str">
        <f t="shared" si="46"/>
        <v/>
      </c>
      <c r="G251" s="7" t="str">
        <f t="shared" si="47"/>
        <v/>
      </c>
      <c r="H251" s="6" t="str">
        <f t="shared" si="48"/>
        <v/>
      </c>
      <c r="I251" s="93" t="str">
        <f t="shared" ca="1" si="49"/>
        <v/>
      </c>
      <c r="J251" s="93" t="str">
        <f t="shared" ca="1" si="50"/>
        <v/>
      </c>
      <c r="K251" s="93" t="str">
        <f t="shared" si="51"/>
        <v/>
      </c>
      <c r="L251" s="72"/>
      <c r="M251" s="17" t="e">
        <f t="shared" ca="1" si="52"/>
        <v>#VALUE!</v>
      </c>
      <c r="N251" s="19" t="e">
        <f t="shared" si="53"/>
        <v>#VALUE!</v>
      </c>
      <c r="O251" s="17" t="e">
        <f t="shared" ca="1" si="54"/>
        <v>#VALUE!</v>
      </c>
    </row>
    <row r="252" spans="1:15" ht="20.25" x14ac:dyDescent="0.3">
      <c r="A252" s="69" t="str">
        <f t="shared" si="55"/>
        <v/>
      </c>
      <c r="B252" s="50"/>
      <c r="C252" s="74"/>
      <c r="D252" s="5" t="str">
        <f t="shared" si="44"/>
        <v/>
      </c>
      <c r="E252" s="5" t="str">
        <f t="shared" ca="1" si="45"/>
        <v/>
      </c>
      <c r="F252" s="6" t="str">
        <f t="shared" si="46"/>
        <v/>
      </c>
      <c r="G252" s="7" t="str">
        <f t="shared" si="47"/>
        <v/>
      </c>
      <c r="H252" s="6" t="str">
        <f t="shared" si="48"/>
        <v/>
      </c>
      <c r="I252" s="93" t="str">
        <f t="shared" ca="1" si="49"/>
        <v/>
      </c>
      <c r="J252" s="93" t="str">
        <f t="shared" ca="1" si="50"/>
        <v/>
      </c>
      <c r="K252" s="93" t="str">
        <f t="shared" si="51"/>
        <v/>
      </c>
      <c r="L252" s="72"/>
      <c r="M252" s="17" t="e">
        <f t="shared" ca="1" si="52"/>
        <v>#VALUE!</v>
      </c>
      <c r="N252" s="19" t="e">
        <f t="shared" si="53"/>
        <v>#VALUE!</v>
      </c>
      <c r="O252" s="17" t="e">
        <f t="shared" ca="1" si="54"/>
        <v>#VALUE!</v>
      </c>
    </row>
    <row r="253" spans="1:15" ht="20.25" x14ac:dyDescent="0.3">
      <c r="A253" s="69" t="str">
        <f t="shared" si="55"/>
        <v/>
      </c>
      <c r="B253" s="50"/>
      <c r="C253" s="74"/>
      <c r="D253" s="5" t="str">
        <f t="shared" si="44"/>
        <v/>
      </c>
      <c r="E253" s="5" t="str">
        <f t="shared" ca="1" si="45"/>
        <v/>
      </c>
      <c r="F253" s="6" t="str">
        <f t="shared" si="46"/>
        <v/>
      </c>
      <c r="G253" s="7" t="str">
        <f t="shared" si="47"/>
        <v/>
      </c>
      <c r="H253" s="6" t="str">
        <f t="shared" si="48"/>
        <v/>
      </c>
      <c r="I253" s="93" t="str">
        <f t="shared" ca="1" si="49"/>
        <v/>
      </c>
      <c r="J253" s="93" t="str">
        <f t="shared" ca="1" si="50"/>
        <v/>
      </c>
      <c r="K253" s="93" t="str">
        <f t="shared" si="51"/>
        <v/>
      </c>
      <c r="L253" s="72"/>
      <c r="M253" s="17" t="e">
        <f t="shared" ca="1" si="52"/>
        <v>#VALUE!</v>
      </c>
      <c r="N253" s="19" t="e">
        <f t="shared" si="53"/>
        <v>#VALUE!</v>
      </c>
      <c r="O253" s="17" t="e">
        <f t="shared" ca="1" si="54"/>
        <v>#VALUE!</v>
      </c>
    </row>
    <row r="254" spans="1:15" ht="20.25" x14ac:dyDescent="0.3">
      <c r="A254" s="69" t="str">
        <f t="shared" si="55"/>
        <v/>
      </c>
      <c r="B254" s="50"/>
      <c r="C254" s="74"/>
      <c r="D254" s="5" t="str">
        <f t="shared" si="44"/>
        <v/>
      </c>
      <c r="E254" s="5" t="str">
        <f t="shared" ca="1" si="45"/>
        <v/>
      </c>
      <c r="F254" s="6" t="str">
        <f t="shared" si="46"/>
        <v/>
      </c>
      <c r="G254" s="7" t="str">
        <f t="shared" si="47"/>
        <v/>
      </c>
      <c r="H254" s="6" t="str">
        <f t="shared" si="48"/>
        <v/>
      </c>
      <c r="I254" s="93" t="str">
        <f t="shared" ca="1" si="49"/>
        <v/>
      </c>
      <c r="J254" s="93" t="str">
        <f t="shared" ca="1" si="50"/>
        <v/>
      </c>
      <c r="K254" s="93" t="str">
        <f t="shared" si="51"/>
        <v/>
      </c>
      <c r="L254" s="72"/>
      <c r="M254" s="17" t="e">
        <f t="shared" ca="1" si="52"/>
        <v>#VALUE!</v>
      </c>
      <c r="N254" s="19" t="e">
        <f t="shared" si="53"/>
        <v>#VALUE!</v>
      </c>
      <c r="O254" s="17" t="e">
        <f t="shared" ca="1" si="54"/>
        <v>#VALUE!</v>
      </c>
    </row>
    <row r="255" spans="1:15" ht="20.25" x14ac:dyDescent="0.3">
      <c r="A255" s="69" t="str">
        <f t="shared" si="55"/>
        <v/>
      </c>
      <c r="B255" s="50"/>
      <c r="C255" s="74"/>
      <c r="D255" s="5" t="str">
        <f t="shared" si="44"/>
        <v/>
      </c>
      <c r="E255" s="5" t="str">
        <f t="shared" ca="1" si="45"/>
        <v/>
      </c>
      <c r="F255" s="6" t="str">
        <f t="shared" si="46"/>
        <v/>
      </c>
      <c r="G255" s="7" t="str">
        <f t="shared" si="47"/>
        <v/>
      </c>
      <c r="H255" s="6" t="str">
        <f t="shared" si="48"/>
        <v/>
      </c>
      <c r="I255" s="93" t="str">
        <f t="shared" ca="1" si="49"/>
        <v/>
      </c>
      <c r="J255" s="93" t="str">
        <f t="shared" ca="1" si="50"/>
        <v/>
      </c>
      <c r="K255" s="93" t="str">
        <f t="shared" si="51"/>
        <v/>
      </c>
      <c r="L255" s="72"/>
      <c r="M255" s="17" t="e">
        <f t="shared" ca="1" si="52"/>
        <v>#VALUE!</v>
      </c>
      <c r="N255" s="19" t="e">
        <f t="shared" si="53"/>
        <v>#VALUE!</v>
      </c>
      <c r="O255" s="17" t="e">
        <f t="shared" ca="1" si="54"/>
        <v>#VALUE!</v>
      </c>
    </row>
    <row r="256" spans="1:15" ht="20.25" x14ac:dyDescent="0.3">
      <c r="A256" s="69" t="str">
        <f t="shared" si="55"/>
        <v/>
      </c>
      <c r="B256" s="50"/>
      <c r="C256" s="74"/>
      <c r="D256" s="5" t="str">
        <f t="shared" si="44"/>
        <v/>
      </c>
      <c r="E256" s="5" t="str">
        <f t="shared" ca="1" si="45"/>
        <v/>
      </c>
      <c r="F256" s="6" t="str">
        <f t="shared" si="46"/>
        <v/>
      </c>
      <c r="G256" s="7" t="str">
        <f t="shared" si="47"/>
        <v/>
      </c>
      <c r="H256" s="6" t="str">
        <f t="shared" si="48"/>
        <v/>
      </c>
      <c r="I256" s="93" t="str">
        <f t="shared" ca="1" si="49"/>
        <v/>
      </c>
      <c r="J256" s="93" t="str">
        <f t="shared" ca="1" si="50"/>
        <v/>
      </c>
      <c r="K256" s="93" t="str">
        <f t="shared" si="51"/>
        <v/>
      </c>
      <c r="L256" s="72"/>
      <c r="M256" s="17" t="e">
        <f t="shared" ca="1" si="52"/>
        <v>#VALUE!</v>
      </c>
      <c r="N256" s="19" t="e">
        <f t="shared" si="53"/>
        <v>#VALUE!</v>
      </c>
      <c r="O256" s="17" t="e">
        <f t="shared" ca="1" si="54"/>
        <v>#VALUE!</v>
      </c>
    </row>
    <row r="257" spans="1:15" ht="20.25" x14ac:dyDescent="0.3">
      <c r="A257" s="69" t="str">
        <f t="shared" si="55"/>
        <v/>
      </c>
      <c r="B257" s="50"/>
      <c r="C257" s="74"/>
      <c r="D257" s="5" t="str">
        <f t="shared" si="44"/>
        <v/>
      </c>
      <c r="E257" s="5" t="str">
        <f t="shared" ca="1" si="45"/>
        <v/>
      </c>
      <c r="F257" s="6" t="str">
        <f t="shared" si="46"/>
        <v/>
      </c>
      <c r="G257" s="7" t="str">
        <f t="shared" si="47"/>
        <v/>
      </c>
      <c r="H257" s="6" t="str">
        <f t="shared" si="48"/>
        <v/>
      </c>
      <c r="I257" s="93" t="str">
        <f t="shared" ca="1" si="49"/>
        <v/>
      </c>
      <c r="J257" s="93" t="str">
        <f t="shared" ca="1" si="50"/>
        <v/>
      </c>
      <c r="K257" s="93" t="str">
        <f t="shared" si="51"/>
        <v/>
      </c>
      <c r="L257" s="72"/>
      <c r="M257" s="17" t="e">
        <f t="shared" ca="1" si="52"/>
        <v>#VALUE!</v>
      </c>
      <c r="N257" s="19" t="e">
        <f t="shared" si="53"/>
        <v>#VALUE!</v>
      </c>
      <c r="O257" s="17" t="e">
        <f t="shared" ca="1" si="54"/>
        <v>#VALUE!</v>
      </c>
    </row>
    <row r="258" spans="1:15" ht="20.25" x14ac:dyDescent="0.3">
      <c r="A258" s="69" t="str">
        <f t="shared" si="55"/>
        <v/>
      </c>
      <c r="B258" s="50"/>
      <c r="C258" s="74"/>
      <c r="D258" s="5" t="str">
        <f t="shared" si="44"/>
        <v/>
      </c>
      <c r="E258" s="5" t="str">
        <f t="shared" ca="1" si="45"/>
        <v/>
      </c>
      <c r="F258" s="6" t="str">
        <f t="shared" si="46"/>
        <v/>
      </c>
      <c r="G258" s="7" t="str">
        <f t="shared" si="47"/>
        <v/>
      </c>
      <c r="H258" s="6" t="str">
        <f t="shared" si="48"/>
        <v/>
      </c>
      <c r="I258" s="93" t="str">
        <f t="shared" ca="1" si="49"/>
        <v/>
      </c>
      <c r="J258" s="93" t="str">
        <f t="shared" ca="1" si="50"/>
        <v/>
      </c>
      <c r="K258" s="93" t="str">
        <f t="shared" si="51"/>
        <v/>
      </c>
      <c r="L258" s="72"/>
      <c r="M258" s="17" t="e">
        <f t="shared" ca="1" si="52"/>
        <v>#VALUE!</v>
      </c>
      <c r="N258" s="19" t="e">
        <f t="shared" si="53"/>
        <v>#VALUE!</v>
      </c>
      <c r="O258" s="17" t="e">
        <f t="shared" ca="1" si="54"/>
        <v>#VALUE!</v>
      </c>
    </row>
  </sheetData>
  <sheetProtection password="FABF" sheet="1" objects="1" scenarios="1"/>
  <mergeCells count="5">
    <mergeCell ref="A1:L1"/>
    <mergeCell ref="A2:L2"/>
    <mergeCell ref="A3:L3"/>
    <mergeCell ref="I5:L5"/>
    <mergeCell ref="A4:E4"/>
  </mergeCells>
  <conditionalFormatting sqref="D9:D258">
    <cfRule type="cellIs" dxfId="22" priority="7" operator="greaterThan">
      <formula>30</formula>
    </cfRule>
  </conditionalFormatting>
  <conditionalFormatting sqref="E9:E258">
    <cfRule type="cellIs" dxfId="21" priority="6" operator="greaterThan">
      <formula>30</formula>
    </cfRule>
  </conditionalFormatting>
  <conditionalFormatting sqref="F9:F258">
    <cfRule type="cellIs" dxfId="20" priority="5" operator="greaterThan">
      <formula>5</formula>
    </cfRule>
  </conditionalFormatting>
  <conditionalFormatting sqref="G9:G258">
    <cfRule type="cellIs" dxfId="19" priority="4" operator="greaterThan">
      <formula>10</formula>
    </cfRule>
  </conditionalFormatting>
  <conditionalFormatting sqref="H9:H258">
    <cfRule type="cellIs" dxfId="18" priority="3" operator="greaterThan">
      <formula>15</formula>
    </cfRule>
  </conditionalFormatting>
  <conditionalFormatting sqref="I9:I258">
    <cfRule type="cellIs" dxfId="17" priority="2" operator="greaterThan">
      <formula>30</formula>
    </cfRule>
  </conditionalFormatting>
  <conditionalFormatting sqref="J9:J258">
    <cfRule type="cellIs" dxfId="16" priority="1" operator="greaterThan">
      <formula>100</formula>
    </cfRule>
  </conditionalFormatting>
  <pageMargins left="0.34" right="0.7" top="0.28000000000000003" bottom="0.33" header="0.2" footer="0.1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topLeftCell="A10" zoomScale="190" zoomScaleNormal="190" workbookViewId="0">
      <selection activeCell="B5" sqref="B5"/>
    </sheetView>
  </sheetViews>
  <sheetFormatPr defaultColWidth="9.140625" defaultRowHeight="15" x14ac:dyDescent="0.25"/>
  <cols>
    <col min="1" max="1" width="6.5703125" style="16" customWidth="1"/>
    <col min="2" max="2" width="16.42578125" style="17" customWidth="1"/>
    <col min="3" max="3" width="26.42578125" style="76" bestFit="1" customWidth="1"/>
    <col min="4" max="4" width="19.85546875" style="17" customWidth="1"/>
    <col min="5" max="8" width="9.140625" style="17" hidden="1" customWidth="1"/>
    <col min="9" max="16384" width="9.140625" style="17"/>
  </cols>
  <sheetData>
    <row r="1" spans="1:8" s="16" customFormat="1" x14ac:dyDescent="0.25">
      <c r="A1" s="125" t="str">
        <f>'MASTER COPY'!A1:L1</f>
        <v>DEPARTMENT OF INFORMATION TECHNOLOGY</v>
      </c>
      <c r="B1" s="125"/>
      <c r="C1" s="125"/>
      <c r="D1" s="125"/>
    </row>
    <row r="2" spans="1:8" x14ac:dyDescent="0.25">
      <c r="A2" s="126" t="str">
        <f>'MASTER COPY'!A2:L2</f>
        <v>Narula Institute of Technology</v>
      </c>
      <c r="B2" s="126"/>
      <c r="C2" s="126"/>
      <c r="D2" s="126"/>
    </row>
    <row r="3" spans="1:8" x14ac:dyDescent="0.25">
      <c r="A3" s="126" t="str">
        <f>'MASTER COPY'!A3:L3</f>
        <v>Internal Assesment Records</v>
      </c>
      <c r="B3" s="126"/>
      <c r="C3" s="126"/>
      <c r="D3" s="126"/>
    </row>
    <row r="4" spans="1:8" x14ac:dyDescent="0.25">
      <c r="A4" s="122" t="str">
        <f>'MASTER COPY'!A4:L4</f>
        <v xml:space="preserve">Academic Session: </v>
      </c>
      <c r="B4" s="123"/>
      <c r="C4" s="123"/>
      <c r="D4" s="59">
        <f>'MASTER COPY'!F4</f>
        <v>2021</v>
      </c>
    </row>
    <row r="5" spans="1:8" x14ac:dyDescent="0.25">
      <c r="A5" s="14" t="s">
        <v>95</v>
      </c>
      <c r="B5" s="14" t="str">
        <f>'MASTER COPY'!B5</f>
        <v>IT</v>
      </c>
      <c r="C5" s="62" t="s">
        <v>97</v>
      </c>
      <c r="D5" s="60" t="str">
        <f>'MASTER COPY'!D5</f>
        <v>4th</v>
      </c>
    </row>
    <row r="6" spans="1:8" x14ac:dyDescent="0.25">
      <c r="A6" s="14" t="s">
        <v>96</v>
      </c>
      <c r="B6" s="14" t="str">
        <f>'MASTER COPY'!C6</f>
        <v>8th</v>
      </c>
      <c r="C6" s="62" t="s">
        <v>94</v>
      </c>
      <c r="D6" s="14" t="str">
        <f>'MASTER COPY'!F5</f>
        <v>IT801B</v>
      </c>
    </row>
    <row r="7" spans="1:8" ht="15" customHeight="1" x14ac:dyDescent="0.25">
      <c r="A7" s="127" t="s">
        <v>3</v>
      </c>
      <c r="B7" s="129" t="s">
        <v>10</v>
      </c>
      <c r="C7" s="129" t="s">
        <v>0</v>
      </c>
      <c r="D7" s="131" t="s">
        <v>13</v>
      </c>
    </row>
    <row r="8" spans="1:8" x14ac:dyDescent="0.25">
      <c r="A8" s="128"/>
      <c r="B8" s="130"/>
      <c r="C8" s="130"/>
      <c r="D8" s="132"/>
      <c r="E8" s="17">
        <v>15</v>
      </c>
      <c r="F8" s="17">
        <v>18</v>
      </c>
      <c r="G8" s="17">
        <v>21</v>
      </c>
      <c r="H8" s="17">
        <v>24</v>
      </c>
    </row>
    <row r="9" spans="1:8" x14ac:dyDescent="0.25">
      <c r="A9" s="63">
        <f>'MASTER COPY'!A9</f>
        <v>1</v>
      </c>
      <c r="B9" s="8">
        <f>'MASTER COPY'!B9</f>
        <v>430417010003</v>
      </c>
      <c r="C9" s="9" t="str">
        <f>'MASTER COPY'!C9</f>
        <v>SOURAV MAITY</v>
      </c>
      <c r="D9" s="5">
        <f ca="1">'MASTER COPY'!D9</f>
        <v>28</v>
      </c>
      <c r="E9" s="17">
        <f ca="1">IF(D9&gt;=$E$8,1,0)</f>
        <v>1</v>
      </c>
      <c r="F9" s="17">
        <f ca="1">IF(D9&gt;=$F$8,1,0)</f>
        <v>1</v>
      </c>
      <c r="G9" s="17">
        <f ca="1">IF(D9&gt;=$G$8,1,0)</f>
        <v>1</v>
      </c>
      <c r="H9" s="17">
        <f ca="1">IF(D9&gt;=$H$8,1,0)</f>
        <v>1</v>
      </c>
    </row>
    <row r="10" spans="1:8" x14ac:dyDescent="0.25">
      <c r="A10" s="63">
        <f>IF(A9&lt;'MASTER COPY'!$C$7,'MASTER COPY'!A10,"")</f>
        <v>2</v>
      </c>
      <c r="B10" s="8">
        <f>IF(A9&lt;'MASTER COPY'!$C$7,'MASTER COPY'!B10,"")</f>
        <v>430417010004</v>
      </c>
      <c r="C10" s="9" t="str">
        <f>IF(A9&lt;'MASTER COPY'!$C$7,'MASTER COPY'!C10,"")</f>
        <v>ABHISHEK MALAKAR</v>
      </c>
      <c r="D10" s="5">
        <f ca="1">IF(A9&lt;'MASTER COPY'!$C$7,'MASTER COPY'!D10,"")</f>
        <v>29</v>
      </c>
      <c r="E10" s="17">
        <f ca="1">IF(A9&lt;'MASTER COPY'!$C$7,IF(D10&gt;=$E$8,1,0),0)</f>
        <v>1</v>
      </c>
      <c r="F10" s="17">
        <f ca="1">IF(A9&lt;'MASTER COPY'!$C$7,IF(D10&gt;=$F$8,1,0),0)</f>
        <v>1</v>
      </c>
      <c r="G10" s="17">
        <f ca="1">IF(A9&lt;'MASTER COPY'!$C$7,IF(D10&gt;=$G$8,1,0),0)</f>
        <v>1</v>
      </c>
      <c r="H10" s="17">
        <f ca="1">IF(A9&lt;'MASTER COPY'!$C$7,IF(D10&gt;=$H$8,1,0),0)</f>
        <v>1</v>
      </c>
    </row>
    <row r="11" spans="1:8" x14ac:dyDescent="0.25">
      <c r="A11" s="63">
        <f>IF(A10&lt;'MASTER COPY'!$C$7,'MASTER COPY'!A11,"")</f>
        <v>3</v>
      </c>
      <c r="B11" s="8">
        <f>IF(A10&lt;'MASTER COPY'!$C$7,'MASTER COPY'!B11,"")</f>
        <v>430417010005</v>
      </c>
      <c r="C11" s="9" t="str">
        <f>IF(A10&lt;'MASTER COPY'!$C$7,'MASTER COPY'!C11,"")</f>
        <v>SOUMYAJIT GHOSH</v>
      </c>
      <c r="D11" s="5">
        <f ca="1">IF(A10&lt;'MASTER COPY'!$C$7,'MASTER COPY'!D11,"")</f>
        <v>29</v>
      </c>
      <c r="E11" s="17">
        <f ca="1">IF(A10&lt;'MASTER COPY'!$C$7,IF(D11&gt;=$E$8,1,0),0)</f>
        <v>1</v>
      </c>
      <c r="F11" s="17">
        <f ca="1">IF(A10&lt;'MASTER COPY'!$C$7,IF(D11&gt;=$F$8,1,0),0)</f>
        <v>1</v>
      </c>
      <c r="G11" s="17">
        <f ca="1">IF(A10&lt;'MASTER COPY'!$C$7,IF(D11&gt;=$G$8,1,0),0)</f>
        <v>1</v>
      </c>
      <c r="H11" s="17">
        <f ca="1">IF(A10&lt;'MASTER COPY'!$C$7,IF(D11&gt;=$H$8,1,0),0)</f>
        <v>1</v>
      </c>
    </row>
    <row r="12" spans="1:8" x14ac:dyDescent="0.25">
      <c r="A12" s="63">
        <f>IF(A11&lt;'MASTER COPY'!$C$7,'MASTER COPY'!A12,"")</f>
        <v>4</v>
      </c>
      <c r="B12" s="8">
        <f>IF(A11&lt;'MASTER COPY'!$C$7,'MASTER COPY'!B12,"")</f>
        <v>430417010007</v>
      </c>
      <c r="C12" s="9" t="str">
        <f>IF(A11&lt;'MASTER COPY'!$C$7,'MASTER COPY'!C12,"")</f>
        <v>ARNOB MAJUMDER</v>
      </c>
      <c r="D12" s="5">
        <f ca="1">IF(A11&lt;'MASTER COPY'!$C$7,'MASTER COPY'!D12,"")</f>
        <v>29</v>
      </c>
      <c r="E12" s="17">
        <f ca="1">IF(A11&lt;'MASTER COPY'!$C$7,IF(D12&gt;=$E$8,1,0),0)</f>
        <v>1</v>
      </c>
      <c r="F12" s="17">
        <f ca="1">IF(A11&lt;'MASTER COPY'!$C$7,IF(D12&gt;=$F$8,1,0),0)</f>
        <v>1</v>
      </c>
      <c r="G12" s="17">
        <f ca="1">IF(A11&lt;'MASTER COPY'!$C$7,IF(D12&gt;=$G$8,1,0),0)</f>
        <v>1</v>
      </c>
      <c r="H12" s="17">
        <f ca="1">IF(A11&lt;'MASTER COPY'!$C$7,IF(D12&gt;=$H$8,1,0),0)</f>
        <v>1</v>
      </c>
    </row>
    <row r="13" spans="1:8" x14ac:dyDescent="0.25">
      <c r="A13" s="63">
        <f>IF(A12&lt;'MASTER COPY'!$C$7,'MASTER COPY'!A13,"")</f>
        <v>5</v>
      </c>
      <c r="B13" s="8">
        <f>IF(A12&lt;'MASTER COPY'!$C$7,'MASTER COPY'!B13,"")</f>
        <v>430417010009</v>
      </c>
      <c r="C13" s="9" t="str">
        <f>IF(A12&lt;'MASTER COPY'!$C$7,'MASTER COPY'!C13,"")</f>
        <v>SANKHASUBHRA SAHA</v>
      </c>
      <c r="D13" s="5">
        <f ca="1">IF(A12&lt;'MASTER COPY'!$C$7,'MASTER COPY'!D13,"")</f>
        <v>28</v>
      </c>
      <c r="E13" s="17">
        <f ca="1">IF(A12&lt;'MASTER COPY'!$C$7,IF(D13&gt;=$E$8,1,0),0)</f>
        <v>1</v>
      </c>
      <c r="F13" s="17">
        <f ca="1">IF(A12&lt;'MASTER COPY'!$C$7,IF(D13&gt;=$F$8,1,0),0)</f>
        <v>1</v>
      </c>
      <c r="G13" s="17">
        <f ca="1">IF(A12&lt;'MASTER COPY'!$C$7,IF(D13&gt;=$G$8,1,0),0)</f>
        <v>1</v>
      </c>
      <c r="H13" s="17">
        <f ca="1">IF(A12&lt;'MASTER COPY'!$C$7,IF(D13&gt;=$H$8,1,0),0)</f>
        <v>1</v>
      </c>
    </row>
    <row r="14" spans="1:8" x14ac:dyDescent="0.25">
      <c r="A14" s="63">
        <f>IF(A13&lt;'MASTER COPY'!$C$7,'MASTER COPY'!A14,"")</f>
        <v>6</v>
      </c>
      <c r="B14" s="8">
        <f>IF(A13&lt;'MASTER COPY'!$C$7,'MASTER COPY'!B14,"")</f>
        <v>430417010010</v>
      </c>
      <c r="C14" s="9" t="str">
        <f>IF(A13&lt;'MASTER COPY'!$C$7,'MASTER COPY'!C14,"")</f>
        <v>NILESH MISRA</v>
      </c>
      <c r="D14" s="5">
        <f ca="1">IF(A13&lt;'MASTER COPY'!$C$7,'MASTER COPY'!D14,"")</f>
        <v>28</v>
      </c>
      <c r="E14" s="17">
        <f ca="1">IF(A13&lt;'MASTER COPY'!$C$7,IF(D14&gt;=$E$8,1,0),0)</f>
        <v>1</v>
      </c>
      <c r="F14" s="17">
        <f ca="1">IF(A13&lt;'MASTER COPY'!$C$7,IF(D14&gt;=$F$8,1,0),0)</f>
        <v>1</v>
      </c>
      <c r="G14" s="17">
        <f ca="1">IF(A13&lt;'MASTER COPY'!$C$7,IF(D14&gt;=$G$8,1,0),0)</f>
        <v>1</v>
      </c>
      <c r="H14" s="17">
        <f ca="1">IF(A13&lt;'MASTER COPY'!$C$7,IF(D14&gt;=$H$8,1,0),0)</f>
        <v>1</v>
      </c>
    </row>
    <row r="15" spans="1:8" x14ac:dyDescent="0.25">
      <c r="A15" s="63">
        <f>IF(A14&lt;'MASTER COPY'!$C$7,'MASTER COPY'!A15,"")</f>
        <v>7</v>
      </c>
      <c r="B15" s="8">
        <f>IF(A14&lt;'MASTER COPY'!$C$7,'MASTER COPY'!B15,"")</f>
        <v>430417010011</v>
      </c>
      <c r="C15" s="9" t="str">
        <f>IF(A14&lt;'MASTER COPY'!$C$7,'MASTER COPY'!C15,"")</f>
        <v>SUBHRA SANKHA SAHA</v>
      </c>
      <c r="D15" s="5">
        <f ca="1">IF(A14&lt;'MASTER COPY'!$C$7,'MASTER COPY'!D15,"")</f>
        <v>29</v>
      </c>
      <c r="E15" s="17">
        <f ca="1">IF(A14&lt;'MASTER COPY'!$C$7,IF(D15&gt;=$E$8,1,0),0)</f>
        <v>1</v>
      </c>
      <c r="F15" s="17">
        <f ca="1">IF(A14&lt;'MASTER COPY'!$C$7,IF(D15&gt;=$F$8,1,0),0)</f>
        <v>1</v>
      </c>
      <c r="G15" s="17">
        <f ca="1">IF(A14&lt;'MASTER COPY'!$C$7,IF(D15&gt;=$G$8,1,0),0)</f>
        <v>1</v>
      </c>
      <c r="H15" s="17">
        <f ca="1">IF(A14&lt;'MASTER COPY'!$C$7,IF(D15&gt;=$H$8,1,0),0)</f>
        <v>1</v>
      </c>
    </row>
    <row r="16" spans="1:8" x14ac:dyDescent="0.25">
      <c r="A16" s="63">
        <f>IF(A15&lt;'MASTER COPY'!$C$7,'MASTER COPY'!A16,"")</f>
        <v>8</v>
      </c>
      <c r="B16" s="8">
        <f>IF(A15&lt;'MASTER COPY'!$C$7,'MASTER COPY'!B16,"")</f>
        <v>430417010012</v>
      </c>
      <c r="C16" s="9" t="str">
        <f>IF(A15&lt;'MASTER COPY'!$C$7,'MASTER COPY'!C16,"")</f>
        <v>SAIKAT DAS</v>
      </c>
      <c r="D16" s="5">
        <f ca="1">IF(A15&lt;'MASTER COPY'!$C$7,'MASTER COPY'!D16,"")</f>
        <v>29</v>
      </c>
      <c r="E16" s="17">
        <f ca="1">IF(A15&lt;'MASTER COPY'!$C$7,IF(D16&gt;=$E$8,1,0),0)</f>
        <v>1</v>
      </c>
      <c r="F16" s="17">
        <f ca="1">IF(A15&lt;'MASTER COPY'!$C$7,IF(D16&gt;=$F$8,1,0),0)</f>
        <v>1</v>
      </c>
      <c r="G16" s="17">
        <f ca="1">IF(A15&lt;'MASTER COPY'!$C$7,IF(D16&gt;=$G$8,1,0),0)</f>
        <v>1</v>
      </c>
      <c r="H16" s="17">
        <f ca="1">IF(A15&lt;'MASTER COPY'!$C$7,IF(D16&gt;=$H$8,1,0),0)</f>
        <v>1</v>
      </c>
    </row>
    <row r="17" spans="1:8" x14ac:dyDescent="0.25">
      <c r="A17" s="63">
        <f>IF(A16&lt;'MASTER COPY'!$C$7,'MASTER COPY'!A17,"")</f>
        <v>9</v>
      </c>
      <c r="B17" s="8">
        <f>IF(A16&lt;'MASTER COPY'!$C$7,'MASTER COPY'!B17,"")</f>
        <v>430417010015</v>
      </c>
      <c r="C17" s="9" t="str">
        <f>IF(A16&lt;'MASTER COPY'!$C$7,'MASTER COPY'!C17,"")</f>
        <v>HARDEEP SINGH GILL</v>
      </c>
      <c r="D17" s="5">
        <f ca="1">IF(A16&lt;'MASTER COPY'!$C$7,'MASTER COPY'!D17,"")</f>
        <v>28</v>
      </c>
      <c r="E17" s="17">
        <f ca="1">IF(A16&lt;'MASTER COPY'!$C$7,IF(D17&gt;=$E$8,1,0),0)</f>
        <v>1</v>
      </c>
      <c r="F17" s="17">
        <f ca="1">IF(A16&lt;'MASTER COPY'!$C$7,IF(D17&gt;=$F$8,1,0),0)</f>
        <v>1</v>
      </c>
      <c r="G17" s="17">
        <f ca="1">IF(A16&lt;'MASTER COPY'!$C$7,IF(D17&gt;=$G$8,1,0),0)</f>
        <v>1</v>
      </c>
      <c r="H17" s="17">
        <f ca="1">IF(A16&lt;'MASTER COPY'!$C$7,IF(D17&gt;=$H$8,1,0),0)</f>
        <v>1</v>
      </c>
    </row>
    <row r="18" spans="1:8" x14ac:dyDescent="0.25">
      <c r="A18" s="63">
        <f>IF(A17&lt;'MASTER COPY'!$C$7,'MASTER COPY'!A18,"")</f>
        <v>10</v>
      </c>
      <c r="B18" s="8">
        <f>IF(A17&lt;'MASTER COPY'!$C$7,'MASTER COPY'!B18,"")</f>
        <v>430417010016</v>
      </c>
      <c r="C18" s="9" t="str">
        <f>IF(A17&lt;'MASTER COPY'!$C$7,'MASTER COPY'!C18,"")</f>
        <v>SOUVIK PAUL</v>
      </c>
      <c r="D18" s="5">
        <f ca="1">IF(A17&lt;'MASTER COPY'!$C$7,'MASTER COPY'!D18,"")</f>
        <v>28</v>
      </c>
      <c r="E18" s="17">
        <f ca="1">IF(A17&lt;'MASTER COPY'!$C$7,IF(D18&gt;=$E$8,1,0),0)</f>
        <v>1</v>
      </c>
      <c r="F18" s="17">
        <f ca="1">IF(A17&lt;'MASTER COPY'!$C$7,IF(D18&gt;=$F$8,1,0),0)</f>
        <v>1</v>
      </c>
      <c r="G18" s="17">
        <f ca="1">IF(A17&lt;'MASTER COPY'!$C$7,IF(D18&gt;=$G$8,1,0),0)</f>
        <v>1</v>
      </c>
      <c r="H18" s="17">
        <f ca="1">IF(A17&lt;'MASTER COPY'!$C$7,IF(D18&gt;=$H$8,1,0),0)</f>
        <v>1</v>
      </c>
    </row>
    <row r="19" spans="1:8" x14ac:dyDescent="0.25">
      <c r="A19" s="63">
        <f>IF(A18&lt;'MASTER COPY'!$C$7,'MASTER COPY'!A19,"")</f>
        <v>11</v>
      </c>
      <c r="B19" s="8">
        <f>IF(A18&lt;'MASTER COPY'!$C$7,'MASTER COPY'!B19,"")</f>
        <v>430417010017</v>
      </c>
      <c r="C19" s="9" t="str">
        <f>IF(A18&lt;'MASTER COPY'!$C$7,'MASTER COPY'!C19,"")</f>
        <v>DEBANJAN GHOSH</v>
      </c>
      <c r="D19" s="5">
        <f ca="1">IF(A18&lt;'MASTER COPY'!$C$7,'MASTER COPY'!D19,"")</f>
        <v>28</v>
      </c>
      <c r="E19" s="17">
        <f ca="1">IF(A18&lt;'MASTER COPY'!$C$7,IF(D19&gt;=$E$8,1,0),0)</f>
        <v>1</v>
      </c>
      <c r="F19" s="17">
        <f ca="1">IF(A18&lt;'MASTER COPY'!$C$7,IF(D19&gt;=$F$8,1,0),0)</f>
        <v>1</v>
      </c>
      <c r="G19" s="17">
        <f ca="1">IF(A18&lt;'MASTER COPY'!$C$7,IF(D19&gt;=$G$8,1,0),0)</f>
        <v>1</v>
      </c>
      <c r="H19" s="17">
        <f ca="1">IF(A18&lt;'MASTER COPY'!$C$7,IF(D19&gt;=$H$8,1,0),0)</f>
        <v>1</v>
      </c>
    </row>
    <row r="20" spans="1:8" x14ac:dyDescent="0.25">
      <c r="A20" s="63">
        <f>IF(A19&lt;'MASTER COPY'!$C$7,'MASTER COPY'!A20,"")</f>
        <v>12</v>
      </c>
      <c r="B20" s="8">
        <f>IF(A19&lt;'MASTER COPY'!$C$7,'MASTER COPY'!B20,"")</f>
        <v>430417010018</v>
      </c>
      <c r="C20" s="9" t="str">
        <f>IF(A19&lt;'MASTER COPY'!$C$7,'MASTER COPY'!C20,"")</f>
        <v>MD ASIF NAWAZ</v>
      </c>
      <c r="D20" s="5">
        <f ca="1">IF(A19&lt;'MASTER COPY'!$C$7,'MASTER COPY'!D20,"")</f>
        <v>29</v>
      </c>
      <c r="E20" s="17">
        <f ca="1">IF(A19&lt;'MASTER COPY'!$C$7,IF(D20&gt;=$E$8,1,0),0)</f>
        <v>1</v>
      </c>
      <c r="F20" s="17">
        <f ca="1">IF(A19&lt;'MASTER COPY'!$C$7,IF(D20&gt;=$F$8,1,0),0)</f>
        <v>1</v>
      </c>
      <c r="G20" s="17">
        <f ca="1">IF(A19&lt;'MASTER COPY'!$C$7,IF(D20&gt;=$G$8,1,0),0)</f>
        <v>1</v>
      </c>
      <c r="H20" s="17">
        <f ca="1">IF(A19&lt;'MASTER COPY'!$C$7,IF(D20&gt;=$H$8,1,0),0)</f>
        <v>1</v>
      </c>
    </row>
    <row r="21" spans="1:8" x14ac:dyDescent="0.25">
      <c r="A21" s="63">
        <f>IF(A20&lt;'MASTER COPY'!$C$7,'MASTER COPY'!A21,"")</f>
        <v>13</v>
      </c>
      <c r="B21" s="8">
        <f>IF(A20&lt;'MASTER COPY'!$C$7,'MASTER COPY'!B21,"")</f>
        <v>430417010021</v>
      </c>
      <c r="C21" s="9" t="str">
        <f>IF(A20&lt;'MASTER COPY'!$C$7,'MASTER COPY'!C21,"")</f>
        <v>ARPIT SARKAR</v>
      </c>
      <c r="D21" s="5">
        <f ca="1">IF(A20&lt;'MASTER COPY'!$C$7,'MASTER COPY'!D21,"")</f>
        <v>28</v>
      </c>
      <c r="E21" s="17">
        <f ca="1">IF(A20&lt;'MASTER COPY'!$C$7,IF(D21&gt;=$E$8,1,0),0)</f>
        <v>1</v>
      </c>
      <c r="F21" s="17">
        <f ca="1">IF(A20&lt;'MASTER COPY'!$C$7,IF(D21&gt;=$F$8,1,0),0)</f>
        <v>1</v>
      </c>
      <c r="G21" s="17">
        <f ca="1">IF(A20&lt;'MASTER COPY'!$C$7,IF(D21&gt;=$G$8,1,0),0)</f>
        <v>1</v>
      </c>
      <c r="H21" s="17">
        <f ca="1">IF(A20&lt;'MASTER COPY'!$C$7,IF(D21&gt;=$H$8,1,0),0)</f>
        <v>1</v>
      </c>
    </row>
    <row r="22" spans="1:8" x14ac:dyDescent="0.25">
      <c r="A22" s="63">
        <f>IF(A21&lt;'MASTER COPY'!$C$7,'MASTER COPY'!A22,"")</f>
        <v>14</v>
      </c>
      <c r="B22" s="8">
        <f>IF(A21&lt;'MASTER COPY'!$C$7,'MASTER COPY'!B22,"")</f>
        <v>430417010023</v>
      </c>
      <c r="C22" s="9" t="str">
        <f>IF(A21&lt;'MASTER COPY'!$C$7,'MASTER COPY'!C22,"")</f>
        <v>BISHAL SINGH</v>
      </c>
      <c r="D22" s="5">
        <f ca="1">IF(A21&lt;'MASTER COPY'!$C$7,'MASTER COPY'!D22,"")</f>
        <v>28</v>
      </c>
      <c r="E22" s="17">
        <f ca="1">IF(A21&lt;'MASTER COPY'!$C$7,IF(D22&gt;=$E$8,1,0),0)</f>
        <v>1</v>
      </c>
      <c r="F22" s="17">
        <f ca="1">IF(A21&lt;'MASTER COPY'!$C$7,IF(D22&gt;=$F$8,1,0),0)</f>
        <v>1</v>
      </c>
      <c r="G22" s="17">
        <f ca="1">IF(A21&lt;'MASTER COPY'!$C$7,IF(D22&gt;=$G$8,1,0),0)</f>
        <v>1</v>
      </c>
      <c r="H22" s="17">
        <f ca="1">IF(A21&lt;'MASTER COPY'!$C$7,IF(D22&gt;=$H$8,1,0),0)</f>
        <v>1</v>
      </c>
    </row>
    <row r="23" spans="1:8" x14ac:dyDescent="0.25">
      <c r="A23" s="63">
        <f>IF(A22&lt;'MASTER COPY'!$C$7,'MASTER COPY'!A23,"")</f>
        <v>15</v>
      </c>
      <c r="B23" s="8">
        <f>IF(A22&lt;'MASTER COPY'!$C$7,'MASTER COPY'!B23,"")</f>
        <v>430417010025</v>
      </c>
      <c r="C23" s="9" t="str">
        <f>IF(A22&lt;'MASTER COPY'!$C$7,'MASTER COPY'!C23,"")</f>
        <v>MANADEEP PAL</v>
      </c>
      <c r="D23" s="5">
        <f ca="1">IF(A22&lt;'MASTER COPY'!$C$7,'MASTER COPY'!D23,"")</f>
        <v>28</v>
      </c>
      <c r="E23" s="17">
        <f ca="1">IF(A22&lt;'MASTER COPY'!$C$7,IF(D23&gt;=$E$8,1,0),0)</f>
        <v>1</v>
      </c>
      <c r="F23" s="17">
        <f ca="1">IF(A22&lt;'MASTER COPY'!$C$7,IF(D23&gt;=$F$8,1,0),0)</f>
        <v>1</v>
      </c>
      <c r="G23" s="17">
        <f ca="1">IF(A22&lt;'MASTER COPY'!$C$7,IF(D23&gt;=$G$8,1,0),0)</f>
        <v>1</v>
      </c>
      <c r="H23" s="17">
        <f ca="1">IF(A22&lt;'MASTER COPY'!$C$7,IF(D23&gt;=$H$8,1,0),0)</f>
        <v>1</v>
      </c>
    </row>
    <row r="24" spans="1:8" x14ac:dyDescent="0.25">
      <c r="A24" s="63">
        <f>IF(A23&lt;'MASTER COPY'!$C$7,'MASTER COPY'!A24,"")</f>
        <v>16</v>
      </c>
      <c r="B24" s="8">
        <f>IF(A23&lt;'MASTER COPY'!$C$7,'MASTER COPY'!B24,"")</f>
        <v>430417010026</v>
      </c>
      <c r="C24" s="9" t="str">
        <f>IF(A23&lt;'MASTER COPY'!$C$7,'MASTER COPY'!C24,"")</f>
        <v>ASHISH KUMAR</v>
      </c>
      <c r="D24" s="5">
        <f ca="1">IF(A23&lt;'MASTER COPY'!$C$7,'MASTER COPY'!D24,"")</f>
        <v>29</v>
      </c>
      <c r="E24" s="17">
        <f ca="1">IF(A23&lt;'MASTER COPY'!$C$7,IF(D24&gt;=$E$8,1,0),0)</f>
        <v>1</v>
      </c>
      <c r="F24" s="17">
        <f ca="1">IF(A23&lt;'MASTER COPY'!$C$7,IF(D24&gt;=$F$8,1,0),0)</f>
        <v>1</v>
      </c>
      <c r="G24" s="17">
        <f ca="1">IF(A23&lt;'MASTER COPY'!$C$7,IF(D24&gt;=$G$8,1,0),0)</f>
        <v>1</v>
      </c>
      <c r="H24" s="17">
        <f ca="1">IF(A23&lt;'MASTER COPY'!$C$7,IF(D24&gt;=$H$8,1,0),0)</f>
        <v>1</v>
      </c>
    </row>
    <row r="25" spans="1:8" x14ac:dyDescent="0.25">
      <c r="A25" s="63">
        <f>IF(A24&lt;'MASTER COPY'!$C$7,'MASTER COPY'!A25,"")</f>
        <v>17</v>
      </c>
      <c r="B25" s="8">
        <f>IF(A24&lt;'MASTER COPY'!$C$7,'MASTER COPY'!B25,"")</f>
        <v>430417010029</v>
      </c>
      <c r="C25" s="9" t="str">
        <f>IF(A24&lt;'MASTER COPY'!$C$7,'MASTER COPY'!C25,"")</f>
        <v>SUBHADEEP CHATTERJEE</v>
      </c>
      <c r="D25" s="5">
        <f ca="1">IF(A24&lt;'MASTER COPY'!$C$7,'MASTER COPY'!D25,"")</f>
        <v>29</v>
      </c>
      <c r="E25" s="17">
        <f ca="1">IF(A24&lt;'MASTER COPY'!$C$7,IF(D25&gt;=$E$8,1,0),0)</f>
        <v>1</v>
      </c>
      <c r="F25" s="17">
        <f ca="1">IF(A24&lt;'MASTER COPY'!$C$7,IF(D25&gt;=$F$8,1,0),0)</f>
        <v>1</v>
      </c>
      <c r="G25" s="17">
        <f ca="1">IF(A24&lt;'MASTER COPY'!$C$7,IF(D25&gt;=$G$8,1,0),0)</f>
        <v>1</v>
      </c>
      <c r="H25" s="17">
        <f ca="1">IF(A24&lt;'MASTER COPY'!$C$7,IF(D25&gt;=$H$8,1,0),0)</f>
        <v>1</v>
      </c>
    </row>
    <row r="26" spans="1:8" x14ac:dyDescent="0.25">
      <c r="A26" s="63">
        <f>IF(A25&lt;'MASTER COPY'!$C$7,'MASTER COPY'!A26,"")</f>
        <v>18</v>
      </c>
      <c r="B26" s="8">
        <f>IF(A25&lt;'MASTER COPY'!$C$7,'MASTER COPY'!B26,"")</f>
        <v>430417010030</v>
      </c>
      <c r="C26" s="9" t="str">
        <f>IF(A25&lt;'MASTER COPY'!$C$7,'MASTER COPY'!C26,"")</f>
        <v>YASH GAURAV</v>
      </c>
      <c r="D26" s="5">
        <f ca="1">IF(A25&lt;'MASTER COPY'!$C$7,'MASTER COPY'!D26,"")</f>
        <v>29</v>
      </c>
      <c r="E26" s="17">
        <f ca="1">IF(A25&lt;'MASTER COPY'!$C$7,IF(D26&gt;=$E$8,1,0),0)</f>
        <v>1</v>
      </c>
      <c r="F26" s="17">
        <f ca="1">IF(A25&lt;'MASTER COPY'!$C$7,IF(D26&gt;=$F$8,1,0),0)</f>
        <v>1</v>
      </c>
      <c r="G26" s="17">
        <f ca="1">IF(A25&lt;'MASTER COPY'!$C$7,IF(D26&gt;=$G$8,1,0),0)</f>
        <v>1</v>
      </c>
      <c r="H26" s="17">
        <f ca="1">IF(A25&lt;'MASTER COPY'!$C$7,IF(D26&gt;=$H$8,1,0),0)</f>
        <v>1</v>
      </c>
    </row>
    <row r="27" spans="1:8" x14ac:dyDescent="0.25">
      <c r="A27" s="63">
        <f>IF(A26&lt;'MASTER COPY'!$C$7,'MASTER COPY'!A27,"")</f>
        <v>19</v>
      </c>
      <c r="B27" s="8">
        <f>IF(A26&lt;'MASTER COPY'!$C$7,'MASTER COPY'!B27,"")</f>
        <v>430417010031</v>
      </c>
      <c r="C27" s="9" t="str">
        <f>IF(A26&lt;'MASTER COPY'!$C$7,'MASTER COPY'!C27,"")</f>
        <v>MOHIT SHAW</v>
      </c>
      <c r="D27" s="5">
        <f ca="1">IF(A26&lt;'MASTER COPY'!$C$7,'MASTER COPY'!D27,"")</f>
        <v>29</v>
      </c>
      <c r="E27" s="17">
        <f ca="1">IF(A26&lt;'MASTER COPY'!$C$7,IF(D27&gt;=$E$8,1,0),0)</f>
        <v>1</v>
      </c>
      <c r="F27" s="17">
        <f ca="1">IF(A26&lt;'MASTER COPY'!$C$7,IF(D27&gt;=$F$8,1,0),0)</f>
        <v>1</v>
      </c>
      <c r="G27" s="17">
        <f ca="1">IF(A26&lt;'MASTER COPY'!$C$7,IF(D27&gt;=$G$8,1,0),0)</f>
        <v>1</v>
      </c>
      <c r="H27" s="17">
        <f ca="1">IF(A26&lt;'MASTER COPY'!$C$7,IF(D27&gt;=$H$8,1,0),0)</f>
        <v>1</v>
      </c>
    </row>
    <row r="28" spans="1:8" x14ac:dyDescent="0.25">
      <c r="A28" s="63">
        <f>IF(A27&lt;'MASTER COPY'!$C$7,'MASTER COPY'!A28,"")</f>
        <v>20</v>
      </c>
      <c r="B28" s="8">
        <f>IF(A27&lt;'MASTER COPY'!$C$7,'MASTER COPY'!B28,"")</f>
        <v>430417010032</v>
      </c>
      <c r="C28" s="9" t="str">
        <f>IF(A27&lt;'MASTER COPY'!$C$7,'MASTER COPY'!C28,"")</f>
        <v>KRISHNENDU DUTTA</v>
      </c>
      <c r="D28" s="5">
        <f ca="1">IF(A27&lt;'MASTER COPY'!$C$7,'MASTER COPY'!D28,"")</f>
        <v>29</v>
      </c>
      <c r="E28" s="17">
        <f ca="1">IF(A27&lt;'MASTER COPY'!$C$7,IF(D28&gt;=$E$8,1,0),0)</f>
        <v>1</v>
      </c>
      <c r="F28" s="17">
        <f ca="1">IF(A27&lt;'MASTER COPY'!$C$7,IF(D28&gt;=$F$8,1,0),0)</f>
        <v>1</v>
      </c>
      <c r="G28" s="17">
        <f ca="1">IF(A27&lt;'MASTER COPY'!$C$7,IF(D28&gt;=$G$8,1,0),0)</f>
        <v>1</v>
      </c>
      <c r="H28" s="17">
        <f ca="1">IF(A27&lt;'MASTER COPY'!$C$7,IF(D28&gt;=$H$8,1,0),0)</f>
        <v>1</v>
      </c>
    </row>
    <row r="29" spans="1:8" x14ac:dyDescent="0.25">
      <c r="A29" s="63">
        <f>IF(A28&lt;'MASTER COPY'!$C$7,'MASTER COPY'!A29,"")</f>
        <v>21</v>
      </c>
      <c r="B29" s="8">
        <f>IF(A28&lt;'MASTER COPY'!$C$7,'MASTER COPY'!B29,"")</f>
        <v>430417010035</v>
      </c>
      <c r="C29" s="9" t="str">
        <f>IF(A28&lt;'MASTER COPY'!$C$7,'MASTER COPY'!C29,"")</f>
        <v>ADITYA SARKHEL</v>
      </c>
      <c r="D29" s="5">
        <f ca="1">IF(A28&lt;'MASTER COPY'!$C$7,'MASTER COPY'!D29,"")</f>
        <v>28</v>
      </c>
      <c r="E29" s="17">
        <f ca="1">IF(A28&lt;'MASTER COPY'!$C$7,IF(D29&gt;=$E$8,1,0),0)</f>
        <v>1</v>
      </c>
      <c r="F29" s="17">
        <f ca="1">IF(A28&lt;'MASTER COPY'!$C$7,IF(D29&gt;=$F$8,1,0),0)</f>
        <v>1</v>
      </c>
      <c r="G29" s="17">
        <f ca="1">IF(A28&lt;'MASTER COPY'!$C$7,IF(D29&gt;=$G$8,1,0),0)</f>
        <v>1</v>
      </c>
      <c r="H29" s="17">
        <f ca="1">IF(A28&lt;'MASTER COPY'!$C$7,IF(D29&gt;=$H$8,1,0),0)</f>
        <v>1</v>
      </c>
    </row>
    <row r="30" spans="1:8" x14ac:dyDescent="0.25">
      <c r="A30" s="63">
        <f>IF(A29&lt;'MASTER COPY'!$C$7,'MASTER COPY'!A30,"")</f>
        <v>22</v>
      </c>
      <c r="B30" s="8">
        <f>IF(A29&lt;'MASTER COPY'!$C$7,'MASTER COPY'!B30,"")</f>
        <v>430417010036</v>
      </c>
      <c r="C30" s="9" t="str">
        <f>IF(A29&lt;'MASTER COPY'!$C$7,'MASTER COPY'!C30,"")</f>
        <v>MD SHADAB ILYAS</v>
      </c>
      <c r="D30" s="5">
        <f ca="1">IF(A29&lt;'MASTER COPY'!$C$7,'MASTER COPY'!D30,"")</f>
        <v>28</v>
      </c>
      <c r="E30" s="17">
        <f ca="1">IF(A29&lt;'MASTER COPY'!$C$7,IF(D30&gt;=$E$8,1,0),0)</f>
        <v>1</v>
      </c>
      <c r="F30" s="17">
        <f ca="1">IF(A29&lt;'MASTER COPY'!$C$7,IF(D30&gt;=$F$8,1,0),0)</f>
        <v>1</v>
      </c>
      <c r="G30" s="17">
        <f ca="1">IF(A29&lt;'MASTER COPY'!$C$7,IF(D30&gt;=$G$8,1,0),0)</f>
        <v>1</v>
      </c>
      <c r="H30" s="17">
        <f ca="1">IF(A29&lt;'MASTER COPY'!$C$7,IF(D30&gt;=$H$8,1,0),0)</f>
        <v>1</v>
      </c>
    </row>
    <row r="31" spans="1:8" x14ac:dyDescent="0.25">
      <c r="A31" s="63">
        <f>IF(A30&lt;'MASTER COPY'!$C$7,'MASTER COPY'!A31,"")</f>
        <v>23</v>
      </c>
      <c r="B31" s="8">
        <f>IF(A30&lt;'MASTER COPY'!$C$7,'MASTER COPY'!B31,"")</f>
        <v>430417010037</v>
      </c>
      <c r="C31" s="9" t="str">
        <f>IF(A30&lt;'MASTER COPY'!$C$7,'MASTER COPY'!C31,"")</f>
        <v>HARSH KUMAR</v>
      </c>
      <c r="D31" s="5">
        <f ca="1">IF(A30&lt;'MASTER COPY'!$C$7,'MASTER COPY'!D31,"")</f>
        <v>29</v>
      </c>
      <c r="E31" s="17">
        <f ca="1">IF(A30&lt;'MASTER COPY'!$C$7,IF(D31&gt;=$E$8,1,0),0)</f>
        <v>1</v>
      </c>
      <c r="F31" s="17">
        <f ca="1">IF(A30&lt;'MASTER COPY'!$C$7,IF(D31&gt;=$F$8,1,0),0)</f>
        <v>1</v>
      </c>
      <c r="G31" s="17">
        <f ca="1">IF(A30&lt;'MASTER COPY'!$C$7,IF(D31&gt;=$G$8,1,0),0)</f>
        <v>1</v>
      </c>
      <c r="H31" s="17">
        <f ca="1">IF(A30&lt;'MASTER COPY'!$C$7,IF(D31&gt;=$H$8,1,0),0)</f>
        <v>1</v>
      </c>
    </row>
    <row r="32" spans="1:8" x14ac:dyDescent="0.25">
      <c r="A32" s="63">
        <f>IF(A31&lt;'MASTER COPY'!$C$7,'MASTER COPY'!A32,"")</f>
        <v>24</v>
      </c>
      <c r="B32" s="8">
        <f>IF(A31&lt;'MASTER COPY'!$C$7,'MASTER COPY'!B32,"")</f>
        <v>430417010039</v>
      </c>
      <c r="C32" s="9" t="str">
        <f>IF(A31&lt;'MASTER COPY'!$C$7,'MASTER COPY'!C32,"")</f>
        <v>SURAJIT GHOSH</v>
      </c>
      <c r="D32" s="5">
        <f ca="1">IF(A31&lt;'MASTER COPY'!$C$7,'MASTER COPY'!D32,"")</f>
        <v>29</v>
      </c>
      <c r="E32" s="17">
        <f ca="1">IF(A31&lt;'MASTER COPY'!$C$7,IF(D32&gt;=$E$8,1,0),0)</f>
        <v>1</v>
      </c>
      <c r="F32" s="17">
        <f ca="1">IF(A31&lt;'MASTER COPY'!$C$7,IF(D32&gt;=$F$8,1,0),0)</f>
        <v>1</v>
      </c>
      <c r="G32" s="17">
        <f ca="1">IF(A31&lt;'MASTER COPY'!$C$7,IF(D32&gt;=$G$8,1,0),0)</f>
        <v>1</v>
      </c>
      <c r="H32" s="17">
        <f ca="1">IF(A31&lt;'MASTER COPY'!$C$7,IF(D32&gt;=$H$8,1,0),0)</f>
        <v>1</v>
      </c>
    </row>
    <row r="33" spans="1:8" x14ac:dyDescent="0.25">
      <c r="A33" s="63">
        <f>IF(A32&lt;'MASTER COPY'!$C$7,'MASTER COPY'!A33,"")</f>
        <v>25</v>
      </c>
      <c r="B33" s="8">
        <f>IF(A32&lt;'MASTER COPY'!$C$7,'MASTER COPY'!B33,"")</f>
        <v>430417010042</v>
      </c>
      <c r="C33" s="9" t="str">
        <f>IF(A32&lt;'MASTER COPY'!$C$7,'MASTER COPY'!C33,"")</f>
        <v>ABHIRUP DAS</v>
      </c>
      <c r="D33" s="5">
        <f ca="1">IF(A32&lt;'MASTER COPY'!$C$7,'MASTER COPY'!D33,"")</f>
        <v>29</v>
      </c>
      <c r="E33" s="17">
        <f ca="1">IF(A32&lt;'MASTER COPY'!$C$7,IF(D33&gt;=$E$8,1,0),0)</f>
        <v>1</v>
      </c>
      <c r="F33" s="17">
        <f ca="1">IF(A32&lt;'MASTER COPY'!$C$7,IF(D33&gt;=$F$8,1,0),0)</f>
        <v>1</v>
      </c>
      <c r="G33" s="17">
        <f ca="1">IF(A32&lt;'MASTER COPY'!$C$7,IF(D33&gt;=$G$8,1,0),0)</f>
        <v>1</v>
      </c>
      <c r="H33" s="17">
        <f ca="1">IF(A32&lt;'MASTER COPY'!$C$7,IF(D33&gt;=$H$8,1,0),0)</f>
        <v>1</v>
      </c>
    </row>
    <row r="34" spans="1:8" x14ac:dyDescent="0.25">
      <c r="A34" s="63">
        <f>IF(A33&lt;'MASTER COPY'!$C$7,'MASTER COPY'!A34,"")</f>
        <v>26</v>
      </c>
      <c r="B34" s="8">
        <f>IF(A33&lt;'MASTER COPY'!$C$7,'MASTER COPY'!B34,"")</f>
        <v>430417010044</v>
      </c>
      <c r="C34" s="9" t="str">
        <f>IF(A33&lt;'MASTER COPY'!$C$7,'MASTER COPY'!C34,"")</f>
        <v>SOUVIK DEY</v>
      </c>
      <c r="D34" s="5">
        <f ca="1">IF(A33&lt;'MASTER COPY'!$C$7,'MASTER COPY'!D34,"")</f>
        <v>29</v>
      </c>
      <c r="E34" s="17">
        <f ca="1">IF(A33&lt;'MASTER COPY'!$C$7,IF(D34&gt;=$E$8,1,0),0)</f>
        <v>1</v>
      </c>
      <c r="F34" s="17">
        <f ca="1">IF(A33&lt;'MASTER COPY'!$C$7,IF(D34&gt;=$F$8,1,0),0)</f>
        <v>1</v>
      </c>
      <c r="G34" s="17">
        <f ca="1">IF(A33&lt;'MASTER COPY'!$C$7,IF(D34&gt;=$G$8,1,0),0)</f>
        <v>1</v>
      </c>
      <c r="H34" s="17">
        <f ca="1">IF(A33&lt;'MASTER COPY'!$C$7,IF(D34&gt;=$H$8,1,0),0)</f>
        <v>1</v>
      </c>
    </row>
    <row r="35" spans="1:8" x14ac:dyDescent="0.25">
      <c r="A35" s="63">
        <f>IF(A34&lt;'MASTER COPY'!$C$7,'MASTER COPY'!A35,"")</f>
        <v>27</v>
      </c>
      <c r="B35" s="8">
        <f>IF(A34&lt;'MASTER COPY'!$C$7,'MASTER COPY'!B35,"")</f>
        <v>430417010045</v>
      </c>
      <c r="C35" s="9" t="str">
        <f>IF(A34&lt;'MASTER COPY'!$C$7,'MASTER COPY'!C35,"")</f>
        <v>ANKAN GAIN</v>
      </c>
      <c r="D35" s="5">
        <f ca="1">IF(A34&lt;'MASTER COPY'!$C$7,'MASTER COPY'!D35,"")</f>
        <v>29</v>
      </c>
      <c r="E35" s="17">
        <f ca="1">IF(A34&lt;'MASTER COPY'!$C$7,IF(D35&gt;=$E$8,1,0),0)</f>
        <v>1</v>
      </c>
      <c r="F35" s="17">
        <f ca="1">IF(A34&lt;'MASTER COPY'!$C$7,IF(D35&gt;=$F$8,1,0),0)</f>
        <v>1</v>
      </c>
      <c r="G35" s="17">
        <f ca="1">IF(A34&lt;'MASTER COPY'!$C$7,IF(D35&gt;=$G$8,1,0),0)</f>
        <v>1</v>
      </c>
      <c r="H35" s="17">
        <f ca="1">IF(A34&lt;'MASTER COPY'!$C$7,IF(D35&gt;=$H$8,1,0),0)</f>
        <v>1</v>
      </c>
    </row>
    <row r="36" spans="1:8" x14ac:dyDescent="0.25">
      <c r="A36" s="63">
        <f>IF(A35&lt;'MASTER COPY'!$C$7,'MASTER COPY'!A36,"")</f>
        <v>28</v>
      </c>
      <c r="B36" s="8">
        <f>IF(A35&lt;'MASTER COPY'!$C$7,'MASTER COPY'!B36,"")</f>
        <v>430417010046</v>
      </c>
      <c r="C36" s="9" t="str">
        <f>IF(A35&lt;'MASTER COPY'!$C$7,'MASTER COPY'!C36,"")</f>
        <v>RAHUL ROY</v>
      </c>
      <c r="D36" s="5">
        <f ca="1">IF(A35&lt;'MASTER COPY'!$C$7,'MASTER COPY'!D36,"")</f>
        <v>28</v>
      </c>
      <c r="E36" s="17">
        <f ca="1">IF(A35&lt;'MASTER COPY'!$C$7,IF(D36&gt;=$E$8,1,0),0)</f>
        <v>1</v>
      </c>
      <c r="F36" s="17">
        <f ca="1">IF(A35&lt;'MASTER COPY'!$C$7,IF(D36&gt;=$F$8,1,0),0)</f>
        <v>1</v>
      </c>
      <c r="G36" s="17">
        <f ca="1">IF(A35&lt;'MASTER COPY'!$C$7,IF(D36&gt;=$G$8,1,0),0)</f>
        <v>1</v>
      </c>
      <c r="H36" s="17">
        <f ca="1">IF(A35&lt;'MASTER COPY'!$C$7,IF(D36&gt;=$H$8,1,0),0)</f>
        <v>1</v>
      </c>
    </row>
    <row r="37" spans="1:8" x14ac:dyDescent="0.25">
      <c r="A37" s="63">
        <f>IF(A36&lt;'MASTER COPY'!$C$7,'MASTER COPY'!A37,"")</f>
        <v>29</v>
      </c>
      <c r="B37" s="8">
        <f>IF(A36&lt;'MASTER COPY'!$C$7,'MASTER COPY'!B37,"")</f>
        <v>430417010047</v>
      </c>
      <c r="C37" s="9" t="str">
        <f>IF(A36&lt;'MASTER COPY'!$C$7,'MASTER COPY'!C37,"")</f>
        <v>SAURAV SAMANTA</v>
      </c>
      <c r="D37" s="5">
        <f ca="1">IF(A36&lt;'MASTER COPY'!$C$7,'MASTER COPY'!D37,"")</f>
        <v>28</v>
      </c>
      <c r="E37" s="17">
        <f ca="1">IF(A36&lt;'MASTER COPY'!$C$7,IF(D37&gt;=$E$8,1,0),0)</f>
        <v>1</v>
      </c>
      <c r="F37" s="17">
        <f ca="1">IF(A36&lt;'MASTER COPY'!$C$7,IF(D37&gt;=$F$8,1,0),0)</f>
        <v>1</v>
      </c>
      <c r="G37" s="17">
        <f ca="1">IF(A36&lt;'MASTER COPY'!$C$7,IF(D37&gt;=$G$8,1,0),0)</f>
        <v>1</v>
      </c>
      <c r="H37" s="17">
        <f ca="1">IF(A36&lt;'MASTER COPY'!$C$7,IF(D37&gt;=$H$8,1,0),0)</f>
        <v>1</v>
      </c>
    </row>
    <row r="38" spans="1:8" x14ac:dyDescent="0.25">
      <c r="A38" s="63">
        <f>IF(A37&lt;'MASTER COPY'!$C$7,'MASTER COPY'!A38,"")</f>
        <v>30</v>
      </c>
      <c r="B38" s="8">
        <f>IF(A37&lt;'MASTER COPY'!$C$7,'MASTER COPY'!B38,"")</f>
        <v>430417010050</v>
      </c>
      <c r="C38" s="9" t="str">
        <f>IF(A37&lt;'MASTER COPY'!$C$7,'MASTER COPY'!C38,"")</f>
        <v>INDRAJIT SHAW</v>
      </c>
      <c r="D38" s="5">
        <f ca="1">IF(A37&lt;'MASTER COPY'!$C$7,'MASTER COPY'!D38,"")</f>
        <v>28</v>
      </c>
      <c r="E38" s="17">
        <f ca="1">IF(A37&lt;'MASTER COPY'!$C$7,IF(D38&gt;=$E$8,1,0),0)</f>
        <v>1</v>
      </c>
      <c r="F38" s="17">
        <f ca="1">IF(A37&lt;'MASTER COPY'!$C$7,IF(D38&gt;=$F$8,1,0),0)</f>
        <v>1</v>
      </c>
      <c r="G38" s="17">
        <f ca="1">IF(A37&lt;'MASTER COPY'!$C$7,IF(D38&gt;=$G$8,1,0),0)</f>
        <v>1</v>
      </c>
      <c r="H38" s="17">
        <f ca="1">IF(A37&lt;'MASTER COPY'!$C$7,IF(D38&gt;=$H$8,1,0),0)</f>
        <v>1</v>
      </c>
    </row>
    <row r="39" spans="1:8" x14ac:dyDescent="0.25">
      <c r="A39" s="63">
        <f>IF(A38&lt;'MASTER COPY'!$C$7,'MASTER COPY'!A39,"")</f>
        <v>31</v>
      </c>
      <c r="B39" s="8">
        <f>IF(A38&lt;'MASTER COPY'!$C$7,'MASTER COPY'!B39,"")</f>
        <v>430417010051</v>
      </c>
      <c r="C39" s="9" t="str">
        <f>IF(A38&lt;'MASTER COPY'!$C$7,'MASTER COPY'!C39,"")</f>
        <v>MASUD HOSSAIN</v>
      </c>
      <c r="D39" s="5">
        <f ca="1">IF(A38&lt;'MASTER COPY'!$C$7,'MASTER COPY'!D39,"")</f>
        <v>28</v>
      </c>
      <c r="E39" s="17">
        <f ca="1">IF(A38&lt;'MASTER COPY'!$C$7,IF(D39&gt;=$E$8,1,0),0)</f>
        <v>1</v>
      </c>
      <c r="F39" s="17">
        <f ca="1">IF(A38&lt;'MASTER COPY'!$C$7,IF(D39&gt;=$F$8,1,0),0)</f>
        <v>1</v>
      </c>
      <c r="G39" s="17">
        <f ca="1">IF(A38&lt;'MASTER COPY'!$C$7,IF(D39&gt;=$G$8,1,0),0)</f>
        <v>1</v>
      </c>
      <c r="H39" s="17">
        <f ca="1">IF(A38&lt;'MASTER COPY'!$C$7,IF(D39&gt;=$H$8,1,0),0)</f>
        <v>1</v>
      </c>
    </row>
    <row r="40" spans="1:8" x14ac:dyDescent="0.25">
      <c r="A40" s="63">
        <f>IF(A39&lt;'MASTER COPY'!$C$7,'MASTER COPY'!A40,"")</f>
        <v>32</v>
      </c>
      <c r="B40" s="8">
        <f>IF(A39&lt;'MASTER COPY'!$C$7,'MASTER COPY'!B40,"")</f>
        <v>430417010057</v>
      </c>
      <c r="C40" s="9" t="str">
        <f>IF(A39&lt;'MASTER COPY'!$C$7,'MASTER COPY'!C40,"")</f>
        <v>KUNAL ROY</v>
      </c>
      <c r="D40" s="5">
        <f ca="1">IF(A39&lt;'MASTER COPY'!$C$7,'MASTER COPY'!D40,"")</f>
        <v>29</v>
      </c>
      <c r="E40" s="17">
        <f ca="1">IF(A39&lt;'MASTER COPY'!$C$7,IF(D40&gt;=$E$8,1,0),0)</f>
        <v>1</v>
      </c>
      <c r="F40" s="17">
        <f ca="1">IF(A39&lt;'MASTER COPY'!$C$7,IF(D40&gt;=$F$8,1,0),0)</f>
        <v>1</v>
      </c>
      <c r="G40" s="17">
        <f ca="1">IF(A39&lt;'MASTER COPY'!$C$7,IF(D40&gt;=$G$8,1,0),0)</f>
        <v>1</v>
      </c>
      <c r="H40" s="17">
        <f ca="1">IF(A39&lt;'MASTER COPY'!$C$7,IF(D40&gt;=$H$8,1,0),0)</f>
        <v>1</v>
      </c>
    </row>
    <row r="41" spans="1:8" x14ac:dyDescent="0.25">
      <c r="A41" s="63">
        <f>IF(A40&lt;'MASTER COPY'!$C$7,'MASTER COPY'!A41,"")</f>
        <v>33</v>
      </c>
      <c r="B41" s="8">
        <f>IF(A40&lt;'MASTER COPY'!$C$7,'MASTER COPY'!B41,"")</f>
        <v>430417010058</v>
      </c>
      <c r="C41" s="9" t="str">
        <f>IF(A40&lt;'MASTER COPY'!$C$7,'MASTER COPY'!C41,"")</f>
        <v>SHAMBHAV KUMAR</v>
      </c>
      <c r="D41" s="5">
        <f ca="1">IF(A40&lt;'MASTER COPY'!$C$7,'MASTER COPY'!D41,"")</f>
        <v>29</v>
      </c>
      <c r="E41" s="17">
        <f ca="1">IF(A40&lt;'MASTER COPY'!$C$7,IF(D41&gt;=$E$8,1,0),0)</f>
        <v>1</v>
      </c>
      <c r="F41" s="17">
        <f ca="1">IF(A40&lt;'MASTER COPY'!$C$7,IF(D41&gt;=$F$8,1,0),0)</f>
        <v>1</v>
      </c>
      <c r="G41" s="17">
        <f ca="1">IF(A40&lt;'MASTER COPY'!$C$7,IF(D41&gt;=$G$8,1,0),0)</f>
        <v>1</v>
      </c>
      <c r="H41" s="17">
        <f ca="1">IF(A40&lt;'MASTER COPY'!$C$7,IF(D41&gt;=$H$8,1,0),0)</f>
        <v>1</v>
      </c>
    </row>
    <row r="42" spans="1:8" x14ac:dyDescent="0.25">
      <c r="A42" s="63">
        <f>IF(A41&lt;'MASTER COPY'!$C$7,'MASTER COPY'!A42,"")</f>
        <v>34</v>
      </c>
      <c r="B42" s="8">
        <f>IF(A41&lt;'MASTER COPY'!$C$7,'MASTER COPY'!B42,"")</f>
        <v>430417010059</v>
      </c>
      <c r="C42" s="9" t="str">
        <f>IF(A41&lt;'MASTER COPY'!$C$7,'MASTER COPY'!C42,"")</f>
        <v>KASHIF ALIM</v>
      </c>
      <c r="D42" s="5">
        <f ca="1">IF(A41&lt;'MASTER COPY'!$C$7,'MASTER COPY'!D42,"")</f>
        <v>28</v>
      </c>
      <c r="E42" s="17">
        <f ca="1">IF(A41&lt;'MASTER COPY'!$C$7,IF(D42&gt;=$E$8,1,0),0)</f>
        <v>1</v>
      </c>
      <c r="F42" s="17">
        <f ca="1">IF(A41&lt;'MASTER COPY'!$C$7,IF(D42&gt;=$F$8,1,0),0)</f>
        <v>1</v>
      </c>
      <c r="G42" s="17">
        <f ca="1">IF(A41&lt;'MASTER COPY'!$C$7,IF(D42&gt;=$G$8,1,0),0)</f>
        <v>1</v>
      </c>
      <c r="H42" s="17">
        <f ca="1">IF(A41&lt;'MASTER COPY'!$C$7,IF(D42&gt;=$H$8,1,0),0)</f>
        <v>1</v>
      </c>
    </row>
    <row r="43" spans="1:8" x14ac:dyDescent="0.25">
      <c r="A43" s="63">
        <f>IF(A42&lt;'MASTER COPY'!$C$7,'MASTER COPY'!A43,"")</f>
        <v>35</v>
      </c>
      <c r="B43" s="8">
        <f>IF(A42&lt;'MASTER COPY'!$C$7,'MASTER COPY'!B43,"")</f>
        <v>430417010061</v>
      </c>
      <c r="C43" s="9" t="str">
        <f>IF(A42&lt;'MASTER COPY'!$C$7,'MASTER COPY'!C43,"")</f>
        <v>ROHIT KUMAR</v>
      </c>
      <c r="D43" s="5">
        <f ca="1">IF(A42&lt;'MASTER COPY'!$C$7,'MASTER COPY'!D43,"")</f>
        <v>29</v>
      </c>
      <c r="E43" s="17">
        <f ca="1">IF(A42&lt;'MASTER COPY'!$C$7,IF(D43&gt;=$E$8,1,0),0)</f>
        <v>1</v>
      </c>
      <c r="F43" s="17">
        <f ca="1">IF(A42&lt;'MASTER COPY'!$C$7,IF(D43&gt;=$F$8,1,0),0)</f>
        <v>1</v>
      </c>
      <c r="G43" s="17">
        <f ca="1">IF(A42&lt;'MASTER COPY'!$C$7,IF(D43&gt;=$G$8,1,0),0)</f>
        <v>1</v>
      </c>
      <c r="H43" s="17">
        <f ca="1">IF(A42&lt;'MASTER COPY'!$C$7,IF(D43&gt;=$H$8,1,0),0)</f>
        <v>1</v>
      </c>
    </row>
    <row r="44" spans="1:8" x14ac:dyDescent="0.25">
      <c r="A44" s="63">
        <f>IF(A43&lt;'MASTER COPY'!$C$7,'MASTER COPY'!A44,"")</f>
        <v>36</v>
      </c>
      <c r="B44" s="8">
        <f>IF(A43&lt;'MASTER COPY'!$C$7,'MASTER COPY'!B44,"")</f>
        <v>430417010063</v>
      </c>
      <c r="C44" s="9" t="str">
        <f>IF(A43&lt;'MASTER COPY'!$C$7,'MASTER COPY'!C44,"")</f>
        <v>VICTOR SIMPSON</v>
      </c>
      <c r="D44" s="5">
        <f ca="1">IF(A43&lt;'MASTER COPY'!$C$7,'MASTER COPY'!D44,"")</f>
        <v>29</v>
      </c>
      <c r="E44" s="17">
        <f ca="1">IF(A43&lt;'MASTER COPY'!$C$7,IF(D44&gt;=$E$8,1,0),0)</f>
        <v>1</v>
      </c>
      <c r="F44" s="17">
        <f ca="1">IF(A43&lt;'MASTER COPY'!$C$7,IF(D44&gt;=$F$8,1,0),0)</f>
        <v>1</v>
      </c>
      <c r="G44" s="17">
        <f ca="1">IF(A43&lt;'MASTER COPY'!$C$7,IF(D44&gt;=$G$8,1,0),0)</f>
        <v>1</v>
      </c>
      <c r="H44" s="17">
        <f ca="1">IF(A43&lt;'MASTER COPY'!$C$7,IF(D44&gt;=$H$8,1,0),0)</f>
        <v>1</v>
      </c>
    </row>
    <row r="45" spans="1:8" x14ac:dyDescent="0.25">
      <c r="A45" s="63">
        <f>IF(A44&lt;'MASTER COPY'!$C$7,'MASTER COPY'!A45,"")</f>
        <v>37</v>
      </c>
      <c r="B45" s="8">
        <f>IF(A44&lt;'MASTER COPY'!$C$7,'MASTER COPY'!B45,"")</f>
        <v>430417010065</v>
      </c>
      <c r="C45" s="9" t="str">
        <f>IF(A44&lt;'MASTER COPY'!$C$7,'MASTER COPY'!C45,"")</f>
        <v>DILEEP KUMAR</v>
      </c>
      <c r="D45" s="5">
        <f ca="1">IF(A44&lt;'MASTER COPY'!$C$7,'MASTER COPY'!D45,"")</f>
        <v>28</v>
      </c>
      <c r="E45" s="17">
        <f ca="1">IF(A44&lt;'MASTER COPY'!$C$7,IF(D45&gt;=$E$8,1,0),0)</f>
        <v>1</v>
      </c>
      <c r="F45" s="17">
        <f ca="1">IF(A44&lt;'MASTER COPY'!$C$7,IF(D45&gt;=$F$8,1,0),0)</f>
        <v>1</v>
      </c>
      <c r="G45" s="17">
        <f ca="1">IF(A44&lt;'MASTER COPY'!$C$7,IF(D45&gt;=$G$8,1,0),0)</f>
        <v>1</v>
      </c>
      <c r="H45" s="17">
        <f ca="1">IF(A44&lt;'MASTER COPY'!$C$7,IF(D45&gt;=$H$8,1,0),0)</f>
        <v>1</v>
      </c>
    </row>
    <row r="46" spans="1:8" x14ac:dyDescent="0.25">
      <c r="A46" s="63">
        <f>IF(A45&lt;'MASTER COPY'!$C$7,'MASTER COPY'!A46,"")</f>
        <v>38</v>
      </c>
      <c r="B46" s="8">
        <f>IF(A45&lt;'MASTER COPY'!$C$7,'MASTER COPY'!B46,"")</f>
        <v>430417010066</v>
      </c>
      <c r="C46" s="9" t="str">
        <f>IF(A45&lt;'MASTER COPY'!$C$7,'MASTER COPY'!C46,"")</f>
        <v>PRIYAJIT DAS</v>
      </c>
      <c r="D46" s="5">
        <f ca="1">IF(A45&lt;'MASTER COPY'!$C$7,'MASTER COPY'!D46,"")</f>
        <v>29</v>
      </c>
      <c r="E46" s="17">
        <f ca="1">IF(A45&lt;'MASTER COPY'!$C$7,IF(D46&gt;=$E$8,1,0),0)</f>
        <v>1</v>
      </c>
      <c r="F46" s="17">
        <f ca="1">IF(A45&lt;'MASTER COPY'!$C$7,IF(D46&gt;=$F$8,1,0),0)</f>
        <v>1</v>
      </c>
      <c r="G46" s="17">
        <f ca="1">IF(A45&lt;'MASTER COPY'!$C$7,IF(D46&gt;=$G$8,1,0),0)</f>
        <v>1</v>
      </c>
      <c r="H46" s="17">
        <f ca="1">IF(A45&lt;'MASTER COPY'!$C$7,IF(D46&gt;=$H$8,1,0),0)</f>
        <v>1</v>
      </c>
    </row>
    <row r="47" spans="1:8" x14ac:dyDescent="0.25">
      <c r="A47" s="63">
        <f>IF(A46&lt;'MASTER COPY'!$C$7,'MASTER COPY'!A47,"")</f>
        <v>39</v>
      </c>
      <c r="B47" s="8">
        <f>IF(A46&lt;'MASTER COPY'!$C$7,'MASTER COPY'!B47,"")</f>
        <v>430417010067</v>
      </c>
      <c r="C47" s="9" t="str">
        <f>IF(A46&lt;'MASTER COPY'!$C$7,'MASTER COPY'!C47,"")</f>
        <v>BISWAJIT KUMAR DEBNATH</v>
      </c>
      <c r="D47" s="5">
        <f ca="1">IF(A46&lt;'MASTER COPY'!$C$7,'MASTER COPY'!D47,"")</f>
        <v>28</v>
      </c>
      <c r="E47" s="17">
        <f ca="1">IF(A46&lt;'MASTER COPY'!$C$7,IF(D47&gt;=$E$8,1,0),0)</f>
        <v>1</v>
      </c>
      <c r="F47" s="17">
        <f ca="1">IF(A46&lt;'MASTER COPY'!$C$7,IF(D47&gt;=$F$8,1,0),0)</f>
        <v>1</v>
      </c>
      <c r="G47" s="17">
        <f ca="1">IF(A46&lt;'MASTER COPY'!$C$7,IF(D47&gt;=$G$8,1,0),0)</f>
        <v>1</v>
      </c>
      <c r="H47" s="17">
        <f ca="1">IF(A46&lt;'MASTER COPY'!$C$7,IF(D47&gt;=$H$8,1,0),0)</f>
        <v>1</v>
      </c>
    </row>
    <row r="48" spans="1:8" x14ac:dyDescent="0.25">
      <c r="A48" s="63">
        <f>IF(A47&lt;'MASTER COPY'!$C$7,'MASTER COPY'!A48,"")</f>
        <v>40</v>
      </c>
      <c r="B48" s="8">
        <f>IF(A47&lt;'MASTER COPY'!$C$7,'MASTER COPY'!B48,"")</f>
        <v>430417010068</v>
      </c>
      <c r="C48" s="9" t="str">
        <f>IF(A47&lt;'MASTER COPY'!$C$7,'MASTER COPY'!C48,"")</f>
        <v>PRAKASH KR. MUNDA</v>
      </c>
      <c r="D48" s="5">
        <f ca="1">IF(A47&lt;'MASTER COPY'!$C$7,'MASTER COPY'!D48,"")</f>
        <v>29</v>
      </c>
      <c r="E48" s="17">
        <f ca="1">IF(A47&lt;'MASTER COPY'!$C$7,IF(D48&gt;=$E$8,1,0),0)</f>
        <v>1</v>
      </c>
      <c r="F48" s="17">
        <f ca="1">IF(A47&lt;'MASTER COPY'!$C$7,IF(D48&gt;=$F$8,1,0),0)</f>
        <v>1</v>
      </c>
      <c r="G48" s="17">
        <f ca="1">IF(A47&lt;'MASTER COPY'!$C$7,IF(D48&gt;=$G$8,1,0),0)</f>
        <v>1</v>
      </c>
      <c r="H48" s="17">
        <f ca="1">IF(A47&lt;'MASTER COPY'!$C$7,IF(D48&gt;=$H$8,1,0),0)</f>
        <v>1</v>
      </c>
    </row>
    <row r="49" spans="1:8" x14ac:dyDescent="0.25">
      <c r="A49" s="63">
        <f>IF(A48&lt;'MASTER COPY'!$C$7,'MASTER COPY'!A49,"")</f>
        <v>41</v>
      </c>
      <c r="B49" s="8">
        <f>IF(A48&lt;'MASTER COPY'!$C$7,'MASTER COPY'!B49,"")</f>
        <v>430417010071</v>
      </c>
      <c r="C49" s="9" t="str">
        <f>IF(A48&lt;'MASTER COPY'!$C$7,'MASTER COPY'!C49,"")</f>
        <v>SUBHAM DAS</v>
      </c>
      <c r="D49" s="5">
        <f ca="1">IF(A48&lt;'MASTER COPY'!$C$7,'MASTER COPY'!D49,"")</f>
        <v>28</v>
      </c>
      <c r="E49" s="17">
        <f ca="1">IF(A48&lt;'MASTER COPY'!$C$7,IF(D49&gt;=$E$8,1,0),0)</f>
        <v>1</v>
      </c>
      <c r="F49" s="17">
        <f ca="1">IF(A48&lt;'MASTER COPY'!$C$7,IF(D49&gt;=$F$8,1,0),0)</f>
        <v>1</v>
      </c>
      <c r="G49" s="17">
        <f ca="1">IF(A48&lt;'MASTER COPY'!$C$7,IF(D49&gt;=$G$8,1,0),0)</f>
        <v>1</v>
      </c>
      <c r="H49" s="17">
        <f ca="1">IF(A48&lt;'MASTER COPY'!$C$7,IF(D49&gt;=$H$8,1,0),0)</f>
        <v>1</v>
      </c>
    </row>
    <row r="50" spans="1:8" x14ac:dyDescent="0.25">
      <c r="A50" s="63">
        <f>IF(A49&lt;'MASTER COPY'!$C$7,'MASTER COPY'!A50,"")</f>
        <v>42</v>
      </c>
      <c r="B50" s="8">
        <f>IF(A49&lt;'MASTER COPY'!$C$7,'MASTER COPY'!B50,"")</f>
        <v>430417020001</v>
      </c>
      <c r="C50" s="9" t="str">
        <f>IF(A49&lt;'MASTER COPY'!$C$7,'MASTER COPY'!C50,"")</f>
        <v>SNEHA SINGH</v>
      </c>
      <c r="D50" s="5">
        <f ca="1">IF(A49&lt;'MASTER COPY'!$C$7,'MASTER COPY'!D50,"")</f>
        <v>28</v>
      </c>
      <c r="E50" s="17">
        <f ca="1">IF(A49&lt;'MASTER COPY'!$C$7,IF(D50&gt;=$E$8,1,0),0)</f>
        <v>1</v>
      </c>
      <c r="F50" s="17">
        <f ca="1">IF(A49&lt;'MASTER COPY'!$C$7,IF(D50&gt;=$F$8,1,0),0)</f>
        <v>1</v>
      </c>
      <c r="G50" s="17">
        <f ca="1">IF(A49&lt;'MASTER COPY'!$C$7,IF(D50&gt;=$G$8,1,0),0)</f>
        <v>1</v>
      </c>
      <c r="H50" s="17">
        <f ca="1">IF(A49&lt;'MASTER COPY'!$C$7,IF(D50&gt;=$H$8,1,0),0)</f>
        <v>1</v>
      </c>
    </row>
    <row r="51" spans="1:8" x14ac:dyDescent="0.25">
      <c r="A51" s="63">
        <f>IF(A50&lt;'MASTER COPY'!$C$7,'MASTER COPY'!A51,"")</f>
        <v>43</v>
      </c>
      <c r="B51" s="8">
        <f>IF(A50&lt;'MASTER COPY'!$C$7,'MASTER COPY'!B51,"")</f>
        <v>430417020006</v>
      </c>
      <c r="C51" s="9" t="str">
        <f>IF(A50&lt;'MASTER COPY'!$C$7,'MASTER COPY'!C51,"")</f>
        <v>DEBARATI DAS</v>
      </c>
      <c r="D51" s="5">
        <f ca="1">IF(A50&lt;'MASTER COPY'!$C$7,'MASTER COPY'!D51,"")</f>
        <v>29</v>
      </c>
      <c r="E51" s="17">
        <f ca="1">IF(A50&lt;'MASTER COPY'!$C$7,IF(D51&gt;=$E$8,1,0),0)</f>
        <v>1</v>
      </c>
      <c r="F51" s="17">
        <f ca="1">IF(A50&lt;'MASTER COPY'!$C$7,IF(D51&gt;=$F$8,1,0),0)</f>
        <v>1</v>
      </c>
      <c r="G51" s="17">
        <f ca="1">IF(A50&lt;'MASTER COPY'!$C$7,IF(D51&gt;=$G$8,1,0),0)</f>
        <v>1</v>
      </c>
      <c r="H51" s="17">
        <f ca="1">IF(A50&lt;'MASTER COPY'!$C$7,IF(D51&gt;=$H$8,1,0),0)</f>
        <v>1</v>
      </c>
    </row>
    <row r="52" spans="1:8" x14ac:dyDescent="0.25">
      <c r="A52" s="63">
        <f>IF(A51&lt;'MASTER COPY'!$C$7,'MASTER COPY'!A52,"")</f>
        <v>44</v>
      </c>
      <c r="B52" s="8">
        <f>IF(A51&lt;'MASTER COPY'!$C$7,'MASTER COPY'!B52,"")</f>
        <v>430417020019</v>
      </c>
      <c r="C52" s="9" t="str">
        <f>IF(A51&lt;'MASTER COPY'!$C$7,'MASTER COPY'!C52,"")</f>
        <v>SNEHA HALDER</v>
      </c>
      <c r="D52" s="5">
        <f ca="1">IF(A51&lt;'MASTER COPY'!$C$7,'MASTER COPY'!D52,"")</f>
        <v>28</v>
      </c>
      <c r="E52" s="17">
        <f ca="1">IF(A51&lt;'MASTER COPY'!$C$7,IF(D52&gt;=$E$8,1,0),0)</f>
        <v>1</v>
      </c>
      <c r="F52" s="17">
        <f ca="1">IF(A51&lt;'MASTER COPY'!$C$7,IF(D52&gt;=$F$8,1,0),0)</f>
        <v>1</v>
      </c>
      <c r="G52" s="17">
        <f ca="1">IF(A51&lt;'MASTER COPY'!$C$7,IF(D52&gt;=$G$8,1,0),0)</f>
        <v>1</v>
      </c>
      <c r="H52" s="17">
        <f ca="1">IF(A51&lt;'MASTER COPY'!$C$7,IF(D52&gt;=$H$8,1,0),0)</f>
        <v>1</v>
      </c>
    </row>
    <row r="53" spans="1:8" x14ac:dyDescent="0.25">
      <c r="A53" s="63">
        <f>IF(A52&lt;'MASTER COPY'!$C$7,'MASTER COPY'!A53,"")</f>
        <v>45</v>
      </c>
      <c r="B53" s="8">
        <f>IF(A52&lt;'MASTER COPY'!$C$7,'MASTER COPY'!B53,"")</f>
        <v>430417020020</v>
      </c>
      <c r="C53" s="9" t="str">
        <f>IF(A52&lt;'MASTER COPY'!$C$7,'MASTER COPY'!C53,"")</f>
        <v>ARPITA DUTTA</v>
      </c>
      <c r="D53" s="5">
        <f ca="1">IF(A52&lt;'MASTER COPY'!$C$7,'MASTER COPY'!D53,"")</f>
        <v>28</v>
      </c>
      <c r="E53" s="17">
        <f ca="1">IF(A52&lt;'MASTER COPY'!$C$7,IF(D53&gt;=$E$8,1,0),0)</f>
        <v>1</v>
      </c>
      <c r="F53" s="17">
        <f ca="1">IF(A52&lt;'MASTER COPY'!$C$7,IF(D53&gt;=$F$8,1,0),0)</f>
        <v>1</v>
      </c>
      <c r="G53" s="17">
        <f ca="1">IF(A52&lt;'MASTER COPY'!$C$7,IF(D53&gt;=$G$8,1,0),0)</f>
        <v>1</v>
      </c>
      <c r="H53" s="17">
        <f ca="1">IF(A52&lt;'MASTER COPY'!$C$7,IF(D53&gt;=$H$8,1,0),0)</f>
        <v>1</v>
      </c>
    </row>
    <row r="54" spans="1:8" x14ac:dyDescent="0.25">
      <c r="A54" s="63">
        <f>IF(A53&lt;'MASTER COPY'!$C$7,'MASTER COPY'!A54,"")</f>
        <v>46</v>
      </c>
      <c r="B54" s="8">
        <f>IF(A53&lt;'MASTER COPY'!$C$7,'MASTER COPY'!B54,"")</f>
        <v>430417020028</v>
      </c>
      <c r="C54" s="9" t="str">
        <f>IF(A53&lt;'MASTER COPY'!$C$7,'MASTER COPY'!C54,"")</f>
        <v>DEBASMITA PATHAK</v>
      </c>
      <c r="D54" s="5">
        <f ca="1">IF(A53&lt;'MASTER COPY'!$C$7,'MASTER COPY'!D54,"")</f>
        <v>28</v>
      </c>
      <c r="E54" s="17">
        <f ca="1">IF(A53&lt;'MASTER COPY'!$C$7,IF(D54&gt;=$E$8,1,0),0)</f>
        <v>1</v>
      </c>
      <c r="F54" s="17">
        <f ca="1">IF(A53&lt;'MASTER COPY'!$C$7,IF(D54&gt;=$F$8,1,0),0)</f>
        <v>1</v>
      </c>
      <c r="G54" s="17">
        <f ca="1">IF(A53&lt;'MASTER COPY'!$C$7,IF(D54&gt;=$G$8,1,0),0)</f>
        <v>1</v>
      </c>
      <c r="H54" s="17">
        <f ca="1">IF(A53&lt;'MASTER COPY'!$C$7,IF(D54&gt;=$H$8,1,0),0)</f>
        <v>1</v>
      </c>
    </row>
    <row r="55" spans="1:8" x14ac:dyDescent="0.25">
      <c r="A55" s="63">
        <f>IF(A54&lt;'MASTER COPY'!$C$7,'MASTER COPY'!A55,"")</f>
        <v>47</v>
      </c>
      <c r="B55" s="8">
        <f>IF(A54&lt;'MASTER COPY'!$C$7,'MASTER COPY'!B55,"")</f>
        <v>430417020034</v>
      </c>
      <c r="C55" s="9" t="str">
        <f>IF(A54&lt;'MASTER COPY'!$C$7,'MASTER COPY'!C55,"")</f>
        <v>SHREYASI KARMAKAR</v>
      </c>
      <c r="D55" s="5">
        <f ca="1">IF(A54&lt;'MASTER COPY'!$C$7,'MASTER COPY'!D55,"")</f>
        <v>29</v>
      </c>
      <c r="E55" s="17">
        <f ca="1">IF(A54&lt;'MASTER COPY'!$C$7,IF(D55&gt;=$E$8,1,0),0)</f>
        <v>1</v>
      </c>
      <c r="F55" s="17">
        <f ca="1">IF(A54&lt;'MASTER COPY'!$C$7,IF(D55&gt;=$F$8,1,0),0)</f>
        <v>1</v>
      </c>
      <c r="G55" s="17">
        <f ca="1">IF(A54&lt;'MASTER COPY'!$C$7,IF(D55&gt;=$G$8,1,0),0)</f>
        <v>1</v>
      </c>
      <c r="H55" s="17">
        <f ca="1">IF(A54&lt;'MASTER COPY'!$C$7,IF(D55&gt;=$H$8,1,0),0)</f>
        <v>1</v>
      </c>
    </row>
    <row r="56" spans="1:8" x14ac:dyDescent="0.25">
      <c r="A56" s="63">
        <f>IF(A55&lt;'MASTER COPY'!$C$7,'MASTER COPY'!A56,"")</f>
        <v>48</v>
      </c>
      <c r="B56" s="8">
        <f>IF(A55&lt;'MASTER COPY'!$C$7,'MASTER COPY'!B56,"")</f>
        <v>430417020040</v>
      </c>
      <c r="C56" s="9" t="str">
        <f>IF(A55&lt;'MASTER COPY'!$C$7,'MASTER COPY'!C56,"")</f>
        <v>RUPARNA MUKHERJEE</v>
      </c>
      <c r="D56" s="5">
        <f ca="1">IF(A55&lt;'MASTER COPY'!$C$7,'MASTER COPY'!D56,"")</f>
        <v>29</v>
      </c>
      <c r="E56" s="17">
        <f ca="1">IF(A55&lt;'MASTER COPY'!$C$7,IF(D56&gt;=$E$8,1,0),0)</f>
        <v>1</v>
      </c>
      <c r="F56" s="17">
        <f ca="1">IF(A55&lt;'MASTER COPY'!$C$7,IF(D56&gt;=$F$8,1,0),0)</f>
        <v>1</v>
      </c>
      <c r="G56" s="17">
        <f ca="1">IF(A55&lt;'MASTER COPY'!$C$7,IF(D56&gt;=$G$8,1,0),0)</f>
        <v>1</v>
      </c>
      <c r="H56" s="17">
        <f ca="1">IF(A55&lt;'MASTER COPY'!$C$7,IF(D56&gt;=$H$8,1,0),0)</f>
        <v>1</v>
      </c>
    </row>
    <row r="57" spans="1:8" x14ac:dyDescent="0.25">
      <c r="A57" s="63">
        <f>IF(A56&lt;'MASTER COPY'!$C$7,'MASTER COPY'!A57,"")</f>
        <v>49</v>
      </c>
      <c r="B57" s="8">
        <f>IF(A56&lt;'MASTER COPY'!$C$7,'MASTER COPY'!B57,"")</f>
        <v>430417020043</v>
      </c>
      <c r="C57" s="9" t="str">
        <f>IF(A56&lt;'MASTER COPY'!$C$7,'MASTER COPY'!C57,"")</f>
        <v>SHREYASHREE MONDAL</v>
      </c>
      <c r="D57" s="5">
        <f ca="1">IF(A56&lt;'MASTER COPY'!$C$7,'MASTER COPY'!D57,"")</f>
        <v>28</v>
      </c>
      <c r="E57" s="17">
        <f ca="1">IF(A56&lt;'MASTER COPY'!$C$7,IF(D57&gt;=$E$8,1,0),0)</f>
        <v>1</v>
      </c>
      <c r="F57" s="17">
        <f ca="1">IF(A56&lt;'MASTER COPY'!$C$7,IF(D57&gt;=$F$8,1,0),0)</f>
        <v>1</v>
      </c>
      <c r="G57" s="17">
        <f ca="1">IF(A56&lt;'MASTER COPY'!$C$7,IF(D57&gt;=$G$8,1,0),0)</f>
        <v>1</v>
      </c>
      <c r="H57" s="17">
        <f ca="1">IF(A56&lt;'MASTER COPY'!$C$7,IF(D57&gt;=$H$8,1,0),0)</f>
        <v>1</v>
      </c>
    </row>
    <row r="58" spans="1:8" x14ac:dyDescent="0.25">
      <c r="A58" s="63">
        <f>IF(A57&lt;'MASTER COPY'!$C$7,'MASTER COPY'!A58,"")</f>
        <v>50</v>
      </c>
      <c r="B58" s="8">
        <f>IF(A57&lt;'MASTER COPY'!$C$7,'MASTER COPY'!B58,"")</f>
        <v>430417020048</v>
      </c>
      <c r="C58" s="9" t="str">
        <f>IF(A57&lt;'MASTER COPY'!$C$7,'MASTER COPY'!C58,"")</f>
        <v>ADRIJA SARKAR</v>
      </c>
      <c r="D58" s="5">
        <f ca="1">IF(A57&lt;'MASTER COPY'!$C$7,'MASTER COPY'!D58,"")</f>
        <v>29</v>
      </c>
      <c r="E58" s="17">
        <f ca="1">IF(A57&lt;'MASTER COPY'!$C$7,IF(D58&gt;=$E$8,1,0),0)</f>
        <v>1</v>
      </c>
      <c r="F58" s="17">
        <f ca="1">IF(A57&lt;'MASTER COPY'!$C$7,IF(D58&gt;=$F$8,1,0),0)</f>
        <v>1</v>
      </c>
      <c r="G58" s="17">
        <f ca="1">IF(A57&lt;'MASTER COPY'!$C$7,IF(D58&gt;=$G$8,1,0),0)</f>
        <v>1</v>
      </c>
      <c r="H58" s="17">
        <f ca="1">IF(A57&lt;'MASTER COPY'!$C$7,IF(D58&gt;=$H$8,1,0),0)</f>
        <v>1</v>
      </c>
    </row>
    <row r="59" spans="1:8" x14ac:dyDescent="0.25">
      <c r="A59" s="63">
        <f>IF(A58&lt;'MASTER COPY'!$C$7,'MASTER COPY'!A59,"")</f>
        <v>51</v>
      </c>
      <c r="B59" s="8">
        <f>IF(A58&lt;'MASTER COPY'!$C$7,'MASTER COPY'!B59,"")</f>
        <v>430417020049</v>
      </c>
      <c r="C59" s="9" t="str">
        <f>IF(A58&lt;'MASTER COPY'!$C$7,'MASTER COPY'!C59,"")</f>
        <v>SUDIPA KARMAKAR</v>
      </c>
      <c r="D59" s="5">
        <f ca="1">IF(A58&lt;'MASTER COPY'!$C$7,'MASTER COPY'!D59,"")</f>
        <v>29</v>
      </c>
      <c r="E59" s="17">
        <f ca="1">IF(A58&lt;'MASTER COPY'!$C$7,IF(D59&gt;=$E$8,1,0),0)</f>
        <v>1</v>
      </c>
      <c r="F59" s="17">
        <f ca="1">IF(A58&lt;'MASTER COPY'!$C$7,IF(D59&gt;=$F$8,1,0),0)</f>
        <v>1</v>
      </c>
      <c r="G59" s="17">
        <f ca="1">IF(A58&lt;'MASTER COPY'!$C$7,IF(D59&gt;=$G$8,1,0),0)</f>
        <v>1</v>
      </c>
      <c r="H59" s="17">
        <f ca="1">IF(A58&lt;'MASTER COPY'!$C$7,IF(D59&gt;=$H$8,1,0),0)</f>
        <v>1</v>
      </c>
    </row>
    <row r="60" spans="1:8" x14ac:dyDescent="0.25">
      <c r="A60" s="63">
        <f>IF(A59&lt;'MASTER COPY'!$C$7,'MASTER COPY'!A60,"")</f>
        <v>52</v>
      </c>
      <c r="B60" s="8">
        <f>IF(A59&lt;'MASTER COPY'!$C$7,'MASTER COPY'!B60,"")</f>
        <v>430417020053</v>
      </c>
      <c r="C60" s="9" t="str">
        <f>IF(A59&lt;'MASTER COPY'!$C$7,'MASTER COPY'!C60,"")</f>
        <v>SAYANI SADHUKHAN</v>
      </c>
      <c r="D60" s="5">
        <f ca="1">IF(A59&lt;'MASTER COPY'!$C$7,'MASTER COPY'!D60,"")</f>
        <v>29</v>
      </c>
      <c r="E60" s="17">
        <f ca="1">IF(A59&lt;'MASTER COPY'!$C$7,IF(D60&gt;=$E$8,1,0),0)</f>
        <v>1</v>
      </c>
      <c r="F60" s="17">
        <f ca="1">IF(A59&lt;'MASTER COPY'!$C$7,IF(D60&gt;=$F$8,1,0),0)</f>
        <v>1</v>
      </c>
      <c r="G60" s="17">
        <f ca="1">IF(A59&lt;'MASTER COPY'!$C$7,IF(D60&gt;=$G$8,1,0),0)</f>
        <v>1</v>
      </c>
      <c r="H60" s="17">
        <f ca="1">IF(A59&lt;'MASTER COPY'!$C$7,IF(D60&gt;=$H$8,1,0),0)</f>
        <v>1</v>
      </c>
    </row>
    <row r="61" spans="1:8" x14ac:dyDescent="0.25">
      <c r="A61" s="63">
        <f>IF(A60&lt;'MASTER COPY'!$C$7,'MASTER COPY'!A61,"")</f>
        <v>53</v>
      </c>
      <c r="B61" s="8">
        <f>IF(A60&lt;'MASTER COPY'!$C$7,'MASTER COPY'!B61,"")</f>
        <v>430417020054</v>
      </c>
      <c r="C61" s="9" t="str">
        <f>IF(A60&lt;'MASTER COPY'!$C$7,'MASTER COPY'!C61,"")</f>
        <v>NEHA DEY</v>
      </c>
      <c r="D61" s="5">
        <f ca="1">IF(A60&lt;'MASTER COPY'!$C$7,'MASTER COPY'!D61,"")</f>
        <v>29</v>
      </c>
      <c r="E61" s="17">
        <f ca="1">IF(A60&lt;'MASTER COPY'!$C$7,IF(D61&gt;=$E$8,1,0),0)</f>
        <v>1</v>
      </c>
      <c r="F61" s="17">
        <f ca="1">IF(A60&lt;'MASTER COPY'!$C$7,IF(D61&gt;=$F$8,1,0),0)</f>
        <v>1</v>
      </c>
      <c r="G61" s="17">
        <f ca="1">IF(A60&lt;'MASTER COPY'!$C$7,IF(D61&gt;=$G$8,1,0),0)</f>
        <v>1</v>
      </c>
      <c r="H61" s="17">
        <f ca="1">IF(A60&lt;'MASTER COPY'!$C$7,IF(D61&gt;=$H$8,1,0),0)</f>
        <v>1</v>
      </c>
    </row>
    <row r="62" spans="1:8" x14ac:dyDescent="0.25">
      <c r="A62" s="63">
        <f>IF(A61&lt;'MASTER COPY'!$C$7,'MASTER COPY'!A62,"")</f>
        <v>54</v>
      </c>
      <c r="B62" s="8">
        <f>IF(A61&lt;'MASTER COPY'!$C$7,'MASTER COPY'!B62,"")</f>
        <v>430417020056</v>
      </c>
      <c r="C62" s="9" t="str">
        <f>IF(A61&lt;'MASTER COPY'!$C$7,'MASTER COPY'!C62,"")</f>
        <v>MASUMA KHATUN</v>
      </c>
      <c r="D62" s="5">
        <f ca="1">IF(A61&lt;'MASTER COPY'!$C$7,'MASTER COPY'!D62,"")</f>
        <v>29</v>
      </c>
      <c r="E62" s="17">
        <f ca="1">IF(A61&lt;'MASTER COPY'!$C$7,IF(D62&gt;=$E$8,1,0),0)</f>
        <v>1</v>
      </c>
      <c r="F62" s="17">
        <f ca="1">IF(A61&lt;'MASTER COPY'!$C$7,IF(D62&gt;=$F$8,1,0),0)</f>
        <v>1</v>
      </c>
      <c r="G62" s="17">
        <f ca="1">IF(A61&lt;'MASTER COPY'!$C$7,IF(D62&gt;=$G$8,1,0),0)</f>
        <v>1</v>
      </c>
      <c r="H62" s="17">
        <f ca="1">IF(A61&lt;'MASTER COPY'!$C$7,IF(D62&gt;=$H$8,1,0),0)</f>
        <v>1</v>
      </c>
    </row>
    <row r="63" spans="1:8" x14ac:dyDescent="0.25">
      <c r="A63" s="63">
        <f>IF(A62&lt;'MASTER COPY'!$C$7,'MASTER COPY'!A63,"")</f>
        <v>55</v>
      </c>
      <c r="B63" s="8">
        <f>IF(A62&lt;'MASTER COPY'!$C$7,'MASTER COPY'!B63,"")</f>
        <v>430417020070</v>
      </c>
      <c r="C63" s="9" t="str">
        <f>IF(A62&lt;'MASTER COPY'!$C$7,'MASTER COPY'!C63,"")</f>
        <v>SUKANYA CHAKRABORTY</v>
      </c>
      <c r="D63" s="5">
        <f ca="1">IF(A62&lt;'MASTER COPY'!$C$7,'MASTER COPY'!D63,"")</f>
        <v>29</v>
      </c>
      <c r="E63" s="17">
        <f ca="1">IF(A62&lt;'MASTER COPY'!$C$7,IF(D63&gt;=$E$8,1,0),0)</f>
        <v>1</v>
      </c>
      <c r="F63" s="17">
        <f ca="1">IF(A62&lt;'MASTER COPY'!$C$7,IF(D63&gt;=$F$8,1,0),0)</f>
        <v>1</v>
      </c>
      <c r="G63" s="17">
        <f ca="1">IF(A62&lt;'MASTER COPY'!$C$7,IF(D63&gt;=$G$8,1,0),0)</f>
        <v>1</v>
      </c>
      <c r="H63" s="17">
        <f ca="1">IF(A62&lt;'MASTER COPY'!$C$7,IF(D63&gt;=$H$8,1,0),0)</f>
        <v>1</v>
      </c>
    </row>
    <row r="64" spans="1:8" x14ac:dyDescent="0.25">
      <c r="A64" s="63" t="str">
        <f>IF(A63&lt;'MASTER COPY'!$C$7,'MASTER COPY'!A64,"")</f>
        <v/>
      </c>
      <c r="B64" s="8" t="str">
        <f>IF(A63&lt;'MASTER COPY'!$C$7,'MASTER COPY'!B64,"")</f>
        <v/>
      </c>
      <c r="C64" s="9" t="str">
        <f>IF(A63&lt;'MASTER COPY'!$C$7,'MASTER COPY'!C64,"")</f>
        <v/>
      </c>
      <c r="D64" s="5" t="str">
        <f>IF(A63&lt;'MASTER COPY'!$C$7,'MASTER COPY'!D64,"")</f>
        <v/>
      </c>
      <c r="E64" s="17">
        <f>IF(A63&lt;'MASTER COPY'!$C$7,IF(D64&gt;=$E$8,1,0),0)</f>
        <v>0</v>
      </c>
      <c r="F64" s="17">
        <f>IF(A63&lt;'MASTER COPY'!$C$7,IF(D64&gt;=$F$8,1,0),0)</f>
        <v>0</v>
      </c>
      <c r="G64" s="17">
        <f>IF(A63&lt;'MASTER COPY'!$C$7,IF(D64&gt;=$G$8,1,0),0)</f>
        <v>0</v>
      </c>
      <c r="H64" s="17">
        <f>IF(A63&lt;'MASTER COPY'!$C$7,IF(D64&gt;=$H$8,1,0),0)</f>
        <v>0</v>
      </c>
    </row>
    <row r="65" spans="1:8" x14ac:dyDescent="0.25">
      <c r="A65" s="63" t="str">
        <f>IF(A64&lt;'MASTER COPY'!$C$7,'MASTER COPY'!A65,"")</f>
        <v/>
      </c>
      <c r="B65" s="8" t="str">
        <f>IF(A64&lt;'MASTER COPY'!$C$7,'MASTER COPY'!B65,"")</f>
        <v/>
      </c>
      <c r="C65" s="9" t="str">
        <f>IF(A64&lt;'MASTER COPY'!$C$7,'MASTER COPY'!C65,"")</f>
        <v/>
      </c>
      <c r="D65" s="5" t="str">
        <f>IF(A64&lt;'MASTER COPY'!$C$7,'MASTER COPY'!D65,"")</f>
        <v/>
      </c>
      <c r="E65" s="17">
        <f>IF(A64&lt;'MASTER COPY'!$C$7,IF(D65&gt;=$E$8,1,0),0)</f>
        <v>0</v>
      </c>
      <c r="F65" s="17">
        <f>IF(A64&lt;'MASTER COPY'!$C$7,IF(D65&gt;=$F$8,1,0),0)</f>
        <v>0</v>
      </c>
      <c r="G65" s="17">
        <f>IF(A64&lt;'MASTER COPY'!$C$7,IF(D65&gt;=$G$8,1,0),0)</f>
        <v>0</v>
      </c>
      <c r="H65" s="17">
        <f>IF(A64&lt;'MASTER COPY'!$C$7,IF(D65&gt;=$H$8,1,0),0)</f>
        <v>0</v>
      </c>
    </row>
    <row r="66" spans="1:8" x14ac:dyDescent="0.25">
      <c r="A66" s="63" t="str">
        <f>IF(A65&lt;'MASTER COPY'!$C$7,'MASTER COPY'!A66,"")</f>
        <v/>
      </c>
      <c r="B66" s="8" t="str">
        <f>IF(A65&lt;'MASTER COPY'!$C$7,'MASTER COPY'!B66,"")</f>
        <v/>
      </c>
      <c r="C66" s="9" t="str">
        <f>IF(A65&lt;'MASTER COPY'!$C$7,'MASTER COPY'!C66,"")</f>
        <v/>
      </c>
      <c r="D66" s="5" t="str">
        <f>IF(A65&lt;'MASTER COPY'!$C$7,'MASTER COPY'!D66,"")</f>
        <v/>
      </c>
      <c r="E66" s="17">
        <f>IF(A65&lt;'MASTER COPY'!$C$7,IF(D66&gt;=$E$8,1,0),0)</f>
        <v>0</v>
      </c>
      <c r="F66" s="17">
        <f>IF(A65&lt;'MASTER COPY'!$C$7,IF(D66&gt;=$F$8,1,0),0)</f>
        <v>0</v>
      </c>
      <c r="G66" s="17">
        <f>IF(A65&lt;'MASTER COPY'!$C$7,IF(D66&gt;=$G$8,1,0),0)</f>
        <v>0</v>
      </c>
      <c r="H66" s="17">
        <f>IF(A65&lt;'MASTER COPY'!$C$7,IF(D66&gt;=$H$8,1,0),0)</f>
        <v>0</v>
      </c>
    </row>
    <row r="67" spans="1:8" x14ac:dyDescent="0.25">
      <c r="A67" s="63" t="str">
        <f>IF(A66&lt;'MASTER COPY'!$C$7,'MASTER COPY'!A67,"")</f>
        <v/>
      </c>
      <c r="B67" s="8" t="str">
        <f>IF(A66&lt;'MASTER COPY'!$C$7,'MASTER COPY'!B67,"")</f>
        <v/>
      </c>
      <c r="C67" s="9" t="str">
        <f>IF(A66&lt;'MASTER COPY'!$C$7,'MASTER COPY'!C67,"")</f>
        <v/>
      </c>
      <c r="D67" s="5" t="str">
        <f>IF(A66&lt;'MASTER COPY'!$C$7,'MASTER COPY'!D67,"")</f>
        <v/>
      </c>
      <c r="E67" s="17">
        <f>IF(A66&lt;'MASTER COPY'!$C$7,IF(D67&gt;=$E$8,1,0),0)</f>
        <v>0</v>
      </c>
      <c r="F67" s="17">
        <f>IF(A66&lt;'MASTER COPY'!$C$7,IF(D67&gt;=$F$8,1,0),0)</f>
        <v>0</v>
      </c>
      <c r="G67" s="17">
        <f>IF(A66&lt;'MASTER COPY'!$C$7,IF(D67&gt;=$G$8,1,0),0)</f>
        <v>0</v>
      </c>
      <c r="H67" s="17">
        <f>IF(A66&lt;'MASTER COPY'!$C$7,IF(D67&gt;=$H$8,1,0),0)</f>
        <v>0</v>
      </c>
    </row>
    <row r="68" spans="1:8" x14ac:dyDescent="0.25">
      <c r="A68" s="63" t="str">
        <f>IF(A67&lt;'MASTER COPY'!$C$7,'MASTER COPY'!A68,"")</f>
        <v/>
      </c>
      <c r="B68" s="8" t="str">
        <f>IF(A67&lt;'MASTER COPY'!$C$7,'MASTER COPY'!B68,"")</f>
        <v/>
      </c>
      <c r="C68" s="9" t="str">
        <f>IF(A67&lt;'MASTER COPY'!$C$7,'MASTER COPY'!C68,"")</f>
        <v/>
      </c>
      <c r="D68" s="5" t="str">
        <f>IF(A67&lt;'MASTER COPY'!$C$7,'MASTER COPY'!D68,"")</f>
        <v/>
      </c>
      <c r="E68" s="17">
        <f>IF(A67&lt;'MASTER COPY'!$C$7,IF(D68&gt;=$E$8,1,0),0)</f>
        <v>0</v>
      </c>
      <c r="F68" s="17">
        <f>IF(A67&lt;'MASTER COPY'!$C$7,IF(D68&gt;=$F$8,1,0),0)</f>
        <v>0</v>
      </c>
      <c r="G68" s="17">
        <f>IF(A67&lt;'MASTER COPY'!$C$7,IF(D68&gt;=$G$8,1,0),0)</f>
        <v>0</v>
      </c>
      <c r="H68" s="17">
        <f>IF(A67&lt;'MASTER COPY'!$C$7,IF(D68&gt;=$H$8,1,0),0)</f>
        <v>0</v>
      </c>
    </row>
    <row r="69" spans="1:8" x14ac:dyDescent="0.25">
      <c r="A69" s="63" t="str">
        <f>IF(A68&lt;'MASTER COPY'!$C$7,'MASTER COPY'!A69,"")</f>
        <v/>
      </c>
      <c r="B69" s="8" t="str">
        <f>IF(A68&lt;'MASTER COPY'!$C$7,'MASTER COPY'!B69,"")</f>
        <v/>
      </c>
      <c r="C69" s="9" t="str">
        <f>IF(A68&lt;'MASTER COPY'!$C$7,'MASTER COPY'!C69,"")</f>
        <v/>
      </c>
      <c r="D69" s="5" t="str">
        <f>IF(A68&lt;'MASTER COPY'!$C$7,'MASTER COPY'!D69,"")</f>
        <v/>
      </c>
      <c r="E69" s="17">
        <f>IF(A68&lt;'MASTER COPY'!$C$7,IF(D69&gt;=$E$8,1,0),0)</f>
        <v>0</v>
      </c>
      <c r="F69" s="17">
        <f>IF(A68&lt;'MASTER COPY'!$C$7,IF(D69&gt;=$F$8,1,0),0)</f>
        <v>0</v>
      </c>
      <c r="G69" s="17">
        <f>IF(A68&lt;'MASTER COPY'!$C$7,IF(D69&gt;=$G$8,1,0),0)</f>
        <v>0</v>
      </c>
      <c r="H69" s="17">
        <f>IF(A68&lt;'MASTER COPY'!$C$7,IF(D69&gt;=$H$8,1,0),0)</f>
        <v>0</v>
      </c>
    </row>
    <row r="70" spans="1:8" x14ac:dyDescent="0.25">
      <c r="A70" s="63" t="str">
        <f>IF(A69&lt;'MASTER COPY'!$C$7,'MASTER COPY'!A70,"")</f>
        <v/>
      </c>
      <c r="B70" s="8" t="str">
        <f>IF(A69&lt;'MASTER COPY'!$C$7,'MASTER COPY'!B70,"")</f>
        <v/>
      </c>
      <c r="C70" s="9" t="str">
        <f>IF(A69&lt;'MASTER COPY'!$C$7,'MASTER COPY'!C70,"")</f>
        <v/>
      </c>
      <c r="D70" s="5" t="str">
        <f>IF(A69&lt;'MASTER COPY'!$C$7,'MASTER COPY'!D70,"")</f>
        <v/>
      </c>
      <c r="E70" s="17">
        <f>IF(A69&lt;'MASTER COPY'!$C$7,IF(D70&gt;=$E$8,1,0),0)</f>
        <v>0</v>
      </c>
      <c r="F70" s="17">
        <f>IF(A69&lt;'MASTER COPY'!$C$7,IF(D70&gt;=$F$8,1,0),0)</f>
        <v>0</v>
      </c>
      <c r="G70" s="17">
        <f>IF(A69&lt;'MASTER COPY'!$C$7,IF(D70&gt;=$G$8,1,0),0)</f>
        <v>0</v>
      </c>
      <c r="H70" s="17">
        <f>IF(A69&lt;'MASTER COPY'!$C$7,IF(D70&gt;=$H$8,1,0),0)</f>
        <v>0</v>
      </c>
    </row>
    <row r="71" spans="1:8" x14ac:dyDescent="0.25">
      <c r="A71" s="63" t="str">
        <f>IF(A70&lt;'MASTER COPY'!$C$7,'MASTER COPY'!A71,"")</f>
        <v/>
      </c>
      <c r="B71" s="8" t="str">
        <f>IF(A70&lt;'MASTER COPY'!$C$7,'MASTER COPY'!B71,"")</f>
        <v/>
      </c>
      <c r="C71" s="9" t="str">
        <f>IF(A70&lt;'MASTER COPY'!$C$7,'MASTER COPY'!C71,"")</f>
        <v/>
      </c>
      <c r="D71" s="5" t="str">
        <f>IF(A70&lt;'MASTER COPY'!$C$7,'MASTER COPY'!D71,"")</f>
        <v/>
      </c>
      <c r="E71" s="17">
        <f>IF(A70&lt;'MASTER COPY'!$C$7,IF(D71&gt;=$E$8,1,0),0)</f>
        <v>0</v>
      </c>
      <c r="F71" s="17">
        <f>IF(A70&lt;'MASTER COPY'!$C$7,IF(D71&gt;=$F$8,1,0),0)</f>
        <v>0</v>
      </c>
      <c r="G71" s="17">
        <f>IF(A70&lt;'MASTER COPY'!$C$7,IF(D71&gt;=$G$8,1,0),0)</f>
        <v>0</v>
      </c>
      <c r="H71" s="17">
        <f>IF(A70&lt;'MASTER COPY'!$C$7,IF(D71&gt;=$H$8,1,0),0)</f>
        <v>0</v>
      </c>
    </row>
    <row r="72" spans="1:8" x14ac:dyDescent="0.25">
      <c r="A72" s="63" t="str">
        <f>IF(A71&lt;'MASTER COPY'!$C$7,'MASTER COPY'!A72,"")</f>
        <v/>
      </c>
      <c r="B72" s="8" t="str">
        <f>IF(A71&lt;'MASTER COPY'!$C$7,'MASTER COPY'!B72,"")</f>
        <v/>
      </c>
      <c r="C72" s="9" t="str">
        <f>IF(A71&lt;'MASTER COPY'!$C$7,'MASTER COPY'!C72,"")</f>
        <v/>
      </c>
      <c r="D72" s="5" t="str">
        <f>IF(A71&lt;'MASTER COPY'!$C$7,'MASTER COPY'!D72,"")</f>
        <v/>
      </c>
      <c r="E72" s="17">
        <f>IF(A71&lt;'MASTER COPY'!$C$7,IF(D72&gt;=$E$8,1,0),0)</f>
        <v>0</v>
      </c>
      <c r="F72" s="17">
        <f>IF(A71&lt;'MASTER COPY'!$C$7,IF(D72&gt;=$F$8,1,0),0)</f>
        <v>0</v>
      </c>
      <c r="G72" s="17">
        <f>IF(A71&lt;'MASTER COPY'!$C$7,IF(D72&gt;=$G$8,1,0),0)</f>
        <v>0</v>
      </c>
      <c r="H72" s="17">
        <f>IF(A71&lt;'MASTER COPY'!$C$7,IF(D72&gt;=$H$8,1,0),0)</f>
        <v>0</v>
      </c>
    </row>
    <row r="73" spans="1:8" x14ac:dyDescent="0.25">
      <c r="A73" s="63" t="str">
        <f>IF(A72&lt;'MASTER COPY'!$C$7,'MASTER COPY'!A73,"")</f>
        <v/>
      </c>
      <c r="B73" s="8" t="str">
        <f>IF(A72&lt;'MASTER COPY'!$C$7,'MASTER COPY'!B73,"")</f>
        <v/>
      </c>
      <c r="C73" s="9" t="str">
        <f>IF(A72&lt;'MASTER COPY'!$C$7,'MASTER COPY'!C73,"")</f>
        <v/>
      </c>
      <c r="D73" s="5" t="str">
        <f>IF(A72&lt;'MASTER COPY'!$C$7,'MASTER COPY'!D73,"")</f>
        <v/>
      </c>
      <c r="E73" s="17">
        <f>IF(A72&lt;'MASTER COPY'!$C$7,IF(D73&gt;=$E$8,1,0),0)</f>
        <v>0</v>
      </c>
      <c r="F73" s="17">
        <f>IF(A72&lt;'MASTER COPY'!$C$7,IF(D73&gt;=$F$8,1,0),0)</f>
        <v>0</v>
      </c>
      <c r="G73" s="17">
        <f>IF(A72&lt;'MASTER COPY'!$C$7,IF(D73&gt;=$G$8,1,0),0)</f>
        <v>0</v>
      </c>
      <c r="H73" s="17">
        <f>IF(A72&lt;'MASTER COPY'!$C$7,IF(D73&gt;=$H$8,1,0),0)</f>
        <v>0</v>
      </c>
    </row>
    <row r="74" spans="1:8" x14ac:dyDescent="0.25">
      <c r="A74" s="63" t="str">
        <f>IF(A73&lt;'MASTER COPY'!$C$7,'MASTER COPY'!A74,"")</f>
        <v/>
      </c>
      <c r="B74" s="8" t="str">
        <f>IF(A73&lt;'MASTER COPY'!$C$7,'MASTER COPY'!B74,"")</f>
        <v/>
      </c>
      <c r="C74" s="9" t="str">
        <f>IF(A73&lt;'MASTER COPY'!$C$7,'MASTER COPY'!C74,"")</f>
        <v/>
      </c>
      <c r="D74" s="5" t="str">
        <f>IF(A73&lt;'MASTER COPY'!$C$7,'MASTER COPY'!D74,"")</f>
        <v/>
      </c>
      <c r="E74" s="17">
        <f>IF(A73&lt;'MASTER COPY'!$C$7,IF(D74&gt;=$E$8,1,0),0)</f>
        <v>0</v>
      </c>
      <c r="F74" s="17">
        <f>IF(A73&lt;'MASTER COPY'!$C$7,IF(D74&gt;=$F$8,1,0),0)</f>
        <v>0</v>
      </c>
      <c r="G74" s="17">
        <f>IF(A73&lt;'MASTER COPY'!$C$7,IF(D74&gt;=$G$8,1,0),0)</f>
        <v>0</v>
      </c>
      <c r="H74" s="17">
        <f>IF(A73&lt;'MASTER COPY'!$C$7,IF(D74&gt;=$H$8,1,0),0)</f>
        <v>0</v>
      </c>
    </row>
    <row r="75" spans="1:8" x14ac:dyDescent="0.25">
      <c r="A75" s="63" t="str">
        <f>IF(A74&lt;'MASTER COPY'!$C$7,'MASTER COPY'!A75,"")</f>
        <v/>
      </c>
      <c r="B75" s="8" t="str">
        <f>IF(A74&lt;'MASTER COPY'!$C$7,'MASTER COPY'!B75,"")</f>
        <v/>
      </c>
      <c r="C75" s="9" t="str">
        <f>IF(A74&lt;'MASTER COPY'!$C$7,'MASTER COPY'!C75,"")</f>
        <v/>
      </c>
      <c r="D75" s="5" t="str">
        <f>IF(A74&lt;'MASTER COPY'!$C$7,'MASTER COPY'!D75,"")</f>
        <v/>
      </c>
      <c r="E75" s="17">
        <f>IF(A74&lt;'MASTER COPY'!$C$7,IF(D75&gt;=$E$8,1,0),0)</f>
        <v>0</v>
      </c>
      <c r="F75" s="17">
        <f>IF(A74&lt;'MASTER COPY'!$C$7,IF(D75&gt;=$F$8,1,0),0)</f>
        <v>0</v>
      </c>
      <c r="G75" s="17">
        <f>IF(A74&lt;'MASTER COPY'!$C$7,IF(D75&gt;=$G$8,1,0),0)</f>
        <v>0</v>
      </c>
      <c r="H75" s="17">
        <f>IF(A74&lt;'MASTER COPY'!$C$7,IF(D75&gt;=$H$8,1,0),0)</f>
        <v>0</v>
      </c>
    </row>
    <row r="76" spans="1:8" x14ac:dyDescent="0.25">
      <c r="A76" s="63" t="str">
        <f>IF(A75&lt;'MASTER COPY'!$C$7,'MASTER COPY'!A76,"")</f>
        <v/>
      </c>
      <c r="B76" s="8" t="str">
        <f>IF(A75&lt;'MASTER COPY'!$C$7,'MASTER COPY'!B76,"")</f>
        <v/>
      </c>
      <c r="C76" s="9" t="str">
        <f>IF(A75&lt;'MASTER COPY'!$C$7,'MASTER COPY'!C76,"")</f>
        <v/>
      </c>
      <c r="D76" s="5" t="str">
        <f>IF(A75&lt;'MASTER COPY'!$C$7,'MASTER COPY'!D76,"")</f>
        <v/>
      </c>
      <c r="E76" s="17">
        <f>IF(A75&lt;'MASTER COPY'!$C$7,IF(D76&gt;=$E$8,1,0),0)</f>
        <v>0</v>
      </c>
      <c r="F76" s="17">
        <f>IF(A75&lt;'MASTER COPY'!$C$7,IF(D76&gt;=$F$8,1,0),0)</f>
        <v>0</v>
      </c>
      <c r="G76" s="17">
        <f>IF(A75&lt;'MASTER COPY'!$C$7,IF(D76&gt;=$G$8,1,0),0)</f>
        <v>0</v>
      </c>
      <c r="H76" s="17">
        <f>IF(A75&lt;'MASTER COPY'!$C$7,IF(D76&gt;=$H$8,1,0),0)</f>
        <v>0</v>
      </c>
    </row>
    <row r="77" spans="1:8" x14ac:dyDescent="0.25">
      <c r="A77" s="63" t="str">
        <f>IF(A76&lt;'MASTER COPY'!$C$7,'MASTER COPY'!A77,"")</f>
        <v/>
      </c>
      <c r="B77" s="8" t="str">
        <f>IF(A76&lt;'MASTER COPY'!$C$7,'MASTER COPY'!B77,"")</f>
        <v/>
      </c>
      <c r="C77" s="9" t="str">
        <f>IF(A76&lt;'MASTER COPY'!$C$7,'MASTER COPY'!C77,"")</f>
        <v/>
      </c>
      <c r="D77" s="5" t="str">
        <f>IF(A76&lt;'MASTER COPY'!$C$7,'MASTER COPY'!D77,"")</f>
        <v/>
      </c>
      <c r="E77" s="17">
        <f>IF(A76&lt;'MASTER COPY'!$C$7,IF(D77&gt;=$E$8,1,0),0)</f>
        <v>0</v>
      </c>
      <c r="F77" s="17">
        <f>IF(A76&lt;'MASTER COPY'!$C$7,IF(D77&gt;=$F$8,1,0),0)</f>
        <v>0</v>
      </c>
      <c r="G77" s="17">
        <f>IF(A76&lt;'MASTER COPY'!$C$7,IF(D77&gt;=$G$8,1,0),0)</f>
        <v>0</v>
      </c>
      <c r="H77" s="17">
        <f>IF(A76&lt;'MASTER COPY'!$C$7,IF(D77&gt;=$H$8,1,0),0)</f>
        <v>0</v>
      </c>
    </row>
    <row r="78" spans="1:8" x14ac:dyDescent="0.25">
      <c r="A78" s="63" t="str">
        <f>IF(A77&lt;'MASTER COPY'!$C$7,'MASTER COPY'!A78,"")</f>
        <v/>
      </c>
      <c r="B78" s="8" t="str">
        <f>IF(A77&lt;'MASTER COPY'!$C$7,'MASTER COPY'!B78,"")</f>
        <v/>
      </c>
      <c r="C78" s="9" t="str">
        <f>IF(A77&lt;'MASTER COPY'!$C$7,'MASTER COPY'!C78,"")</f>
        <v/>
      </c>
      <c r="D78" s="5" t="str">
        <f>IF(A77&lt;'MASTER COPY'!$C$7,'MASTER COPY'!D78,"")</f>
        <v/>
      </c>
      <c r="E78" s="17">
        <f>IF(A77&lt;'MASTER COPY'!$C$7,IF(D78&gt;=$E$8,1,0),0)</f>
        <v>0</v>
      </c>
      <c r="F78" s="17">
        <f>IF(A77&lt;'MASTER COPY'!$C$7,IF(D78&gt;=$F$8,1,0),0)</f>
        <v>0</v>
      </c>
      <c r="G78" s="17">
        <f>IF(A77&lt;'MASTER COPY'!$C$7,IF(D78&gt;=$G$8,1,0),0)</f>
        <v>0</v>
      </c>
      <c r="H78" s="17">
        <f>IF(A77&lt;'MASTER COPY'!$C$7,IF(D78&gt;=$H$8,1,0),0)</f>
        <v>0</v>
      </c>
    </row>
    <row r="79" spans="1:8" x14ac:dyDescent="0.25">
      <c r="A79" s="63" t="str">
        <f>IF(A78&lt;'MASTER COPY'!$C$7,'MASTER COPY'!A79,"")</f>
        <v/>
      </c>
      <c r="B79" s="8" t="str">
        <f>IF(A78&lt;'MASTER COPY'!$C$7,'MASTER COPY'!B79,"")</f>
        <v/>
      </c>
      <c r="C79" s="9" t="str">
        <f>IF(A78&lt;'MASTER COPY'!$C$7,'MASTER COPY'!C79,"")</f>
        <v/>
      </c>
      <c r="D79" s="5" t="str">
        <f>IF(A78&lt;'MASTER COPY'!$C$7,'MASTER COPY'!D79,"")</f>
        <v/>
      </c>
      <c r="E79" s="17">
        <f>IF(A78&lt;'MASTER COPY'!$C$7,IF(D79&gt;=$E$8,1,0),0)</f>
        <v>0</v>
      </c>
      <c r="F79" s="17">
        <f>IF(A78&lt;'MASTER COPY'!$C$7,IF(D79&gt;=$F$8,1,0),0)</f>
        <v>0</v>
      </c>
      <c r="G79" s="17">
        <f>IF(A78&lt;'MASTER COPY'!$C$7,IF(D79&gt;=$G$8,1,0),0)</f>
        <v>0</v>
      </c>
      <c r="H79" s="17">
        <f>IF(A78&lt;'MASTER COPY'!$C$7,IF(D79&gt;=$H$8,1,0),0)</f>
        <v>0</v>
      </c>
    </row>
    <row r="80" spans="1:8" x14ac:dyDescent="0.25">
      <c r="A80" s="63" t="str">
        <f>IF(A79&lt;'MASTER COPY'!$C$7,'MASTER COPY'!A80,"")</f>
        <v/>
      </c>
      <c r="B80" s="8" t="str">
        <f>IF(A79&lt;'MASTER COPY'!$C$7,'MASTER COPY'!B80,"")</f>
        <v/>
      </c>
      <c r="C80" s="9" t="str">
        <f>IF(A79&lt;'MASTER COPY'!$C$7,'MASTER COPY'!C80,"")</f>
        <v/>
      </c>
      <c r="D80" s="5" t="str">
        <f>IF(A79&lt;'MASTER COPY'!$C$7,'MASTER COPY'!D80,"")</f>
        <v/>
      </c>
      <c r="E80" s="17">
        <f>IF(A79&lt;'MASTER COPY'!$C$7,IF(D80&gt;=$E$8,1,0),0)</f>
        <v>0</v>
      </c>
      <c r="F80" s="17">
        <f>IF(A79&lt;'MASTER COPY'!$C$7,IF(D80&gt;=$F$8,1,0),0)</f>
        <v>0</v>
      </c>
      <c r="G80" s="17">
        <f>IF(A79&lt;'MASTER COPY'!$C$7,IF(D80&gt;=$G$8,1,0),0)</f>
        <v>0</v>
      </c>
      <c r="H80" s="17">
        <f>IF(A79&lt;'MASTER COPY'!$C$7,IF(D80&gt;=$H$8,1,0),0)</f>
        <v>0</v>
      </c>
    </row>
    <row r="81" spans="1:8" x14ac:dyDescent="0.25">
      <c r="A81" s="63" t="str">
        <f>IF(A80&lt;'MASTER COPY'!$C$7,'MASTER COPY'!A81,"")</f>
        <v/>
      </c>
      <c r="B81" s="8" t="str">
        <f>IF(A80&lt;'MASTER COPY'!$C$7,'MASTER COPY'!B81,"")</f>
        <v/>
      </c>
      <c r="C81" s="9" t="str">
        <f>IF(A80&lt;'MASTER COPY'!$C$7,'MASTER COPY'!C81,"")</f>
        <v/>
      </c>
      <c r="D81" s="5" t="str">
        <f>IF(A80&lt;'MASTER COPY'!$C$7,'MASTER COPY'!D81,"")</f>
        <v/>
      </c>
      <c r="E81" s="17">
        <f>IF(A80&lt;'MASTER COPY'!$C$7,IF(D81&gt;=$E$8,1,0),0)</f>
        <v>0</v>
      </c>
      <c r="F81" s="17">
        <f>IF(A80&lt;'MASTER COPY'!$C$7,IF(D81&gt;=$F$8,1,0),0)</f>
        <v>0</v>
      </c>
      <c r="G81" s="17">
        <f>IF(A80&lt;'MASTER COPY'!$C$7,IF(D81&gt;=$G$8,1,0),0)</f>
        <v>0</v>
      </c>
      <c r="H81" s="17">
        <f>IF(A80&lt;'MASTER COPY'!$C$7,IF(D81&gt;=$H$8,1,0),0)</f>
        <v>0</v>
      </c>
    </row>
    <row r="82" spans="1:8" x14ac:dyDescent="0.25">
      <c r="A82" s="63" t="str">
        <f>IF(A81&lt;'MASTER COPY'!$C$7,'MASTER COPY'!A82,"")</f>
        <v/>
      </c>
      <c r="B82" s="8" t="str">
        <f>IF(A81&lt;'MASTER COPY'!$C$7,'MASTER COPY'!B82,"")</f>
        <v/>
      </c>
      <c r="C82" s="9" t="str">
        <f>IF(A81&lt;'MASTER COPY'!$C$7,'MASTER COPY'!C82,"")</f>
        <v/>
      </c>
      <c r="D82" s="5" t="str">
        <f>IF(A81&lt;'MASTER COPY'!$C$7,'MASTER COPY'!D82,"")</f>
        <v/>
      </c>
      <c r="E82" s="17">
        <f>IF(A81&lt;'MASTER COPY'!$C$7,IF(D82&gt;=$E$8,1,0),0)</f>
        <v>0</v>
      </c>
      <c r="F82" s="17">
        <f>IF(A81&lt;'MASTER COPY'!$C$7,IF(D82&gt;=$F$8,1,0),0)</f>
        <v>0</v>
      </c>
      <c r="G82" s="17">
        <f>IF(A81&lt;'MASTER COPY'!$C$7,IF(D82&gt;=$G$8,1,0),0)</f>
        <v>0</v>
      </c>
      <c r="H82" s="17">
        <f>IF(A81&lt;'MASTER COPY'!$C$7,IF(D82&gt;=$H$8,1,0),0)</f>
        <v>0</v>
      </c>
    </row>
    <row r="83" spans="1:8" x14ac:dyDescent="0.25">
      <c r="A83" s="63" t="str">
        <f>IF(A82&lt;'MASTER COPY'!$C$7,'MASTER COPY'!A83,"")</f>
        <v/>
      </c>
      <c r="B83" s="8" t="str">
        <f>IF(A82&lt;'MASTER COPY'!$C$7,'MASTER COPY'!B83,"")</f>
        <v/>
      </c>
      <c r="C83" s="9" t="str">
        <f>IF(A82&lt;'MASTER COPY'!$C$7,'MASTER COPY'!C83,"")</f>
        <v/>
      </c>
      <c r="D83" s="5" t="str">
        <f>IF(A82&lt;'MASTER COPY'!$C$7,'MASTER COPY'!D83,"")</f>
        <v/>
      </c>
      <c r="E83" s="17">
        <f>IF(A82&lt;'MASTER COPY'!$C$7,IF(D83&gt;=$E$8,1,0),0)</f>
        <v>0</v>
      </c>
      <c r="F83" s="17">
        <f>IF(A82&lt;'MASTER COPY'!$C$7,IF(D83&gt;=$F$8,1,0),0)</f>
        <v>0</v>
      </c>
      <c r="G83" s="17">
        <f>IF(A82&lt;'MASTER COPY'!$C$7,IF(D83&gt;=$G$8,1,0),0)</f>
        <v>0</v>
      </c>
      <c r="H83" s="17">
        <f>IF(A82&lt;'MASTER COPY'!$C$7,IF(D83&gt;=$H$8,1,0),0)</f>
        <v>0</v>
      </c>
    </row>
    <row r="84" spans="1:8" x14ac:dyDescent="0.25">
      <c r="A84" s="63" t="str">
        <f>IF(A83&lt;'MASTER COPY'!$C$7,'MASTER COPY'!A84,"")</f>
        <v/>
      </c>
      <c r="B84" s="8" t="str">
        <f>IF(A83&lt;'MASTER COPY'!$C$7,'MASTER COPY'!B84,"")</f>
        <v/>
      </c>
      <c r="C84" s="9" t="str">
        <f>IF(A83&lt;'MASTER COPY'!$C$7,'MASTER COPY'!C84,"")</f>
        <v/>
      </c>
      <c r="D84" s="5" t="str">
        <f>IF(A83&lt;'MASTER COPY'!$C$7,'MASTER COPY'!D84,"")</f>
        <v/>
      </c>
      <c r="E84" s="17">
        <f>IF(A83&lt;'MASTER COPY'!$C$7,IF(D84&gt;=$E$8,1,0),0)</f>
        <v>0</v>
      </c>
      <c r="F84" s="17">
        <f>IF(A83&lt;'MASTER COPY'!$C$7,IF(D84&gt;=$F$8,1,0),0)</f>
        <v>0</v>
      </c>
      <c r="G84" s="17">
        <f>IF(A83&lt;'MASTER COPY'!$C$7,IF(D84&gt;=$G$8,1,0),0)</f>
        <v>0</v>
      </c>
      <c r="H84" s="17">
        <f>IF(A83&lt;'MASTER COPY'!$C$7,IF(D84&gt;=$H$8,1,0),0)</f>
        <v>0</v>
      </c>
    </row>
    <row r="85" spans="1:8" x14ac:dyDescent="0.25">
      <c r="A85" s="63" t="str">
        <f>IF(A84&lt;'MASTER COPY'!$C$7,'MASTER COPY'!A85,"")</f>
        <v/>
      </c>
      <c r="B85" s="8" t="str">
        <f>IF(A84&lt;'MASTER COPY'!$C$7,'MASTER COPY'!B85,"")</f>
        <v/>
      </c>
      <c r="C85" s="9" t="str">
        <f>IF(A84&lt;'MASTER COPY'!$C$7,'MASTER COPY'!C85,"")</f>
        <v/>
      </c>
      <c r="D85" s="5" t="str">
        <f>IF(A84&lt;'MASTER COPY'!$C$7,'MASTER COPY'!D85,"")</f>
        <v/>
      </c>
      <c r="E85" s="17">
        <f>IF(A84&lt;'MASTER COPY'!$C$7,IF(D85&gt;=$E$8,1,0),0)</f>
        <v>0</v>
      </c>
      <c r="F85" s="17">
        <f>IF(A84&lt;'MASTER COPY'!$C$7,IF(D85&gt;=$F$8,1,0),0)</f>
        <v>0</v>
      </c>
      <c r="G85" s="17">
        <f>IF(A84&lt;'MASTER COPY'!$C$7,IF(D85&gt;=$G$8,1,0),0)</f>
        <v>0</v>
      </c>
      <c r="H85" s="17">
        <f>IF(A84&lt;'MASTER COPY'!$C$7,IF(D85&gt;=$H$8,1,0),0)</f>
        <v>0</v>
      </c>
    </row>
    <row r="86" spans="1:8" x14ac:dyDescent="0.25">
      <c r="A86" s="63" t="str">
        <f>IF(A85&lt;'MASTER COPY'!$C$7,'MASTER COPY'!A86,"")</f>
        <v/>
      </c>
      <c r="B86" s="8" t="str">
        <f>IF(A85&lt;'MASTER COPY'!$C$7,'MASTER COPY'!B86,"")</f>
        <v/>
      </c>
      <c r="C86" s="9" t="str">
        <f>IF(A85&lt;'MASTER COPY'!$C$7,'MASTER COPY'!C86,"")</f>
        <v/>
      </c>
      <c r="D86" s="5" t="str">
        <f>IF(A85&lt;'MASTER COPY'!$C$7,'MASTER COPY'!D86,"")</f>
        <v/>
      </c>
      <c r="E86" s="17">
        <f>IF(A85&lt;'MASTER COPY'!$C$7,IF(D86&gt;=$E$8,1,0),0)</f>
        <v>0</v>
      </c>
      <c r="F86" s="17">
        <f>IF(A85&lt;'MASTER COPY'!$C$7,IF(D86&gt;=$F$8,1,0),0)</f>
        <v>0</v>
      </c>
      <c r="G86" s="17">
        <f>IF(A85&lt;'MASTER COPY'!$C$7,IF(D86&gt;=$G$8,1,0),0)</f>
        <v>0</v>
      </c>
      <c r="H86" s="17">
        <f>IF(A85&lt;'MASTER COPY'!$C$7,IF(D86&gt;=$H$8,1,0),0)</f>
        <v>0</v>
      </c>
    </row>
    <row r="87" spans="1:8" x14ac:dyDescent="0.25">
      <c r="A87" s="63" t="str">
        <f>IF(A86&lt;'MASTER COPY'!$C$7,'MASTER COPY'!A87,"")</f>
        <v/>
      </c>
      <c r="B87" s="8" t="str">
        <f>IF(A86&lt;'MASTER COPY'!$C$7,'MASTER COPY'!B87,"")</f>
        <v/>
      </c>
      <c r="C87" s="9" t="str">
        <f>IF(A86&lt;'MASTER COPY'!$C$7,'MASTER COPY'!C87,"")</f>
        <v/>
      </c>
      <c r="D87" s="5" t="str">
        <f>IF(A86&lt;'MASTER COPY'!$C$7,'MASTER COPY'!D87,"")</f>
        <v/>
      </c>
      <c r="E87" s="17">
        <f>IF(A86&lt;'MASTER COPY'!$C$7,IF(D87&gt;=$E$8,1,0),0)</f>
        <v>0</v>
      </c>
      <c r="F87" s="17">
        <f>IF(A86&lt;'MASTER COPY'!$C$7,IF(D87&gt;=$F$8,1,0),0)</f>
        <v>0</v>
      </c>
      <c r="G87" s="17">
        <f>IF(A86&lt;'MASTER COPY'!$C$7,IF(D87&gt;=$G$8,1,0),0)</f>
        <v>0</v>
      </c>
      <c r="H87" s="17">
        <f>IF(A86&lt;'MASTER COPY'!$C$7,IF(D87&gt;=$H$8,1,0),0)</f>
        <v>0</v>
      </c>
    </row>
    <row r="88" spans="1:8" x14ac:dyDescent="0.25">
      <c r="A88" s="63" t="str">
        <f>IF(A87&lt;'MASTER COPY'!$C$7,'MASTER COPY'!A88,"")</f>
        <v/>
      </c>
      <c r="B88" s="8" t="str">
        <f>IF(A87&lt;'MASTER COPY'!$C$7,'MASTER COPY'!B88,"")</f>
        <v/>
      </c>
      <c r="C88" s="9" t="str">
        <f>IF(A87&lt;'MASTER COPY'!$C$7,'MASTER COPY'!C88,"")</f>
        <v/>
      </c>
      <c r="D88" s="5" t="str">
        <f>IF(A87&lt;'MASTER COPY'!$C$7,'MASTER COPY'!D88,"")</f>
        <v/>
      </c>
      <c r="E88" s="17">
        <f>IF(A87&lt;'MASTER COPY'!$C$7,IF(D88&gt;=$E$8,1,0),0)</f>
        <v>0</v>
      </c>
      <c r="F88" s="17">
        <f>IF(A87&lt;'MASTER COPY'!$C$7,IF(D88&gt;=$F$8,1,0),0)</f>
        <v>0</v>
      </c>
      <c r="G88" s="17">
        <f>IF(A87&lt;'MASTER COPY'!$C$7,IF(D88&gt;=$G$8,1,0),0)</f>
        <v>0</v>
      </c>
      <c r="H88" s="17">
        <f>IF(A87&lt;'MASTER COPY'!$C$7,IF(D88&gt;=$H$8,1,0),0)</f>
        <v>0</v>
      </c>
    </row>
    <row r="89" spans="1:8" x14ac:dyDescent="0.25">
      <c r="A89" s="63" t="str">
        <f>IF(A88&lt;'MASTER COPY'!$C$7,'MASTER COPY'!A89,"")</f>
        <v/>
      </c>
      <c r="B89" s="8" t="str">
        <f>IF(A88&lt;'MASTER COPY'!$C$7,'MASTER COPY'!B89,"")</f>
        <v/>
      </c>
      <c r="C89" s="9" t="str">
        <f>IF(A88&lt;'MASTER COPY'!$C$7,'MASTER COPY'!C89,"")</f>
        <v/>
      </c>
      <c r="D89" s="5" t="str">
        <f>IF(A88&lt;'MASTER COPY'!$C$7,'MASTER COPY'!D89,"")</f>
        <v/>
      </c>
      <c r="E89" s="17">
        <f>IF(A88&lt;'MASTER COPY'!$C$7,IF(D89&gt;=$E$8,1,0),0)</f>
        <v>0</v>
      </c>
      <c r="F89" s="17">
        <f>IF(A88&lt;'MASTER COPY'!$C$7,IF(D89&gt;=$F$8,1,0),0)</f>
        <v>0</v>
      </c>
      <c r="G89" s="17">
        <f>IF(A88&lt;'MASTER COPY'!$C$7,IF(D89&gt;=$G$8,1,0),0)</f>
        <v>0</v>
      </c>
      <c r="H89" s="17">
        <f>IF(A88&lt;'MASTER COPY'!$C$7,IF(D89&gt;=$H$8,1,0),0)</f>
        <v>0</v>
      </c>
    </row>
    <row r="90" spans="1:8" x14ac:dyDescent="0.25">
      <c r="A90" s="63" t="str">
        <f>IF(A89&lt;'MASTER COPY'!$C$7,'MASTER COPY'!A90,"")</f>
        <v/>
      </c>
      <c r="B90" s="8" t="str">
        <f>IF(A89&lt;'MASTER COPY'!$C$7,'MASTER COPY'!B90,"")</f>
        <v/>
      </c>
      <c r="C90" s="9" t="str">
        <f>IF(A89&lt;'MASTER COPY'!$C$7,'MASTER COPY'!C90,"")</f>
        <v/>
      </c>
      <c r="D90" s="5" t="str">
        <f>IF(A89&lt;'MASTER COPY'!$C$7,'MASTER COPY'!D90,"")</f>
        <v/>
      </c>
      <c r="E90" s="17">
        <f>IF(A89&lt;'MASTER COPY'!$C$7,IF(D90&gt;=$E$8,1,0),0)</f>
        <v>0</v>
      </c>
      <c r="F90" s="17">
        <f>IF(A89&lt;'MASTER COPY'!$C$7,IF(D90&gt;=$F$8,1,0),0)</f>
        <v>0</v>
      </c>
      <c r="G90" s="17">
        <f>IF(A89&lt;'MASTER COPY'!$C$7,IF(D90&gt;=$G$8,1,0),0)</f>
        <v>0</v>
      </c>
      <c r="H90" s="17">
        <f>IF(A89&lt;'MASTER COPY'!$C$7,IF(D90&gt;=$H$8,1,0),0)</f>
        <v>0</v>
      </c>
    </row>
    <row r="91" spans="1:8" x14ac:dyDescent="0.25">
      <c r="A91" s="63" t="str">
        <f>IF(A90&lt;'MASTER COPY'!$C$7,'MASTER COPY'!A91,"")</f>
        <v/>
      </c>
      <c r="B91" s="8" t="str">
        <f>IF(A90&lt;'MASTER COPY'!$C$7,'MASTER COPY'!B91,"")</f>
        <v/>
      </c>
      <c r="C91" s="9" t="str">
        <f>IF(A90&lt;'MASTER COPY'!$C$7,'MASTER COPY'!C91,"")</f>
        <v/>
      </c>
      <c r="D91" s="5" t="str">
        <f>IF(A90&lt;'MASTER COPY'!$C$7,'MASTER COPY'!D91,"")</f>
        <v/>
      </c>
      <c r="E91" s="17">
        <f>IF(A90&lt;'MASTER COPY'!$C$7,IF(D91&gt;=$E$8,1,0),0)</f>
        <v>0</v>
      </c>
      <c r="F91" s="17">
        <f>IF(A90&lt;'MASTER COPY'!$C$7,IF(D91&gt;=$F$8,1,0),0)</f>
        <v>0</v>
      </c>
      <c r="G91" s="17">
        <f>IF(A90&lt;'MASTER COPY'!$C$7,IF(D91&gt;=$G$8,1,0),0)</f>
        <v>0</v>
      </c>
      <c r="H91" s="17">
        <f>IF(A90&lt;'MASTER COPY'!$C$7,IF(D91&gt;=$H$8,1,0),0)</f>
        <v>0</v>
      </c>
    </row>
    <row r="92" spans="1:8" x14ac:dyDescent="0.25">
      <c r="A92" s="63" t="str">
        <f>IF(A91&lt;'MASTER COPY'!$C$7,'MASTER COPY'!A92,"")</f>
        <v/>
      </c>
      <c r="B92" s="8" t="str">
        <f>IF(A91&lt;'MASTER COPY'!$C$7,'MASTER COPY'!B92,"")</f>
        <v/>
      </c>
      <c r="C92" s="9" t="str">
        <f>IF(A91&lt;'MASTER COPY'!$C$7,'MASTER COPY'!C92,"")</f>
        <v/>
      </c>
      <c r="D92" s="5" t="str">
        <f>IF(A91&lt;'MASTER COPY'!$C$7,'MASTER COPY'!D92,"")</f>
        <v/>
      </c>
      <c r="E92" s="17">
        <f>IF(A91&lt;'MASTER COPY'!$C$7,IF(D92&gt;=$E$8,1,0),0)</f>
        <v>0</v>
      </c>
      <c r="F92" s="17">
        <f>IF(A91&lt;'MASTER COPY'!$C$7,IF(D92&gt;=$F$8,1,0),0)</f>
        <v>0</v>
      </c>
      <c r="G92" s="17">
        <f>IF(A91&lt;'MASTER COPY'!$C$7,IF(D92&gt;=$G$8,1,0),0)</f>
        <v>0</v>
      </c>
      <c r="H92" s="17">
        <f>IF(A91&lt;'MASTER COPY'!$C$7,IF(D92&gt;=$H$8,1,0),0)</f>
        <v>0</v>
      </c>
    </row>
    <row r="93" spans="1:8" x14ac:dyDescent="0.25">
      <c r="A93" s="63" t="str">
        <f>IF(A92&lt;'MASTER COPY'!$C$7,'MASTER COPY'!A93,"")</f>
        <v/>
      </c>
      <c r="B93" s="8" t="str">
        <f>IF(A92&lt;'MASTER COPY'!$C$7,'MASTER COPY'!B93,"")</f>
        <v/>
      </c>
      <c r="C93" s="9" t="str">
        <f>IF(A92&lt;'MASTER COPY'!$C$7,'MASTER COPY'!C93,"")</f>
        <v/>
      </c>
      <c r="D93" s="5" t="str">
        <f>IF(A92&lt;'MASTER COPY'!$C$7,'MASTER COPY'!D93,"")</f>
        <v/>
      </c>
      <c r="E93" s="17">
        <f>IF(A92&lt;'MASTER COPY'!$C$7,IF(D93&gt;=$E$8,1,0),0)</f>
        <v>0</v>
      </c>
      <c r="F93" s="17">
        <f>IF(A92&lt;'MASTER COPY'!$C$7,IF(D93&gt;=$F$8,1,0),0)</f>
        <v>0</v>
      </c>
      <c r="G93" s="17">
        <f>IF(A92&lt;'MASTER COPY'!$C$7,IF(D93&gt;=$G$8,1,0),0)</f>
        <v>0</v>
      </c>
      <c r="H93" s="17">
        <f>IF(A92&lt;'MASTER COPY'!$C$7,IF(D93&gt;=$H$8,1,0),0)</f>
        <v>0</v>
      </c>
    </row>
    <row r="94" spans="1:8" x14ac:dyDescent="0.25">
      <c r="A94" s="63" t="str">
        <f>IF(A93&lt;'MASTER COPY'!$C$7,'MASTER COPY'!A94,"")</f>
        <v/>
      </c>
      <c r="B94" s="8" t="str">
        <f>IF(A93&lt;'MASTER COPY'!$C$7,'MASTER COPY'!B94,"")</f>
        <v/>
      </c>
      <c r="C94" s="9" t="str">
        <f>IF(A93&lt;'MASTER COPY'!$C$7,'MASTER COPY'!C94,"")</f>
        <v/>
      </c>
      <c r="D94" s="5" t="str">
        <f>IF(A93&lt;'MASTER COPY'!$C$7,'MASTER COPY'!D94,"")</f>
        <v/>
      </c>
      <c r="E94" s="17">
        <f>IF(A93&lt;'MASTER COPY'!$C$7,IF(D94&gt;=$E$8,1,0),0)</f>
        <v>0</v>
      </c>
      <c r="F94" s="17">
        <f>IF(A93&lt;'MASTER COPY'!$C$7,IF(D94&gt;=$F$8,1,0),0)</f>
        <v>0</v>
      </c>
      <c r="G94" s="17">
        <f>IF(A93&lt;'MASTER COPY'!$C$7,IF(D94&gt;=$G$8,1,0),0)</f>
        <v>0</v>
      </c>
      <c r="H94" s="17">
        <f>IF(A93&lt;'MASTER COPY'!$C$7,IF(D94&gt;=$H$8,1,0),0)</f>
        <v>0</v>
      </c>
    </row>
    <row r="95" spans="1:8" x14ac:dyDescent="0.25">
      <c r="A95" s="63" t="str">
        <f>IF(A94&lt;'MASTER COPY'!$C$7,'MASTER COPY'!A95,"")</f>
        <v/>
      </c>
      <c r="B95" s="8" t="str">
        <f>IF(A94&lt;'MASTER COPY'!$C$7,'MASTER COPY'!B95,"")</f>
        <v/>
      </c>
      <c r="C95" s="9" t="str">
        <f>IF(A94&lt;'MASTER COPY'!$C$7,'MASTER COPY'!C95,"")</f>
        <v/>
      </c>
      <c r="D95" s="5" t="str">
        <f>IF(A94&lt;'MASTER COPY'!$C$7,'MASTER COPY'!D95,"")</f>
        <v/>
      </c>
      <c r="E95" s="17">
        <f>IF(A94&lt;'MASTER COPY'!$C$7,IF(D95&gt;=$E$8,1,0),0)</f>
        <v>0</v>
      </c>
      <c r="F95" s="17">
        <f>IF(A94&lt;'MASTER COPY'!$C$7,IF(D95&gt;=$F$8,1,0),0)</f>
        <v>0</v>
      </c>
      <c r="G95" s="17">
        <f>IF(A94&lt;'MASTER COPY'!$C$7,IF(D95&gt;=$G$8,1,0),0)</f>
        <v>0</v>
      </c>
      <c r="H95" s="17">
        <f>IF(A94&lt;'MASTER COPY'!$C$7,IF(D95&gt;=$H$8,1,0),0)</f>
        <v>0</v>
      </c>
    </row>
    <row r="96" spans="1:8" x14ac:dyDescent="0.25">
      <c r="A96" s="63" t="str">
        <f>IF(A95&lt;'MASTER COPY'!$C$7,'MASTER COPY'!A96,"")</f>
        <v/>
      </c>
      <c r="B96" s="8" t="str">
        <f>IF(A95&lt;'MASTER COPY'!$C$7,'MASTER COPY'!B96,"")</f>
        <v/>
      </c>
      <c r="C96" s="9" t="str">
        <f>IF(A95&lt;'MASTER COPY'!$C$7,'MASTER COPY'!C96,"")</f>
        <v/>
      </c>
      <c r="D96" s="5" t="str">
        <f>IF(A95&lt;'MASTER COPY'!$C$7,'MASTER COPY'!D96,"")</f>
        <v/>
      </c>
      <c r="E96" s="17">
        <f>IF(A95&lt;'MASTER COPY'!$C$7,IF(D96&gt;=$E$8,1,0),0)</f>
        <v>0</v>
      </c>
      <c r="F96" s="17">
        <f>IF(A95&lt;'MASTER COPY'!$C$7,IF(D96&gt;=$F$8,1,0),0)</f>
        <v>0</v>
      </c>
      <c r="G96" s="17">
        <f>IF(A95&lt;'MASTER COPY'!$C$7,IF(D96&gt;=$G$8,1,0),0)</f>
        <v>0</v>
      </c>
      <c r="H96" s="17">
        <f>IF(A95&lt;'MASTER COPY'!$C$7,IF(D96&gt;=$H$8,1,0),0)</f>
        <v>0</v>
      </c>
    </row>
    <row r="97" spans="1:8" x14ac:dyDescent="0.25">
      <c r="A97" s="63" t="str">
        <f>IF(A96&lt;'MASTER COPY'!$C$7,'MASTER COPY'!A97,"")</f>
        <v/>
      </c>
      <c r="B97" s="8" t="str">
        <f>IF(A96&lt;'MASTER COPY'!$C$7,'MASTER COPY'!B97,"")</f>
        <v/>
      </c>
      <c r="C97" s="9" t="str">
        <f>IF(A96&lt;'MASTER COPY'!$C$7,'MASTER COPY'!C97,"")</f>
        <v/>
      </c>
      <c r="D97" s="5" t="str">
        <f>IF(A96&lt;'MASTER COPY'!$C$7,'MASTER COPY'!D97,"")</f>
        <v/>
      </c>
      <c r="E97" s="17">
        <f>IF(A96&lt;'MASTER COPY'!$C$7,IF(D97&gt;=$E$8,1,0),0)</f>
        <v>0</v>
      </c>
      <c r="F97" s="17">
        <f>IF(A96&lt;'MASTER COPY'!$C$7,IF(D97&gt;=$F$8,1,0),0)</f>
        <v>0</v>
      </c>
      <c r="G97" s="17">
        <f>IF(A96&lt;'MASTER COPY'!$C$7,IF(D97&gt;=$G$8,1,0),0)</f>
        <v>0</v>
      </c>
      <c r="H97" s="17">
        <f>IF(A96&lt;'MASTER COPY'!$C$7,IF(D97&gt;=$H$8,1,0),0)</f>
        <v>0</v>
      </c>
    </row>
    <row r="98" spans="1:8" x14ac:dyDescent="0.25">
      <c r="A98" s="63" t="str">
        <f>IF(A97&lt;'MASTER COPY'!$C$7,'MASTER COPY'!A98,"")</f>
        <v/>
      </c>
      <c r="B98" s="8" t="str">
        <f>IF(A97&lt;'MASTER COPY'!$C$7,'MASTER COPY'!B98,"")</f>
        <v/>
      </c>
      <c r="C98" s="9" t="str">
        <f>IF(A97&lt;'MASTER COPY'!$C$7,'MASTER COPY'!C98,"")</f>
        <v/>
      </c>
      <c r="D98" s="5" t="str">
        <f>IF(A97&lt;'MASTER COPY'!$C$7,'MASTER COPY'!D98,"")</f>
        <v/>
      </c>
      <c r="E98" s="17">
        <f>IF(A97&lt;'MASTER COPY'!$C$7,IF(D98&gt;=$E$8,1,0),0)</f>
        <v>0</v>
      </c>
      <c r="F98" s="17">
        <f>IF(A97&lt;'MASTER COPY'!$C$7,IF(D98&gt;=$F$8,1,0),0)</f>
        <v>0</v>
      </c>
      <c r="G98" s="17">
        <f>IF(A97&lt;'MASTER COPY'!$C$7,IF(D98&gt;=$G$8,1,0),0)</f>
        <v>0</v>
      </c>
      <c r="H98" s="17">
        <f>IF(A97&lt;'MASTER COPY'!$C$7,IF(D98&gt;=$H$8,1,0),0)</f>
        <v>0</v>
      </c>
    </row>
    <row r="99" spans="1:8" x14ac:dyDescent="0.25">
      <c r="A99" s="63" t="str">
        <f>IF(A98&lt;'MASTER COPY'!$C$7,'MASTER COPY'!A99,"")</f>
        <v/>
      </c>
      <c r="B99" s="8" t="str">
        <f>IF(A98&lt;'MASTER COPY'!$C$7,'MASTER COPY'!B99,"")</f>
        <v/>
      </c>
      <c r="C99" s="9" t="str">
        <f>IF(A98&lt;'MASTER COPY'!$C$7,'MASTER COPY'!C99,"")</f>
        <v/>
      </c>
      <c r="D99" s="5" t="str">
        <f>IF(A98&lt;'MASTER COPY'!$C$7,'MASTER COPY'!D99,"")</f>
        <v/>
      </c>
      <c r="E99" s="17">
        <f>IF(A98&lt;'MASTER COPY'!$C$7,IF(D99&gt;=$E$8,1,0),0)</f>
        <v>0</v>
      </c>
      <c r="F99" s="17">
        <f>IF(A98&lt;'MASTER COPY'!$C$7,IF(D99&gt;=$F$8,1,0),0)</f>
        <v>0</v>
      </c>
      <c r="G99" s="17">
        <f>IF(A98&lt;'MASTER COPY'!$C$7,IF(D99&gt;=$G$8,1,0),0)</f>
        <v>0</v>
      </c>
      <c r="H99" s="17">
        <f>IF(A98&lt;'MASTER COPY'!$C$7,IF(D99&gt;=$H$8,1,0),0)</f>
        <v>0</v>
      </c>
    </row>
    <row r="100" spans="1:8" x14ac:dyDescent="0.25">
      <c r="A100" s="63" t="str">
        <f>IF(A99&lt;'MASTER COPY'!$C$7,'MASTER COPY'!A100,"")</f>
        <v/>
      </c>
      <c r="B100" s="8" t="str">
        <f>IF(A99&lt;'MASTER COPY'!$C$7,'MASTER COPY'!B100,"")</f>
        <v/>
      </c>
      <c r="C100" s="9" t="str">
        <f>IF(A99&lt;'MASTER COPY'!$C$7,'MASTER COPY'!C100,"")</f>
        <v/>
      </c>
      <c r="D100" s="5" t="str">
        <f>IF(A99&lt;'MASTER COPY'!$C$7,'MASTER COPY'!D100,"")</f>
        <v/>
      </c>
      <c r="E100" s="17">
        <f>IF(A99&lt;'MASTER COPY'!$C$7,IF(D100&gt;=$E$8,1,0),0)</f>
        <v>0</v>
      </c>
      <c r="F100" s="17">
        <f>IF(A99&lt;'MASTER COPY'!$C$7,IF(D100&gt;=$F$8,1,0),0)</f>
        <v>0</v>
      </c>
      <c r="G100" s="17">
        <f>IF(A99&lt;'MASTER COPY'!$C$7,IF(D100&gt;=$G$8,1,0),0)</f>
        <v>0</v>
      </c>
      <c r="H100" s="17">
        <f>IF(A99&lt;'MASTER COPY'!$C$7,IF(D100&gt;=$H$8,1,0),0)</f>
        <v>0</v>
      </c>
    </row>
    <row r="101" spans="1:8" x14ac:dyDescent="0.25">
      <c r="A101" s="63" t="str">
        <f>IF(A100&lt;'MASTER COPY'!$C$7,'MASTER COPY'!A101,"")</f>
        <v/>
      </c>
      <c r="B101" s="8" t="str">
        <f>IF(A100&lt;'MASTER COPY'!$C$7,'MASTER COPY'!B101,"")</f>
        <v/>
      </c>
      <c r="C101" s="9" t="str">
        <f>IF(A100&lt;'MASTER COPY'!$C$7,'MASTER COPY'!C101,"")</f>
        <v/>
      </c>
      <c r="D101" s="5" t="str">
        <f>IF(A100&lt;'MASTER COPY'!$C$7,'MASTER COPY'!D101,"")</f>
        <v/>
      </c>
      <c r="E101" s="17">
        <f>IF(A100&lt;'MASTER COPY'!$C$7,IF(D101&gt;=$E$8,1,0),0)</f>
        <v>0</v>
      </c>
      <c r="F101" s="17">
        <f>IF(A100&lt;'MASTER COPY'!$C$7,IF(D101&gt;=$F$8,1,0),0)</f>
        <v>0</v>
      </c>
      <c r="G101" s="17">
        <f>IF(A100&lt;'MASTER COPY'!$C$7,IF(D101&gt;=$G$8,1,0),0)</f>
        <v>0</v>
      </c>
      <c r="H101" s="17">
        <f>IF(A100&lt;'MASTER COPY'!$C$7,IF(D101&gt;=$H$8,1,0),0)</f>
        <v>0</v>
      </c>
    </row>
    <row r="102" spans="1:8" x14ac:dyDescent="0.25">
      <c r="A102" s="63" t="str">
        <f>IF(A101&lt;'MASTER COPY'!$C$7,'MASTER COPY'!A102,"")</f>
        <v/>
      </c>
      <c r="B102" s="8" t="str">
        <f>IF(A101&lt;'MASTER COPY'!$C$7,'MASTER COPY'!B102,"")</f>
        <v/>
      </c>
      <c r="C102" s="9" t="str">
        <f>IF(A101&lt;'MASTER COPY'!$C$7,'MASTER COPY'!C102,"")</f>
        <v/>
      </c>
      <c r="D102" s="5" t="str">
        <f>IF(A101&lt;'MASTER COPY'!$C$7,'MASTER COPY'!D102,"")</f>
        <v/>
      </c>
      <c r="E102" s="17">
        <f>IF(A101&lt;'MASTER COPY'!$C$7,IF(D102&gt;=$E$8,1,0),0)</f>
        <v>0</v>
      </c>
      <c r="F102" s="17">
        <f>IF(A101&lt;'MASTER COPY'!$C$7,IF(D102&gt;=$F$8,1,0),0)</f>
        <v>0</v>
      </c>
      <c r="G102" s="17">
        <f>IF(A101&lt;'MASTER COPY'!$C$7,IF(D102&gt;=$G$8,1,0),0)</f>
        <v>0</v>
      </c>
      <c r="H102" s="17">
        <f>IF(A101&lt;'MASTER COPY'!$C$7,IF(D102&gt;=$H$8,1,0),0)</f>
        <v>0</v>
      </c>
    </row>
    <row r="103" spans="1:8" x14ac:dyDescent="0.25">
      <c r="A103" s="63" t="str">
        <f>IF(A102&lt;'MASTER COPY'!$C$7,'MASTER COPY'!A103,"")</f>
        <v/>
      </c>
      <c r="B103" s="8" t="str">
        <f>IF(A102&lt;'MASTER COPY'!$C$7,'MASTER COPY'!B103,"")</f>
        <v/>
      </c>
      <c r="C103" s="9" t="str">
        <f>IF(A102&lt;'MASTER COPY'!$C$7,'MASTER COPY'!C103,"")</f>
        <v/>
      </c>
      <c r="D103" s="5" t="str">
        <f>IF(A102&lt;'MASTER COPY'!$C$7,'MASTER COPY'!D103,"")</f>
        <v/>
      </c>
      <c r="E103" s="17">
        <f>IF(A102&lt;'MASTER COPY'!$C$7,IF(D103&gt;=$E$8,1,0),0)</f>
        <v>0</v>
      </c>
      <c r="F103" s="17">
        <f>IF(A102&lt;'MASTER COPY'!$C$7,IF(D103&gt;=$F$8,1,0),0)</f>
        <v>0</v>
      </c>
      <c r="G103" s="17">
        <f>IF(A102&lt;'MASTER COPY'!$C$7,IF(D103&gt;=$G$8,1,0),0)</f>
        <v>0</v>
      </c>
      <c r="H103" s="17">
        <f>IF(A102&lt;'MASTER COPY'!$C$7,IF(D103&gt;=$H$8,1,0),0)</f>
        <v>0</v>
      </c>
    </row>
    <row r="104" spans="1:8" x14ac:dyDescent="0.25">
      <c r="A104" s="63" t="str">
        <f>IF(A103&lt;'MASTER COPY'!$C$7,'MASTER COPY'!A104,"")</f>
        <v/>
      </c>
      <c r="B104" s="8" t="str">
        <f>IF(A103&lt;'MASTER COPY'!$C$7,'MASTER COPY'!B104,"")</f>
        <v/>
      </c>
      <c r="C104" s="9" t="str">
        <f>IF(A103&lt;'MASTER COPY'!$C$7,'MASTER COPY'!C104,"")</f>
        <v/>
      </c>
      <c r="D104" s="5" t="str">
        <f>IF(A103&lt;'MASTER COPY'!$C$7,'MASTER COPY'!D104,"")</f>
        <v/>
      </c>
      <c r="E104" s="17">
        <f>IF(A103&lt;'MASTER COPY'!$C$7,IF(D104&gt;=$E$8,1,0),0)</f>
        <v>0</v>
      </c>
      <c r="F104" s="17">
        <f>IF(A103&lt;'MASTER COPY'!$C$7,IF(D104&gt;=$F$8,1,0),0)</f>
        <v>0</v>
      </c>
      <c r="G104" s="17">
        <f>IF(A103&lt;'MASTER COPY'!$C$7,IF(D104&gt;=$G$8,1,0),0)</f>
        <v>0</v>
      </c>
      <c r="H104" s="17">
        <f>IF(A103&lt;'MASTER COPY'!$C$7,IF(D104&gt;=$H$8,1,0),0)</f>
        <v>0</v>
      </c>
    </row>
    <row r="105" spans="1:8" x14ac:dyDescent="0.25">
      <c r="A105" s="63" t="str">
        <f>IF(A104&lt;'MASTER COPY'!$C$7,'MASTER COPY'!A105,"")</f>
        <v/>
      </c>
      <c r="B105" s="8" t="str">
        <f>IF(A104&lt;'MASTER COPY'!$C$7,'MASTER COPY'!B105,"")</f>
        <v/>
      </c>
      <c r="C105" s="9" t="str">
        <f>IF(A104&lt;'MASTER COPY'!$C$7,'MASTER COPY'!C105,"")</f>
        <v/>
      </c>
      <c r="D105" s="5" t="str">
        <f>IF(A104&lt;'MASTER COPY'!$C$7,'MASTER COPY'!D105,"")</f>
        <v/>
      </c>
      <c r="E105" s="17">
        <f>IF(A104&lt;'MASTER COPY'!$C$7,IF(D105&gt;=$E$8,1,0),0)</f>
        <v>0</v>
      </c>
      <c r="F105" s="17">
        <f>IF(A104&lt;'MASTER COPY'!$C$7,IF(D105&gt;=$F$8,1,0),0)</f>
        <v>0</v>
      </c>
      <c r="G105" s="17">
        <f>IF(A104&lt;'MASTER COPY'!$C$7,IF(D105&gt;=$G$8,1,0),0)</f>
        <v>0</v>
      </c>
      <c r="H105" s="17">
        <f>IF(A104&lt;'MASTER COPY'!$C$7,IF(D105&gt;=$H$8,1,0),0)</f>
        <v>0</v>
      </c>
    </row>
    <row r="106" spans="1:8" x14ac:dyDescent="0.25">
      <c r="A106" s="63" t="str">
        <f>IF(A105&lt;'MASTER COPY'!$C$7,'MASTER COPY'!A106,"")</f>
        <v/>
      </c>
      <c r="B106" s="8" t="str">
        <f>IF(A105&lt;'MASTER COPY'!$C$7,'MASTER COPY'!B106,"")</f>
        <v/>
      </c>
      <c r="C106" s="9" t="str">
        <f>IF(A105&lt;'MASTER COPY'!$C$7,'MASTER COPY'!C106,"")</f>
        <v/>
      </c>
      <c r="D106" s="5" t="str">
        <f>IF(A105&lt;'MASTER COPY'!$C$7,'MASTER COPY'!D106,"")</f>
        <v/>
      </c>
      <c r="E106" s="17">
        <f>IF(A105&lt;'MASTER COPY'!$C$7,IF(D106&gt;=$E$8,1,0),0)</f>
        <v>0</v>
      </c>
      <c r="F106" s="17">
        <f>IF(A105&lt;'MASTER COPY'!$C$7,IF(D106&gt;=$F$8,1,0),0)</f>
        <v>0</v>
      </c>
      <c r="G106" s="17">
        <f>IF(A105&lt;'MASTER COPY'!$C$7,IF(D106&gt;=$G$8,1,0),0)</f>
        <v>0</v>
      </c>
      <c r="H106" s="17">
        <f>IF(A105&lt;'MASTER COPY'!$C$7,IF(D106&gt;=$H$8,1,0),0)</f>
        <v>0</v>
      </c>
    </row>
    <row r="107" spans="1:8" x14ac:dyDescent="0.25">
      <c r="A107" s="63" t="str">
        <f>IF(A106&lt;'MASTER COPY'!$C$7,'MASTER COPY'!A107,"")</f>
        <v/>
      </c>
      <c r="B107" s="8" t="str">
        <f>IF(A106&lt;'MASTER COPY'!$C$7,'MASTER COPY'!B107,"")</f>
        <v/>
      </c>
      <c r="C107" s="9" t="str">
        <f>IF(A106&lt;'MASTER COPY'!$C$7,'MASTER COPY'!C107,"")</f>
        <v/>
      </c>
      <c r="D107" s="5" t="str">
        <f>IF(A106&lt;'MASTER COPY'!$C$7,'MASTER COPY'!D107,"")</f>
        <v/>
      </c>
      <c r="E107" s="17">
        <f>IF(A106&lt;'MASTER COPY'!$C$7,IF(D107&gt;=$E$8,1,0),0)</f>
        <v>0</v>
      </c>
      <c r="F107" s="17">
        <f>IF(A106&lt;'MASTER COPY'!$C$7,IF(D107&gt;=$F$8,1,0),0)</f>
        <v>0</v>
      </c>
      <c r="G107" s="17">
        <f>IF(A106&lt;'MASTER COPY'!$C$7,IF(D107&gt;=$G$8,1,0),0)</f>
        <v>0</v>
      </c>
      <c r="H107" s="17">
        <f>IF(A106&lt;'MASTER COPY'!$C$7,IF(D107&gt;=$H$8,1,0),0)</f>
        <v>0</v>
      </c>
    </row>
    <row r="108" spans="1:8" x14ac:dyDescent="0.25">
      <c r="A108" s="63" t="str">
        <f>IF(A107&lt;'MASTER COPY'!$C$7,'MASTER COPY'!A108,"")</f>
        <v/>
      </c>
      <c r="B108" s="8" t="str">
        <f>IF(A107&lt;'MASTER COPY'!$C$7,'MASTER COPY'!B108,"")</f>
        <v/>
      </c>
      <c r="C108" s="9" t="str">
        <f>IF(A107&lt;'MASTER COPY'!$C$7,'MASTER COPY'!C108,"")</f>
        <v/>
      </c>
      <c r="D108" s="5" t="str">
        <f>IF(A107&lt;'MASTER COPY'!$C$7,'MASTER COPY'!D108,"")</f>
        <v/>
      </c>
      <c r="E108" s="17">
        <f>IF(A107&lt;'MASTER COPY'!$C$7,IF(D108&gt;=$E$8,1,0),0)</f>
        <v>0</v>
      </c>
      <c r="F108" s="17">
        <f>IF(A107&lt;'MASTER COPY'!$C$7,IF(D108&gt;=$F$8,1,0),0)</f>
        <v>0</v>
      </c>
      <c r="G108" s="17">
        <f>IF(A107&lt;'MASTER COPY'!$C$7,IF(D108&gt;=$G$8,1,0),0)</f>
        <v>0</v>
      </c>
      <c r="H108" s="17">
        <f>IF(A107&lt;'MASTER COPY'!$C$7,IF(D108&gt;=$H$8,1,0),0)</f>
        <v>0</v>
      </c>
    </row>
    <row r="109" spans="1:8" x14ac:dyDescent="0.25">
      <c r="A109" s="63" t="str">
        <f>IF(A108&lt;'MASTER COPY'!$C$7,'MASTER COPY'!A109,"")</f>
        <v/>
      </c>
      <c r="B109" s="8" t="str">
        <f>IF(A108&lt;'MASTER COPY'!$C$7,'MASTER COPY'!B109,"")</f>
        <v/>
      </c>
      <c r="C109" s="9" t="str">
        <f>IF(A108&lt;'MASTER COPY'!$C$7,'MASTER COPY'!C109,"")</f>
        <v/>
      </c>
      <c r="D109" s="5" t="str">
        <f>IF(A108&lt;'MASTER COPY'!$C$7,'MASTER COPY'!D109,"")</f>
        <v/>
      </c>
      <c r="E109" s="17">
        <f>IF(A108&lt;'MASTER COPY'!$C$7,IF(D109&gt;=$E$8,1,0),0)</f>
        <v>0</v>
      </c>
      <c r="F109" s="17">
        <f>IF(A108&lt;'MASTER COPY'!$C$7,IF(D109&gt;=$F$8,1,0),0)</f>
        <v>0</v>
      </c>
      <c r="G109" s="17">
        <f>IF(A108&lt;'MASTER COPY'!$C$7,IF(D109&gt;=$G$8,1,0),0)</f>
        <v>0</v>
      </c>
      <c r="H109" s="17">
        <f>IF(A108&lt;'MASTER COPY'!$C$7,IF(D109&gt;=$H$8,1,0),0)</f>
        <v>0</v>
      </c>
    </row>
    <row r="110" spans="1:8" x14ac:dyDescent="0.25">
      <c r="A110" s="63" t="str">
        <f>IF(A109&lt;'MASTER COPY'!$C$7,'MASTER COPY'!A110,"")</f>
        <v/>
      </c>
      <c r="B110" s="8" t="str">
        <f>IF(A109&lt;'MASTER COPY'!$C$7,'MASTER COPY'!B110,"")</f>
        <v/>
      </c>
      <c r="C110" s="9" t="str">
        <f>IF(A109&lt;'MASTER COPY'!$C$7,'MASTER COPY'!C110,"")</f>
        <v/>
      </c>
      <c r="D110" s="5" t="str">
        <f>IF(A109&lt;'MASTER COPY'!$C$7,'MASTER COPY'!D110,"")</f>
        <v/>
      </c>
      <c r="E110" s="17">
        <f>IF(A109&lt;'MASTER COPY'!$C$7,IF(D110&gt;=$E$8,1,0),0)</f>
        <v>0</v>
      </c>
      <c r="F110" s="17">
        <f>IF(A109&lt;'MASTER COPY'!$C$7,IF(D110&gt;=$F$8,1,0),0)</f>
        <v>0</v>
      </c>
      <c r="G110" s="17">
        <f>IF(A109&lt;'MASTER COPY'!$C$7,IF(D110&gt;=$G$8,1,0),0)</f>
        <v>0</v>
      </c>
      <c r="H110" s="17">
        <f>IF(A109&lt;'MASTER COPY'!$C$7,IF(D110&gt;=$H$8,1,0),0)</f>
        <v>0</v>
      </c>
    </row>
    <row r="111" spans="1:8" x14ac:dyDescent="0.25">
      <c r="A111" s="63" t="str">
        <f>IF(A110&lt;'MASTER COPY'!$C$7,'MASTER COPY'!A111,"")</f>
        <v/>
      </c>
      <c r="B111" s="8" t="str">
        <f>IF(A110&lt;'MASTER COPY'!$C$7,'MASTER COPY'!B111,"")</f>
        <v/>
      </c>
      <c r="C111" s="9" t="str">
        <f>IF(A110&lt;'MASTER COPY'!$C$7,'MASTER COPY'!C111,"")</f>
        <v/>
      </c>
      <c r="D111" s="5" t="str">
        <f>IF(A110&lt;'MASTER COPY'!$C$7,'MASTER COPY'!D111,"")</f>
        <v/>
      </c>
      <c r="E111" s="17">
        <f>IF(A110&lt;'MASTER COPY'!$C$7,IF(D111&gt;=$E$8,1,0),0)</f>
        <v>0</v>
      </c>
      <c r="F111" s="17">
        <f>IF(A110&lt;'MASTER COPY'!$C$7,IF(D111&gt;=$F$8,1,0),0)</f>
        <v>0</v>
      </c>
      <c r="G111" s="17">
        <f>IF(A110&lt;'MASTER COPY'!$C$7,IF(D111&gt;=$G$8,1,0),0)</f>
        <v>0</v>
      </c>
      <c r="H111" s="17">
        <f>IF(A110&lt;'MASTER COPY'!$C$7,IF(D111&gt;=$H$8,1,0),0)</f>
        <v>0</v>
      </c>
    </row>
    <row r="112" spans="1:8" x14ac:dyDescent="0.25">
      <c r="A112" s="63" t="str">
        <f>IF(A111&lt;'MASTER COPY'!$C$7,'MASTER COPY'!A112,"")</f>
        <v/>
      </c>
      <c r="B112" s="8" t="str">
        <f>IF(A111&lt;'MASTER COPY'!$C$7,'MASTER COPY'!B112,"")</f>
        <v/>
      </c>
      <c r="C112" s="9" t="str">
        <f>IF(A111&lt;'MASTER COPY'!$C$7,'MASTER COPY'!C112,"")</f>
        <v/>
      </c>
      <c r="D112" s="5" t="str">
        <f>IF(A111&lt;'MASTER COPY'!$C$7,'MASTER COPY'!D112,"")</f>
        <v/>
      </c>
      <c r="E112" s="17">
        <f>IF(A111&lt;'MASTER COPY'!$C$7,IF(D112&gt;=$E$8,1,0),0)</f>
        <v>0</v>
      </c>
      <c r="F112" s="17">
        <f>IF(A111&lt;'MASTER COPY'!$C$7,IF(D112&gt;=$F$8,1,0),0)</f>
        <v>0</v>
      </c>
      <c r="G112" s="17">
        <f>IF(A111&lt;'MASTER COPY'!$C$7,IF(D112&gt;=$G$8,1,0),0)</f>
        <v>0</v>
      </c>
      <c r="H112" s="17">
        <f>IF(A111&lt;'MASTER COPY'!$C$7,IF(D112&gt;=$H$8,1,0),0)</f>
        <v>0</v>
      </c>
    </row>
    <row r="113" spans="1:8" x14ac:dyDescent="0.25">
      <c r="A113" s="63" t="str">
        <f>IF(A112&lt;'MASTER COPY'!$C$7,'MASTER COPY'!A113,"")</f>
        <v/>
      </c>
      <c r="B113" s="8" t="str">
        <f>IF(A112&lt;'MASTER COPY'!$C$7,'MASTER COPY'!B113,"")</f>
        <v/>
      </c>
      <c r="C113" s="9" t="str">
        <f>IF(A112&lt;'MASTER COPY'!$C$7,'MASTER COPY'!C113,"")</f>
        <v/>
      </c>
      <c r="D113" s="5" t="str">
        <f>IF(A112&lt;'MASTER COPY'!$C$7,'MASTER COPY'!D113,"")</f>
        <v/>
      </c>
      <c r="E113" s="17">
        <f>IF(A112&lt;'MASTER COPY'!$C$7,IF(D113&gt;=$E$8,1,0),0)</f>
        <v>0</v>
      </c>
      <c r="F113" s="17">
        <f>IF(A112&lt;'MASTER COPY'!$C$7,IF(D113&gt;=$F$8,1,0),0)</f>
        <v>0</v>
      </c>
      <c r="G113" s="17">
        <f>IF(A112&lt;'MASTER COPY'!$C$7,IF(D113&gt;=$G$8,1,0),0)</f>
        <v>0</v>
      </c>
      <c r="H113" s="17">
        <f>IF(A112&lt;'MASTER COPY'!$C$7,IF(D113&gt;=$H$8,1,0),0)</f>
        <v>0</v>
      </c>
    </row>
    <row r="114" spans="1:8" x14ac:dyDescent="0.25">
      <c r="A114" s="63" t="str">
        <f>IF(A113&lt;'MASTER COPY'!$C$7,'MASTER COPY'!A114,"")</f>
        <v/>
      </c>
      <c r="B114" s="8" t="str">
        <f>IF(A113&lt;'MASTER COPY'!$C$7,'MASTER COPY'!B114,"")</f>
        <v/>
      </c>
      <c r="C114" s="9" t="str">
        <f>IF(A113&lt;'MASTER COPY'!$C$7,'MASTER COPY'!C114,"")</f>
        <v/>
      </c>
      <c r="D114" s="5" t="str">
        <f>IF(A113&lt;'MASTER COPY'!$C$7,'MASTER COPY'!D114,"")</f>
        <v/>
      </c>
      <c r="E114" s="17">
        <f>IF(A113&lt;'MASTER COPY'!$C$7,IF(D114&gt;=$E$8,1,0),0)</f>
        <v>0</v>
      </c>
      <c r="F114" s="17">
        <f>IF(A113&lt;'MASTER COPY'!$C$7,IF(D114&gt;=$F$8,1,0),0)</f>
        <v>0</v>
      </c>
      <c r="G114" s="17">
        <f>IF(A113&lt;'MASTER COPY'!$C$7,IF(D114&gt;=$G$8,1,0),0)</f>
        <v>0</v>
      </c>
      <c r="H114" s="17">
        <f>IF(A113&lt;'MASTER COPY'!$C$7,IF(D114&gt;=$H$8,1,0),0)</f>
        <v>0</v>
      </c>
    </row>
    <row r="115" spans="1:8" x14ac:dyDescent="0.25">
      <c r="A115" s="63" t="str">
        <f>IF(A114&lt;'MASTER COPY'!$C$7,'MASTER COPY'!A115,"")</f>
        <v/>
      </c>
      <c r="B115" s="8" t="str">
        <f>IF(A114&lt;'MASTER COPY'!$C$7,'MASTER COPY'!B115,"")</f>
        <v/>
      </c>
      <c r="C115" s="9" t="str">
        <f>IF(A114&lt;'MASTER COPY'!$C$7,'MASTER COPY'!C115,"")</f>
        <v/>
      </c>
      <c r="D115" s="5" t="str">
        <f>IF(A114&lt;'MASTER COPY'!$C$7,'MASTER COPY'!D115,"")</f>
        <v/>
      </c>
      <c r="E115" s="17">
        <f>IF(A114&lt;'MASTER COPY'!$C$7,IF(D115&gt;=$E$8,1,0),0)</f>
        <v>0</v>
      </c>
      <c r="F115" s="17">
        <f>IF(A114&lt;'MASTER COPY'!$C$7,IF(D115&gt;=$F$8,1,0),0)</f>
        <v>0</v>
      </c>
      <c r="G115" s="17">
        <f>IF(A114&lt;'MASTER COPY'!$C$7,IF(D115&gt;=$G$8,1,0),0)</f>
        <v>0</v>
      </c>
      <c r="H115" s="17">
        <f>IF(A114&lt;'MASTER COPY'!$C$7,IF(D115&gt;=$H$8,1,0),0)</f>
        <v>0</v>
      </c>
    </row>
    <row r="116" spans="1:8" x14ac:dyDescent="0.25">
      <c r="A116" s="63" t="str">
        <f>IF(A115&lt;'MASTER COPY'!$C$7,'MASTER COPY'!A116,"")</f>
        <v/>
      </c>
      <c r="B116" s="8" t="str">
        <f>IF(A115&lt;'MASTER COPY'!$C$7,'MASTER COPY'!B116,"")</f>
        <v/>
      </c>
      <c r="C116" s="9" t="str">
        <f>IF(A115&lt;'MASTER COPY'!$C$7,'MASTER COPY'!C116,"")</f>
        <v/>
      </c>
      <c r="D116" s="5" t="str">
        <f>IF(A115&lt;'MASTER COPY'!$C$7,'MASTER COPY'!D116,"")</f>
        <v/>
      </c>
      <c r="E116" s="17">
        <f>IF(A115&lt;'MASTER COPY'!$C$7,IF(D116&gt;=$E$8,1,0),0)</f>
        <v>0</v>
      </c>
      <c r="F116" s="17">
        <f>IF(A115&lt;'MASTER COPY'!$C$7,IF(D116&gt;=$F$8,1,0),0)</f>
        <v>0</v>
      </c>
      <c r="G116" s="17">
        <f>IF(A115&lt;'MASTER COPY'!$C$7,IF(D116&gt;=$G$8,1,0),0)</f>
        <v>0</v>
      </c>
      <c r="H116" s="17">
        <f>IF(A115&lt;'MASTER COPY'!$C$7,IF(D116&gt;=$H$8,1,0),0)</f>
        <v>0</v>
      </c>
    </row>
    <row r="117" spans="1:8" x14ac:dyDescent="0.25">
      <c r="A117" s="63" t="str">
        <f>IF(A116&lt;'MASTER COPY'!$C$7,'MASTER COPY'!A117,"")</f>
        <v/>
      </c>
      <c r="B117" s="8" t="str">
        <f>IF(A116&lt;'MASTER COPY'!$C$7,'MASTER COPY'!B117,"")</f>
        <v/>
      </c>
      <c r="C117" s="9" t="str">
        <f>IF(A116&lt;'MASTER COPY'!$C$7,'MASTER COPY'!C117,"")</f>
        <v/>
      </c>
      <c r="D117" s="5" t="str">
        <f>IF(A116&lt;'MASTER COPY'!$C$7,'MASTER COPY'!D117,"")</f>
        <v/>
      </c>
      <c r="E117" s="17">
        <f>IF(A116&lt;'MASTER COPY'!$C$7,IF(D117&gt;=$E$8,1,0),0)</f>
        <v>0</v>
      </c>
      <c r="F117" s="17">
        <f>IF(A116&lt;'MASTER COPY'!$C$7,IF(D117&gt;=$F$8,1,0),0)</f>
        <v>0</v>
      </c>
      <c r="G117" s="17">
        <f>IF(A116&lt;'MASTER COPY'!$C$7,IF(D117&gt;=$G$8,1,0),0)</f>
        <v>0</v>
      </c>
      <c r="H117" s="17">
        <f>IF(A116&lt;'MASTER COPY'!$C$7,IF(D117&gt;=$H$8,1,0),0)</f>
        <v>0</v>
      </c>
    </row>
    <row r="118" spans="1:8" x14ac:dyDescent="0.25">
      <c r="A118" s="63" t="str">
        <f>IF(A117&lt;'MASTER COPY'!$C$7,'MASTER COPY'!A118,"")</f>
        <v/>
      </c>
      <c r="B118" s="8" t="str">
        <f>IF(A117&lt;'MASTER COPY'!$C$7,'MASTER COPY'!B118,"")</f>
        <v/>
      </c>
      <c r="C118" s="9" t="str">
        <f>IF(A117&lt;'MASTER COPY'!$C$7,'MASTER COPY'!C118,"")</f>
        <v/>
      </c>
      <c r="D118" s="5" t="str">
        <f>IF(A117&lt;'MASTER COPY'!$C$7,'MASTER COPY'!D118,"")</f>
        <v/>
      </c>
      <c r="E118" s="17">
        <f>IF(A117&lt;'MASTER COPY'!$C$7,IF(D118&gt;=$E$8,1,0),0)</f>
        <v>0</v>
      </c>
      <c r="F118" s="17">
        <f>IF(A117&lt;'MASTER COPY'!$C$7,IF(D118&gt;=$F$8,1,0),0)</f>
        <v>0</v>
      </c>
      <c r="G118" s="17">
        <f>IF(A117&lt;'MASTER COPY'!$C$7,IF(D118&gt;=$G$8,1,0),0)</f>
        <v>0</v>
      </c>
      <c r="H118" s="17">
        <f>IF(A117&lt;'MASTER COPY'!$C$7,IF(D118&gt;=$H$8,1,0),0)</f>
        <v>0</v>
      </c>
    </row>
    <row r="119" spans="1:8" x14ac:dyDescent="0.25">
      <c r="A119" s="63" t="str">
        <f>IF(A118&lt;'MASTER COPY'!$C$7,'MASTER COPY'!A119,"")</f>
        <v/>
      </c>
      <c r="B119" s="8" t="str">
        <f>IF(A118&lt;'MASTER COPY'!$C$7,'MASTER COPY'!B119,"")</f>
        <v/>
      </c>
      <c r="C119" s="9" t="str">
        <f>IF(A118&lt;'MASTER COPY'!$C$7,'MASTER COPY'!C119,"")</f>
        <v/>
      </c>
      <c r="D119" s="5" t="str">
        <f>IF(A118&lt;'MASTER COPY'!$C$7,'MASTER COPY'!D119,"")</f>
        <v/>
      </c>
      <c r="E119" s="17">
        <f>IF(A118&lt;'MASTER COPY'!$C$7,IF(D119&gt;=$E$8,1,0),0)</f>
        <v>0</v>
      </c>
      <c r="F119" s="17">
        <f>IF(A118&lt;'MASTER COPY'!$C$7,IF(D119&gt;=$F$8,1,0),0)</f>
        <v>0</v>
      </c>
      <c r="G119" s="17">
        <f>IF(A118&lt;'MASTER COPY'!$C$7,IF(D119&gt;=$G$8,1,0),0)</f>
        <v>0</v>
      </c>
      <c r="H119" s="17">
        <f>IF(A118&lt;'MASTER COPY'!$C$7,IF(D119&gt;=$H$8,1,0),0)</f>
        <v>0</v>
      </c>
    </row>
    <row r="120" spans="1:8" x14ac:dyDescent="0.25">
      <c r="A120" s="63" t="str">
        <f>IF(A119&lt;'MASTER COPY'!$C$7,'MASTER COPY'!A120,"")</f>
        <v/>
      </c>
      <c r="B120" s="8" t="str">
        <f>IF(A119&lt;'MASTER COPY'!$C$7,'MASTER COPY'!B120,"")</f>
        <v/>
      </c>
      <c r="C120" s="9" t="str">
        <f>IF(A119&lt;'MASTER COPY'!$C$7,'MASTER COPY'!C120,"")</f>
        <v/>
      </c>
      <c r="D120" s="5" t="str">
        <f>IF(A119&lt;'MASTER COPY'!$C$7,'MASTER COPY'!D120,"")</f>
        <v/>
      </c>
      <c r="E120" s="17">
        <f>IF(A119&lt;'MASTER COPY'!$C$7,IF(D120&gt;=$E$8,1,0),0)</f>
        <v>0</v>
      </c>
      <c r="F120" s="17">
        <f>IF(A119&lt;'MASTER COPY'!$C$7,IF(D120&gt;=$F$8,1,0),0)</f>
        <v>0</v>
      </c>
      <c r="G120" s="17">
        <f>IF(A119&lt;'MASTER COPY'!$C$7,IF(D120&gt;=$G$8,1,0),0)</f>
        <v>0</v>
      </c>
      <c r="H120" s="17">
        <f>IF(A119&lt;'MASTER COPY'!$C$7,IF(D120&gt;=$H$8,1,0),0)</f>
        <v>0</v>
      </c>
    </row>
    <row r="121" spans="1:8" x14ac:dyDescent="0.25">
      <c r="A121" s="63" t="str">
        <f>IF(A120&lt;'MASTER COPY'!$C$7,'MASTER COPY'!A121,"")</f>
        <v/>
      </c>
      <c r="B121" s="8" t="str">
        <f>IF(A120&lt;'MASTER COPY'!$C$7,'MASTER COPY'!B121,"")</f>
        <v/>
      </c>
      <c r="C121" s="9" t="str">
        <f>IF(A120&lt;'MASTER COPY'!$C$7,'MASTER COPY'!C121,"")</f>
        <v/>
      </c>
      <c r="D121" s="5" t="str">
        <f>IF(A120&lt;'MASTER COPY'!$C$7,'MASTER COPY'!D121,"")</f>
        <v/>
      </c>
      <c r="E121" s="17">
        <f>IF(A120&lt;'MASTER COPY'!$C$7,IF(D121&gt;=$E$8,1,0),0)</f>
        <v>0</v>
      </c>
      <c r="F121" s="17">
        <f>IF(A120&lt;'MASTER COPY'!$C$7,IF(D121&gt;=$F$8,1,0),0)</f>
        <v>0</v>
      </c>
      <c r="G121" s="17">
        <f>IF(A120&lt;'MASTER COPY'!$C$7,IF(D121&gt;=$G$8,1,0),0)</f>
        <v>0</v>
      </c>
      <c r="H121" s="17">
        <f>IF(A120&lt;'MASTER COPY'!$C$7,IF(D121&gt;=$H$8,1,0),0)</f>
        <v>0</v>
      </c>
    </row>
    <row r="122" spans="1:8" x14ac:dyDescent="0.25">
      <c r="A122" s="63" t="str">
        <f>IF(A121&lt;'MASTER COPY'!$C$7,'MASTER COPY'!A122,"")</f>
        <v/>
      </c>
      <c r="B122" s="8" t="str">
        <f>IF(A121&lt;'MASTER COPY'!$C$7,'MASTER COPY'!B122,"")</f>
        <v/>
      </c>
      <c r="C122" s="9" t="str">
        <f>IF(A121&lt;'MASTER COPY'!$C$7,'MASTER COPY'!C122,"")</f>
        <v/>
      </c>
      <c r="D122" s="5" t="str">
        <f>IF(A121&lt;'MASTER COPY'!$C$7,'MASTER COPY'!D122,"")</f>
        <v/>
      </c>
      <c r="E122" s="17">
        <f>IF(A121&lt;'MASTER COPY'!$C$7,IF(D122&gt;=$E$8,1,0),0)</f>
        <v>0</v>
      </c>
      <c r="F122" s="17">
        <f>IF(A121&lt;'MASTER COPY'!$C$7,IF(D122&gt;=$F$8,1,0),0)</f>
        <v>0</v>
      </c>
      <c r="G122" s="17">
        <f>IF(A121&lt;'MASTER COPY'!$C$7,IF(D122&gt;=$G$8,1,0),0)</f>
        <v>0</v>
      </c>
      <c r="H122" s="17">
        <f>IF(A121&lt;'MASTER COPY'!$C$7,IF(D122&gt;=$H$8,1,0),0)</f>
        <v>0</v>
      </c>
    </row>
    <row r="123" spans="1:8" x14ac:dyDescent="0.25">
      <c r="A123" s="63" t="str">
        <f>IF(A122&lt;'MASTER COPY'!$C$7,'MASTER COPY'!A123,"")</f>
        <v/>
      </c>
      <c r="B123" s="8" t="str">
        <f>IF(A122&lt;'MASTER COPY'!$C$7,'MASTER COPY'!B123,"")</f>
        <v/>
      </c>
      <c r="C123" s="9" t="str">
        <f>IF(A122&lt;'MASTER COPY'!$C$7,'MASTER COPY'!C123,"")</f>
        <v/>
      </c>
      <c r="D123" s="5" t="str">
        <f>IF(A122&lt;'MASTER COPY'!$C$7,'MASTER COPY'!D123,"")</f>
        <v/>
      </c>
      <c r="E123" s="17">
        <f>IF(A122&lt;'MASTER COPY'!$C$7,IF(D123&gt;=$E$8,1,0),0)</f>
        <v>0</v>
      </c>
      <c r="F123" s="17">
        <f>IF(A122&lt;'MASTER COPY'!$C$7,IF(D123&gt;=$F$8,1,0),0)</f>
        <v>0</v>
      </c>
      <c r="G123" s="17">
        <f>IF(A122&lt;'MASTER COPY'!$C$7,IF(D123&gt;=$G$8,1,0),0)</f>
        <v>0</v>
      </c>
      <c r="H123" s="17">
        <f>IF(A122&lt;'MASTER COPY'!$C$7,IF(D123&gt;=$H$8,1,0),0)</f>
        <v>0</v>
      </c>
    </row>
    <row r="124" spans="1:8" x14ac:dyDescent="0.25">
      <c r="A124" s="63" t="str">
        <f>IF(A123&lt;'MASTER COPY'!$C$7,'MASTER COPY'!A124,"")</f>
        <v/>
      </c>
      <c r="B124" s="8" t="str">
        <f>IF(A123&lt;'MASTER COPY'!$C$7,'MASTER COPY'!B124,"")</f>
        <v/>
      </c>
      <c r="C124" s="9" t="str">
        <f>IF(A123&lt;'MASTER COPY'!$C$7,'MASTER COPY'!C124,"")</f>
        <v/>
      </c>
      <c r="D124" s="5" t="str">
        <f>IF(A123&lt;'MASTER COPY'!$C$7,'MASTER COPY'!D124,"")</f>
        <v/>
      </c>
      <c r="E124" s="17">
        <f>IF(A123&lt;'MASTER COPY'!$C$7,IF(D124&gt;=$E$8,1,0),0)</f>
        <v>0</v>
      </c>
      <c r="F124" s="17">
        <f>IF(A123&lt;'MASTER COPY'!$C$7,IF(D124&gt;=$F$8,1,0),0)</f>
        <v>0</v>
      </c>
      <c r="G124" s="17">
        <f>IF(A123&lt;'MASTER COPY'!$C$7,IF(D124&gt;=$G$8,1,0),0)</f>
        <v>0</v>
      </c>
      <c r="H124" s="17">
        <f>IF(A123&lt;'MASTER COPY'!$C$7,IF(D124&gt;=$H$8,1,0),0)</f>
        <v>0</v>
      </c>
    </row>
    <row r="125" spans="1:8" x14ac:dyDescent="0.25">
      <c r="A125" s="63" t="str">
        <f>IF(A124&lt;'MASTER COPY'!$C$7,'MASTER COPY'!A125,"")</f>
        <v/>
      </c>
      <c r="B125" s="8" t="str">
        <f>IF(A124&lt;'MASTER COPY'!$C$7,'MASTER COPY'!B125,"")</f>
        <v/>
      </c>
      <c r="C125" s="9" t="str">
        <f>IF(A124&lt;'MASTER COPY'!$C$7,'MASTER COPY'!C125,"")</f>
        <v/>
      </c>
      <c r="D125" s="5" t="str">
        <f>IF(A124&lt;'MASTER COPY'!$C$7,'MASTER COPY'!D125,"")</f>
        <v/>
      </c>
      <c r="E125" s="17">
        <f>IF(A124&lt;'MASTER COPY'!$C$7,IF(D125&gt;=$E$8,1,0),0)</f>
        <v>0</v>
      </c>
      <c r="F125" s="17">
        <f>IF(A124&lt;'MASTER COPY'!$C$7,IF(D125&gt;=$F$8,1,0),0)</f>
        <v>0</v>
      </c>
      <c r="G125" s="17">
        <f>IF(A124&lt;'MASTER COPY'!$C$7,IF(D125&gt;=$G$8,1,0),0)</f>
        <v>0</v>
      </c>
      <c r="H125" s="17">
        <f>IF(A124&lt;'MASTER COPY'!$C$7,IF(D125&gt;=$H$8,1,0),0)</f>
        <v>0</v>
      </c>
    </row>
    <row r="126" spans="1:8" x14ac:dyDescent="0.25">
      <c r="A126" s="63" t="str">
        <f>IF(A125&lt;'MASTER COPY'!$C$7,'MASTER COPY'!A126,"")</f>
        <v/>
      </c>
      <c r="B126" s="8" t="str">
        <f>IF(A125&lt;'MASTER COPY'!$C$7,'MASTER COPY'!B126,"")</f>
        <v/>
      </c>
      <c r="C126" s="9" t="str">
        <f>IF(A125&lt;'MASTER COPY'!$C$7,'MASTER COPY'!C126,"")</f>
        <v/>
      </c>
      <c r="D126" s="5" t="str">
        <f>IF(A125&lt;'MASTER COPY'!$C$7,'MASTER COPY'!D126,"")</f>
        <v/>
      </c>
      <c r="E126" s="17">
        <f>IF(A125&lt;'MASTER COPY'!$C$7,IF(D126&gt;=$E$8,1,0),0)</f>
        <v>0</v>
      </c>
      <c r="F126" s="17">
        <f>IF(A125&lt;'MASTER COPY'!$C$7,IF(D126&gt;=$F$8,1,0),0)</f>
        <v>0</v>
      </c>
      <c r="G126" s="17">
        <f>IF(A125&lt;'MASTER COPY'!$C$7,IF(D126&gt;=$G$8,1,0),0)</f>
        <v>0</v>
      </c>
      <c r="H126" s="17">
        <f>IF(A125&lt;'MASTER COPY'!$C$7,IF(D126&gt;=$H$8,1,0),0)</f>
        <v>0</v>
      </c>
    </row>
    <row r="127" spans="1:8" x14ac:dyDescent="0.25">
      <c r="A127" s="63" t="str">
        <f>IF(A126&lt;'MASTER COPY'!$C$7,'MASTER COPY'!A127,"")</f>
        <v/>
      </c>
      <c r="B127" s="8" t="str">
        <f>IF(A126&lt;'MASTER COPY'!$C$7,'MASTER COPY'!B127,"")</f>
        <v/>
      </c>
      <c r="C127" s="9" t="str">
        <f>IF(A126&lt;'MASTER COPY'!$C$7,'MASTER COPY'!C127,"")</f>
        <v/>
      </c>
      <c r="D127" s="5" t="str">
        <f>IF(A126&lt;'MASTER COPY'!$C$7,'MASTER COPY'!D127,"")</f>
        <v/>
      </c>
      <c r="E127" s="17">
        <f>IF(A126&lt;'MASTER COPY'!$C$7,IF(D127&gt;=$E$8,1,0),0)</f>
        <v>0</v>
      </c>
      <c r="F127" s="17">
        <f>IF(A126&lt;'MASTER COPY'!$C$7,IF(D127&gt;=$F$8,1,0),0)</f>
        <v>0</v>
      </c>
      <c r="G127" s="17">
        <f>IF(A126&lt;'MASTER COPY'!$C$7,IF(D127&gt;=$G$8,1,0),0)</f>
        <v>0</v>
      </c>
      <c r="H127" s="17">
        <f>IF(A126&lt;'MASTER COPY'!$C$7,IF(D127&gt;=$H$8,1,0),0)</f>
        <v>0</v>
      </c>
    </row>
    <row r="128" spans="1:8" x14ac:dyDescent="0.25">
      <c r="A128" s="63" t="str">
        <f>IF(A127&lt;'MASTER COPY'!$C$7,'MASTER COPY'!A128,"")</f>
        <v/>
      </c>
      <c r="B128" s="8" t="str">
        <f>IF(A127&lt;'MASTER COPY'!$C$7,'MASTER COPY'!B128,"")</f>
        <v/>
      </c>
      <c r="C128" s="9" t="str">
        <f>IF(A127&lt;'MASTER COPY'!$C$7,'MASTER COPY'!C128,"")</f>
        <v/>
      </c>
      <c r="D128" s="5" t="str">
        <f>IF(A127&lt;'MASTER COPY'!$C$7,'MASTER COPY'!D128,"")</f>
        <v/>
      </c>
      <c r="E128" s="17">
        <f>IF(A127&lt;'MASTER COPY'!$C$7,IF(D128&gt;=$E$8,1,0),0)</f>
        <v>0</v>
      </c>
      <c r="F128" s="17">
        <f>IF(A127&lt;'MASTER COPY'!$C$7,IF(D128&gt;=$F$8,1,0),0)</f>
        <v>0</v>
      </c>
      <c r="G128" s="17">
        <f>IF(A127&lt;'MASTER COPY'!$C$7,IF(D128&gt;=$G$8,1,0),0)</f>
        <v>0</v>
      </c>
      <c r="H128" s="17">
        <f>IF(A127&lt;'MASTER COPY'!$C$7,IF(D128&gt;=$H$8,1,0),0)</f>
        <v>0</v>
      </c>
    </row>
    <row r="129" spans="1:8" x14ac:dyDescent="0.25">
      <c r="A129" s="63" t="str">
        <f>IF(A128&lt;'MASTER COPY'!$C$7,'MASTER COPY'!A129,"")</f>
        <v/>
      </c>
      <c r="B129" s="8" t="str">
        <f>IF(A128&lt;'MASTER COPY'!$C$7,'MASTER COPY'!B129,"")</f>
        <v/>
      </c>
      <c r="C129" s="9" t="str">
        <f>IF(A128&lt;'MASTER COPY'!$C$7,'MASTER COPY'!C129,"")</f>
        <v/>
      </c>
      <c r="D129" s="5" t="str">
        <f>IF(A128&lt;'MASTER COPY'!$C$7,'MASTER COPY'!D129,"")</f>
        <v/>
      </c>
      <c r="E129" s="17">
        <f>IF(A128&lt;'MASTER COPY'!$C$7,IF(D129&gt;=$E$8,1,0),0)</f>
        <v>0</v>
      </c>
      <c r="F129" s="17">
        <f>IF(A128&lt;'MASTER COPY'!$C$7,IF(D129&gt;=$F$8,1,0),0)</f>
        <v>0</v>
      </c>
      <c r="G129" s="17">
        <f>IF(A128&lt;'MASTER COPY'!$C$7,IF(D129&gt;=$G$8,1,0),0)</f>
        <v>0</v>
      </c>
      <c r="H129" s="17">
        <f>IF(A128&lt;'MASTER COPY'!$C$7,IF(D129&gt;=$H$8,1,0),0)</f>
        <v>0</v>
      </c>
    </row>
    <row r="130" spans="1:8" x14ac:dyDescent="0.25">
      <c r="A130" s="63" t="str">
        <f>IF(A129&lt;'MASTER COPY'!$C$7,'MASTER COPY'!A130,"")</f>
        <v/>
      </c>
      <c r="B130" s="8" t="str">
        <f>IF(A129&lt;'MASTER COPY'!$C$7,'MASTER COPY'!B130,"")</f>
        <v/>
      </c>
      <c r="C130" s="9" t="str">
        <f>IF(A129&lt;'MASTER COPY'!$C$7,'MASTER COPY'!C130,"")</f>
        <v/>
      </c>
      <c r="D130" s="5" t="str">
        <f>IF(A129&lt;'MASTER COPY'!$C$7,'MASTER COPY'!D130,"")</f>
        <v/>
      </c>
      <c r="E130" s="17">
        <f>IF(A129&lt;'MASTER COPY'!$C$7,IF(D130&gt;=$E$8,1,0),0)</f>
        <v>0</v>
      </c>
      <c r="F130" s="17">
        <f>IF(A129&lt;'MASTER COPY'!$C$7,IF(D130&gt;=$F$8,1,0),0)</f>
        <v>0</v>
      </c>
      <c r="G130" s="17">
        <f>IF(A129&lt;'MASTER COPY'!$C$7,IF(D130&gt;=$G$8,1,0),0)</f>
        <v>0</v>
      </c>
      <c r="H130" s="17">
        <f>IF(A129&lt;'MASTER COPY'!$C$7,IF(D130&gt;=$H$8,1,0),0)</f>
        <v>0</v>
      </c>
    </row>
    <row r="131" spans="1:8" x14ac:dyDescent="0.25">
      <c r="A131" s="63" t="str">
        <f>IF(A130&lt;'MASTER COPY'!$C$7,'MASTER COPY'!A131,"")</f>
        <v/>
      </c>
      <c r="B131" s="8" t="str">
        <f>IF(A130&lt;'MASTER COPY'!$C$7,'MASTER COPY'!B131,"")</f>
        <v/>
      </c>
      <c r="C131" s="9" t="str">
        <f>IF(A130&lt;'MASTER COPY'!$C$7,'MASTER COPY'!C131,"")</f>
        <v/>
      </c>
      <c r="D131" s="5" t="str">
        <f>IF(A130&lt;'MASTER COPY'!$C$7,'MASTER COPY'!D131,"")</f>
        <v/>
      </c>
      <c r="E131" s="17">
        <f>IF(A130&lt;'MASTER COPY'!$C$7,IF(D131&gt;=$E$8,1,0),0)</f>
        <v>0</v>
      </c>
      <c r="F131" s="17">
        <f>IF(A130&lt;'MASTER COPY'!$C$7,IF(D131&gt;=$F$8,1,0),0)</f>
        <v>0</v>
      </c>
      <c r="G131" s="17">
        <f>IF(A130&lt;'MASTER COPY'!$C$7,IF(D131&gt;=$G$8,1,0),0)</f>
        <v>0</v>
      </c>
      <c r="H131" s="17">
        <f>IF(A130&lt;'MASTER COPY'!$C$7,IF(D131&gt;=$H$8,1,0),0)</f>
        <v>0</v>
      </c>
    </row>
    <row r="132" spans="1:8" x14ac:dyDescent="0.25">
      <c r="A132" s="63" t="str">
        <f>IF(A131&lt;'MASTER COPY'!$C$7,'MASTER COPY'!A132,"")</f>
        <v/>
      </c>
      <c r="B132" s="8" t="str">
        <f>IF(A131&lt;'MASTER COPY'!$C$7,'MASTER COPY'!B132,"")</f>
        <v/>
      </c>
      <c r="C132" s="9" t="str">
        <f>IF(A131&lt;'MASTER COPY'!$C$7,'MASTER COPY'!C132,"")</f>
        <v/>
      </c>
      <c r="D132" s="5" t="str">
        <f>IF(A131&lt;'MASTER COPY'!$C$7,'MASTER COPY'!D132,"")</f>
        <v/>
      </c>
      <c r="E132" s="17">
        <f>IF(A131&lt;'MASTER COPY'!$C$7,IF(D132&gt;=$E$8,1,0),0)</f>
        <v>0</v>
      </c>
      <c r="F132" s="17">
        <f>IF(A131&lt;'MASTER COPY'!$C$7,IF(D132&gt;=$F$8,1,0),0)</f>
        <v>0</v>
      </c>
      <c r="G132" s="17">
        <f>IF(A131&lt;'MASTER COPY'!$C$7,IF(D132&gt;=$G$8,1,0),0)</f>
        <v>0</v>
      </c>
      <c r="H132" s="17">
        <f>IF(A131&lt;'MASTER COPY'!$C$7,IF(D132&gt;=$H$8,1,0),0)</f>
        <v>0</v>
      </c>
    </row>
    <row r="133" spans="1:8" x14ac:dyDescent="0.25">
      <c r="A133" s="63" t="str">
        <f>IF(A132&lt;'MASTER COPY'!$C$7,'MASTER COPY'!A133,"")</f>
        <v/>
      </c>
      <c r="B133" s="8" t="str">
        <f>IF(A132&lt;'MASTER COPY'!$C$7,'MASTER COPY'!B133,"")</f>
        <v/>
      </c>
      <c r="C133" s="9" t="str">
        <f>IF(A132&lt;'MASTER COPY'!$C$7,'MASTER COPY'!C133,"")</f>
        <v/>
      </c>
      <c r="D133" s="5" t="str">
        <f>IF(A132&lt;'MASTER COPY'!$C$7,'MASTER COPY'!D133,"")</f>
        <v/>
      </c>
      <c r="E133" s="17">
        <f>IF(A132&lt;'MASTER COPY'!$C$7,IF(D133&gt;=$E$8,1,0),0)</f>
        <v>0</v>
      </c>
      <c r="F133" s="17">
        <f>IF(A132&lt;'MASTER COPY'!$C$7,IF(D133&gt;=$F$8,1,0),0)</f>
        <v>0</v>
      </c>
      <c r="G133" s="17">
        <f>IF(A132&lt;'MASTER COPY'!$C$7,IF(D133&gt;=$G$8,1,0),0)</f>
        <v>0</v>
      </c>
      <c r="H133" s="17">
        <f>IF(A132&lt;'MASTER COPY'!$C$7,IF(D133&gt;=$H$8,1,0),0)</f>
        <v>0</v>
      </c>
    </row>
    <row r="134" spans="1:8" x14ac:dyDescent="0.25">
      <c r="A134" s="63" t="str">
        <f>IF(A133&lt;'MASTER COPY'!$C$7,'MASTER COPY'!A134,"")</f>
        <v/>
      </c>
      <c r="B134" s="8" t="str">
        <f>IF(A133&lt;'MASTER COPY'!$C$7,'MASTER COPY'!B134,"")</f>
        <v/>
      </c>
      <c r="C134" s="9" t="str">
        <f>IF(A133&lt;'MASTER COPY'!$C$7,'MASTER COPY'!C134,"")</f>
        <v/>
      </c>
      <c r="D134" s="5" t="str">
        <f>IF(A133&lt;'MASTER COPY'!$C$7,'MASTER COPY'!D134,"")</f>
        <v/>
      </c>
      <c r="E134" s="17">
        <f>IF(A133&lt;'MASTER COPY'!$C$7,IF(D134&gt;=$E$8,1,0),0)</f>
        <v>0</v>
      </c>
      <c r="F134" s="17">
        <f>IF(A133&lt;'MASTER COPY'!$C$7,IF(D134&gt;=$F$8,1,0),0)</f>
        <v>0</v>
      </c>
      <c r="G134" s="17">
        <f>IF(A133&lt;'MASTER COPY'!$C$7,IF(D134&gt;=$G$8,1,0),0)</f>
        <v>0</v>
      </c>
      <c r="H134" s="17">
        <f>IF(A133&lt;'MASTER COPY'!$C$7,IF(D134&gt;=$H$8,1,0),0)</f>
        <v>0</v>
      </c>
    </row>
    <row r="135" spans="1:8" x14ac:dyDescent="0.25">
      <c r="A135" s="63" t="str">
        <f>IF(A134&lt;'MASTER COPY'!$C$7,'MASTER COPY'!A135,"")</f>
        <v/>
      </c>
      <c r="B135" s="8" t="str">
        <f>IF(A134&lt;'MASTER COPY'!$C$7,'MASTER COPY'!B135,"")</f>
        <v/>
      </c>
      <c r="C135" s="9" t="str">
        <f>IF(A134&lt;'MASTER COPY'!$C$7,'MASTER COPY'!C135,"")</f>
        <v/>
      </c>
      <c r="D135" s="5" t="str">
        <f>IF(A134&lt;'MASTER COPY'!$C$7,'MASTER COPY'!D135,"")</f>
        <v/>
      </c>
      <c r="E135" s="17">
        <f>IF(A134&lt;'MASTER COPY'!$C$7,IF(D135&gt;=$E$8,1,0),0)</f>
        <v>0</v>
      </c>
      <c r="F135" s="17">
        <f>IF(A134&lt;'MASTER COPY'!$C$7,IF(D135&gt;=$F$8,1,0),0)</f>
        <v>0</v>
      </c>
      <c r="G135" s="17">
        <f>IF(A134&lt;'MASTER COPY'!$C$7,IF(D135&gt;=$G$8,1,0),0)</f>
        <v>0</v>
      </c>
      <c r="H135" s="17">
        <f>IF(A134&lt;'MASTER COPY'!$C$7,IF(D135&gt;=$H$8,1,0),0)</f>
        <v>0</v>
      </c>
    </row>
    <row r="136" spans="1:8" x14ac:dyDescent="0.25">
      <c r="A136" s="63" t="str">
        <f>IF(A135&lt;'MASTER COPY'!$C$7,'MASTER COPY'!A136,"")</f>
        <v/>
      </c>
      <c r="B136" s="8" t="str">
        <f>IF(A135&lt;'MASTER COPY'!$C$7,'MASTER COPY'!B136,"")</f>
        <v/>
      </c>
      <c r="C136" s="9" t="str">
        <f>IF(A135&lt;'MASTER COPY'!$C$7,'MASTER COPY'!C136,"")</f>
        <v/>
      </c>
      <c r="D136" s="5" t="str">
        <f>IF(A135&lt;'MASTER COPY'!$C$7,'MASTER COPY'!D136,"")</f>
        <v/>
      </c>
      <c r="E136" s="17">
        <f>IF(A135&lt;'MASTER COPY'!$C$7,IF(D136&gt;=$E$8,1,0),0)</f>
        <v>0</v>
      </c>
      <c r="F136" s="17">
        <f>IF(A135&lt;'MASTER COPY'!$C$7,IF(D136&gt;=$F$8,1,0),0)</f>
        <v>0</v>
      </c>
      <c r="G136" s="17">
        <f>IF(A135&lt;'MASTER COPY'!$C$7,IF(D136&gt;=$G$8,1,0),0)</f>
        <v>0</v>
      </c>
      <c r="H136" s="17">
        <f>IF(A135&lt;'MASTER COPY'!$C$7,IF(D136&gt;=$H$8,1,0),0)</f>
        <v>0</v>
      </c>
    </row>
    <row r="137" spans="1:8" x14ac:dyDescent="0.25">
      <c r="A137" s="63" t="str">
        <f>IF(A136&lt;'MASTER COPY'!$C$7,'MASTER COPY'!A137,"")</f>
        <v/>
      </c>
      <c r="B137" s="8" t="str">
        <f>IF(A136&lt;'MASTER COPY'!$C$7,'MASTER COPY'!B137,"")</f>
        <v/>
      </c>
      <c r="C137" s="9" t="str">
        <f>IF(A136&lt;'MASTER COPY'!$C$7,'MASTER COPY'!C137,"")</f>
        <v/>
      </c>
      <c r="D137" s="5" t="str">
        <f>IF(A136&lt;'MASTER COPY'!$C$7,'MASTER COPY'!D137,"")</f>
        <v/>
      </c>
      <c r="E137" s="17">
        <f>IF(A136&lt;'MASTER COPY'!$C$7,IF(D137&gt;=$E$8,1,0),0)</f>
        <v>0</v>
      </c>
      <c r="F137" s="17">
        <f>IF(A136&lt;'MASTER COPY'!$C$7,IF(D137&gt;=$F$8,1,0),0)</f>
        <v>0</v>
      </c>
      <c r="G137" s="17">
        <f>IF(A136&lt;'MASTER COPY'!$C$7,IF(D137&gt;=$G$8,1,0),0)</f>
        <v>0</v>
      </c>
      <c r="H137" s="17">
        <f>IF(A136&lt;'MASTER COPY'!$C$7,IF(D137&gt;=$H$8,1,0),0)</f>
        <v>0</v>
      </c>
    </row>
    <row r="138" spans="1:8" x14ac:dyDescent="0.25">
      <c r="A138" s="63" t="str">
        <f>IF(A137&lt;'MASTER COPY'!$C$7,'MASTER COPY'!A138,"")</f>
        <v/>
      </c>
      <c r="B138" s="8" t="str">
        <f>IF(A137&lt;'MASTER COPY'!$C$7,'MASTER COPY'!B138,"")</f>
        <v/>
      </c>
      <c r="C138" s="9" t="str">
        <f>IF(A137&lt;'MASTER COPY'!$C$7,'MASTER COPY'!C138,"")</f>
        <v/>
      </c>
      <c r="D138" s="5" t="str">
        <f>IF(A137&lt;'MASTER COPY'!$C$7,'MASTER COPY'!D138,"")</f>
        <v/>
      </c>
      <c r="E138" s="17">
        <f>IF(A137&lt;'MASTER COPY'!$C$7,IF(D138&gt;=$E$8,1,0),0)</f>
        <v>0</v>
      </c>
      <c r="F138" s="17">
        <f>IF(A137&lt;'MASTER COPY'!$C$7,IF(D138&gt;=$F$8,1,0),0)</f>
        <v>0</v>
      </c>
      <c r="G138" s="17">
        <f>IF(A137&lt;'MASTER COPY'!$C$7,IF(D138&gt;=$G$8,1,0),0)</f>
        <v>0</v>
      </c>
      <c r="H138" s="17">
        <f>IF(A137&lt;'MASTER COPY'!$C$7,IF(D138&gt;=$H$8,1,0),0)</f>
        <v>0</v>
      </c>
    </row>
    <row r="139" spans="1:8" x14ac:dyDescent="0.25">
      <c r="A139" s="63" t="str">
        <f>IF(A138&lt;'MASTER COPY'!$C$7,'MASTER COPY'!A139,"")</f>
        <v/>
      </c>
      <c r="B139" s="8" t="str">
        <f>IF(A138&lt;'MASTER COPY'!$C$7,'MASTER COPY'!B139,"")</f>
        <v/>
      </c>
      <c r="C139" s="9" t="str">
        <f>IF(A138&lt;'MASTER COPY'!$C$7,'MASTER COPY'!C139,"")</f>
        <v/>
      </c>
      <c r="D139" s="5" t="str">
        <f>IF(A138&lt;'MASTER COPY'!$C$7,'MASTER COPY'!D139,"")</f>
        <v/>
      </c>
      <c r="E139" s="17">
        <f>IF(A138&lt;'MASTER COPY'!$C$7,IF(D139&gt;=$E$8,1,0),0)</f>
        <v>0</v>
      </c>
      <c r="F139" s="17">
        <f>IF(A138&lt;'MASTER COPY'!$C$7,IF(D139&gt;=$F$8,1,0),0)</f>
        <v>0</v>
      </c>
      <c r="G139" s="17">
        <f>IF(A138&lt;'MASTER COPY'!$C$7,IF(D139&gt;=$G$8,1,0),0)</f>
        <v>0</v>
      </c>
      <c r="H139" s="17">
        <f>IF(A138&lt;'MASTER COPY'!$C$7,IF(D139&gt;=$H$8,1,0),0)</f>
        <v>0</v>
      </c>
    </row>
    <row r="140" spans="1:8" x14ac:dyDescent="0.25">
      <c r="A140" s="63" t="str">
        <f>IF(A139&lt;'MASTER COPY'!$C$7,'MASTER COPY'!A140,"")</f>
        <v/>
      </c>
      <c r="B140" s="8" t="str">
        <f>IF(A139&lt;'MASTER COPY'!$C$7,'MASTER COPY'!B140,"")</f>
        <v/>
      </c>
      <c r="C140" s="9" t="str">
        <f>IF(A139&lt;'MASTER COPY'!$C$7,'MASTER COPY'!C140,"")</f>
        <v/>
      </c>
      <c r="D140" s="5" t="str">
        <f>IF(A139&lt;'MASTER COPY'!$C$7,'MASTER COPY'!D140,"")</f>
        <v/>
      </c>
      <c r="E140" s="17">
        <f>IF(A139&lt;'MASTER COPY'!$C$7,IF(D140&gt;=$E$8,1,0),0)</f>
        <v>0</v>
      </c>
      <c r="F140" s="17">
        <f>IF(A139&lt;'MASTER COPY'!$C$7,IF(D140&gt;=$F$8,1,0),0)</f>
        <v>0</v>
      </c>
      <c r="G140" s="17">
        <f>IF(A139&lt;'MASTER COPY'!$C$7,IF(D140&gt;=$G$8,1,0),0)</f>
        <v>0</v>
      </c>
      <c r="H140" s="17">
        <f>IF(A139&lt;'MASTER COPY'!$C$7,IF(D140&gt;=$H$8,1,0),0)</f>
        <v>0</v>
      </c>
    </row>
    <row r="141" spans="1:8" x14ac:dyDescent="0.25">
      <c r="A141" s="63" t="str">
        <f>IF(A140&lt;'MASTER COPY'!$C$7,'MASTER COPY'!A141,"")</f>
        <v/>
      </c>
      <c r="B141" s="8" t="str">
        <f>IF(A140&lt;'MASTER COPY'!$C$7,'MASTER COPY'!B141,"")</f>
        <v/>
      </c>
      <c r="C141" s="9" t="str">
        <f>IF(A140&lt;'MASTER COPY'!$C$7,'MASTER COPY'!C141,"")</f>
        <v/>
      </c>
      <c r="D141" s="5" t="str">
        <f>IF(A140&lt;'MASTER COPY'!$C$7,'MASTER COPY'!D141,"")</f>
        <v/>
      </c>
      <c r="E141" s="17">
        <f>IF(A140&lt;'MASTER COPY'!$C$7,IF(D141&gt;=$E$8,1,0),0)</f>
        <v>0</v>
      </c>
      <c r="F141" s="17">
        <f>IF(A140&lt;'MASTER COPY'!$C$7,IF(D141&gt;=$F$8,1,0),0)</f>
        <v>0</v>
      </c>
      <c r="G141" s="17">
        <f>IF(A140&lt;'MASTER COPY'!$C$7,IF(D141&gt;=$G$8,1,0),0)</f>
        <v>0</v>
      </c>
      <c r="H141" s="17">
        <f>IF(A140&lt;'MASTER COPY'!$C$7,IF(D141&gt;=$H$8,1,0),0)</f>
        <v>0</v>
      </c>
    </row>
    <row r="142" spans="1:8" x14ac:dyDescent="0.25">
      <c r="A142" s="63" t="str">
        <f>IF(A141&lt;'MASTER COPY'!$C$7,'MASTER COPY'!A142,"")</f>
        <v/>
      </c>
      <c r="B142" s="8" t="str">
        <f>IF(A141&lt;'MASTER COPY'!$C$7,'MASTER COPY'!B142,"")</f>
        <v/>
      </c>
      <c r="C142" s="9" t="str">
        <f>IF(A141&lt;'MASTER COPY'!$C$7,'MASTER COPY'!C142,"")</f>
        <v/>
      </c>
      <c r="D142" s="5" t="str">
        <f>IF(A141&lt;'MASTER COPY'!$C$7,'MASTER COPY'!D142,"")</f>
        <v/>
      </c>
      <c r="E142" s="17">
        <f>IF(A141&lt;'MASTER COPY'!$C$7,IF(D142&gt;=$E$8,1,0),0)</f>
        <v>0</v>
      </c>
      <c r="F142" s="17">
        <f>IF(A141&lt;'MASTER COPY'!$C$7,IF(D142&gt;=$F$8,1,0),0)</f>
        <v>0</v>
      </c>
      <c r="G142" s="17">
        <f>IF(A141&lt;'MASTER COPY'!$C$7,IF(D142&gt;=$G$8,1,0),0)</f>
        <v>0</v>
      </c>
      <c r="H142" s="17">
        <f>IF(A141&lt;'MASTER COPY'!$C$7,IF(D142&gt;=$H$8,1,0),0)</f>
        <v>0</v>
      </c>
    </row>
    <row r="143" spans="1:8" x14ac:dyDescent="0.25">
      <c r="A143" s="63" t="str">
        <f>IF(A142&lt;'MASTER COPY'!$C$7,'MASTER COPY'!A143,"")</f>
        <v/>
      </c>
      <c r="B143" s="8" t="str">
        <f>IF(A142&lt;'MASTER COPY'!$C$7,'MASTER COPY'!B143,"")</f>
        <v/>
      </c>
      <c r="C143" s="9" t="str">
        <f>IF(A142&lt;'MASTER COPY'!$C$7,'MASTER COPY'!C143,"")</f>
        <v/>
      </c>
      <c r="D143" s="5" t="str">
        <f>IF(A142&lt;'MASTER COPY'!$C$7,'MASTER COPY'!D143,"")</f>
        <v/>
      </c>
      <c r="E143" s="17">
        <f>IF(A142&lt;'MASTER COPY'!$C$7,IF(D143&gt;=$E$8,1,0),0)</f>
        <v>0</v>
      </c>
      <c r="F143" s="17">
        <f>IF(A142&lt;'MASTER COPY'!$C$7,IF(D143&gt;=$F$8,1,0),0)</f>
        <v>0</v>
      </c>
      <c r="G143" s="17">
        <f>IF(A142&lt;'MASTER COPY'!$C$7,IF(D143&gt;=$G$8,1,0),0)</f>
        <v>0</v>
      </c>
      <c r="H143" s="17">
        <f>IF(A142&lt;'MASTER COPY'!$C$7,IF(D143&gt;=$H$8,1,0),0)</f>
        <v>0</v>
      </c>
    </row>
    <row r="144" spans="1:8" x14ac:dyDescent="0.25">
      <c r="A144" s="63" t="str">
        <f>IF(A143&lt;'MASTER COPY'!$C$7,'MASTER COPY'!A144,"")</f>
        <v/>
      </c>
      <c r="B144" s="8" t="str">
        <f>IF(A143&lt;'MASTER COPY'!$C$7,'MASTER COPY'!B144,"")</f>
        <v/>
      </c>
      <c r="C144" s="9" t="str">
        <f>IF(A143&lt;'MASTER COPY'!$C$7,'MASTER COPY'!C144,"")</f>
        <v/>
      </c>
      <c r="D144" s="5" t="str">
        <f>IF(A143&lt;'MASTER COPY'!$C$7,'MASTER COPY'!D144,"")</f>
        <v/>
      </c>
      <c r="E144" s="17">
        <f>IF(A143&lt;'MASTER COPY'!$C$7,IF(D144&gt;=$E$8,1,0),0)</f>
        <v>0</v>
      </c>
      <c r="F144" s="17">
        <f>IF(A143&lt;'MASTER COPY'!$C$7,IF(D144&gt;=$F$8,1,0),0)</f>
        <v>0</v>
      </c>
      <c r="G144" s="17">
        <f>IF(A143&lt;'MASTER COPY'!$C$7,IF(D144&gt;=$G$8,1,0),0)</f>
        <v>0</v>
      </c>
      <c r="H144" s="17">
        <f>IF(A143&lt;'MASTER COPY'!$C$7,IF(D144&gt;=$H$8,1,0),0)</f>
        <v>0</v>
      </c>
    </row>
    <row r="145" spans="1:8" x14ac:dyDescent="0.25">
      <c r="A145" s="63" t="str">
        <f>IF(A144&lt;'MASTER COPY'!$C$7,'MASTER COPY'!A145,"")</f>
        <v/>
      </c>
      <c r="B145" s="8" t="str">
        <f>IF(A144&lt;'MASTER COPY'!$C$7,'MASTER COPY'!B145,"")</f>
        <v/>
      </c>
      <c r="C145" s="9" t="str">
        <f>IF(A144&lt;'MASTER COPY'!$C$7,'MASTER COPY'!C145,"")</f>
        <v/>
      </c>
      <c r="D145" s="5" t="str">
        <f>IF(A144&lt;'MASTER COPY'!$C$7,'MASTER COPY'!D145,"")</f>
        <v/>
      </c>
      <c r="E145" s="17">
        <f>IF(A144&lt;'MASTER COPY'!$C$7,IF(D145&gt;=$E$8,1,0),0)</f>
        <v>0</v>
      </c>
      <c r="F145" s="17">
        <f>IF(A144&lt;'MASTER COPY'!$C$7,IF(D145&gt;=$F$8,1,0),0)</f>
        <v>0</v>
      </c>
      <c r="G145" s="17">
        <f>IF(A144&lt;'MASTER COPY'!$C$7,IF(D145&gt;=$G$8,1,0),0)</f>
        <v>0</v>
      </c>
      <c r="H145" s="17">
        <f>IF(A144&lt;'MASTER COPY'!$C$7,IF(D145&gt;=$H$8,1,0),0)</f>
        <v>0</v>
      </c>
    </row>
    <row r="146" spans="1:8" x14ac:dyDescent="0.25">
      <c r="A146" s="63" t="str">
        <f>IF(A145&lt;'MASTER COPY'!$C$7,'MASTER COPY'!A146,"")</f>
        <v/>
      </c>
      <c r="B146" s="8" t="str">
        <f>IF(A145&lt;'MASTER COPY'!$C$7,'MASTER COPY'!B146,"")</f>
        <v/>
      </c>
      <c r="C146" s="9" t="str">
        <f>IF(A145&lt;'MASTER COPY'!$C$7,'MASTER COPY'!C146,"")</f>
        <v/>
      </c>
      <c r="D146" s="5" t="str">
        <f>IF(A145&lt;'MASTER COPY'!$C$7,'MASTER COPY'!D146,"")</f>
        <v/>
      </c>
      <c r="E146" s="17">
        <f>IF(A145&lt;'MASTER COPY'!$C$7,IF(D146&gt;=$E$8,1,0),0)</f>
        <v>0</v>
      </c>
      <c r="F146" s="17">
        <f>IF(A145&lt;'MASTER COPY'!$C$7,IF(D146&gt;=$F$8,1,0),0)</f>
        <v>0</v>
      </c>
      <c r="G146" s="17">
        <f>IF(A145&lt;'MASTER COPY'!$C$7,IF(D146&gt;=$G$8,1,0),0)</f>
        <v>0</v>
      </c>
      <c r="H146" s="17">
        <f>IF(A145&lt;'MASTER COPY'!$C$7,IF(D146&gt;=$H$8,1,0),0)</f>
        <v>0</v>
      </c>
    </row>
    <row r="147" spans="1:8" x14ac:dyDescent="0.25">
      <c r="A147" s="63" t="str">
        <f>IF(A146&lt;'MASTER COPY'!$C$7,'MASTER COPY'!A147,"")</f>
        <v/>
      </c>
      <c r="B147" s="8" t="str">
        <f>IF(A146&lt;'MASTER COPY'!$C$7,'MASTER COPY'!B147,"")</f>
        <v/>
      </c>
      <c r="C147" s="9" t="str">
        <f>IF(A146&lt;'MASTER COPY'!$C$7,'MASTER COPY'!C147,"")</f>
        <v/>
      </c>
      <c r="D147" s="5" t="str">
        <f>IF(A146&lt;'MASTER COPY'!$C$7,'MASTER COPY'!D147,"")</f>
        <v/>
      </c>
      <c r="E147" s="17">
        <f>IF(A146&lt;'MASTER COPY'!$C$7,IF(D147&gt;=$E$8,1,0),0)</f>
        <v>0</v>
      </c>
      <c r="F147" s="17">
        <f>IF(A146&lt;'MASTER COPY'!$C$7,IF(D147&gt;=$F$8,1,0),0)</f>
        <v>0</v>
      </c>
      <c r="G147" s="17">
        <f>IF(A146&lt;'MASTER COPY'!$C$7,IF(D147&gt;=$G$8,1,0),0)</f>
        <v>0</v>
      </c>
      <c r="H147" s="17">
        <f>IF(A146&lt;'MASTER COPY'!$C$7,IF(D147&gt;=$H$8,1,0),0)</f>
        <v>0</v>
      </c>
    </row>
    <row r="148" spans="1:8" x14ac:dyDescent="0.25">
      <c r="A148" s="63" t="str">
        <f>IF(A147&lt;'MASTER COPY'!$C$7,'MASTER COPY'!A148,"")</f>
        <v/>
      </c>
      <c r="B148" s="8" t="str">
        <f>IF(A147&lt;'MASTER COPY'!$C$7,'MASTER COPY'!B148,"")</f>
        <v/>
      </c>
      <c r="C148" s="9" t="str">
        <f>IF(A147&lt;'MASTER COPY'!$C$7,'MASTER COPY'!C148,"")</f>
        <v/>
      </c>
      <c r="D148" s="5" t="str">
        <f>IF(A147&lt;'MASTER COPY'!$C$7,'MASTER COPY'!D148,"")</f>
        <v/>
      </c>
      <c r="E148" s="17">
        <f>IF(A147&lt;'MASTER COPY'!$C$7,IF(D148&gt;=$E$8,1,0),0)</f>
        <v>0</v>
      </c>
      <c r="F148" s="17">
        <f>IF(A147&lt;'MASTER COPY'!$C$7,IF(D148&gt;=$F$8,1,0),0)</f>
        <v>0</v>
      </c>
      <c r="G148" s="17">
        <f>IF(A147&lt;'MASTER COPY'!$C$7,IF(D148&gt;=$G$8,1,0),0)</f>
        <v>0</v>
      </c>
      <c r="H148" s="17">
        <f>IF(A147&lt;'MASTER COPY'!$C$7,IF(D148&gt;=$H$8,1,0),0)</f>
        <v>0</v>
      </c>
    </row>
    <row r="149" spans="1:8" x14ac:dyDescent="0.25">
      <c r="A149" s="63" t="str">
        <f>IF(A148&lt;'MASTER COPY'!$C$7,'MASTER COPY'!A149,"")</f>
        <v/>
      </c>
      <c r="B149" s="8" t="str">
        <f>IF(A148&lt;'MASTER COPY'!$C$7,'MASTER COPY'!B149,"")</f>
        <v/>
      </c>
      <c r="C149" s="9" t="str">
        <f>IF(A148&lt;'MASTER COPY'!$C$7,'MASTER COPY'!C149,"")</f>
        <v/>
      </c>
      <c r="D149" s="5" t="str">
        <f>IF(A148&lt;'MASTER COPY'!$C$7,'MASTER COPY'!D149,"")</f>
        <v/>
      </c>
      <c r="E149" s="17">
        <f>IF(A148&lt;'MASTER COPY'!$C$7,IF(D149&gt;=$E$8,1,0),0)</f>
        <v>0</v>
      </c>
      <c r="F149" s="17">
        <f>IF(A148&lt;'MASTER COPY'!$C$7,IF(D149&gt;=$F$8,1,0),0)</f>
        <v>0</v>
      </c>
      <c r="G149" s="17">
        <f>IF(A148&lt;'MASTER COPY'!$C$7,IF(D149&gt;=$G$8,1,0),0)</f>
        <v>0</v>
      </c>
      <c r="H149" s="17">
        <f>IF(A148&lt;'MASTER COPY'!$C$7,IF(D149&gt;=$H$8,1,0),0)</f>
        <v>0</v>
      </c>
    </row>
    <row r="150" spans="1:8" x14ac:dyDescent="0.25">
      <c r="A150" s="63" t="str">
        <f>IF(A149&lt;'MASTER COPY'!$C$7,'MASTER COPY'!A150,"")</f>
        <v/>
      </c>
      <c r="B150" s="8" t="str">
        <f>IF(A149&lt;'MASTER COPY'!$C$7,'MASTER COPY'!B150,"")</f>
        <v/>
      </c>
      <c r="C150" s="9" t="str">
        <f>IF(A149&lt;'MASTER COPY'!$C$7,'MASTER COPY'!C150,"")</f>
        <v/>
      </c>
      <c r="D150" s="5" t="str">
        <f>IF(A149&lt;'MASTER COPY'!$C$7,'MASTER COPY'!D150,"")</f>
        <v/>
      </c>
      <c r="E150" s="17">
        <f>IF(A149&lt;'MASTER COPY'!$C$7,IF(D150&gt;=$E$8,1,0),0)</f>
        <v>0</v>
      </c>
      <c r="F150" s="17">
        <f>IF(A149&lt;'MASTER COPY'!$C$7,IF(D150&gt;=$F$8,1,0),0)</f>
        <v>0</v>
      </c>
      <c r="G150" s="17">
        <f>IF(A149&lt;'MASTER COPY'!$C$7,IF(D150&gt;=$G$8,1,0),0)</f>
        <v>0</v>
      </c>
      <c r="H150" s="17">
        <f>IF(A149&lt;'MASTER COPY'!$C$7,IF(D150&gt;=$H$8,1,0),0)</f>
        <v>0</v>
      </c>
    </row>
    <row r="151" spans="1:8" x14ac:dyDescent="0.25">
      <c r="A151" s="63" t="str">
        <f>IF(A150&lt;'MASTER COPY'!$C$7,'MASTER COPY'!A151,"")</f>
        <v/>
      </c>
      <c r="B151" s="8" t="str">
        <f>IF(A150&lt;'MASTER COPY'!$C$7,'MASTER COPY'!B151,"")</f>
        <v/>
      </c>
      <c r="C151" s="9" t="str">
        <f>IF(A150&lt;'MASTER COPY'!$C$7,'MASTER COPY'!C151,"")</f>
        <v/>
      </c>
      <c r="D151" s="5" t="str">
        <f>IF(A150&lt;'MASTER COPY'!$C$7,'MASTER COPY'!D151,"")</f>
        <v/>
      </c>
      <c r="E151" s="17">
        <f>IF(A150&lt;'MASTER COPY'!$C$7,IF(D151&gt;=$E$8,1,0),0)</f>
        <v>0</v>
      </c>
      <c r="F151" s="17">
        <f>IF(A150&lt;'MASTER COPY'!$C$7,IF(D151&gt;=$F$8,1,0),0)</f>
        <v>0</v>
      </c>
      <c r="G151" s="17">
        <f>IF(A150&lt;'MASTER COPY'!$C$7,IF(D151&gt;=$G$8,1,0),0)</f>
        <v>0</v>
      </c>
      <c r="H151" s="17">
        <f>IF(A150&lt;'MASTER COPY'!$C$7,IF(D151&gt;=$H$8,1,0),0)</f>
        <v>0</v>
      </c>
    </row>
    <row r="152" spans="1:8" x14ac:dyDescent="0.25">
      <c r="A152" s="63" t="str">
        <f>IF(A151&lt;'MASTER COPY'!$C$7,'MASTER COPY'!A152,"")</f>
        <v/>
      </c>
      <c r="B152" s="8" t="str">
        <f>IF(A151&lt;'MASTER COPY'!$C$7,'MASTER COPY'!B152,"")</f>
        <v/>
      </c>
      <c r="C152" s="9" t="str">
        <f>IF(A151&lt;'MASTER COPY'!$C$7,'MASTER COPY'!C152,"")</f>
        <v/>
      </c>
      <c r="D152" s="5" t="str">
        <f>IF(A151&lt;'MASTER COPY'!$C$7,'MASTER COPY'!D152,"")</f>
        <v/>
      </c>
      <c r="E152" s="17">
        <f>IF(A151&lt;'MASTER COPY'!$C$7,IF(D152&gt;=$E$8,1,0),0)</f>
        <v>0</v>
      </c>
      <c r="F152" s="17">
        <f>IF(A151&lt;'MASTER COPY'!$C$7,IF(D152&gt;=$F$8,1,0),0)</f>
        <v>0</v>
      </c>
      <c r="G152" s="17">
        <f>IF(A151&lt;'MASTER COPY'!$C$7,IF(D152&gt;=$G$8,1,0),0)</f>
        <v>0</v>
      </c>
      <c r="H152" s="17">
        <f>IF(A151&lt;'MASTER COPY'!$C$7,IF(D152&gt;=$H$8,1,0),0)</f>
        <v>0</v>
      </c>
    </row>
    <row r="153" spans="1:8" x14ac:dyDescent="0.25">
      <c r="A153" s="63" t="str">
        <f>IF(A152&lt;'MASTER COPY'!$C$7,'MASTER COPY'!A153,"")</f>
        <v/>
      </c>
      <c r="B153" s="8" t="str">
        <f>IF(A152&lt;'MASTER COPY'!$C$7,'MASTER COPY'!B153,"")</f>
        <v/>
      </c>
      <c r="C153" s="9" t="str">
        <f>IF(A152&lt;'MASTER COPY'!$C$7,'MASTER COPY'!C153,"")</f>
        <v/>
      </c>
      <c r="D153" s="5" t="str">
        <f>IF(A152&lt;'MASTER COPY'!$C$7,'MASTER COPY'!D153,"")</f>
        <v/>
      </c>
      <c r="E153" s="17">
        <f>IF(A152&lt;'MASTER COPY'!$C$7,IF(D153&gt;=$E$8,1,0),0)</f>
        <v>0</v>
      </c>
      <c r="F153" s="17">
        <f>IF(A152&lt;'MASTER COPY'!$C$7,IF(D153&gt;=$F$8,1,0),0)</f>
        <v>0</v>
      </c>
      <c r="G153" s="17">
        <f>IF(A152&lt;'MASTER COPY'!$C$7,IF(D153&gt;=$G$8,1,0),0)</f>
        <v>0</v>
      </c>
      <c r="H153" s="17">
        <f>IF(A152&lt;'MASTER COPY'!$C$7,IF(D153&gt;=$H$8,1,0),0)</f>
        <v>0</v>
      </c>
    </row>
    <row r="154" spans="1:8" x14ac:dyDescent="0.25">
      <c r="A154" s="63" t="str">
        <f>IF(A153&lt;'MASTER COPY'!$C$7,'MASTER COPY'!A154,"")</f>
        <v/>
      </c>
      <c r="B154" s="8" t="str">
        <f>IF(A153&lt;'MASTER COPY'!$C$7,'MASTER COPY'!B154,"")</f>
        <v/>
      </c>
      <c r="C154" s="9" t="str">
        <f>IF(A153&lt;'MASTER COPY'!$C$7,'MASTER COPY'!C154,"")</f>
        <v/>
      </c>
      <c r="D154" s="5" t="str">
        <f>IF(A153&lt;'MASTER COPY'!$C$7,'MASTER COPY'!D154,"")</f>
        <v/>
      </c>
      <c r="E154" s="17">
        <f>IF(A153&lt;'MASTER COPY'!$C$7,IF(D154&gt;=$E$8,1,0),0)</f>
        <v>0</v>
      </c>
      <c r="F154" s="17">
        <f>IF(A153&lt;'MASTER COPY'!$C$7,IF(D154&gt;=$F$8,1,0),0)</f>
        <v>0</v>
      </c>
      <c r="G154" s="17">
        <f>IF(A153&lt;'MASTER COPY'!$C$7,IF(D154&gt;=$G$8,1,0),0)</f>
        <v>0</v>
      </c>
      <c r="H154" s="17">
        <f>IF(A153&lt;'MASTER COPY'!$C$7,IF(D154&gt;=$H$8,1,0),0)</f>
        <v>0</v>
      </c>
    </row>
    <row r="155" spans="1:8" x14ac:dyDescent="0.25">
      <c r="A155" s="63" t="str">
        <f>IF(A154&lt;'MASTER COPY'!$C$7,'MASTER COPY'!A155,"")</f>
        <v/>
      </c>
      <c r="B155" s="8" t="str">
        <f>IF(A154&lt;'MASTER COPY'!$C$7,'MASTER COPY'!B155,"")</f>
        <v/>
      </c>
      <c r="C155" s="9" t="str">
        <f>IF(A154&lt;'MASTER COPY'!$C$7,'MASTER COPY'!C155,"")</f>
        <v/>
      </c>
      <c r="D155" s="5" t="str">
        <f>IF(A154&lt;'MASTER COPY'!$C$7,'MASTER COPY'!D155,"")</f>
        <v/>
      </c>
      <c r="E155" s="17">
        <f>IF(A154&lt;'MASTER COPY'!$C$7,IF(D155&gt;=$E$8,1,0),0)</f>
        <v>0</v>
      </c>
      <c r="F155" s="17">
        <f>IF(A154&lt;'MASTER COPY'!$C$7,IF(D155&gt;=$F$8,1,0),0)</f>
        <v>0</v>
      </c>
      <c r="G155" s="17">
        <f>IF(A154&lt;'MASTER COPY'!$C$7,IF(D155&gt;=$G$8,1,0),0)</f>
        <v>0</v>
      </c>
      <c r="H155" s="17">
        <f>IF(A154&lt;'MASTER COPY'!$C$7,IF(D155&gt;=$H$8,1,0),0)</f>
        <v>0</v>
      </c>
    </row>
    <row r="156" spans="1:8" x14ac:dyDescent="0.25">
      <c r="A156" s="63" t="str">
        <f>IF(A155&lt;'MASTER COPY'!$C$7,'MASTER COPY'!A156,"")</f>
        <v/>
      </c>
      <c r="B156" s="8" t="str">
        <f>IF(A155&lt;'MASTER COPY'!$C$7,'MASTER COPY'!B156,"")</f>
        <v/>
      </c>
      <c r="C156" s="9" t="str">
        <f>IF(A155&lt;'MASTER COPY'!$C$7,'MASTER COPY'!C156,"")</f>
        <v/>
      </c>
      <c r="D156" s="5" t="str">
        <f>IF(A155&lt;'MASTER COPY'!$C$7,'MASTER COPY'!D156,"")</f>
        <v/>
      </c>
      <c r="E156" s="17">
        <f>IF(A155&lt;'MASTER COPY'!$C$7,IF(D156&gt;=$E$8,1,0),0)</f>
        <v>0</v>
      </c>
      <c r="F156" s="17">
        <f>IF(A155&lt;'MASTER COPY'!$C$7,IF(D156&gt;=$F$8,1,0),0)</f>
        <v>0</v>
      </c>
      <c r="G156" s="17">
        <f>IF(A155&lt;'MASTER COPY'!$C$7,IF(D156&gt;=$G$8,1,0),0)</f>
        <v>0</v>
      </c>
      <c r="H156" s="17">
        <f>IF(A155&lt;'MASTER COPY'!$C$7,IF(D156&gt;=$H$8,1,0),0)</f>
        <v>0</v>
      </c>
    </row>
    <row r="157" spans="1:8" x14ac:dyDescent="0.25">
      <c r="A157" s="63" t="str">
        <f>IF(A156&lt;'MASTER COPY'!$C$7,'MASTER COPY'!A157,"")</f>
        <v/>
      </c>
      <c r="B157" s="8" t="str">
        <f>IF(A156&lt;'MASTER COPY'!$C$7,'MASTER COPY'!B157,"")</f>
        <v/>
      </c>
      <c r="C157" s="9" t="str">
        <f>IF(A156&lt;'MASTER COPY'!$C$7,'MASTER COPY'!C157,"")</f>
        <v/>
      </c>
      <c r="D157" s="5" t="str">
        <f>IF(A156&lt;'MASTER COPY'!$C$7,'MASTER COPY'!D157,"")</f>
        <v/>
      </c>
      <c r="E157" s="17">
        <f>IF(A156&lt;'MASTER COPY'!$C$7,IF(D157&gt;=$E$8,1,0),0)</f>
        <v>0</v>
      </c>
      <c r="F157" s="17">
        <f>IF(A156&lt;'MASTER COPY'!$C$7,IF(D157&gt;=$F$8,1,0),0)</f>
        <v>0</v>
      </c>
      <c r="G157" s="17">
        <f>IF(A156&lt;'MASTER COPY'!$C$7,IF(D157&gt;=$G$8,1,0),0)</f>
        <v>0</v>
      </c>
      <c r="H157" s="17">
        <f>IF(A156&lt;'MASTER COPY'!$C$7,IF(D157&gt;=$H$8,1,0),0)</f>
        <v>0</v>
      </c>
    </row>
    <row r="158" spans="1:8" x14ac:dyDescent="0.25">
      <c r="A158" s="63" t="str">
        <f>IF(A157&lt;'MASTER COPY'!$C$7,'MASTER COPY'!A158,"")</f>
        <v/>
      </c>
      <c r="B158" s="8" t="str">
        <f>IF(A157&lt;'MASTER COPY'!$C$7,'MASTER COPY'!B158,"")</f>
        <v/>
      </c>
      <c r="C158" s="9" t="str">
        <f>IF(A157&lt;'MASTER COPY'!$C$7,'MASTER COPY'!C158,"")</f>
        <v/>
      </c>
      <c r="D158" s="5" t="str">
        <f>IF(A157&lt;'MASTER COPY'!$C$7,'MASTER COPY'!D158,"")</f>
        <v/>
      </c>
      <c r="E158" s="17">
        <f>IF(A157&lt;'MASTER COPY'!$C$7,IF(D158&gt;=$E$8,1,0),0)</f>
        <v>0</v>
      </c>
      <c r="F158" s="17">
        <f>IF(A157&lt;'MASTER COPY'!$C$7,IF(D158&gt;=$F$8,1,0),0)</f>
        <v>0</v>
      </c>
      <c r="G158" s="17">
        <f>IF(A157&lt;'MASTER COPY'!$C$7,IF(D158&gt;=$G$8,1,0),0)</f>
        <v>0</v>
      </c>
      <c r="H158" s="17">
        <f>IF(A157&lt;'MASTER COPY'!$C$7,IF(D158&gt;=$H$8,1,0),0)</f>
        <v>0</v>
      </c>
    </row>
    <row r="159" spans="1:8" x14ac:dyDescent="0.25">
      <c r="A159" s="63" t="str">
        <f>IF(A158&lt;'MASTER COPY'!$C$7,'MASTER COPY'!A159,"")</f>
        <v/>
      </c>
      <c r="B159" s="8" t="str">
        <f>IF(A158&lt;'MASTER COPY'!$C$7,'MASTER COPY'!B159,"")</f>
        <v/>
      </c>
      <c r="C159" s="9" t="str">
        <f>IF(A158&lt;'MASTER COPY'!$C$7,'MASTER COPY'!C159,"")</f>
        <v/>
      </c>
      <c r="D159" s="5" t="str">
        <f>IF(A158&lt;'MASTER COPY'!$C$7,'MASTER COPY'!D159,"")</f>
        <v/>
      </c>
      <c r="E159" s="17">
        <f>IF(A158&lt;'MASTER COPY'!$C$7,IF(D159&gt;=$E$8,1,0),0)</f>
        <v>0</v>
      </c>
      <c r="F159" s="17">
        <f>IF(A158&lt;'MASTER COPY'!$C$7,IF(D159&gt;=$F$8,1,0),0)</f>
        <v>0</v>
      </c>
      <c r="G159" s="17">
        <f>IF(A158&lt;'MASTER COPY'!$C$7,IF(D159&gt;=$G$8,1,0),0)</f>
        <v>0</v>
      </c>
      <c r="H159" s="17">
        <f>IF(A158&lt;'MASTER COPY'!$C$7,IF(D159&gt;=$H$8,1,0),0)</f>
        <v>0</v>
      </c>
    </row>
    <row r="160" spans="1:8" x14ac:dyDescent="0.25">
      <c r="A160" s="63" t="str">
        <f>IF(A159&lt;'MASTER COPY'!$C$7,'MASTER COPY'!A160,"")</f>
        <v/>
      </c>
      <c r="B160" s="8" t="str">
        <f>IF(A159&lt;'MASTER COPY'!$C$7,'MASTER COPY'!B160,"")</f>
        <v/>
      </c>
      <c r="C160" s="9" t="str">
        <f>IF(A159&lt;'MASTER COPY'!$C$7,'MASTER COPY'!C160,"")</f>
        <v/>
      </c>
      <c r="D160" s="5" t="str">
        <f>IF(A159&lt;'MASTER COPY'!$C$7,'MASTER COPY'!D160,"")</f>
        <v/>
      </c>
    </row>
    <row r="161" spans="1:4" x14ac:dyDescent="0.25">
      <c r="A161" s="63" t="str">
        <f>IF(A160&lt;'MASTER COPY'!$C$7,'MASTER COPY'!A161,"")</f>
        <v/>
      </c>
      <c r="B161" s="8" t="str">
        <f>IF(A160&lt;'MASTER COPY'!$C$7,'MASTER COPY'!B161,"")</f>
        <v/>
      </c>
      <c r="C161" s="9" t="str">
        <f>IF(A160&lt;'MASTER COPY'!$C$7,'MASTER COPY'!C161,"")</f>
        <v/>
      </c>
      <c r="D161" s="5" t="str">
        <f>IF(A160&lt;'MASTER COPY'!$C$7,'MASTER COPY'!D161,"")</f>
        <v/>
      </c>
    </row>
    <row r="162" spans="1:4" x14ac:dyDescent="0.25">
      <c r="A162" s="63" t="str">
        <f>IF(A161&lt;'MASTER COPY'!$C$7,'MASTER COPY'!A162,"")</f>
        <v/>
      </c>
      <c r="B162" s="8" t="str">
        <f>IF(A161&lt;'MASTER COPY'!$C$7,'MASTER COPY'!B162,"")</f>
        <v/>
      </c>
      <c r="C162" s="9" t="str">
        <f>IF(A161&lt;'MASTER COPY'!$C$7,'MASTER COPY'!C162,"")</f>
        <v/>
      </c>
      <c r="D162" s="5" t="str">
        <f>IF(A161&lt;'MASTER COPY'!$C$7,'MASTER COPY'!D162,"")</f>
        <v/>
      </c>
    </row>
    <row r="163" spans="1:4" x14ac:dyDescent="0.25">
      <c r="A163" s="63" t="str">
        <f>IF(A162&lt;'MASTER COPY'!$C$7,'MASTER COPY'!A163,"")</f>
        <v/>
      </c>
      <c r="B163" s="8" t="str">
        <f>IF(A162&lt;'MASTER COPY'!$C$7,'MASTER COPY'!B163,"")</f>
        <v/>
      </c>
      <c r="C163" s="9" t="str">
        <f>IF(A162&lt;'MASTER COPY'!$C$7,'MASTER COPY'!C163,"")</f>
        <v/>
      </c>
      <c r="D163" s="5" t="str">
        <f>IF(A162&lt;'MASTER COPY'!$C$7,'MASTER COPY'!D163,"")</f>
        <v/>
      </c>
    </row>
    <row r="164" spans="1:4" x14ac:dyDescent="0.25">
      <c r="A164" s="63" t="str">
        <f>IF(A163&lt;'MASTER COPY'!$C$7,'MASTER COPY'!A164,"")</f>
        <v/>
      </c>
      <c r="B164" s="8" t="str">
        <f>IF(A163&lt;'MASTER COPY'!$C$7,'MASTER COPY'!B164,"")</f>
        <v/>
      </c>
      <c r="C164" s="9" t="str">
        <f>IF(A163&lt;'MASTER COPY'!$C$7,'MASTER COPY'!C164,"")</f>
        <v/>
      </c>
      <c r="D164" s="5" t="str">
        <f>IF(A163&lt;'MASTER COPY'!$C$7,'MASTER COPY'!D164,"")</f>
        <v/>
      </c>
    </row>
    <row r="165" spans="1:4" x14ac:dyDescent="0.25">
      <c r="A165" s="63" t="str">
        <f>IF(A164&lt;'MASTER COPY'!$C$7,'MASTER COPY'!A165,"")</f>
        <v/>
      </c>
      <c r="B165" s="8" t="str">
        <f>IF(A164&lt;'MASTER COPY'!$C$7,'MASTER COPY'!B165,"")</f>
        <v/>
      </c>
      <c r="C165" s="9" t="str">
        <f>IF(A164&lt;'MASTER COPY'!$C$7,'MASTER COPY'!C165,"")</f>
        <v/>
      </c>
      <c r="D165" s="5" t="str">
        <f>IF(A164&lt;'MASTER COPY'!$C$7,'MASTER COPY'!D165,"")</f>
        <v/>
      </c>
    </row>
    <row r="166" spans="1:4" x14ac:dyDescent="0.25">
      <c r="A166" s="63" t="str">
        <f>IF(A165&lt;'MASTER COPY'!$C$7,'MASTER COPY'!A166,"")</f>
        <v/>
      </c>
      <c r="B166" s="8" t="str">
        <f>IF(A165&lt;'MASTER COPY'!$C$7,'MASTER COPY'!B166,"")</f>
        <v/>
      </c>
      <c r="C166" s="9" t="str">
        <f>IF(A165&lt;'MASTER COPY'!$C$7,'MASTER COPY'!C166,"")</f>
        <v/>
      </c>
      <c r="D166" s="5" t="str">
        <f>IF(A165&lt;'MASTER COPY'!$C$7,'MASTER COPY'!D166,"")</f>
        <v/>
      </c>
    </row>
    <row r="167" spans="1:4" x14ac:dyDescent="0.25">
      <c r="A167" s="63" t="str">
        <f>IF(A166&lt;'MASTER COPY'!$C$7,'MASTER COPY'!A167,"")</f>
        <v/>
      </c>
      <c r="B167" s="8" t="str">
        <f>IF(A166&lt;'MASTER COPY'!$C$7,'MASTER COPY'!B167,"")</f>
        <v/>
      </c>
      <c r="C167" s="9" t="str">
        <f>IF(A166&lt;'MASTER COPY'!$C$7,'MASTER COPY'!C167,"")</f>
        <v/>
      </c>
      <c r="D167" s="5" t="str">
        <f>IF(A166&lt;'MASTER COPY'!$C$7,'MASTER COPY'!D167,"")</f>
        <v/>
      </c>
    </row>
    <row r="168" spans="1:4" x14ac:dyDescent="0.25">
      <c r="A168" s="63" t="str">
        <f>IF(A167&lt;'MASTER COPY'!$C$7,'MASTER COPY'!A168,"")</f>
        <v/>
      </c>
      <c r="B168" s="8" t="str">
        <f>IF(A167&lt;'MASTER COPY'!$C$7,'MASTER COPY'!B168,"")</f>
        <v/>
      </c>
      <c r="C168" s="9" t="str">
        <f>IF(A167&lt;'MASTER COPY'!$C$7,'MASTER COPY'!C168,"")</f>
        <v/>
      </c>
      <c r="D168" s="5" t="str">
        <f>IF(A167&lt;'MASTER COPY'!$C$7,'MASTER COPY'!D168,"")</f>
        <v/>
      </c>
    </row>
    <row r="169" spans="1:4" x14ac:dyDescent="0.25">
      <c r="A169" s="63" t="str">
        <f>IF(A168&lt;'MASTER COPY'!$C$7,'MASTER COPY'!A169,"")</f>
        <v/>
      </c>
      <c r="B169" s="8" t="str">
        <f>IF(A168&lt;'MASTER COPY'!$C$7,'MASTER COPY'!B169,"")</f>
        <v/>
      </c>
      <c r="C169" s="9" t="str">
        <f>IF(A168&lt;'MASTER COPY'!$C$7,'MASTER COPY'!C169,"")</f>
        <v/>
      </c>
      <c r="D169" s="5" t="str">
        <f>IF(A168&lt;'MASTER COPY'!$C$7,'MASTER COPY'!D169,"")</f>
        <v/>
      </c>
    </row>
    <row r="170" spans="1:4" x14ac:dyDescent="0.25">
      <c r="A170" s="63" t="str">
        <f>IF(A169&lt;'MASTER COPY'!$C$7,'MASTER COPY'!A170,"")</f>
        <v/>
      </c>
      <c r="B170" s="8" t="str">
        <f>IF(A169&lt;'MASTER COPY'!$C$7,'MASTER COPY'!B170,"")</f>
        <v/>
      </c>
      <c r="C170" s="9" t="str">
        <f>IF(A169&lt;'MASTER COPY'!$C$7,'MASTER COPY'!C170,"")</f>
        <v/>
      </c>
      <c r="D170" s="5" t="str">
        <f>IF(A169&lt;'MASTER COPY'!$C$7,'MASTER COPY'!D170,"")</f>
        <v/>
      </c>
    </row>
    <row r="171" spans="1:4" x14ac:dyDescent="0.25">
      <c r="A171" s="63" t="str">
        <f>IF(A170&lt;'MASTER COPY'!$C$7,'MASTER COPY'!A171,"")</f>
        <v/>
      </c>
      <c r="B171" s="8" t="str">
        <f>IF(A170&lt;'MASTER COPY'!$C$7,'MASTER COPY'!B171,"")</f>
        <v/>
      </c>
      <c r="C171" s="9" t="str">
        <f>IF(A170&lt;'MASTER COPY'!$C$7,'MASTER COPY'!C171,"")</f>
        <v/>
      </c>
      <c r="D171" s="5" t="str">
        <f>IF(A170&lt;'MASTER COPY'!$C$7,'MASTER COPY'!D171,"")</f>
        <v/>
      </c>
    </row>
    <row r="172" spans="1:4" x14ac:dyDescent="0.25">
      <c r="A172" s="63" t="str">
        <f>IF(A171&lt;'MASTER COPY'!$C$7,'MASTER COPY'!A172,"")</f>
        <v/>
      </c>
      <c r="B172" s="8" t="str">
        <f>IF(A171&lt;'MASTER COPY'!$C$7,'MASTER COPY'!B172,"")</f>
        <v/>
      </c>
      <c r="C172" s="9" t="str">
        <f>IF(A171&lt;'MASTER COPY'!$C$7,'MASTER COPY'!C172,"")</f>
        <v/>
      </c>
      <c r="D172" s="5" t="str">
        <f>IF(A171&lt;'MASTER COPY'!$C$7,'MASTER COPY'!D172,"")</f>
        <v/>
      </c>
    </row>
    <row r="173" spans="1:4" x14ac:dyDescent="0.25">
      <c r="A173" s="63" t="str">
        <f>IF(A172&lt;'MASTER COPY'!$C$7,'MASTER COPY'!A173,"")</f>
        <v/>
      </c>
      <c r="B173" s="8" t="str">
        <f>IF(A172&lt;'MASTER COPY'!$C$7,'MASTER COPY'!B173,"")</f>
        <v/>
      </c>
      <c r="C173" s="9" t="str">
        <f>IF(A172&lt;'MASTER COPY'!$C$7,'MASTER COPY'!C173,"")</f>
        <v/>
      </c>
      <c r="D173" s="5" t="str">
        <f>IF(A172&lt;'MASTER COPY'!$C$7,'MASTER COPY'!D173,"")</f>
        <v/>
      </c>
    </row>
    <row r="174" spans="1:4" x14ac:dyDescent="0.25">
      <c r="A174" s="63" t="str">
        <f>IF(A173&lt;'MASTER COPY'!$C$7,'MASTER COPY'!A174,"")</f>
        <v/>
      </c>
      <c r="B174" s="8" t="str">
        <f>IF(A173&lt;'MASTER COPY'!$C$7,'MASTER COPY'!B174,"")</f>
        <v/>
      </c>
      <c r="C174" s="9" t="str">
        <f>IF(A173&lt;'MASTER COPY'!$C$7,'MASTER COPY'!C174,"")</f>
        <v/>
      </c>
      <c r="D174" s="5" t="str">
        <f>IF(A173&lt;'MASTER COPY'!$C$7,'MASTER COPY'!D174,"")</f>
        <v/>
      </c>
    </row>
    <row r="175" spans="1:4" x14ac:dyDescent="0.25">
      <c r="A175" s="63" t="str">
        <f>IF(A174&lt;'MASTER COPY'!$C$7,'MASTER COPY'!A175,"")</f>
        <v/>
      </c>
      <c r="B175" s="8" t="str">
        <f>IF(A174&lt;'MASTER COPY'!$C$7,'MASTER COPY'!B175,"")</f>
        <v/>
      </c>
      <c r="C175" s="9" t="str">
        <f>IF(A174&lt;'MASTER COPY'!$C$7,'MASTER COPY'!C175,"")</f>
        <v/>
      </c>
      <c r="D175" s="5" t="str">
        <f>IF(A174&lt;'MASTER COPY'!$C$7,'MASTER COPY'!D175,"")</f>
        <v/>
      </c>
    </row>
    <row r="176" spans="1:4" x14ac:dyDescent="0.25">
      <c r="A176" s="63" t="str">
        <f>IF(A175&lt;'MASTER COPY'!$C$7,'MASTER COPY'!A176,"")</f>
        <v/>
      </c>
      <c r="B176" s="8" t="str">
        <f>IF(A175&lt;'MASTER COPY'!$C$7,'MASTER COPY'!B176,"")</f>
        <v/>
      </c>
      <c r="C176" s="9" t="str">
        <f>IF(A175&lt;'MASTER COPY'!$C$7,'MASTER COPY'!C176,"")</f>
        <v/>
      </c>
      <c r="D176" s="5" t="str">
        <f>IF(A175&lt;'MASTER COPY'!$C$7,'MASTER COPY'!D176,"")</f>
        <v/>
      </c>
    </row>
    <row r="177" spans="1:4" x14ac:dyDescent="0.25">
      <c r="A177" s="63" t="str">
        <f>IF(A176&lt;'MASTER COPY'!$C$7,'MASTER COPY'!A177,"")</f>
        <v/>
      </c>
      <c r="B177" s="8" t="str">
        <f>IF(A176&lt;'MASTER COPY'!$C$7,'MASTER COPY'!B177,"")</f>
        <v/>
      </c>
      <c r="C177" s="9" t="str">
        <f>IF(A176&lt;'MASTER COPY'!$C$7,'MASTER COPY'!C177,"")</f>
        <v/>
      </c>
      <c r="D177" s="5" t="str">
        <f>IF(A176&lt;'MASTER COPY'!$C$7,'MASTER COPY'!D177,"")</f>
        <v/>
      </c>
    </row>
    <row r="178" spans="1:4" x14ac:dyDescent="0.25">
      <c r="A178" s="63" t="str">
        <f>IF(A177&lt;'MASTER COPY'!$C$7,'MASTER COPY'!A178,"")</f>
        <v/>
      </c>
      <c r="B178" s="8" t="str">
        <f>IF(A177&lt;'MASTER COPY'!$C$7,'MASTER COPY'!B178,"")</f>
        <v/>
      </c>
      <c r="C178" s="9" t="str">
        <f>IF(A177&lt;'MASTER COPY'!$C$7,'MASTER COPY'!C178,"")</f>
        <v/>
      </c>
      <c r="D178" s="5" t="str">
        <f>IF(A177&lt;'MASTER COPY'!$C$7,'MASTER COPY'!D178,"")</f>
        <v/>
      </c>
    </row>
    <row r="179" spans="1:4" x14ac:dyDescent="0.25">
      <c r="A179" s="63" t="str">
        <f>IF(A178&lt;'MASTER COPY'!$C$7,'MASTER COPY'!A179,"")</f>
        <v/>
      </c>
      <c r="B179" s="8" t="str">
        <f>IF(A178&lt;'MASTER COPY'!$C$7,'MASTER COPY'!B179,"")</f>
        <v/>
      </c>
      <c r="C179" s="9" t="str">
        <f>IF(A178&lt;'MASTER COPY'!$C$7,'MASTER COPY'!C179,"")</f>
        <v/>
      </c>
      <c r="D179" s="5" t="str">
        <f>IF(A178&lt;'MASTER COPY'!$C$7,'MASTER COPY'!D179,"")</f>
        <v/>
      </c>
    </row>
    <row r="180" spans="1:4" x14ac:dyDescent="0.25">
      <c r="A180" s="63" t="str">
        <f>IF(A179&lt;'MASTER COPY'!$C$7,'MASTER COPY'!A180,"")</f>
        <v/>
      </c>
      <c r="B180" s="8" t="str">
        <f>IF(A179&lt;'MASTER COPY'!$C$7,'MASTER COPY'!B180,"")</f>
        <v/>
      </c>
      <c r="C180" s="9" t="str">
        <f>IF(A179&lt;'MASTER COPY'!$C$7,'MASTER COPY'!C180,"")</f>
        <v/>
      </c>
      <c r="D180" s="5" t="str">
        <f>IF(A179&lt;'MASTER COPY'!$C$7,'MASTER COPY'!D180,"")</f>
        <v/>
      </c>
    </row>
    <row r="181" spans="1:4" x14ac:dyDescent="0.25">
      <c r="A181" s="63" t="str">
        <f>IF(A180&lt;'MASTER COPY'!$C$7,'MASTER COPY'!A181,"")</f>
        <v/>
      </c>
      <c r="B181" s="8" t="str">
        <f>IF(A180&lt;'MASTER COPY'!$C$7,'MASTER COPY'!B181,"")</f>
        <v/>
      </c>
      <c r="C181" s="9" t="str">
        <f>IF(A180&lt;'MASTER COPY'!$C$7,'MASTER COPY'!C181,"")</f>
        <v/>
      </c>
      <c r="D181" s="5" t="str">
        <f>IF(A180&lt;'MASTER COPY'!$C$7,'MASTER COPY'!D181,"")</f>
        <v/>
      </c>
    </row>
    <row r="182" spans="1:4" x14ac:dyDescent="0.25">
      <c r="A182" s="63" t="str">
        <f>IF(A181&lt;'MASTER COPY'!$C$7,'MASTER COPY'!A182,"")</f>
        <v/>
      </c>
      <c r="B182" s="8" t="str">
        <f>IF(A181&lt;'MASTER COPY'!$C$7,'MASTER COPY'!B182,"")</f>
        <v/>
      </c>
      <c r="C182" s="9" t="str">
        <f>IF(A181&lt;'MASTER COPY'!$C$7,'MASTER COPY'!C182,"")</f>
        <v/>
      </c>
      <c r="D182" s="5" t="str">
        <f>IF(A181&lt;'MASTER COPY'!$C$7,'MASTER COPY'!D182,"")</f>
        <v/>
      </c>
    </row>
    <row r="183" spans="1:4" x14ac:dyDescent="0.25">
      <c r="A183" s="63" t="str">
        <f>IF(A182&lt;'MASTER COPY'!$C$7,'MASTER COPY'!A183,"")</f>
        <v/>
      </c>
      <c r="B183" s="8" t="str">
        <f>IF(A182&lt;'MASTER COPY'!$C$7,'MASTER COPY'!B183,"")</f>
        <v/>
      </c>
      <c r="C183" s="9" t="str">
        <f>IF(A182&lt;'MASTER COPY'!$C$7,'MASTER COPY'!C183,"")</f>
        <v/>
      </c>
      <c r="D183" s="5" t="str">
        <f>IF(A182&lt;'MASTER COPY'!$C$7,'MASTER COPY'!D183,"")</f>
        <v/>
      </c>
    </row>
    <row r="184" spans="1:4" x14ac:dyDescent="0.25">
      <c r="A184" s="63" t="str">
        <f>IF(A183&lt;'MASTER COPY'!$C$7,'MASTER COPY'!A184,"")</f>
        <v/>
      </c>
      <c r="B184" s="8" t="str">
        <f>IF(A183&lt;'MASTER COPY'!$C$7,'MASTER COPY'!B184,"")</f>
        <v/>
      </c>
      <c r="C184" s="9" t="str">
        <f>IF(A183&lt;'MASTER COPY'!$C$7,'MASTER COPY'!C184,"")</f>
        <v/>
      </c>
      <c r="D184" s="5" t="str">
        <f>IF(A183&lt;'MASTER COPY'!$C$7,'MASTER COPY'!D184,"")</f>
        <v/>
      </c>
    </row>
    <row r="185" spans="1:4" x14ac:dyDescent="0.25">
      <c r="A185" s="63" t="str">
        <f>IF(A184&lt;'MASTER COPY'!$C$7,'MASTER COPY'!A185,"")</f>
        <v/>
      </c>
      <c r="B185" s="8" t="str">
        <f>IF(A184&lt;'MASTER COPY'!$C$7,'MASTER COPY'!B185,"")</f>
        <v/>
      </c>
      <c r="C185" s="9" t="str">
        <f>IF(A184&lt;'MASTER COPY'!$C$7,'MASTER COPY'!C185,"")</f>
        <v/>
      </c>
      <c r="D185" s="5" t="str">
        <f>IF(A184&lt;'MASTER COPY'!$C$7,'MASTER COPY'!D185,"")</f>
        <v/>
      </c>
    </row>
    <row r="186" spans="1:4" x14ac:dyDescent="0.25">
      <c r="A186" s="63" t="str">
        <f>IF(A185&lt;'MASTER COPY'!$C$7,'MASTER COPY'!A186,"")</f>
        <v/>
      </c>
      <c r="B186" s="8" t="str">
        <f>IF(A185&lt;'MASTER COPY'!$C$7,'MASTER COPY'!B186,"")</f>
        <v/>
      </c>
      <c r="C186" s="9" t="str">
        <f>IF(A185&lt;'MASTER COPY'!$C$7,'MASTER COPY'!C186,"")</f>
        <v/>
      </c>
      <c r="D186" s="5" t="str">
        <f>IF(A185&lt;'MASTER COPY'!$C$7,'MASTER COPY'!D186,"")</f>
        <v/>
      </c>
    </row>
    <row r="187" spans="1:4" x14ac:dyDescent="0.25">
      <c r="A187" s="63" t="str">
        <f>IF(A186&lt;'MASTER COPY'!$C$7,'MASTER COPY'!A187,"")</f>
        <v/>
      </c>
      <c r="B187" s="8" t="str">
        <f>IF(A186&lt;'MASTER COPY'!$C$7,'MASTER COPY'!B187,"")</f>
        <v/>
      </c>
      <c r="C187" s="9" t="str">
        <f>IF(A186&lt;'MASTER COPY'!$C$7,'MASTER COPY'!C187,"")</f>
        <v/>
      </c>
      <c r="D187" s="5" t="str">
        <f>IF(A186&lt;'MASTER COPY'!$C$7,'MASTER COPY'!D187,"")</f>
        <v/>
      </c>
    </row>
    <row r="188" spans="1:4" x14ac:dyDescent="0.25">
      <c r="A188" s="63" t="str">
        <f>IF(A187&lt;'MASTER COPY'!$C$7,'MASTER COPY'!A188,"")</f>
        <v/>
      </c>
      <c r="B188" s="8" t="str">
        <f>IF(A187&lt;'MASTER COPY'!$C$7,'MASTER COPY'!B188,"")</f>
        <v/>
      </c>
      <c r="C188" s="9" t="str">
        <f>IF(A187&lt;'MASTER COPY'!$C$7,'MASTER COPY'!C188,"")</f>
        <v/>
      </c>
      <c r="D188" s="5" t="str">
        <f>IF(A187&lt;'MASTER COPY'!$C$7,'MASTER COPY'!D188,"")</f>
        <v/>
      </c>
    </row>
    <row r="189" spans="1:4" x14ac:dyDescent="0.25">
      <c r="A189" s="63" t="str">
        <f>IF(A188&lt;'MASTER COPY'!$C$7,'MASTER COPY'!A189,"")</f>
        <v/>
      </c>
      <c r="B189" s="8" t="str">
        <f>IF(A188&lt;'MASTER COPY'!$C$7,'MASTER COPY'!B189,"")</f>
        <v/>
      </c>
      <c r="C189" s="9" t="str">
        <f>IF(A188&lt;'MASTER COPY'!$C$7,'MASTER COPY'!C189,"")</f>
        <v/>
      </c>
      <c r="D189" s="5" t="str">
        <f>IF(A188&lt;'MASTER COPY'!$C$7,'MASTER COPY'!D189,"")</f>
        <v/>
      </c>
    </row>
    <row r="190" spans="1:4" x14ac:dyDescent="0.25">
      <c r="A190" s="63" t="str">
        <f>IF(A189&lt;'MASTER COPY'!$C$7,'MASTER COPY'!A190,"")</f>
        <v/>
      </c>
      <c r="B190" s="8" t="str">
        <f>IF(A189&lt;'MASTER COPY'!$C$7,'MASTER COPY'!B190,"")</f>
        <v/>
      </c>
      <c r="C190" s="9" t="str">
        <f>IF(A189&lt;'MASTER COPY'!$C$7,'MASTER COPY'!C190,"")</f>
        <v/>
      </c>
      <c r="D190" s="5" t="str">
        <f>IF(A189&lt;'MASTER COPY'!$C$7,'MASTER COPY'!D190,"")</f>
        <v/>
      </c>
    </row>
    <row r="191" spans="1:4" x14ac:dyDescent="0.25">
      <c r="A191" s="63" t="str">
        <f>IF(A190&lt;'MASTER COPY'!$C$7,'MASTER COPY'!A191,"")</f>
        <v/>
      </c>
      <c r="B191" s="8" t="str">
        <f>IF(A190&lt;'MASTER COPY'!$C$7,'MASTER COPY'!B191,"")</f>
        <v/>
      </c>
      <c r="C191" s="9" t="str">
        <f>IF(A190&lt;'MASTER COPY'!$C$7,'MASTER COPY'!C191,"")</f>
        <v/>
      </c>
      <c r="D191" s="5" t="str">
        <f>IF(A190&lt;'MASTER COPY'!$C$7,'MASTER COPY'!D191,"")</f>
        <v/>
      </c>
    </row>
    <row r="192" spans="1:4" x14ac:dyDescent="0.25">
      <c r="A192" s="63" t="str">
        <f>IF(A191&lt;'MASTER COPY'!$C$7,'MASTER COPY'!A192,"")</f>
        <v/>
      </c>
      <c r="B192" s="8" t="str">
        <f>IF(A191&lt;'MASTER COPY'!$C$7,'MASTER COPY'!B192,"")</f>
        <v/>
      </c>
      <c r="C192" s="9" t="str">
        <f>IF(A191&lt;'MASTER COPY'!$C$7,'MASTER COPY'!C192,"")</f>
        <v/>
      </c>
      <c r="D192" s="5" t="str">
        <f>IF(A191&lt;'MASTER COPY'!$C$7,'MASTER COPY'!D192,"")</f>
        <v/>
      </c>
    </row>
    <row r="193" spans="1:4" x14ac:dyDescent="0.25">
      <c r="A193" s="63" t="str">
        <f>IF(A192&lt;'MASTER COPY'!$C$7,'MASTER COPY'!A193,"")</f>
        <v/>
      </c>
      <c r="B193" s="8" t="str">
        <f>IF(A192&lt;'MASTER COPY'!$C$7,'MASTER COPY'!B193,"")</f>
        <v/>
      </c>
      <c r="C193" s="9" t="str">
        <f>IF(A192&lt;'MASTER COPY'!$C$7,'MASTER COPY'!C193,"")</f>
        <v/>
      </c>
      <c r="D193" s="5" t="str">
        <f>IF(A192&lt;'MASTER COPY'!$C$7,'MASTER COPY'!D193,"")</f>
        <v/>
      </c>
    </row>
    <row r="194" spans="1:4" x14ac:dyDescent="0.25">
      <c r="A194" s="63" t="str">
        <f>IF(A193&lt;'MASTER COPY'!$C$7,'MASTER COPY'!A194,"")</f>
        <v/>
      </c>
      <c r="B194" s="8" t="str">
        <f>IF(A193&lt;'MASTER COPY'!$C$7,'MASTER COPY'!B194,"")</f>
        <v/>
      </c>
      <c r="C194" s="9" t="str">
        <f>IF(A193&lt;'MASTER COPY'!$C$7,'MASTER COPY'!C194,"")</f>
        <v/>
      </c>
      <c r="D194" s="5" t="str">
        <f>IF(A193&lt;'MASTER COPY'!$C$7,'MASTER COPY'!D194,"")</f>
        <v/>
      </c>
    </row>
    <row r="195" spans="1:4" x14ac:dyDescent="0.25">
      <c r="A195" s="63" t="str">
        <f>IF(A194&lt;'MASTER COPY'!$C$7,'MASTER COPY'!A195,"")</f>
        <v/>
      </c>
      <c r="B195" s="8" t="str">
        <f>IF(A194&lt;'MASTER COPY'!$C$7,'MASTER COPY'!B195,"")</f>
        <v/>
      </c>
      <c r="C195" s="9" t="str">
        <f>IF(A194&lt;'MASTER COPY'!$C$7,'MASTER COPY'!C195,"")</f>
        <v/>
      </c>
      <c r="D195" s="5" t="str">
        <f>IF(A194&lt;'MASTER COPY'!$C$7,'MASTER COPY'!D195,"")</f>
        <v/>
      </c>
    </row>
    <row r="196" spans="1:4" x14ac:dyDescent="0.25">
      <c r="A196" s="63" t="str">
        <f>IF(A195&lt;'MASTER COPY'!$C$7,'MASTER COPY'!A196,"")</f>
        <v/>
      </c>
      <c r="B196" s="8" t="str">
        <f>IF(A195&lt;'MASTER COPY'!$C$7,'MASTER COPY'!B196,"")</f>
        <v/>
      </c>
      <c r="C196" s="9" t="str">
        <f>IF(A195&lt;'MASTER COPY'!$C$7,'MASTER COPY'!C196,"")</f>
        <v/>
      </c>
      <c r="D196" s="5" t="str">
        <f>IF(A195&lt;'MASTER COPY'!$C$7,'MASTER COPY'!D196,"")</f>
        <v/>
      </c>
    </row>
    <row r="197" spans="1:4" x14ac:dyDescent="0.25">
      <c r="A197" s="63" t="str">
        <f>IF(A196&lt;'MASTER COPY'!$C$7,'MASTER COPY'!A197,"")</f>
        <v/>
      </c>
      <c r="B197" s="8" t="str">
        <f>IF(A196&lt;'MASTER COPY'!$C$7,'MASTER COPY'!B197,"")</f>
        <v/>
      </c>
      <c r="C197" s="9" t="str">
        <f>IF(A196&lt;'MASTER COPY'!$C$7,'MASTER COPY'!C197,"")</f>
        <v/>
      </c>
      <c r="D197" s="5" t="str">
        <f>IF(A196&lt;'MASTER COPY'!$C$7,'MASTER COPY'!D197,"")</f>
        <v/>
      </c>
    </row>
    <row r="198" spans="1:4" x14ac:dyDescent="0.25">
      <c r="A198" s="63" t="str">
        <f>IF(A197&lt;'MASTER COPY'!$C$7,'MASTER COPY'!A198,"")</f>
        <v/>
      </c>
      <c r="B198" s="8" t="str">
        <f>IF(A197&lt;'MASTER COPY'!$C$7,'MASTER COPY'!B198,"")</f>
        <v/>
      </c>
      <c r="C198" s="9" t="str">
        <f>IF(A197&lt;'MASTER COPY'!$C$7,'MASTER COPY'!C198,"")</f>
        <v/>
      </c>
      <c r="D198" s="5" t="str">
        <f>IF(A197&lt;'MASTER COPY'!$C$7,'MASTER COPY'!D198,"")</f>
        <v/>
      </c>
    </row>
    <row r="199" spans="1:4" x14ac:dyDescent="0.25">
      <c r="A199" s="63" t="str">
        <f>IF(A198&lt;'MASTER COPY'!$C$7,'MASTER COPY'!A199,"")</f>
        <v/>
      </c>
      <c r="B199" s="8" t="str">
        <f>IF(A198&lt;'MASTER COPY'!$C$7,'MASTER COPY'!B199,"")</f>
        <v/>
      </c>
      <c r="C199" s="9" t="str">
        <f>IF(A198&lt;'MASTER COPY'!$C$7,'MASTER COPY'!C199,"")</f>
        <v/>
      </c>
      <c r="D199" s="5" t="str">
        <f>IF(A198&lt;'MASTER COPY'!$C$7,'MASTER COPY'!D199,"")</f>
        <v/>
      </c>
    </row>
    <row r="200" spans="1:4" x14ac:dyDescent="0.25">
      <c r="A200" s="63" t="str">
        <f>IF(A199&lt;'MASTER COPY'!$C$7,'MASTER COPY'!A200,"")</f>
        <v/>
      </c>
      <c r="B200" s="8" t="str">
        <f>IF(A199&lt;'MASTER COPY'!$C$7,'MASTER COPY'!B200,"")</f>
        <v/>
      </c>
      <c r="C200" s="9" t="str">
        <f>IF(A199&lt;'MASTER COPY'!$C$7,'MASTER COPY'!C200,"")</f>
        <v/>
      </c>
      <c r="D200" s="5" t="str">
        <f>IF(A199&lt;'MASTER COPY'!$C$7,'MASTER COPY'!D200,"")</f>
        <v/>
      </c>
    </row>
    <row r="201" spans="1:4" x14ac:dyDescent="0.25">
      <c r="A201" s="63" t="str">
        <f>IF(A200&lt;'MASTER COPY'!$C$7,'MASTER COPY'!A201,"")</f>
        <v/>
      </c>
      <c r="B201" s="8" t="str">
        <f>IF(A200&lt;'MASTER COPY'!$C$7,'MASTER COPY'!B201,"")</f>
        <v/>
      </c>
      <c r="C201" s="9" t="str">
        <f>IF(A200&lt;'MASTER COPY'!$C$7,'MASTER COPY'!C201,"")</f>
        <v/>
      </c>
      <c r="D201" s="5" t="str">
        <f>IF(A200&lt;'MASTER COPY'!$C$7,'MASTER COPY'!D201,"")</f>
        <v/>
      </c>
    </row>
    <row r="202" spans="1:4" x14ac:dyDescent="0.25">
      <c r="A202" s="63" t="str">
        <f>IF(A201&lt;'MASTER COPY'!$C$7,'MASTER COPY'!A202,"")</f>
        <v/>
      </c>
      <c r="B202" s="8" t="str">
        <f>IF(A201&lt;'MASTER COPY'!$C$7,'MASTER COPY'!B202,"")</f>
        <v/>
      </c>
      <c r="C202" s="9" t="str">
        <f>IF(A201&lt;'MASTER COPY'!$C$7,'MASTER COPY'!C202,"")</f>
        <v/>
      </c>
      <c r="D202" s="5" t="str">
        <f>IF(A201&lt;'MASTER COPY'!$C$7,'MASTER COPY'!D202,"")</f>
        <v/>
      </c>
    </row>
    <row r="203" spans="1:4" x14ac:dyDescent="0.25">
      <c r="A203" s="63" t="str">
        <f>IF(A202&lt;'MASTER COPY'!$C$7,'MASTER COPY'!A203,"")</f>
        <v/>
      </c>
      <c r="B203" s="8" t="str">
        <f>IF(A202&lt;'MASTER COPY'!$C$7,'MASTER COPY'!B203,"")</f>
        <v/>
      </c>
      <c r="C203" s="9" t="str">
        <f>IF(A202&lt;'MASTER COPY'!$C$7,'MASTER COPY'!C203,"")</f>
        <v/>
      </c>
      <c r="D203" s="5" t="str">
        <f>IF(A202&lt;'MASTER COPY'!$C$7,'MASTER COPY'!D203,"")</f>
        <v/>
      </c>
    </row>
    <row r="204" spans="1:4" x14ac:dyDescent="0.25">
      <c r="A204" s="63" t="str">
        <f>IF(A203&lt;'MASTER COPY'!$C$7,'MASTER COPY'!A204,"")</f>
        <v/>
      </c>
      <c r="B204" s="8" t="str">
        <f>IF(A203&lt;'MASTER COPY'!$C$7,'MASTER COPY'!B204,"")</f>
        <v/>
      </c>
      <c r="C204" s="9" t="str">
        <f>IF(A203&lt;'MASTER COPY'!$C$7,'MASTER COPY'!C204,"")</f>
        <v/>
      </c>
      <c r="D204" s="5" t="str">
        <f>IF(A203&lt;'MASTER COPY'!$C$7,'MASTER COPY'!D204,"")</f>
        <v/>
      </c>
    </row>
    <row r="205" spans="1:4" x14ac:dyDescent="0.25">
      <c r="A205" s="63" t="str">
        <f>IF(A204&lt;'MASTER COPY'!$C$7,'MASTER COPY'!A205,"")</f>
        <v/>
      </c>
      <c r="B205" s="8" t="str">
        <f>IF(A204&lt;'MASTER COPY'!$C$7,'MASTER COPY'!B205,"")</f>
        <v/>
      </c>
      <c r="C205" s="9" t="str">
        <f>IF(A204&lt;'MASTER COPY'!$C$7,'MASTER COPY'!C205,"")</f>
        <v/>
      </c>
      <c r="D205" s="5" t="str">
        <f>IF(A204&lt;'MASTER COPY'!$C$7,'MASTER COPY'!D205,"")</f>
        <v/>
      </c>
    </row>
    <row r="206" spans="1:4" x14ac:dyDescent="0.25">
      <c r="A206" s="63" t="str">
        <f>IF(A205&lt;'MASTER COPY'!$C$7,'MASTER COPY'!A206,"")</f>
        <v/>
      </c>
      <c r="B206" s="8" t="str">
        <f>IF(A205&lt;'MASTER COPY'!$C$7,'MASTER COPY'!B206,"")</f>
        <v/>
      </c>
      <c r="C206" s="9" t="str">
        <f>IF(A205&lt;'MASTER COPY'!$C$7,'MASTER COPY'!C206,"")</f>
        <v/>
      </c>
      <c r="D206" s="5" t="str">
        <f>IF(A205&lt;'MASTER COPY'!$C$7,'MASTER COPY'!D206,"")</f>
        <v/>
      </c>
    </row>
    <row r="207" spans="1:4" x14ac:dyDescent="0.25">
      <c r="A207" s="63" t="str">
        <f>IF(A206&lt;'MASTER COPY'!$C$7,'MASTER COPY'!A207,"")</f>
        <v/>
      </c>
      <c r="B207" s="8" t="str">
        <f>IF(A206&lt;'MASTER COPY'!$C$7,'MASTER COPY'!B207,"")</f>
        <v/>
      </c>
      <c r="C207" s="9" t="str">
        <f>IF(A206&lt;'MASTER COPY'!$C$7,'MASTER COPY'!C207,"")</f>
        <v/>
      </c>
      <c r="D207" s="5" t="str">
        <f>IF(A206&lt;'MASTER COPY'!$C$7,'MASTER COPY'!D207,"")</f>
        <v/>
      </c>
    </row>
    <row r="208" spans="1:4" x14ac:dyDescent="0.25">
      <c r="A208" s="63" t="str">
        <f>IF(A207&lt;'MASTER COPY'!$C$7,'MASTER COPY'!A208,"")</f>
        <v/>
      </c>
      <c r="B208" s="8" t="str">
        <f>IF(A207&lt;'MASTER COPY'!$C$7,'MASTER COPY'!B208,"")</f>
        <v/>
      </c>
      <c r="C208" s="9" t="str">
        <f>IF(A207&lt;'MASTER COPY'!$C$7,'MASTER COPY'!C208,"")</f>
        <v/>
      </c>
      <c r="D208" s="5" t="str">
        <f>IF(A207&lt;'MASTER COPY'!$C$7,'MASTER COPY'!D208,"")</f>
        <v/>
      </c>
    </row>
    <row r="209" spans="1:4" x14ac:dyDescent="0.25">
      <c r="A209" s="63" t="str">
        <f>IF(A208&lt;'MASTER COPY'!$C$7,'MASTER COPY'!A209,"")</f>
        <v/>
      </c>
      <c r="B209" s="8" t="str">
        <f>IF(A208&lt;'MASTER COPY'!$C$7,'MASTER COPY'!B209,"")</f>
        <v/>
      </c>
      <c r="C209" s="9" t="str">
        <f>IF(A208&lt;'MASTER COPY'!$C$7,'MASTER COPY'!C209,"")</f>
        <v/>
      </c>
      <c r="D209" s="5" t="str">
        <f>IF(A208&lt;'MASTER COPY'!$C$7,'MASTER COPY'!D209,"")</f>
        <v/>
      </c>
    </row>
    <row r="210" spans="1:4" x14ac:dyDescent="0.25">
      <c r="A210" s="63" t="str">
        <f>IF(A209&lt;'MASTER COPY'!$C$7,'MASTER COPY'!A210,"")</f>
        <v/>
      </c>
      <c r="B210" s="8" t="str">
        <f>IF(A209&lt;'MASTER COPY'!$C$7,'MASTER COPY'!B210,"")</f>
        <v/>
      </c>
      <c r="C210" s="9" t="str">
        <f>IF(A209&lt;'MASTER COPY'!$C$7,'MASTER COPY'!C210,"")</f>
        <v/>
      </c>
      <c r="D210" s="5" t="str">
        <f>IF(A209&lt;'MASTER COPY'!$C$7,'MASTER COPY'!D210,"")</f>
        <v/>
      </c>
    </row>
    <row r="211" spans="1:4" x14ac:dyDescent="0.25">
      <c r="A211" s="63" t="str">
        <f>IF(A210&lt;'MASTER COPY'!$C$7,'MASTER COPY'!A211,"")</f>
        <v/>
      </c>
      <c r="B211" s="8" t="str">
        <f>IF(A210&lt;'MASTER COPY'!$C$7,'MASTER COPY'!B211,"")</f>
        <v/>
      </c>
      <c r="C211" s="9" t="str">
        <f>IF(A210&lt;'MASTER COPY'!$C$7,'MASTER COPY'!C211,"")</f>
        <v/>
      </c>
      <c r="D211" s="5" t="str">
        <f>IF(A210&lt;'MASTER COPY'!$C$7,'MASTER COPY'!D211,"")</f>
        <v/>
      </c>
    </row>
    <row r="212" spans="1:4" x14ac:dyDescent="0.25">
      <c r="A212" s="63" t="str">
        <f>IF(A211&lt;'MASTER COPY'!$C$7,'MASTER COPY'!A212,"")</f>
        <v/>
      </c>
      <c r="B212" s="8" t="str">
        <f>IF(A211&lt;'MASTER COPY'!$C$7,'MASTER COPY'!B212,"")</f>
        <v/>
      </c>
      <c r="C212" s="9" t="str">
        <f>IF(A211&lt;'MASTER COPY'!$C$7,'MASTER COPY'!C212,"")</f>
        <v/>
      </c>
      <c r="D212" s="5" t="str">
        <f>IF(A211&lt;'MASTER COPY'!$C$7,'MASTER COPY'!D212,"")</f>
        <v/>
      </c>
    </row>
    <row r="213" spans="1:4" x14ac:dyDescent="0.25">
      <c r="A213" s="63" t="str">
        <f>IF(A212&lt;'MASTER COPY'!$C$7,'MASTER COPY'!A213,"")</f>
        <v/>
      </c>
      <c r="B213" s="8" t="str">
        <f>IF(A212&lt;'MASTER COPY'!$C$7,'MASTER COPY'!B213,"")</f>
        <v/>
      </c>
      <c r="C213" s="9" t="str">
        <f>IF(A212&lt;'MASTER COPY'!$C$7,'MASTER COPY'!C213,"")</f>
        <v/>
      </c>
      <c r="D213" s="5" t="str">
        <f>IF(A212&lt;'MASTER COPY'!$C$7,'MASTER COPY'!D213,"")</f>
        <v/>
      </c>
    </row>
    <row r="214" spans="1:4" x14ac:dyDescent="0.25">
      <c r="A214" s="63" t="str">
        <f>IF(A213&lt;'MASTER COPY'!$C$7,'MASTER COPY'!A214,"")</f>
        <v/>
      </c>
      <c r="B214" s="8" t="str">
        <f>IF(A213&lt;'MASTER COPY'!$C$7,'MASTER COPY'!B214,"")</f>
        <v/>
      </c>
      <c r="C214" s="9" t="str">
        <f>IF(A213&lt;'MASTER COPY'!$C$7,'MASTER COPY'!C214,"")</f>
        <v/>
      </c>
      <c r="D214" s="5" t="str">
        <f>IF(A213&lt;'MASTER COPY'!$C$7,'MASTER COPY'!D214,"")</f>
        <v/>
      </c>
    </row>
    <row r="215" spans="1:4" x14ac:dyDescent="0.25">
      <c r="A215" s="63" t="str">
        <f>IF(A214&lt;'MASTER COPY'!$C$7,'MASTER COPY'!A215,"")</f>
        <v/>
      </c>
      <c r="B215" s="8" t="str">
        <f>IF(A214&lt;'MASTER COPY'!$C$7,'MASTER COPY'!B215,"")</f>
        <v/>
      </c>
      <c r="C215" s="9" t="str">
        <f>IF(A214&lt;'MASTER COPY'!$C$7,'MASTER COPY'!C215,"")</f>
        <v/>
      </c>
      <c r="D215" s="5" t="str">
        <f>IF(A214&lt;'MASTER COPY'!$C$7,'MASTER COPY'!D215,"")</f>
        <v/>
      </c>
    </row>
    <row r="216" spans="1:4" x14ac:dyDescent="0.25">
      <c r="A216" s="63" t="str">
        <f>IF(A215&lt;'MASTER COPY'!$C$7,'MASTER COPY'!A216,"")</f>
        <v/>
      </c>
      <c r="B216" s="8" t="str">
        <f>IF(A215&lt;'MASTER COPY'!$C$7,'MASTER COPY'!B216,"")</f>
        <v/>
      </c>
      <c r="C216" s="9" t="str">
        <f>IF(A215&lt;'MASTER COPY'!$C$7,'MASTER COPY'!C216,"")</f>
        <v/>
      </c>
      <c r="D216" s="5" t="str">
        <f>IF(A215&lt;'MASTER COPY'!$C$7,'MASTER COPY'!D216,"")</f>
        <v/>
      </c>
    </row>
    <row r="217" spans="1:4" x14ac:dyDescent="0.25">
      <c r="A217" s="63" t="str">
        <f>IF(A216&lt;'MASTER COPY'!$C$7,'MASTER COPY'!A217,"")</f>
        <v/>
      </c>
      <c r="B217" s="8" t="str">
        <f>IF(A216&lt;'MASTER COPY'!$C$7,'MASTER COPY'!B217,"")</f>
        <v/>
      </c>
      <c r="C217" s="9" t="str">
        <f>IF(A216&lt;'MASTER COPY'!$C$7,'MASTER COPY'!C217,"")</f>
        <v/>
      </c>
      <c r="D217" s="5" t="str">
        <f>IF(A216&lt;'MASTER COPY'!$C$7,'MASTER COPY'!D217,"")</f>
        <v/>
      </c>
    </row>
    <row r="218" spans="1:4" x14ac:dyDescent="0.25">
      <c r="A218" s="63" t="str">
        <f>IF(A217&lt;'MASTER COPY'!$C$7,'MASTER COPY'!A218,"")</f>
        <v/>
      </c>
      <c r="B218" s="8" t="str">
        <f>IF(A217&lt;'MASTER COPY'!$C$7,'MASTER COPY'!B218,"")</f>
        <v/>
      </c>
      <c r="C218" s="9" t="str">
        <f>IF(A217&lt;'MASTER COPY'!$C$7,'MASTER COPY'!C218,"")</f>
        <v/>
      </c>
      <c r="D218" s="5" t="str">
        <f>IF(A217&lt;'MASTER COPY'!$C$7,'MASTER COPY'!D218,"")</f>
        <v/>
      </c>
    </row>
    <row r="219" spans="1:4" x14ac:dyDescent="0.25">
      <c r="A219" s="63" t="str">
        <f>IF(A218&lt;'MASTER COPY'!$C$7,'MASTER COPY'!A219,"")</f>
        <v/>
      </c>
      <c r="B219" s="8" t="str">
        <f>IF(A218&lt;'MASTER COPY'!$C$7,'MASTER COPY'!B219,"")</f>
        <v/>
      </c>
      <c r="C219" s="9" t="str">
        <f>IF(A218&lt;'MASTER COPY'!$C$7,'MASTER COPY'!C219,"")</f>
        <v/>
      </c>
      <c r="D219" s="5" t="str">
        <f>IF(A218&lt;'MASTER COPY'!$C$7,'MASTER COPY'!D219,"")</f>
        <v/>
      </c>
    </row>
    <row r="220" spans="1:4" x14ac:dyDescent="0.25">
      <c r="A220" s="63" t="str">
        <f>IF(A219&lt;'MASTER COPY'!$C$7,'MASTER COPY'!A220,"")</f>
        <v/>
      </c>
      <c r="B220" s="8" t="str">
        <f>IF(A219&lt;'MASTER COPY'!$C$7,'MASTER COPY'!B220,"")</f>
        <v/>
      </c>
      <c r="C220" s="9" t="str">
        <f>IF(A219&lt;'MASTER COPY'!$C$7,'MASTER COPY'!C220,"")</f>
        <v/>
      </c>
      <c r="D220" s="5" t="str">
        <f>IF(A219&lt;'MASTER COPY'!$C$7,'MASTER COPY'!D220,"")</f>
        <v/>
      </c>
    </row>
    <row r="221" spans="1:4" x14ac:dyDescent="0.25">
      <c r="A221" s="63" t="str">
        <f>IF(A220&lt;'MASTER COPY'!$C$7,'MASTER COPY'!A221,"")</f>
        <v/>
      </c>
      <c r="B221" s="8" t="str">
        <f>IF(A220&lt;'MASTER COPY'!$C$7,'MASTER COPY'!B221,"")</f>
        <v/>
      </c>
      <c r="C221" s="9" t="str">
        <f>IF(A220&lt;'MASTER COPY'!$C$7,'MASTER COPY'!C221,"")</f>
        <v/>
      </c>
      <c r="D221" s="5" t="str">
        <f>IF(A220&lt;'MASTER COPY'!$C$7,'MASTER COPY'!D221,"")</f>
        <v/>
      </c>
    </row>
    <row r="222" spans="1:4" x14ac:dyDescent="0.25">
      <c r="A222" s="63" t="str">
        <f>IF(A221&lt;'MASTER COPY'!$C$7,'MASTER COPY'!A222,"")</f>
        <v/>
      </c>
      <c r="B222" s="8" t="str">
        <f>IF(A221&lt;'MASTER COPY'!$C$7,'MASTER COPY'!B222,"")</f>
        <v/>
      </c>
      <c r="C222" s="9" t="str">
        <f>IF(A221&lt;'MASTER COPY'!$C$7,'MASTER COPY'!C222,"")</f>
        <v/>
      </c>
      <c r="D222" s="5" t="str">
        <f>IF(A221&lt;'MASTER COPY'!$C$7,'MASTER COPY'!D222,"")</f>
        <v/>
      </c>
    </row>
    <row r="223" spans="1:4" x14ac:dyDescent="0.25">
      <c r="A223" s="63" t="str">
        <f>IF(A222&lt;'MASTER COPY'!$C$7,'MASTER COPY'!A223,"")</f>
        <v/>
      </c>
      <c r="B223" s="8" t="str">
        <f>IF(A222&lt;'MASTER COPY'!$C$7,'MASTER COPY'!B223,"")</f>
        <v/>
      </c>
      <c r="C223" s="9" t="str">
        <f>IF(A222&lt;'MASTER COPY'!$C$7,'MASTER COPY'!C223,"")</f>
        <v/>
      </c>
      <c r="D223" s="5" t="str">
        <f>IF(A222&lt;'MASTER COPY'!$C$7,'MASTER COPY'!D223,"")</f>
        <v/>
      </c>
    </row>
    <row r="224" spans="1:4" x14ac:dyDescent="0.25">
      <c r="A224" s="63" t="str">
        <f>IF(A223&lt;'MASTER COPY'!$C$7,'MASTER COPY'!A224,"")</f>
        <v/>
      </c>
      <c r="B224" s="8" t="str">
        <f>IF(A223&lt;'MASTER COPY'!$C$7,'MASTER COPY'!B224,"")</f>
        <v/>
      </c>
      <c r="C224" s="9" t="str">
        <f>IF(A223&lt;'MASTER COPY'!$C$7,'MASTER COPY'!C224,"")</f>
        <v/>
      </c>
      <c r="D224" s="5" t="str">
        <f>IF(A223&lt;'MASTER COPY'!$C$7,'MASTER COPY'!D224,"")</f>
        <v/>
      </c>
    </row>
    <row r="225" spans="1:4" x14ac:dyDescent="0.25">
      <c r="A225" s="63" t="str">
        <f>IF(A224&lt;'MASTER COPY'!$C$7,'MASTER COPY'!A225,"")</f>
        <v/>
      </c>
      <c r="B225" s="8" t="str">
        <f>IF(A224&lt;'MASTER COPY'!$C$7,'MASTER COPY'!B225,"")</f>
        <v/>
      </c>
      <c r="C225" s="9" t="str">
        <f>IF(A224&lt;'MASTER COPY'!$C$7,'MASTER COPY'!C225,"")</f>
        <v/>
      </c>
      <c r="D225" s="5" t="str">
        <f>IF(A224&lt;'MASTER COPY'!$C$7,'MASTER COPY'!D225,"")</f>
        <v/>
      </c>
    </row>
    <row r="226" spans="1:4" x14ac:dyDescent="0.25">
      <c r="A226" s="63" t="str">
        <f>IF(A225&lt;'MASTER COPY'!$C$7,'MASTER COPY'!A226,"")</f>
        <v/>
      </c>
      <c r="B226" s="8" t="str">
        <f>IF(A225&lt;'MASTER COPY'!$C$7,'MASTER COPY'!B226,"")</f>
        <v/>
      </c>
      <c r="C226" s="9" t="str">
        <f>IF(A225&lt;'MASTER COPY'!$C$7,'MASTER COPY'!C226,"")</f>
        <v/>
      </c>
      <c r="D226" s="5" t="str">
        <f>IF(A225&lt;'MASTER COPY'!$C$7,'MASTER COPY'!D226,"")</f>
        <v/>
      </c>
    </row>
    <row r="227" spans="1:4" x14ac:dyDescent="0.25">
      <c r="A227" s="63" t="str">
        <f>IF(A226&lt;'MASTER COPY'!$C$7,'MASTER COPY'!A227,"")</f>
        <v/>
      </c>
      <c r="B227" s="8" t="str">
        <f>IF(A226&lt;'MASTER COPY'!$C$7,'MASTER COPY'!B227,"")</f>
        <v/>
      </c>
      <c r="C227" s="9" t="str">
        <f>IF(A226&lt;'MASTER COPY'!$C$7,'MASTER COPY'!C227,"")</f>
        <v/>
      </c>
      <c r="D227" s="5" t="str">
        <f>IF(A226&lt;'MASTER COPY'!$C$7,'MASTER COPY'!D227,"")</f>
        <v/>
      </c>
    </row>
    <row r="228" spans="1:4" x14ac:dyDescent="0.25">
      <c r="A228" s="63" t="str">
        <f>IF(A227&lt;'MASTER COPY'!$C$7,'MASTER COPY'!A228,"")</f>
        <v/>
      </c>
      <c r="B228" s="8" t="str">
        <f>IF(A227&lt;'MASTER COPY'!$C$7,'MASTER COPY'!B228,"")</f>
        <v/>
      </c>
      <c r="C228" s="9" t="str">
        <f>IF(A227&lt;'MASTER COPY'!$C$7,'MASTER COPY'!C228,"")</f>
        <v/>
      </c>
      <c r="D228" s="5" t="str">
        <f>IF(A227&lt;'MASTER COPY'!$C$7,'MASTER COPY'!D228,"")</f>
        <v/>
      </c>
    </row>
    <row r="229" spans="1:4" x14ac:dyDescent="0.25">
      <c r="A229" s="63" t="str">
        <f>IF(A228&lt;'MASTER COPY'!$C$7,'MASTER COPY'!A229,"")</f>
        <v/>
      </c>
      <c r="B229" s="8" t="str">
        <f>IF(A228&lt;'MASTER COPY'!$C$7,'MASTER COPY'!B229,"")</f>
        <v/>
      </c>
      <c r="C229" s="9" t="str">
        <f>IF(A228&lt;'MASTER COPY'!$C$7,'MASTER COPY'!C229,"")</f>
        <v/>
      </c>
      <c r="D229" s="5" t="str">
        <f>IF(A228&lt;'MASTER COPY'!$C$7,'MASTER COPY'!D229,"")</f>
        <v/>
      </c>
    </row>
    <row r="230" spans="1:4" x14ac:dyDescent="0.25">
      <c r="A230" s="63" t="str">
        <f>IF(A229&lt;'MASTER COPY'!$C$7,'MASTER COPY'!A230,"")</f>
        <v/>
      </c>
      <c r="B230" s="8" t="str">
        <f>IF(A229&lt;'MASTER COPY'!$C$7,'MASTER COPY'!B230,"")</f>
        <v/>
      </c>
      <c r="C230" s="9" t="str">
        <f>IF(A229&lt;'MASTER COPY'!$C$7,'MASTER COPY'!C230,"")</f>
        <v/>
      </c>
      <c r="D230" s="5" t="str">
        <f>IF(A229&lt;'MASTER COPY'!$C$7,'MASTER COPY'!D230,"")</f>
        <v/>
      </c>
    </row>
    <row r="231" spans="1:4" x14ac:dyDescent="0.25">
      <c r="A231" s="63" t="str">
        <f>IF(A230&lt;'MASTER COPY'!$C$7,'MASTER COPY'!A231,"")</f>
        <v/>
      </c>
      <c r="B231" s="8" t="str">
        <f>IF(A230&lt;'MASTER COPY'!$C$7,'MASTER COPY'!B231,"")</f>
        <v/>
      </c>
      <c r="C231" s="9" t="str">
        <f>IF(A230&lt;'MASTER COPY'!$C$7,'MASTER COPY'!C231,"")</f>
        <v/>
      </c>
      <c r="D231" s="5" t="str">
        <f>IF(A230&lt;'MASTER COPY'!$C$7,'MASTER COPY'!D231,"")</f>
        <v/>
      </c>
    </row>
    <row r="232" spans="1:4" x14ac:dyDescent="0.25">
      <c r="A232" s="63" t="str">
        <f>IF(A231&lt;'MASTER COPY'!$C$7,'MASTER COPY'!A232,"")</f>
        <v/>
      </c>
      <c r="B232" s="8" t="str">
        <f>IF(A231&lt;'MASTER COPY'!$C$7,'MASTER COPY'!B232,"")</f>
        <v/>
      </c>
      <c r="C232" s="9" t="str">
        <f>IF(A231&lt;'MASTER COPY'!$C$7,'MASTER COPY'!C232,"")</f>
        <v/>
      </c>
      <c r="D232" s="5" t="str">
        <f>IF(A231&lt;'MASTER COPY'!$C$7,'MASTER COPY'!D232,"")</f>
        <v/>
      </c>
    </row>
    <row r="233" spans="1:4" x14ac:dyDescent="0.25">
      <c r="A233" s="63" t="str">
        <f>IF(A232&lt;'MASTER COPY'!$C$7,'MASTER COPY'!A233,"")</f>
        <v/>
      </c>
      <c r="B233" s="8" t="str">
        <f>IF(A232&lt;'MASTER COPY'!$C$7,'MASTER COPY'!B233,"")</f>
        <v/>
      </c>
      <c r="C233" s="9" t="str">
        <f>IF(A232&lt;'MASTER COPY'!$C$7,'MASTER COPY'!C233,"")</f>
        <v/>
      </c>
      <c r="D233" s="5" t="str">
        <f>IF(A232&lt;'MASTER COPY'!$C$7,'MASTER COPY'!D233,"")</f>
        <v/>
      </c>
    </row>
    <row r="234" spans="1:4" x14ac:dyDescent="0.25">
      <c r="A234" s="63" t="str">
        <f>IF(A233&lt;'MASTER COPY'!$C$7,'MASTER COPY'!A234,"")</f>
        <v/>
      </c>
      <c r="B234" s="8" t="str">
        <f>IF(A233&lt;'MASTER COPY'!$C$7,'MASTER COPY'!B234,"")</f>
        <v/>
      </c>
      <c r="C234" s="9" t="str">
        <f>IF(A233&lt;'MASTER COPY'!$C$7,'MASTER COPY'!C234,"")</f>
        <v/>
      </c>
      <c r="D234" s="5" t="str">
        <f>IF(A233&lt;'MASTER COPY'!$C$7,'MASTER COPY'!D234,"")</f>
        <v/>
      </c>
    </row>
    <row r="235" spans="1:4" x14ac:dyDescent="0.25">
      <c r="A235" s="63" t="str">
        <f>IF(A234&lt;'MASTER COPY'!$C$7,'MASTER COPY'!A235,"")</f>
        <v/>
      </c>
      <c r="B235" s="8" t="str">
        <f>IF(A234&lt;'MASTER COPY'!$C$7,'MASTER COPY'!B235,"")</f>
        <v/>
      </c>
      <c r="C235" s="9" t="str">
        <f>IF(A234&lt;'MASTER COPY'!$C$7,'MASTER COPY'!C235,"")</f>
        <v/>
      </c>
      <c r="D235" s="5" t="str">
        <f>IF(A234&lt;'MASTER COPY'!$C$7,'MASTER COPY'!D235,"")</f>
        <v/>
      </c>
    </row>
    <row r="236" spans="1:4" x14ac:dyDescent="0.25">
      <c r="A236" s="63" t="str">
        <f>IF(A235&lt;'MASTER COPY'!$C$7,'MASTER COPY'!A236,"")</f>
        <v/>
      </c>
      <c r="B236" s="8" t="str">
        <f>IF(A235&lt;'MASTER COPY'!$C$7,'MASTER COPY'!B236,"")</f>
        <v/>
      </c>
      <c r="C236" s="9" t="str">
        <f>IF(A235&lt;'MASTER COPY'!$C$7,'MASTER COPY'!C236,"")</f>
        <v/>
      </c>
      <c r="D236" s="5" t="str">
        <f>IF(A235&lt;'MASTER COPY'!$C$7,'MASTER COPY'!D236,"")</f>
        <v/>
      </c>
    </row>
    <row r="237" spans="1:4" x14ac:dyDescent="0.25">
      <c r="A237" s="63" t="str">
        <f>IF(A236&lt;'MASTER COPY'!$C$7,'MASTER COPY'!A237,"")</f>
        <v/>
      </c>
      <c r="B237" s="8" t="str">
        <f>IF(A236&lt;'MASTER COPY'!$C$7,'MASTER COPY'!B237,"")</f>
        <v/>
      </c>
      <c r="C237" s="9" t="str">
        <f>IF(A236&lt;'MASTER COPY'!$C$7,'MASTER COPY'!C237,"")</f>
        <v/>
      </c>
      <c r="D237" s="5" t="str">
        <f>IF(A236&lt;'MASTER COPY'!$C$7,'MASTER COPY'!D237,"")</f>
        <v/>
      </c>
    </row>
    <row r="238" spans="1:4" x14ac:dyDescent="0.25">
      <c r="A238" s="63" t="str">
        <f>IF(A237&lt;'MASTER COPY'!$C$7,'MASTER COPY'!A238,"")</f>
        <v/>
      </c>
      <c r="B238" s="8" t="str">
        <f>IF(A237&lt;'MASTER COPY'!$C$7,'MASTER COPY'!B238,"")</f>
        <v/>
      </c>
      <c r="C238" s="9" t="str">
        <f>IF(A237&lt;'MASTER COPY'!$C$7,'MASTER COPY'!C238,"")</f>
        <v/>
      </c>
      <c r="D238" s="5" t="str">
        <f>IF(A237&lt;'MASTER COPY'!$C$7,'MASTER COPY'!D238,"")</f>
        <v/>
      </c>
    </row>
    <row r="239" spans="1:4" x14ac:dyDescent="0.25">
      <c r="A239" s="63" t="str">
        <f>IF(A238&lt;'MASTER COPY'!$C$7,'MASTER COPY'!A239,"")</f>
        <v/>
      </c>
      <c r="B239" s="8" t="str">
        <f>IF(A238&lt;'MASTER COPY'!$C$7,'MASTER COPY'!B239,"")</f>
        <v/>
      </c>
      <c r="C239" s="9" t="str">
        <f>IF(A238&lt;'MASTER COPY'!$C$7,'MASTER COPY'!C239,"")</f>
        <v/>
      </c>
      <c r="D239" s="5" t="str">
        <f>IF(A238&lt;'MASTER COPY'!$C$7,'MASTER COPY'!D239,"")</f>
        <v/>
      </c>
    </row>
    <row r="240" spans="1:4" x14ac:dyDescent="0.25">
      <c r="A240" s="63" t="str">
        <f>IF(A239&lt;'MASTER COPY'!$C$7,'MASTER COPY'!A240,"")</f>
        <v/>
      </c>
      <c r="B240" s="8" t="str">
        <f>IF(A239&lt;'MASTER COPY'!$C$7,'MASTER COPY'!B240,"")</f>
        <v/>
      </c>
      <c r="C240" s="9" t="str">
        <f>IF(A239&lt;'MASTER COPY'!$C$7,'MASTER COPY'!C240,"")</f>
        <v/>
      </c>
      <c r="D240" s="5" t="str">
        <f>IF(A239&lt;'MASTER COPY'!$C$7,'MASTER COPY'!D240,"")</f>
        <v/>
      </c>
    </row>
    <row r="241" spans="1:4" x14ac:dyDescent="0.25">
      <c r="A241" s="63" t="str">
        <f>IF(A240&lt;'MASTER COPY'!$C$7,'MASTER COPY'!A241,"")</f>
        <v/>
      </c>
      <c r="B241" s="8" t="str">
        <f>IF(A240&lt;'MASTER COPY'!$C$7,'MASTER COPY'!B241,"")</f>
        <v/>
      </c>
      <c r="C241" s="9" t="str">
        <f>IF(A240&lt;'MASTER COPY'!$C$7,'MASTER COPY'!C241,"")</f>
        <v/>
      </c>
      <c r="D241" s="5" t="str">
        <f>IF(A240&lt;'MASTER COPY'!$C$7,'MASTER COPY'!D241,"")</f>
        <v/>
      </c>
    </row>
    <row r="242" spans="1:4" x14ac:dyDescent="0.25">
      <c r="A242" s="63" t="str">
        <f>IF(A241&lt;'MASTER COPY'!$C$7,'MASTER COPY'!A242,"")</f>
        <v/>
      </c>
      <c r="B242" s="8" t="str">
        <f>IF(A241&lt;'MASTER COPY'!$C$7,'MASTER COPY'!B242,"")</f>
        <v/>
      </c>
      <c r="C242" s="9" t="str">
        <f>IF(A241&lt;'MASTER COPY'!$C$7,'MASTER COPY'!C242,"")</f>
        <v/>
      </c>
      <c r="D242" s="5" t="str">
        <f>IF(A241&lt;'MASTER COPY'!$C$7,'MASTER COPY'!D242,"")</f>
        <v/>
      </c>
    </row>
    <row r="243" spans="1:4" x14ac:dyDescent="0.25">
      <c r="A243" s="63" t="str">
        <f>IF(A242&lt;'MASTER COPY'!$C$7,'MASTER COPY'!A243,"")</f>
        <v/>
      </c>
      <c r="B243" s="8" t="str">
        <f>IF(A242&lt;'MASTER COPY'!$C$7,'MASTER COPY'!B243,"")</f>
        <v/>
      </c>
      <c r="C243" s="9" t="str">
        <f>IF(A242&lt;'MASTER COPY'!$C$7,'MASTER COPY'!C243,"")</f>
        <v/>
      </c>
      <c r="D243" s="5" t="str">
        <f>IF(A242&lt;'MASTER COPY'!$C$7,'MASTER COPY'!D243,"")</f>
        <v/>
      </c>
    </row>
    <row r="244" spans="1:4" x14ac:dyDescent="0.25">
      <c r="A244" s="63" t="str">
        <f>IF(A243&lt;'MASTER COPY'!$C$7,'MASTER COPY'!A244,"")</f>
        <v/>
      </c>
      <c r="B244" s="8" t="str">
        <f>IF(A243&lt;'MASTER COPY'!$C$7,'MASTER COPY'!B244,"")</f>
        <v/>
      </c>
      <c r="C244" s="9" t="str">
        <f>IF(A243&lt;'MASTER COPY'!$C$7,'MASTER COPY'!C244,"")</f>
        <v/>
      </c>
      <c r="D244" s="5" t="str">
        <f>IF(A243&lt;'MASTER COPY'!$C$7,'MASTER COPY'!D244,"")</f>
        <v/>
      </c>
    </row>
    <row r="245" spans="1:4" x14ac:dyDescent="0.25">
      <c r="A245" s="63" t="str">
        <f>IF(A244&lt;'MASTER COPY'!$C$7,'MASTER COPY'!A245,"")</f>
        <v/>
      </c>
      <c r="B245" s="8" t="str">
        <f>IF(A244&lt;'MASTER COPY'!$C$7,'MASTER COPY'!B245,"")</f>
        <v/>
      </c>
      <c r="C245" s="9" t="str">
        <f>IF(A244&lt;'MASTER COPY'!$C$7,'MASTER COPY'!C245,"")</f>
        <v/>
      </c>
      <c r="D245" s="5" t="str">
        <f>IF(A244&lt;'MASTER COPY'!$C$7,'MASTER COPY'!D245,"")</f>
        <v/>
      </c>
    </row>
    <row r="246" spans="1:4" x14ac:dyDescent="0.25">
      <c r="A246" s="63" t="str">
        <f>IF(A245&lt;'MASTER COPY'!$C$7,'MASTER COPY'!A246,"")</f>
        <v/>
      </c>
      <c r="B246" s="8" t="str">
        <f>IF(A245&lt;'MASTER COPY'!$C$7,'MASTER COPY'!B246,"")</f>
        <v/>
      </c>
      <c r="C246" s="9" t="str">
        <f>IF(A245&lt;'MASTER COPY'!$C$7,'MASTER COPY'!C246,"")</f>
        <v/>
      </c>
      <c r="D246" s="5" t="str">
        <f>IF(A245&lt;'MASTER COPY'!$C$7,'MASTER COPY'!D246,"")</f>
        <v/>
      </c>
    </row>
    <row r="247" spans="1:4" x14ac:dyDescent="0.25">
      <c r="A247" s="63" t="str">
        <f>IF(A246&lt;'MASTER COPY'!$C$7,'MASTER COPY'!A247,"")</f>
        <v/>
      </c>
      <c r="B247" s="8" t="str">
        <f>IF(A246&lt;'MASTER COPY'!$C$7,'MASTER COPY'!B247,"")</f>
        <v/>
      </c>
      <c r="C247" s="9" t="str">
        <f>IF(A246&lt;'MASTER COPY'!$C$7,'MASTER COPY'!C247,"")</f>
        <v/>
      </c>
      <c r="D247" s="5" t="str">
        <f>IF(A246&lt;'MASTER COPY'!$C$7,'MASTER COPY'!D247,"")</f>
        <v/>
      </c>
    </row>
    <row r="248" spans="1:4" x14ac:dyDescent="0.25">
      <c r="A248" s="63" t="str">
        <f>IF(A247&lt;'MASTER COPY'!$C$7,'MASTER COPY'!A248,"")</f>
        <v/>
      </c>
      <c r="B248" s="8" t="str">
        <f>IF(A247&lt;'MASTER COPY'!$C$7,'MASTER COPY'!B248,"")</f>
        <v/>
      </c>
      <c r="C248" s="9" t="str">
        <f>IF(A247&lt;'MASTER COPY'!$C$7,'MASTER COPY'!C248,"")</f>
        <v/>
      </c>
      <c r="D248" s="5" t="str">
        <f>IF(A247&lt;'MASTER COPY'!$C$7,'MASTER COPY'!D248,"")</f>
        <v/>
      </c>
    </row>
    <row r="249" spans="1:4" x14ac:dyDescent="0.25">
      <c r="A249" s="63" t="str">
        <f>IF(A248&lt;'MASTER COPY'!$C$7,'MASTER COPY'!A249,"")</f>
        <v/>
      </c>
      <c r="B249" s="8" t="str">
        <f>IF(A248&lt;'MASTER COPY'!$C$7,'MASTER COPY'!B249,"")</f>
        <v/>
      </c>
      <c r="C249" s="9" t="str">
        <f>IF(A248&lt;'MASTER COPY'!$C$7,'MASTER COPY'!C249,"")</f>
        <v/>
      </c>
      <c r="D249" s="5" t="str">
        <f>IF(A248&lt;'MASTER COPY'!$C$7,'MASTER COPY'!D249,"")</f>
        <v/>
      </c>
    </row>
    <row r="250" spans="1:4" x14ac:dyDescent="0.25">
      <c r="A250" s="63" t="str">
        <f>IF(A249&lt;'MASTER COPY'!$C$7,'MASTER COPY'!A250,"")</f>
        <v/>
      </c>
      <c r="B250" s="8" t="str">
        <f>IF(A249&lt;'MASTER COPY'!$C$7,'MASTER COPY'!B250,"")</f>
        <v/>
      </c>
      <c r="C250" s="9" t="str">
        <f>IF(A249&lt;'MASTER COPY'!$C$7,'MASTER COPY'!C250,"")</f>
        <v/>
      </c>
      <c r="D250" s="5" t="str">
        <f>IF(A249&lt;'MASTER COPY'!$C$7,'MASTER COPY'!D250,"")</f>
        <v/>
      </c>
    </row>
    <row r="251" spans="1:4" x14ac:dyDescent="0.25">
      <c r="A251" s="63" t="str">
        <f>IF(A250&lt;'MASTER COPY'!$C$7,'MASTER COPY'!A251,"")</f>
        <v/>
      </c>
      <c r="B251" s="8" t="str">
        <f>IF(A250&lt;'MASTER COPY'!$C$7,'MASTER COPY'!B251,"")</f>
        <v/>
      </c>
      <c r="C251" s="9" t="str">
        <f>IF(A250&lt;'MASTER COPY'!$C$7,'MASTER COPY'!C251,"")</f>
        <v/>
      </c>
      <c r="D251" s="5" t="str">
        <f>IF(A250&lt;'MASTER COPY'!$C$7,'MASTER COPY'!D251,"")</f>
        <v/>
      </c>
    </row>
    <row r="252" spans="1:4" x14ac:dyDescent="0.25">
      <c r="A252" s="63" t="str">
        <f>IF(A251&lt;'MASTER COPY'!$C$7,'MASTER COPY'!A252,"")</f>
        <v/>
      </c>
      <c r="B252" s="8" t="str">
        <f>IF(A251&lt;'MASTER COPY'!$C$7,'MASTER COPY'!B252,"")</f>
        <v/>
      </c>
      <c r="C252" s="9" t="str">
        <f>IF(A251&lt;'MASTER COPY'!$C$7,'MASTER COPY'!C252,"")</f>
        <v/>
      </c>
      <c r="D252" s="5" t="str">
        <f>IF(A251&lt;'MASTER COPY'!$C$7,'MASTER COPY'!D252,"")</f>
        <v/>
      </c>
    </row>
    <row r="253" spans="1:4" x14ac:dyDescent="0.25">
      <c r="A253" s="63" t="str">
        <f>IF(A252&lt;'MASTER COPY'!$C$7,'MASTER COPY'!A253,"")</f>
        <v/>
      </c>
      <c r="B253" s="8" t="str">
        <f>IF(A252&lt;'MASTER COPY'!$C$7,'MASTER COPY'!B253,"")</f>
        <v/>
      </c>
      <c r="C253" s="9" t="str">
        <f>IF(A252&lt;'MASTER COPY'!$C$7,'MASTER COPY'!C253,"")</f>
        <v/>
      </c>
      <c r="D253" s="5" t="str">
        <f>IF(A252&lt;'MASTER COPY'!$C$7,'MASTER COPY'!D253,"")</f>
        <v/>
      </c>
    </row>
    <row r="254" spans="1:4" x14ac:dyDescent="0.25">
      <c r="A254" s="63" t="str">
        <f>IF(A253&lt;'MASTER COPY'!$C$7,'MASTER COPY'!A254,"")</f>
        <v/>
      </c>
      <c r="B254" s="8" t="str">
        <f>IF(A253&lt;'MASTER COPY'!$C$7,'MASTER COPY'!B254,"")</f>
        <v/>
      </c>
      <c r="C254" s="9" t="str">
        <f>IF(A253&lt;'MASTER COPY'!$C$7,'MASTER COPY'!C254,"")</f>
        <v/>
      </c>
      <c r="D254" s="5" t="str">
        <f>IF(A253&lt;'MASTER COPY'!$C$7,'MASTER COPY'!D254,"")</f>
        <v/>
      </c>
    </row>
    <row r="255" spans="1:4" x14ac:dyDescent="0.25">
      <c r="A255" s="63" t="str">
        <f>IF(A254&lt;'MASTER COPY'!$C$7,'MASTER COPY'!A255,"")</f>
        <v/>
      </c>
      <c r="B255" s="8" t="str">
        <f>IF(A254&lt;'MASTER COPY'!$C$7,'MASTER COPY'!B255,"")</f>
        <v/>
      </c>
      <c r="C255" s="9" t="str">
        <f>IF(A254&lt;'MASTER COPY'!$C$7,'MASTER COPY'!C255,"")</f>
        <v/>
      </c>
      <c r="D255" s="5" t="str">
        <f>IF(A254&lt;'MASTER COPY'!$C$7,'MASTER COPY'!D255,"")</f>
        <v/>
      </c>
    </row>
    <row r="256" spans="1:4" x14ac:dyDescent="0.25">
      <c r="A256" s="63" t="str">
        <f>IF(A255&lt;'MASTER COPY'!$C$7,'MASTER COPY'!A256,"")</f>
        <v/>
      </c>
      <c r="B256" s="8" t="str">
        <f>IF(A255&lt;'MASTER COPY'!$C$7,'MASTER COPY'!B256,"")</f>
        <v/>
      </c>
      <c r="C256" s="9" t="str">
        <f>IF(A255&lt;'MASTER COPY'!$C$7,'MASTER COPY'!C256,"")</f>
        <v/>
      </c>
      <c r="D256" s="5" t="str">
        <f>IF(A255&lt;'MASTER COPY'!$C$7,'MASTER COPY'!D256,"")</f>
        <v/>
      </c>
    </row>
    <row r="257" spans="1:8" x14ac:dyDescent="0.25">
      <c r="A257" s="63" t="str">
        <f>IF(A256&lt;'MASTER COPY'!$C$7,'MASTER COPY'!A257,"")</f>
        <v/>
      </c>
      <c r="B257" s="8" t="str">
        <f>IF(A256&lt;'MASTER COPY'!$C$7,'MASTER COPY'!B257,"")</f>
        <v/>
      </c>
      <c r="C257" s="9" t="str">
        <f>IF(A256&lt;'MASTER COPY'!$C$7,'MASTER COPY'!C257,"")</f>
        <v/>
      </c>
      <c r="D257" s="5" t="str">
        <f>IF(A256&lt;'MASTER COPY'!$C$7,'MASTER COPY'!D257,"")</f>
        <v/>
      </c>
    </row>
    <row r="258" spans="1:8" x14ac:dyDescent="0.25">
      <c r="A258" s="63" t="str">
        <f>IF(A257&lt;'MASTER COPY'!$C$7,'MASTER COPY'!A258,"")</f>
        <v/>
      </c>
      <c r="B258" s="8" t="str">
        <f>IF(A257&lt;'MASTER COPY'!$C$7,'MASTER COPY'!B258,"")</f>
        <v/>
      </c>
      <c r="C258" s="9" t="str">
        <f>IF(A257&lt;'MASTER COPY'!$C$7,'MASTER COPY'!C258,"")</f>
        <v/>
      </c>
      <c r="D258" s="5" t="str">
        <f>IF(A257&lt;'MASTER COPY'!$C$7,'MASTER COPY'!D258,"")</f>
        <v/>
      </c>
      <c r="E258" s="17">
        <f ca="1">SUM(E9:E159)</f>
        <v>55</v>
      </c>
      <c r="F258" s="17">
        <f t="shared" ref="F258:H258" ca="1" si="0">SUM(F9:F159)</f>
        <v>55</v>
      </c>
      <c r="G258" s="17">
        <f t="shared" ca="1" si="0"/>
        <v>55</v>
      </c>
      <c r="H258" s="17">
        <f t="shared" ca="1" si="0"/>
        <v>55</v>
      </c>
    </row>
    <row r="259" spans="1:8" x14ac:dyDescent="0.25">
      <c r="A259" s="10"/>
      <c r="B259" s="10"/>
      <c r="C259" s="11"/>
      <c r="D259" s="10"/>
    </row>
    <row r="260" spans="1:8" x14ac:dyDescent="0.25">
      <c r="A260" s="10"/>
      <c r="B260" s="10"/>
      <c r="C260" s="11"/>
      <c r="D260" s="10"/>
    </row>
    <row r="261" spans="1:8" x14ac:dyDescent="0.25">
      <c r="A261" s="10"/>
      <c r="B261" s="63" t="s">
        <v>23</v>
      </c>
      <c r="C261" s="63">
        <f>'MASTER COPY'!C7</f>
        <v>55</v>
      </c>
      <c r="D261" s="63" t="s">
        <v>24</v>
      </c>
    </row>
    <row r="262" spans="1:8" x14ac:dyDescent="0.25">
      <c r="A262" s="10"/>
      <c r="B262" s="63" t="s">
        <v>25</v>
      </c>
      <c r="C262" s="63">
        <f ca="1">E258</f>
        <v>55</v>
      </c>
      <c r="D262" s="63">
        <f ca="1">ROUND(((C262/$C$261)*100),0)</f>
        <v>100</v>
      </c>
    </row>
    <row r="263" spans="1:8" x14ac:dyDescent="0.25">
      <c r="A263" s="10"/>
      <c r="B263" s="63" t="s">
        <v>26</v>
      </c>
      <c r="C263" s="63">
        <f ca="1">F258</f>
        <v>55</v>
      </c>
      <c r="D263" s="63">
        <f ca="1">ROUND(((C263/$C$261)*100),0)</f>
        <v>100</v>
      </c>
    </row>
    <row r="264" spans="1:8" x14ac:dyDescent="0.25">
      <c r="A264" s="10"/>
      <c r="B264" s="63" t="s">
        <v>27</v>
      </c>
      <c r="C264" s="63">
        <f ca="1">G258</f>
        <v>55</v>
      </c>
      <c r="D264" s="63">
        <f ca="1">ROUND(((C264/$C$261)*100),0)</f>
        <v>100</v>
      </c>
    </row>
    <row r="265" spans="1:8" x14ac:dyDescent="0.25">
      <c r="A265" s="10"/>
      <c r="B265" s="63" t="s">
        <v>28</v>
      </c>
      <c r="C265" s="63">
        <f ca="1">H258</f>
        <v>55</v>
      </c>
      <c r="D265" s="63">
        <f ca="1">ROUND(((C265/$C$261)*100),0)</f>
        <v>100</v>
      </c>
    </row>
  </sheetData>
  <sheetProtection password="FABF" sheet="1" objects="1" scenarios="1"/>
  <mergeCells count="8">
    <mergeCell ref="A1:D1"/>
    <mergeCell ref="A2:D2"/>
    <mergeCell ref="A3:D3"/>
    <mergeCell ref="A7:A8"/>
    <mergeCell ref="B7:B8"/>
    <mergeCell ref="C7:C8"/>
    <mergeCell ref="D7:D8"/>
    <mergeCell ref="A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topLeftCell="A70" zoomScale="190" zoomScaleNormal="190" workbookViewId="0">
      <selection activeCell="J6" sqref="J6"/>
    </sheetView>
  </sheetViews>
  <sheetFormatPr defaultColWidth="9.140625" defaultRowHeight="15" x14ac:dyDescent="0.25"/>
  <cols>
    <col min="1" max="1" width="6.5703125" style="16" customWidth="1"/>
    <col min="2" max="2" width="16.42578125" style="17" bestFit="1" customWidth="1"/>
    <col min="3" max="3" width="26.42578125" style="21" bestFit="1" customWidth="1"/>
    <col min="4" max="4" width="18.85546875" style="17" customWidth="1"/>
    <col min="5" max="5" width="9.140625" style="17" hidden="1" customWidth="1"/>
    <col min="6" max="6" width="9.140625" style="44" hidden="1" customWidth="1"/>
    <col min="7" max="8" width="9.140625" style="17" hidden="1" customWidth="1"/>
    <col min="9" max="16384" width="9.140625" style="17"/>
  </cols>
  <sheetData>
    <row r="1" spans="1:8" s="16" customFormat="1" x14ac:dyDescent="0.25">
      <c r="A1" s="125" t="str">
        <f>'MASTER COPY'!A1:L1</f>
        <v>DEPARTMENT OF INFORMATION TECHNOLOGY</v>
      </c>
      <c r="B1" s="125"/>
      <c r="C1" s="125"/>
      <c r="D1" s="125"/>
      <c r="F1" s="43"/>
    </row>
    <row r="2" spans="1:8" x14ac:dyDescent="0.25">
      <c r="A2" s="126" t="str">
        <f>'MASTER COPY'!A2:L2</f>
        <v>Narula Institute of Technology</v>
      </c>
      <c r="B2" s="126"/>
      <c r="C2" s="126"/>
      <c r="D2" s="126"/>
    </row>
    <row r="3" spans="1:8" x14ac:dyDescent="0.25">
      <c r="A3" s="126" t="str">
        <f>'MASTER COPY'!A3:L3</f>
        <v>Internal Assesment Records</v>
      </c>
      <c r="B3" s="126"/>
      <c r="C3" s="126"/>
      <c r="D3" s="126"/>
    </row>
    <row r="4" spans="1:8" x14ac:dyDescent="0.25">
      <c r="A4" s="134" t="str">
        <f>'MASTER COPY'!A4:L4</f>
        <v xml:space="preserve">Academic Session: </v>
      </c>
      <c r="B4" s="134"/>
      <c r="C4" s="134"/>
      <c r="D4" s="61">
        <f>'MASTER COPY'!F4</f>
        <v>2021</v>
      </c>
    </row>
    <row r="5" spans="1:8" ht="17.25" customHeight="1" x14ac:dyDescent="0.25">
      <c r="A5" s="14" t="s">
        <v>95</v>
      </c>
      <c r="B5" s="14" t="str">
        <f>'MASTER COPY'!B5</f>
        <v>IT</v>
      </c>
      <c r="C5" s="62" t="s">
        <v>97</v>
      </c>
      <c r="D5" s="60" t="str">
        <f>'MASTER COPY'!D5</f>
        <v>4th</v>
      </c>
    </row>
    <row r="6" spans="1:8" ht="18" customHeight="1" x14ac:dyDescent="0.25">
      <c r="A6" s="14" t="s">
        <v>96</v>
      </c>
      <c r="B6" s="14" t="str">
        <f>'MASTER COPY'!C6</f>
        <v>8th</v>
      </c>
      <c r="C6" s="62" t="s">
        <v>94</v>
      </c>
      <c r="D6" s="14" t="str">
        <f>'MASTER COPY'!F5</f>
        <v>IT801B</v>
      </c>
    </row>
    <row r="7" spans="1:8" ht="15" customHeight="1" x14ac:dyDescent="0.25">
      <c r="A7" s="127" t="s">
        <v>3</v>
      </c>
      <c r="B7" s="133" t="s">
        <v>22</v>
      </c>
      <c r="C7" s="129" t="s">
        <v>0</v>
      </c>
      <c r="D7" s="131" t="s">
        <v>21</v>
      </c>
    </row>
    <row r="8" spans="1:8" ht="23.25" customHeight="1" x14ac:dyDescent="0.25">
      <c r="A8" s="128"/>
      <c r="B8" s="133"/>
      <c r="C8" s="130"/>
      <c r="D8" s="132"/>
      <c r="E8" s="17">
        <v>15</v>
      </c>
      <c r="F8" s="44">
        <v>18</v>
      </c>
      <c r="G8" s="17">
        <v>21</v>
      </c>
      <c r="H8" s="17">
        <v>24</v>
      </c>
    </row>
    <row r="9" spans="1:8" x14ac:dyDescent="0.25">
      <c r="A9" s="63">
        <f>'MASTER COPY'!A9</f>
        <v>1</v>
      </c>
      <c r="B9" s="8">
        <f>'MASTER COPY'!B9</f>
        <v>430417010003</v>
      </c>
      <c r="C9" s="18" t="str">
        <f>'MASTER COPY'!C9</f>
        <v>SOURAV MAITY</v>
      </c>
      <c r="D9" s="5">
        <f ca="1">'MASTER COPY'!E9</f>
        <v>28</v>
      </c>
      <c r="E9" s="17">
        <f ca="1">IF(D9&gt;=$E$8,1,0)</f>
        <v>1</v>
      </c>
      <c r="F9" s="45">
        <f ca="1">IF(D9&gt;=$F$8,1,0)</f>
        <v>1</v>
      </c>
      <c r="G9" s="17">
        <f ca="1">IF(D9&gt;=$G$8,1,0)</f>
        <v>1</v>
      </c>
      <c r="H9" s="17">
        <f ca="1">IF(D9&gt;=$H$8,1,0)</f>
        <v>1</v>
      </c>
    </row>
    <row r="10" spans="1:8" x14ac:dyDescent="0.25">
      <c r="A10" s="63">
        <f>IF(A9&lt;'MASTER COPY'!$C$7,'MASTER COPY'!A10,"")</f>
        <v>2</v>
      </c>
      <c r="B10" s="8">
        <f>IF(A9&lt;'MASTER COPY'!$C$7,'MASTER COPY'!B10,"")</f>
        <v>430417010004</v>
      </c>
      <c r="C10" s="18" t="str">
        <f>IF(A9&lt;'MASTER COPY'!$C$7,'MASTER COPY'!C10,"")</f>
        <v>ABHISHEK MALAKAR</v>
      </c>
      <c r="D10" s="5">
        <f ca="1">IF(A9&lt;'MASTER COPY'!$C$7,'MASTER COPY'!E10,"")</f>
        <v>27</v>
      </c>
      <c r="E10" s="17">
        <f ca="1">IF(A9&lt;'MASTER COPY'!$C$7,IF(D10&gt;=$E$8,1,0),0)</f>
        <v>1</v>
      </c>
      <c r="F10" s="45">
        <f ca="1">IF(A9&lt;'MASTER COPY'!$C$7,IF(D10&gt;=$F$8,1,0),0)</f>
        <v>1</v>
      </c>
      <c r="G10" s="17">
        <f ca="1">IF(A9&lt;'MASTER COPY'!$C$7,IF(D10&gt;=$G$8,1,0),0)</f>
        <v>1</v>
      </c>
      <c r="H10" s="17">
        <f ca="1">IF(A9&lt;'MASTER COPY'!$C$7,IF(D10&gt;=$H$8,1,0),0)</f>
        <v>1</v>
      </c>
    </row>
    <row r="11" spans="1:8" x14ac:dyDescent="0.25">
      <c r="A11" s="63">
        <f>IF(A10&lt;'MASTER COPY'!$C$7,'MASTER COPY'!A11,"")</f>
        <v>3</v>
      </c>
      <c r="B11" s="8">
        <f>IF(A10&lt;'MASTER COPY'!$C$7,'MASTER COPY'!B11,"")</f>
        <v>430417010005</v>
      </c>
      <c r="C11" s="18" t="str">
        <f>IF(A10&lt;'MASTER COPY'!$C$7,'MASTER COPY'!C11,"")</f>
        <v>SOUMYAJIT GHOSH</v>
      </c>
      <c r="D11" s="5">
        <f ca="1">IF(A10&lt;'MASTER COPY'!$C$7,'MASTER COPY'!E11,"")</f>
        <v>27</v>
      </c>
      <c r="E11" s="17">
        <f ca="1">IF(A10&lt;'MASTER COPY'!$C$7,IF(D11&gt;=$E$8,1,0),0)</f>
        <v>1</v>
      </c>
      <c r="F11" s="45">
        <f ca="1">IF(A10&lt;'MASTER COPY'!$C$7,IF(D11&gt;=$F$8,1,0),0)</f>
        <v>1</v>
      </c>
      <c r="G11" s="17">
        <f ca="1">IF(A10&lt;'MASTER COPY'!$C$7,IF(D11&gt;=$G$8,1,0),0)</f>
        <v>1</v>
      </c>
      <c r="H11" s="17">
        <f ca="1">IF(A10&lt;'MASTER COPY'!$C$7,IF(D11&gt;=$H$8,1,0),0)</f>
        <v>1</v>
      </c>
    </row>
    <row r="12" spans="1:8" x14ac:dyDescent="0.25">
      <c r="A12" s="63">
        <f>IF(A11&lt;'MASTER COPY'!$C$7,'MASTER COPY'!A12,"")</f>
        <v>4</v>
      </c>
      <c r="B12" s="8">
        <f>IF(A11&lt;'MASTER COPY'!$C$7,'MASTER COPY'!B12,"")</f>
        <v>430417010007</v>
      </c>
      <c r="C12" s="18" t="str">
        <f>IF(A11&lt;'MASTER COPY'!$C$7,'MASTER COPY'!C12,"")</f>
        <v>ARNOB MAJUMDER</v>
      </c>
      <c r="D12" s="5">
        <f ca="1">IF(A11&lt;'MASTER COPY'!$C$7,'MASTER COPY'!E12,"")</f>
        <v>27</v>
      </c>
      <c r="E12" s="17">
        <f ca="1">IF(A11&lt;'MASTER COPY'!$C$7,IF(D12&gt;=$E$8,1,0),0)</f>
        <v>1</v>
      </c>
      <c r="F12" s="45">
        <f ca="1">IF(A11&lt;'MASTER COPY'!$C$7,IF(D12&gt;=$F$8,1,0),0)</f>
        <v>1</v>
      </c>
      <c r="G12" s="17">
        <f ca="1">IF(A11&lt;'MASTER COPY'!$C$7,IF(D12&gt;=$G$8,1,0),0)</f>
        <v>1</v>
      </c>
      <c r="H12" s="17">
        <f ca="1">IF(A11&lt;'MASTER COPY'!$C$7,IF(D12&gt;=$H$8,1,0),0)</f>
        <v>1</v>
      </c>
    </row>
    <row r="13" spans="1:8" x14ac:dyDescent="0.25">
      <c r="A13" s="63">
        <f>IF(A12&lt;'MASTER COPY'!$C$7,'MASTER COPY'!A13,"")</f>
        <v>5</v>
      </c>
      <c r="B13" s="8">
        <f>IF(A12&lt;'MASTER COPY'!$C$7,'MASTER COPY'!B13,"")</f>
        <v>430417010009</v>
      </c>
      <c r="C13" s="18" t="str">
        <f>IF(A12&lt;'MASTER COPY'!$C$7,'MASTER COPY'!C13,"")</f>
        <v>SANKHASUBHRA SAHA</v>
      </c>
      <c r="D13" s="5">
        <f ca="1">IF(A12&lt;'MASTER COPY'!$C$7,'MASTER COPY'!E13,"")</f>
        <v>28</v>
      </c>
      <c r="E13" s="17">
        <f ca="1">IF(A12&lt;'MASTER COPY'!$C$7,IF(D13&gt;=$E$8,1,0),0)</f>
        <v>1</v>
      </c>
      <c r="F13" s="45">
        <f ca="1">IF(A12&lt;'MASTER COPY'!$C$7,IF(D13&gt;=$F$8,1,0),0)</f>
        <v>1</v>
      </c>
      <c r="G13" s="17">
        <f ca="1">IF(A12&lt;'MASTER COPY'!$C$7,IF(D13&gt;=$G$8,1,0),0)</f>
        <v>1</v>
      </c>
      <c r="H13" s="17">
        <f ca="1">IF(A12&lt;'MASTER COPY'!$C$7,IF(D13&gt;=$H$8,1,0),0)</f>
        <v>1</v>
      </c>
    </row>
    <row r="14" spans="1:8" x14ac:dyDescent="0.25">
      <c r="A14" s="63">
        <f>IF(A13&lt;'MASTER COPY'!$C$7,'MASTER COPY'!A14,"")</f>
        <v>6</v>
      </c>
      <c r="B14" s="8">
        <f>IF(A13&lt;'MASTER COPY'!$C$7,'MASTER COPY'!B14,"")</f>
        <v>430417010010</v>
      </c>
      <c r="C14" s="18" t="str">
        <f>IF(A13&lt;'MASTER COPY'!$C$7,'MASTER COPY'!C14,"")</f>
        <v>NILESH MISRA</v>
      </c>
      <c r="D14" s="5">
        <f ca="1">IF(A13&lt;'MASTER COPY'!$C$7,'MASTER COPY'!E14,"")</f>
        <v>28</v>
      </c>
      <c r="E14" s="17">
        <f ca="1">IF(A13&lt;'MASTER COPY'!$C$7,IF(D14&gt;=$E$8,1,0),0)</f>
        <v>1</v>
      </c>
      <c r="F14" s="45">
        <f ca="1">IF(A13&lt;'MASTER COPY'!$C$7,IF(D14&gt;=$F$8,1,0),0)</f>
        <v>1</v>
      </c>
      <c r="G14" s="17">
        <f ca="1">IF(A13&lt;'MASTER COPY'!$C$7,IF(D14&gt;=$G$8,1,0),0)</f>
        <v>1</v>
      </c>
      <c r="H14" s="17">
        <f ca="1">IF(A13&lt;'MASTER COPY'!$C$7,IF(D14&gt;=$H$8,1,0),0)</f>
        <v>1</v>
      </c>
    </row>
    <row r="15" spans="1:8" x14ac:dyDescent="0.25">
      <c r="A15" s="63">
        <f>IF(A14&lt;'MASTER COPY'!$C$7,'MASTER COPY'!A15,"")</f>
        <v>7</v>
      </c>
      <c r="B15" s="8">
        <f>IF(A14&lt;'MASTER COPY'!$C$7,'MASTER COPY'!B15,"")</f>
        <v>430417010011</v>
      </c>
      <c r="C15" s="18" t="str">
        <f>IF(A14&lt;'MASTER COPY'!$C$7,'MASTER COPY'!C15,"")</f>
        <v>SUBHRA SANKHA SAHA</v>
      </c>
      <c r="D15" s="5">
        <f ca="1">IF(A14&lt;'MASTER COPY'!$C$7,'MASTER COPY'!E15,"")</f>
        <v>27</v>
      </c>
      <c r="E15" s="17">
        <f ca="1">IF(A14&lt;'MASTER COPY'!$C$7,IF(D15&gt;=$E$8,1,0),0)</f>
        <v>1</v>
      </c>
      <c r="F15" s="45">
        <f ca="1">IF(A14&lt;'MASTER COPY'!$C$7,IF(D15&gt;=$F$8,1,0),0)</f>
        <v>1</v>
      </c>
      <c r="G15" s="17">
        <f ca="1">IF(A14&lt;'MASTER COPY'!$C$7,IF(D15&gt;=$G$8,1,0),0)</f>
        <v>1</v>
      </c>
      <c r="H15" s="17">
        <f ca="1">IF(A14&lt;'MASTER COPY'!$C$7,IF(D15&gt;=$H$8,1,0),0)</f>
        <v>1</v>
      </c>
    </row>
    <row r="16" spans="1:8" x14ac:dyDescent="0.25">
      <c r="A16" s="63">
        <f>IF(A15&lt;'MASTER COPY'!$C$7,'MASTER COPY'!A16,"")</f>
        <v>8</v>
      </c>
      <c r="B16" s="8">
        <f>IF(A15&lt;'MASTER COPY'!$C$7,'MASTER COPY'!B16,"")</f>
        <v>430417010012</v>
      </c>
      <c r="C16" s="18" t="str">
        <f>IF(A15&lt;'MASTER COPY'!$C$7,'MASTER COPY'!C16,"")</f>
        <v>SAIKAT DAS</v>
      </c>
      <c r="D16" s="5">
        <f ca="1">IF(A15&lt;'MASTER COPY'!$C$7,'MASTER COPY'!E16,"")</f>
        <v>27</v>
      </c>
      <c r="E16" s="17">
        <f ca="1">IF(A15&lt;'MASTER COPY'!$C$7,IF(D16&gt;=$E$8,1,0),0)</f>
        <v>1</v>
      </c>
      <c r="F16" s="45">
        <f ca="1">IF(A15&lt;'MASTER COPY'!$C$7,IF(D16&gt;=$F$8,1,0),0)</f>
        <v>1</v>
      </c>
      <c r="G16" s="17">
        <f ca="1">IF(A15&lt;'MASTER COPY'!$C$7,IF(D16&gt;=$G$8,1,0),0)</f>
        <v>1</v>
      </c>
      <c r="H16" s="17">
        <f ca="1">IF(A15&lt;'MASTER COPY'!$C$7,IF(D16&gt;=$H$8,1,0),0)</f>
        <v>1</v>
      </c>
    </row>
    <row r="17" spans="1:8" x14ac:dyDescent="0.25">
      <c r="A17" s="63">
        <f>IF(A16&lt;'MASTER COPY'!$C$7,'MASTER COPY'!A17,"")</f>
        <v>9</v>
      </c>
      <c r="B17" s="8">
        <f>IF(A16&lt;'MASTER COPY'!$C$7,'MASTER COPY'!B17,"")</f>
        <v>430417010015</v>
      </c>
      <c r="C17" s="18" t="str">
        <f>IF(A16&lt;'MASTER COPY'!$C$7,'MASTER COPY'!C17,"")</f>
        <v>HARDEEP SINGH GILL</v>
      </c>
      <c r="D17" s="5">
        <f ca="1">IF(A16&lt;'MASTER COPY'!$C$7,'MASTER COPY'!E17,"")</f>
        <v>28</v>
      </c>
      <c r="E17" s="17">
        <f ca="1">IF(A16&lt;'MASTER COPY'!$C$7,IF(D17&gt;=$E$8,1,0),0)</f>
        <v>1</v>
      </c>
      <c r="F17" s="45">
        <f ca="1">IF(A16&lt;'MASTER COPY'!$C$7,IF(D17&gt;=$F$8,1,0),0)</f>
        <v>1</v>
      </c>
      <c r="G17" s="17">
        <f ca="1">IF(A16&lt;'MASTER COPY'!$C$7,IF(D17&gt;=$G$8,1,0),0)</f>
        <v>1</v>
      </c>
      <c r="H17" s="17">
        <f ca="1">IF(A16&lt;'MASTER COPY'!$C$7,IF(D17&gt;=$H$8,1,0),0)</f>
        <v>1</v>
      </c>
    </row>
    <row r="18" spans="1:8" x14ac:dyDescent="0.25">
      <c r="A18" s="63">
        <f>IF(A17&lt;'MASTER COPY'!$C$7,'MASTER COPY'!A18,"")</f>
        <v>10</v>
      </c>
      <c r="B18" s="8">
        <f>IF(A17&lt;'MASTER COPY'!$C$7,'MASTER COPY'!B18,"")</f>
        <v>430417010016</v>
      </c>
      <c r="C18" s="18" t="str">
        <f>IF(A17&lt;'MASTER COPY'!$C$7,'MASTER COPY'!C18,"")</f>
        <v>SOUVIK PAUL</v>
      </c>
      <c r="D18" s="5">
        <f ca="1">IF(A17&lt;'MASTER COPY'!$C$7,'MASTER COPY'!E18,"")</f>
        <v>28</v>
      </c>
      <c r="E18" s="17">
        <f ca="1">IF(A17&lt;'MASTER COPY'!$C$7,IF(D18&gt;=$E$8,1,0),0)</f>
        <v>1</v>
      </c>
      <c r="F18" s="45">
        <f ca="1">IF(A17&lt;'MASTER COPY'!$C$7,IF(D18&gt;=$F$8,1,0),0)</f>
        <v>1</v>
      </c>
      <c r="G18" s="17">
        <f ca="1">IF(A17&lt;'MASTER COPY'!$C$7,IF(D18&gt;=$G$8,1,0),0)</f>
        <v>1</v>
      </c>
      <c r="H18" s="17">
        <f ca="1">IF(A17&lt;'MASTER COPY'!$C$7,IF(D18&gt;=$H$8,1,0),0)</f>
        <v>1</v>
      </c>
    </row>
    <row r="19" spans="1:8" x14ac:dyDescent="0.25">
      <c r="A19" s="63">
        <f>IF(A18&lt;'MASTER COPY'!$C$7,'MASTER COPY'!A19,"")</f>
        <v>11</v>
      </c>
      <c r="B19" s="8">
        <f>IF(A18&lt;'MASTER COPY'!$C$7,'MASTER COPY'!B19,"")</f>
        <v>430417010017</v>
      </c>
      <c r="C19" s="18" t="str">
        <f>IF(A18&lt;'MASTER COPY'!$C$7,'MASTER COPY'!C19,"")</f>
        <v>DEBANJAN GHOSH</v>
      </c>
      <c r="D19" s="5">
        <f ca="1">IF(A18&lt;'MASTER COPY'!$C$7,'MASTER COPY'!E19,"")</f>
        <v>28</v>
      </c>
      <c r="E19" s="17">
        <f ca="1">IF(A18&lt;'MASTER COPY'!$C$7,IF(D19&gt;=$E$8,1,0),0)</f>
        <v>1</v>
      </c>
      <c r="F19" s="45">
        <f ca="1">IF(A18&lt;'MASTER COPY'!$C$7,IF(D19&gt;=$F$8,1,0),0)</f>
        <v>1</v>
      </c>
      <c r="G19" s="17">
        <f ca="1">IF(A18&lt;'MASTER COPY'!$C$7,IF(D19&gt;=$G$8,1,0),0)</f>
        <v>1</v>
      </c>
      <c r="H19" s="17">
        <f ca="1">IF(A18&lt;'MASTER COPY'!$C$7,IF(D19&gt;=$H$8,1,0),0)</f>
        <v>1</v>
      </c>
    </row>
    <row r="20" spans="1:8" x14ac:dyDescent="0.25">
      <c r="A20" s="63">
        <f>IF(A19&lt;'MASTER COPY'!$C$7,'MASTER COPY'!A20,"")</f>
        <v>12</v>
      </c>
      <c r="B20" s="8">
        <f>IF(A19&lt;'MASTER COPY'!$C$7,'MASTER COPY'!B20,"")</f>
        <v>430417010018</v>
      </c>
      <c r="C20" s="18" t="str">
        <f>IF(A19&lt;'MASTER COPY'!$C$7,'MASTER COPY'!C20,"")</f>
        <v>MD ASIF NAWAZ</v>
      </c>
      <c r="D20" s="5">
        <f ca="1">IF(A19&lt;'MASTER COPY'!$C$7,'MASTER COPY'!E20,"")</f>
        <v>27</v>
      </c>
      <c r="E20" s="17">
        <f ca="1">IF(A19&lt;'MASTER COPY'!$C$7,IF(D20&gt;=$E$8,1,0),0)</f>
        <v>1</v>
      </c>
      <c r="F20" s="45">
        <f ca="1">IF(A19&lt;'MASTER COPY'!$C$7,IF(D20&gt;=$F$8,1,0),0)</f>
        <v>1</v>
      </c>
      <c r="G20" s="17">
        <f ca="1">IF(A19&lt;'MASTER COPY'!$C$7,IF(D20&gt;=$G$8,1,0),0)</f>
        <v>1</v>
      </c>
      <c r="H20" s="17">
        <f ca="1">IF(A19&lt;'MASTER COPY'!$C$7,IF(D20&gt;=$H$8,1,0),0)</f>
        <v>1</v>
      </c>
    </row>
    <row r="21" spans="1:8" x14ac:dyDescent="0.25">
      <c r="A21" s="63">
        <f>IF(A20&lt;'MASTER COPY'!$C$7,'MASTER COPY'!A21,"")</f>
        <v>13</v>
      </c>
      <c r="B21" s="8">
        <f>IF(A20&lt;'MASTER COPY'!$C$7,'MASTER COPY'!B21,"")</f>
        <v>430417010021</v>
      </c>
      <c r="C21" s="18" t="str">
        <f>IF(A20&lt;'MASTER COPY'!$C$7,'MASTER COPY'!C21,"")</f>
        <v>ARPIT SARKAR</v>
      </c>
      <c r="D21" s="5">
        <f ca="1">IF(A20&lt;'MASTER COPY'!$C$7,'MASTER COPY'!E21,"")</f>
        <v>28</v>
      </c>
      <c r="E21" s="17">
        <f ca="1">IF(A20&lt;'MASTER COPY'!$C$7,IF(D21&gt;=$E$8,1,0),0)</f>
        <v>1</v>
      </c>
      <c r="F21" s="45">
        <f ca="1">IF(A20&lt;'MASTER COPY'!$C$7,IF(D21&gt;=$F$8,1,0),0)</f>
        <v>1</v>
      </c>
      <c r="G21" s="17">
        <f ca="1">IF(A20&lt;'MASTER COPY'!$C$7,IF(D21&gt;=$G$8,1,0),0)</f>
        <v>1</v>
      </c>
      <c r="H21" s="17">
        <f ca="1">IF(A20&lt;'MASTER COPY'!$C$7,IF(D21&gt;=$H$8,1,0),0)</f>
        <v>1</v>
      </c>
    </row>
    <row r="22" spans="1:8" x14ac:dyDescent="0.25">
      <c r="A22" s="63">
        <f>IF(A21&lt;'MASTER COPY'!$C$7,'MASTER COPY'!A22,"")</f>
        <v>14</v>
      </c>
      <c r="B22" s="8">
        <f>IF(A21&lt;'MASTER COPY'!$C$7,'MASTER COPY'!B22,"")</f>
        <v>430417010023</v>
      </c>
      <c r="C22" s="18" t="str">
        <f>IF(A21&lt;'MASTER COPY'!$C$7,'MASTER COPY'!C22,"")</f>
        <v>BISHAL SINGH</v>
      </c>
      <c r="D22" s="5">
        <f ca="1">IF(A21&lt;'MASTER COPY'!$C$7,'MASTER COPY'!E22,"")</f>
        <v>28</v>
      </c>
      <c r="E22" s="17">
        <f ca="1">IF(A21&lt;'MASTER COPY'!$C$7,IF(D22&gt;=$E$8,1,0),0)</f>
        <v>1</v>
      </c>
      <c r="F22" s="45">
        <f ca="1">IF(A21&lt;'MASTER COPY'!$C$7,IF(D22&gt;=$F$8,1,0),0)</f>
        <v>1</v>
      </c>
      <c r="G22" s="17">
        <f ca="1">IF(A21&lt;'MASTER COPY'!$C$7,IF(D22&gt;=$G$8,1,0),0)</f>
        <v>1</v>
      </c>
      <c r="H22" s="17">
        <f ca="1">IF(A21&lt;'MASTER COPY'!$C$7,IF(D22&gt;=$H$8,1,0),0)</f>
        <v>1</v>
      </c>
    </row>
    <row r="23" spans="1:8" x14ac:dyDescent="0.25">
      <c r="A23" s="63">
        <f>IF(A22&lt;'MASTER COPY'!$C$7,'MASTER COPY'!A23,"")</f>
        <v>15</v>
      </c>
      <c r="B23" s="8">
        <f>IF(A22&lt;'MASTER COPY'!$C$7,'MASTER COPY'!B23,"")</f>
        <v>430417010025</v>
      </c>
      <c r="C23" s="18" t="str">
        <f>IF(A22&lt;'MASTER COPY'!$C$7,'MASTER COPY'!C23,"")</f>
        <v>MANADEEP PAL</v>
      </c>
      <c r="D23" s="5">
        <f ca="1">IF(A22&lt;'MASTER COPY'!$C$7,'MASTER COPY'!E23,"")</f>
        <v>28</v>
      </c>
      <c r="E23" s="17">
        <f ca="1">IF(A22&lt;'MASTER COPY'!$C$7,IF(D23&gt;=$E$8,1,0),0)</f>
        <v>1</v>
      </c>
      <c r="F23" s="45">
        <f ca="1">IF(A22&lt;'MASTER COPY'!$C$7,IF(D23&gt;=$F$8,1,0),0)</f>
        <v>1</v>
      </c>
      <c r="G23" s="17">
        <f ca="1">IF(A22&lt;'MASTER COPY'!$C$7,IF(D23&gt;=$G$8,1,0),0)</f>
        <v>1</v>
      </c>
      <c r="H23" s="17">
        <f ca="1">IF(A22&lt;'MASTER COPY'!$C$7,IF(D23&gt;=$H$8,1,0),0)</f>
        <v>1</v>
      </c>
    </row>
    <row r="24" spans="1:8" x14ac:dyDescent="0.25">
      <c r="A24" s="63">
        <f>IF(A23&lt;'MASTER COPY'!$C$7,'MASTER COPY'!A24,"")</f>
        <v>16</v>
      </c>
      <c r="B24" s="8">
        <f>IF(A23&lt;'MASTER COPY'!$C$7,'MASTER COPY'!B24,"")</f>
        <v>430417010026</v>
      </c>
      <c r="C24" s="18" t="str">
        <f>IF(A23&lt;'MASTER COPY'!$C$7,'MASTER COPY'!C24,"")</f>
        <v>ASHISH KUMAR</v>
      </c>
      <c r="D24" s="5">
        <f ca="1">IF(A23&lt;'MASTER COPY'!$C$7,'MASTER COPY'!E24,"")</f>
        <v>27</v>
      </c>
      <c r="E24" s="17">
        <f ca="1">IF(A23&lt;'MASTER COPY'!$C$7,IF(D24&gt;=$E$8,1,0),0)</f>
        <v>1</v>
      </c>
      <c r="F24" s="45">
        <f ca="1">IF(A23&lt;'MASTER COPY'!$C$7,IF(D24&gt;=$F$8,1,0),0)</f>
        <v>1</v>
      </c>
      <c r="G24" s="17">
        <f ca="1">IF(A23&lt;'MASTER COPY'!$C$7,IF(D24&gt;=$G$8,1,0),0)</f>
        <v>1</v>
      </c>
      <c r="H24" s="17">
        <f ca="1">IF(A23&lt;'MASTER COPY'!$C$7,IF(D24&gt;=$H$8,1,0),0)</f>
        <v>1</v>
      </c>
    </row>
    <row r="25" spans="1:8" x14ac:dyDescent="0.25">
      <c r="A25" s="63">
        <f>IF(A24&lt;'MASTER COPY'!$C$7,'MASTER COPY'!A25,"")</f>
        <v>17</v>
      </c>
      <c r="B25" s="8">
        <f>IF(A24&lt;'MASTER COPY'!$C$7,'MASTER COPY'!B25,"")</f>
        <v>430417010029</v>
      </c>
      <c r="C25" s="18" t="str">
        <f>IF(A24&lt;'MASTER COPY'!$C$7,'MASTER COPY'!C25,"")</f>
        <v>SUBHADEEP CHATTERJEE</v>
      </c>
      <c r="D25" s="5">
        <f ca="1">IF(A24&lt;'MASTER COPY'!$C$7,'MASTER COPY'!E25,"")</f>
        <v>27</v>
      </c>
      <c r="E25" s="17">
        <f ca="1">IF(A24&lt;'MASTER COPY'!$C$7,IF(D25&gt;=$E$8,1,0),0)</f>
        <v>1</v>
      </c>
      <c r="F25" s="45">
        <f ca="1">IF(A24&lt;'MASTER COPY'!$C$7,IF(D25&gt;=$F$8,1,0),0)</f>
        <v>1</v>
      </c>
      <c r="G25" s="17">
        <f ca="1">IF(A24&lt;'MASTER COPY'!$C$7,IF(D25&gt;=$G$8,1,0),0)</f>
        <v>1</v>
      </c>
      <c r="H25" s="17">
        <f ca="1">IF(A24&lt;'MASTER COPY'!$C$7,IF(D25&gt;=$H$8,1,0),0)</f>
        <v>1</v>
      </c>
    </row>
    <row r="26" spans="1:8" x14ac:dyDescent="0.25">
      <c r="A26" s="63">
        <f>IF(A25&lt;'MASTER COPY'!$C$7,'MASTER COPY'!A26,"")</f>
        <v>18</v>
      </c>
      <c r="B26" s="8">
        <f>IF(A25&lt;'MASTER COPY'!$C$7,'MASTER COPY'!B26,"")</f>
        <v>430417010030</v>
      </c>
      <c r="C26" s="18" t="str">
        <f>IF(A25&lt;'MASTER COPY'!$C$7,'MASTER COPY'!C26,"")</f>
        <v>YASH GAURAV</v>
      </c>
      <c r="D26" s="5">
        <f ca="1">IF(A25&lt;'MASTER COPY'!$C$7,'MASTER COPY'!E26,"")</f>
        <v>27</v>
      </c>
      <c r="E26" s="17">
        <f ca="1">IF(A25&lt;'MASTER COPY'!$C$7,IF(D26&gt;=$E$8,1,0),0)</f>
        <v>1</v>
      </c>
      <c r="F26" s="45">
        <f ca="1">IF(A25&lt;'MASTER COPY'!$C$7,IF(D26&gt;=$F$8,1,0),0)</f>
        <v>1</v>
      </c>
      <c r="G26" s="17">
        <f ca="1">IF(A25&lt;'MASTER COPY'!$C$7,IF(D26&gt;=$G$8,1,0),0)</f>
        <v>1</v>
      </c>
      <c r="H26" s="17">
        <f ca="1">IF(A25&lt;'MASTER COPY'!$C$7,IF(D26&gt;=$H$8,1,0),0)</f>
        <v>1</v>
      </c>
    </row>
    <row r="27" spans="1:8" x14ac:dyDescent="0.25">
      <c r="A27" s="63">
        <f>IF(A26&lt;'MASTER COPY'!$C$7,'MASTER COPY'!A27,"")</f>
        <v>19</v>
      </c>
      <c r="B27" s="8">
        <f>IF(A26&lt;'MASTER COPY'!$C$7,'MASTER COPY'!B27,"")</f>
        <v>430417010031</v>
      </c>
      <c r="C27" s="18" t="str">
        <f>IF(A26&lt;'MASTER COPY'!$C$7,'MASTER COPY'!C27,"")</f>
        <v>MOHIT SHAW</v>
      </c>
      <c r="D27" s="5">
        <f ca="1">IF(A26&lt;'MASTER COPY'!$C$7,'MASTER COPY'!E27,"")</f>
        <v>27</v>
      </c>
      <c r="E27" s="17">
        <f ca="1">IF(A26&lt;'MASTER COPY'!$C$7,IF(D27&gt;=$E$8,1,0),0)</f>
        <v>1</v>
      </c>
      <c r="F27" s="45">
        <f ca="1">IF(A26&lt;'MASTER COPY'!$C$7,IF(D27&gt;=$F$8,1,0),0)</f>
        <v>1</v>
      </c>
      <c r="G27" s="17">
        <f ca="1">IF(A26&lt;'MASTER COPY'!$C$7,IF(D27&gt;=$G$8,1,0),0)</f>
        <v>1</v>
      </c>
      <c r="H27" s="17">
        <f ca="1">IF(A26&lt;'MASTER COPY'!$C$7,IF(D27&gt;=$H$8,1,0),0)</f>
        <v>1</v>
      </c>
    </row>
    <row r="28" spans="1:8" x14ac:dyDescent="0.25">
      <c r="A28" s="63">
        <f>IF(A27&lt;'MASTER COPY'!$C$7,'MASTER COPY'!A28,"")</f>
        <v>20</v>
      </c>
      <c r="B28" s="8">
        <f>IF(A27&lt;'MASTER COPY'!$C$7,'MASTER COPY'!B28,"")</f>
        <v>430417010032</v>
      </c>
      <c r="C28" s="18" t="str">
        <f>IF(A27&lt;'MASTER COPY'!$C$7,'MASTER COPY'!C28,"")</f>
        <v>KRISHNENDU DUTTA</v>
      </c>
      <c r="D28" s="5">
        <f ca="1">IF(A27&lt;'MASTER COPY'!$C$7,'MASTER COPY'!E28,"")</f>
        <v>27</v>
      </c>
      <c r="E28" s="17">
        <f ca="1">IF(A27&lt;'MASTER COPY'!$C$7,IF(D28&gt;=$E$8,1,0),0)</f>
        <v>1</v>
      </c>
      <c r="F28" s="45">
        <f ca="1">IF(A27&lt;'MASTER COPY'!$C$7,IF(D28&gt;=$F$8,1,0),0)</f>
        <v>1</v>
      </c>
      <c r="G28" s="17">
        <f ca="1">IF(A27&lt;'MASTER COPY'!$C$7,IF(D28&gt;=$G$8,1,0),0)</f>
        <v>1</v>
      </c>
      <c r="H28" s="17">
        <f ca="1">IF(A27&lt;'MASTER COPY'!$C$7,IF(D28&gt;=$H$8,1,0),0)</f>
        <v>1</v>
      </c>
    </row>
    <row r="29" spans="1:8" x14ac:dyDescent="0.25">
      <c r="A29" s="63">
        <f>IF(A28&lt;'MASTER COPY'!$C$7,'MASTER COPY'!A29,"")</f>
        <v>21</v>
      </c>
      <c r="B29" s="8">
        <f>IF(A28&lt;'MASTER COPY'!$C$7,'MASTER COPY'!B29,"")</f>
        <v>430417010035</v>
      </c>
      <c r="C29" s="18" t="str">
        <f>IF(A28&lt;'MASTER COPY'!$C$7,'MASTER COPY'!C29,"")</f>
        <v>ADITYA SARKHEL</v>
      </c>
      <c r="D29" s="5">
        <f ca="1">IF(A28&lt;'MASTER COPY'!$C$7,'MASTER COPY'!E29,"")</f>
        <v>28</v>
      </c>
      <c r="E29" s="17">
        <f ca="1">IF(A28&lt;'MASTER COPY'!$C$7,IF(D29&gt;=$E$8,1,0),0)</f>
        <v>1</v>
      </c>
      <c r="F29" s="45">
        <f ca="1">IF(A28&lt;'MASTER COPY'!$C$7,IF(D29&gt;=$F$8,1,0),0)</f>
        <v>1</v>
      </c>
      <c r="G29" s="17">
        <f ca="1">IF(A28&lt;'MASTER COPY'!$C$7,IF(D29&gt;=$G$8,1,0),0)</f>
        <v>1</v>
      </c>
      <c r="H29" s="17">
        <f ca="1">IF(A28&lt;'MASTER COPY'!$C$7,IF(D29&gt;=$H$8,1,0),0)</f>
        <v>1</v>
      </c>
    </row>
    <row r="30" spans="1:8" x14ac:dyDescent="0.25">
      <c r="A30" s="63">
        <f>IF(A29&lt;'MASTER COPY'!$C$7,'MASTER COPY'!A30,"")</f>
        <v>22</v>
      </c>
      <c r="B30" s="8">
        <f>IF(A29&lt;'MASTER COPY'!$C$7,'MASTER COPY'!B30,"")</f>
        <v>430417010036</v>
      </c>
      <c r="C30" s="18" t="str">
        <f>IF(A29&lt;'MASTER COPY'!$C$7,'MASTER COPY'!C30,"")</f>
        <v>MD SHADAB ILYAS</v>
      </c>
      <c r="D30" s="5">
        <f ca="1">IF(A29&lt;'MASTER COPY'!$C$7,'MASTER COPY'!E30,"")</f>
        <v>28</v>
      </c>
      <c r="E30" s="17">
        <f ca="1">IF(A29&lt;'MASTER COPY'!$C$7,IF(D30&gt;=$E$8,1,0),0)</f>
        <v>1</v>
      </c>
      <c r="F30" s="45">
        <f ca="1">IF(A29&lt;'MASTER COPY'!$C$7,IF(D30&gt;=$F$8,1,0),0)</f>
        <v>1</v>
      </c>
      <c r="G30" s="17">
        <f ca="1">IF(A29&lt;'MASTER COPY'!$C$7,IF(D30&gt;=$G$8,1,0),0)</f>
        <v>1</v>
      </c>
      <c r="H30" s="17">
        <f ca="1">IF(A29&lt;'MASTER COPY'!$C$7,IF(D30&gt;=$H$8,1,0),0)</f>
        <v>1</v>
      </c>
    </row>
    <row r="31" spans="1:8" x14ac:dyDescent="0.25">
      <c r="A31" s="63">
        <f>IF(A30&lt;'MASTER COPY'!$C$7,'MASTER COPY'!A31,"")</f>
        <v>23</v>
      </c>
      <c r="B31" s="8">
        <f>IF(A30&lt;'MASTER COPY'!$C$7,'MASTER COPY'!B31,"")</f>
        <v>430417010037</v>
      </c>
      <c r="C31" s="18" t="str">
        <f>IF(A30&lt;'MASTER COPY'!$C$7,'MASTER COPY'!C31,"")</f>
        <v>HARSH KUMAR</v>
      </c>
      <c r="D31" s="5">
        <f ca="1">IF(A30&lt;'MASTER COPY'!$C$7,'MASTER COPY'!E31,"")</f>
        <v>27</v>
      </c>
      <c r="E31" s="17">
        <f ca="1">IF(A30&lt;'MASTER COPY'!$C$7,IF(D31&gt;=$E$8,1,0),0)</f>
        <v>1</v>
      </c>
      <c r="F31" s="45">
        <f ca="1">IF(A30&lt;'MASTER COPY'!$C$7,IF(D31&gt;=$F$8,1,0),0)</f>
        <v>1</v>
      </c>
      <c r="G31" s="17">
        <f ca="1">IF(A30&lt;'MASTER COPY'!$C$7,IF(D31&gt;=$G$8,1,0),0)</f>
        <v>1</v>
      </c>
      <c r="H31" s="17">
        <f ca="1">IF(A30&lt;'MASTER COPY'!$C$7,IF(D31&gt;=$H$8,1,0),0)</f>
        <v>1</v>
      </c>
    </row>
    <row r="32" spans="1:8" x14ac:dyDescent="0.25">
      <c r="A32" s="63">
        <f>IF(A31&lt;'MASTER COPY'!$C$7,'MASTER COPY'!A32,"")</f>
        <v>24</v>
      </c>
      <c r="B32" s="8">
        <f>IF(A31&lt;'MASTER COPY'!$C$7,'MASTER COPY'!B32,"")</f>
        <v>430417010039</v>
      </c>
      <c r="C32" s="18" t="str">
        <f>IF(A31&lt;'MASTER COPY'!$C$7,'MASTER COPY'!C32,"")</f>
        <v>SURAJIT GHOSH</v>
      </c>
      <c r="D32" s="5">
        <f ca="1">IF(A31&lt;'MASTER COPY'!$C$7,'MASTER COPY'!E32,"")</f>
        <v>27</v>
      </c>
      <c r="E32" s="17">
        <f ca="1">IF(A31&lt;'MASTER COPY'!$C$7,IF(D32&gt;=$E$8,1,0),0)</f>
        <v>1</v>
      </c>
      <c r="F32" s="45">
        <f ca="1">IF(A31&lt;'MASTER COPY'!$C$7,IF(D32&gt;=$F$8,1,0),0)</f>
        <v>1</v>
      </c>
      <c r="G32" s="17">
        <f ca="1">IF(A31&lt;'MASTER COPY'!$C$7,IF(D32&gt;=$G$8,1,0),0)</f>
        <v>1</v>
      </c>
      <c r="H32" s="17">
        <f ca="1">IF(A31&lt;'MASTER COPY'!$C$7,IF(D32&gt;=$H$8,1,0),0)</f>
        <v>1</v>
      </c>
    </row>
    <row r="33" spans="1:8" x14ac:dyDescent="0.25">
      <c r="A33" s="63">
        <f>IF(A32&lt;'MASTER COPY'!$C$7,'MASTER COPY'!A33,"")</f>
        <v>25</v>
      </c>
      <c r="B33" s="8">
        <f>IF(A32&lt;'MASTER COPY'!$C$7,'MASTER COPY'!B33,"")</f>
        <v>430417010042</v>
      </c>
      <c r="C33" s="18" t="str">
        <f>IF(A32&lt;'MASTER COPY'!$C$7,'MASTER COPY'!C33,"")</f>
        <v>ABHIRUP DAS</v>
      </c>
      <c r="D33" s="5">
        <f ca="1">IF(A32&lt;'MASTER COPY'!$C$7,'MASTER COPY'!E33,"")</f>
        <v>27</v>
      </c>
      <c r="E33" s="17">
        <f ca="1">IF(A32&lt;'MASTER COPY'!$C$7,IF(D33&gt;=$E$8,1,0),0)</f>
        <v>1</v>
      </c>
      <c r="F33" s="45">
        <f ca="1">IF(A32&lt;'MASTER COPY'!$C$7,IF(D33&gt;=$F$8,1,0),0)</f>
        <v>1</v>
      </c>
      <c r="G33" s="17">
        <f ca="1">IF(A32&lt;'MASTER COPY'!$C$7,IF(D33&gt;=$G$8,1,0),0)</f>
        <v>1</v>
      </c>
      <c r="H33" s="17">
        <f ca="1">IF(A32&lt;'MASTER COPY'!$C$7,IF(D33&gt;=$H$8,1,0),0)</f>
        <v>1</v>
      </c>
    </row>
    <row r="34" spans="1:8" x14ac:dyDescent="0.25">
      <c r="A34" s="63">
        <f>IF(A33&lt;'MASTER COPY'!$C$7,'MASTER COPY'!A34,"")</f>
        <v>26</v>
      </c>
      <c r="B34" s="8">
        <f>IF(A33&lt;'MASTER COPY'!$C$7,'MASTER COPY'!B34,"")</f>
        <v>430417010044</v>
      </c>
      <c r="C34" s="18" t="str">
        <f>IF(A33&lt;'MASTER COPY'!$C$7,'MASTER COPY'!C34,"")</f>
        <v>SOUVIK DEY</v>
      </c>
      <c r="D34" s="5">
        <f ca="1">IF(A33&lt;'MASTER COPY'!$C$7,'MASTER COPY'!E34,"")</f>
        <v>27</v>
      </c>
      <c r="E34" s="17">
        <f ca="1">IF(A33&lt;'MASTER COPY'!$C$7,IF(D34&gt;=$E$8,1,0),0)</f>
        <v>1</v>
      </c>
      <c r="F34" s="45">
        <f ca="1">IF(A33&lt;'MASTER COPY'!$C$7,IF(D34&gt;=$F$8,1,0),0)</f>
        <v>1</v>
      </c>
      <c r="G34" s="17">
        <f ca="1">IF(A33&lt;'MASTER COPY'!$C$7,IF(D34&gt;=$G$8,1,0),0)</f>
        <v>1</v>
      </c>
      <c r="H34" s="17">
        <f ca="1">IF(A33&lt;'MASTER COPY'!$C$7,IF(D34&gt;=$H$8,1,0),0)</f>
        <v>1</v>
      </c>
    </row>
    <row r="35" spans="1:8" x14ac:dyDescent="0.25">
      <c r="A35" s="63">
        <f>IF(A34&lt;'MASTER COPY'!$C$7,'MASTER COPY'!A35,"")</f>
        <v>27</v>
      </c>
      <c r="B35" s="8">
        <f>IF(A34&lt;'MASTER COPY'!$C$7,'MASTER COPY'!B35,"")</f>
        <v>430417010045</v>
      </c>
      <c r="C35" s="18" t="str">
        <f>IF(A34&lt;'MASTER COPY'!$C$7,'MASTER COPY'!C35,"")</f>
        <v>ANKAN GAIN</v>
      </c>
      <c r="D35" s="5">
        <f ca="1">IF(A34&lt;'MASTER COPY'!$C$7,'MASTER COPY'!E35,"")</f>
        <v>27</v>
      </c>
      <c r="E35" s="17">
        <f ca="1">IF(A34&lt;'MASTER COPY'!$C$7,IF(D35&gt;=$E$8,1,0),0)</f>
        <v>1</v>
      </c>
      <c r="F35" s="45">
        <f ca="1">IF(A34&lt;'MASTER COPY'!$C$7,IF(D35&gt;=$F$8,1,0),0)</f>
        <v>1</v>
      </c>
      <c r="G35" s="17">
        <f ca="1">IF(A34&lt;'MASTER COPY'!$C$7,IF(D35&gt;=$G$8,1,0),0)</f>
        <v>1</v>
      </c>
      <c r="H35" s="17">
        <f ca="1">IF(A34&lt;'MASTER COPY'!$C$7,IF(D35&gt;=$H$8,1,0),0)</f>
        <v>1</v>
      </c>
    </row>
    <row r="36" spans="1:8" x14ac:dyDescent="0.25">
      <c r="A36" s="63">
        <f>IF(A35&lt;'MASTER COPY'!$C$7,'MASTER COPY'!A36,"")</f>
        <v>28</v>
      </c>
      <c r="B36" s="8">
        <f>IF(A35&lt;'MASTER COPY'!$C$7,'MASTER COPY'!B36,"")</f>
        <v>430417010046</v>
      </c>
      <c r="C36" s="18" t="str">
        <f>IF(A35&lt;'MASTER COPY'!$C$7,'MASTER COPY'!C36,"")</f>
        <v>RAHUL ROY</v>
      </c>
      <c r="D36" s="5">
        <f ca="1">IF(A35&lt;'MASTER COPY'!$C$7,'MASTER COPY'!E36,"")</f>
        <v>28</v>
      </c>
      <c r="E36" s="17">
        <f ca="1">IF(A35&lt;'MASTER COPY'!$C$7,IF(D36&gt;=$E$8,1,0),0)</f>
        <v>1</v>
      </c>
      <c r="F36" s="45">
        <f ca="1">IF(A35&lt;'MASTER COPY'!$C$7,IF(D36&gt;=$F$8,1,0),0)</f>
        <v>1</v>
      </c>
      <c r="G36" s="17">
        <f ca="1">IF(A35&lt;'MASTER COPY'!$C$7,IF(D36&gt;=$G$8,1,0),0)</f>
        <v>1</v>
      </c>
      <c r="H36" s="17">
        <f ca="1">IF(A35&lt;'MASTER COPY'!$C$7,IF(D36&gt;=$H$8,1,0),0)</f>
        <v>1</v>
      </c>
    </row>
    <row r="37" spans="1:8" x14ac:dyDescent="0.25">
      <c r="A37" s="63">
        <f>IF(A36&lt;'MASTER COPY'!$C$7,'MASTER COPY'!A37,"")</f>
        <v>29</v>
      </c>
      <c r="B37" s="8">
        <f>IF(A36&lt;'MASTER COPY'!$C$7,'MASTER COPY'!B37,"")</f>
        <v>430417010047</v>
      </c>
      <c r="C37" s="18" t="str">
        <f>IF(A36&lt;'MASTER COPY'!$C$7,'MASTER COPY'!C37,"")</f>
        <v>SAURAV SAMANTA</v>
      </c>
      <c r="D37" s="5">
        <f ca="1">IF(A36&lt;'MASTER COPY'!$C$7,'MASTER COPY'!E37,"")</f>
        <v>28</v>
      </c>
      <c r="E37" s="17">
        <f ca="1">IF(A36&lt;'MASTER COPY'!$C$7,IF(D37&gt;=$E$8,1,0),0)</f>
        <v>1</v>
      </c>
      <c r="F37" s="45">
        <f ca="1">IF(A36&lt;'MASTER COPY'!$C$7,IF(D37&gt;=$F$8,1,0),0)</f>
        <v>1</v>
      </c>
      <c r="G37" s="17">
        <f ca="1">IF(A36&lt;'MASTER COPY'!$C$7,IF(D37&gt;=$G$8,1,0),0)</f>
        <v>1</v>
      </c>
      <c r="H37" s="17">
        <f ca="1">IF(A36&lt;'MASTER COPY'!$C$7,IF(D37&gt;=$H$8,1,0),0)</f>
        <v>1</v>
      </c>
    </row>
    <row r="38" spans="1:8" x14ac:dyDescent="0.25">
      <c r="A38" s="63">
        <f>IF(A37&lt;'MASTER COPY'!$C$7,'MASTER COPY'!A38,"")</f>
        <v>30</v>
      </c>
      <c r="B38" s="8">
        <f>IF(A37&lt;'MASTER COPY'!$C$7,'MASTER COPY'!B38,"")</f>
        <v>430417010050</v>
      </c>
      <c r="C38" s="18" t="str">
        <f>IF(A37&lt;'MASTER COPY'!$C$7,'MASTER COPY'!C38,"")</f>
        <v>INDRAJIT SHAW</v>
      </c>
      <c r="D38" s="5">
        <f ca="1">IF(A37&lt;'MASTER COPY'!$C$7,'MASTER COPY'!E38,"")</f>
        <v>28</v>
      </c>
      <c r="E38" s="17">
        <f ca="1">IF(A37&lt;'MASTER COPY'!$C$7,IF(D38&gt;=$E$8,1,0),0)</f>
        <v>1</v>
      </c>
      <c r="F38" s="45">
        <f ca="1">IF(A37&lt;'MASTER COPY'!$C$7,IF(D38&gt;=$F$8,1,0),0)</f>
        <v>1</v>
      </c>
      <c r="G38" s="17">
        <f ca="1">IF(A37&lt;'MASTER COPY'!$C$7,IF(D38&gt;=$G$8,1,0),0)</f>
        <v>1</v>
      </c>
      <c r="H38" s="17">
        <f ca="1">IF(A37&lt;'MASTER COPY'!$C$7,IF(D38&gt;=$H$8,1,0),0)</f>
        <v>1</v>
      </c>
    </row>
    <row r="39" spans="1:8" x14ac:dyDescent="0.25">
      <c r="A39" s="63">
        <f>IF(A38&lt;'MASTER COPY'!$C$7,'MASTER COPY'!A39,"")</f>
        <v>31</v>
      </c>
      <c r="B39" s="8">
        <f>IF(A38&lt;'MASTER COPY'!$C$7,'MASTER COPY'!B39,"")</f>
        <v>430417010051</v>
      </c>
      <c r="C39" s="18" t="str">
        <f>IF(A38&lt;'MASTER COPY'!$C$7,'MASTER COPY'!C39,"")</f>
        <v>MASUD HOSSAIN</v>
      </c>
      <c r="D39" s="5">
        <f ca="1">IF(A38&lt;'MASTER COPY'!$C$7,'MASTER COPY'!E39,"")</f>
        <v>28</v>
      </c>
      <c r="E39" s="17">
        <f ca="1">IF(A38&lt;'MASTER COPY'!$C$7,IF(D39&gt;=$E$8,1,0),0)</f>
        <v>1</v>
      </c>
      <c r="F39" s="45">
        <f ca="1">IF(A38&lt;'MASTER COPY'!$C$7,IF(D39&gt;=$F$8,1,0),0)</f>
        <v>1</v>
      </c>
      <c r="G39" s="17">
        <f ca="1">IF(A38&lt;'MASTER COPY'!$C$7,IF(D39&gt;=$G$8,1,0),0)</f>
        <v>1</v>
      </c>
      <c r="H39" s="17">
        <f ca="1">IF(A38&lt;'MASTER COPY'!$C$7,IF(D39&gt;=$H$8,1,0),0)</f>
        <v>1</v>
      </c>
    </row>
    <row r="40" spans="1:8" x14ac:dyDescent="0.25">
      <c r="A40" s="63">
        <f>IF(A39&lt;'MASTER COPY'!$C$7,'MASTER COPY'!A40,"")</f>
        <v>32</v>
      </c>
      <c r="B40" s="8">
        <f>IF(A39&lt;'MASTER COPY'!$C$7,'MASTER COPY'!B40,"")</f>
        <v>430417010057</v>
      </c>
      <c r="C40" s="18" t="str">
        <f>IF(A39&lt;'MASTER COPY'!$C$7,'MASTER COPY'!C40,"")</f>
        <v>KUNAL ROY</v>
      </c>
      <c r="D40" s="5">
        <f ca="1">IF(A39&lt;'MASTER COPY'!$C$7,'MASTER COPY'!E40,"")</f>
        <v>27</v>
      </c>
      <c r="E40" s="17">
        <f ca="1">IF(A39&lt;'MASTER COPY'!$C$7,IF(D40&gt;=$E$8,1,0),0)</f>
        <v>1</v>
      </c>
      <c r="F40" s="45">
        <f ca="1">IF(A39&lt;'MASTER COPY'!$C$7,IF(D40&gt;=$F$8,1,0),0)</f>
        <v>1</v>
      </c>
      <c r="G40" s="17">
        <f ca="1">IF(A39&lt;'MASTER COPY'!$C$7,IF(D40&gt;=$G$8,1,0),0)</f>
        <v>1</v>
      </c>
      <c r="H40" s="17">
        <f ca="1">IF(A39&lt;'MASTER COPY'!$C$7,IF(D40&gt;=$H$8,1,0),0)</f>
        <v>1</v>
      </c>
    </row>
    <row r="41" spans="1:8" x14ac:dyDescent="0.25">
      <c r="A41" s="63">
        <f>IF(A40&lt;'MASTER COPY'!$C$7,'MASTER COPY'!A41,"")</f>
        <v>33</v>
      </c>
      <c r="B41" s="8">
        <f>IF(A40&lt;'MASTER COPY'!$C$7,'MASTER COPY'!B41,"")</f>
        <v>430417010058</v>
      </c>
      <c r="C41" s="18" t="str">
        <f>IF(A40&lt;'MASTER COPY'!$C$7,'MASTER COPY'!C41,"")</f>
        <v>SHAMBHAV KUMAR</v>
      </c>
      <c r="D41" s="5">
        <f ca="1">IF(A40&lt;'MASTER COPY'!$C$7,'MASTER COPY'!E41,"")</f>
        <v>27</v>
      </c>
      <c r="E41" s="17">
        <f ca="1">IF(A40&lt;'MASTER COPY'!$C$7,IF(D41&gt;=$E$8,1,0),0)</f>
        <v>1</v>
      </c>
      <c r="F41" s="45">
        <f ca="1">IF(A40&lt;'MASTER COPY'!$C$7,IF(D41&gt;=$F$8,1,0),0)</f>
        <v>1</v>
      </c>
      <c r="G41" s="17">
        <f ca="1">IF(A40&lt;'MASTER COPY'!$C$7,IF(D41&gt;=$G$8,1,0),0)</f>
        <v>1</v>
      </c>
      <c r="H41" s="17">
        <f ca="1">IF(A40&lt;'MASTER COPY'!$C$7,IF(D41&gt;=$H$8,1,0),0)</f>
        <v>1</v>
      </c>
    </row>
    <row r="42" spans="1:8" x14ac:dyDescent="0.25">
      <c r="A42" s="63">
        <f>IF(A41&lt;'MASTER COPY'!$C$7,'MASTER COPY'!A42,"")</f>
        <v>34</v>
      </c>
      <c r="B42" s="8">
        <f>IF(A41&lt;'MASTER COPY'!$C$7,'MASTER COPY'!B42,"")</f>
        <v>430417010059</v>
      </c>
      <c r="C42" s="18" t="str">
        <f>IF(A41&lt;'MASTER COPY'!$C$7,'MASTER COPY'!C42,"")</f>
        <v>KASHIF ALIM</v>
      </c>
      <c r="D42" s="5">
        <f ca="1">IF(A41&lt;'MASTER COPY'!$C$7,'MASTER COPY'!E42,"")</f>
        <v>28</v>
      </c>
      <c r="E42" s="17">
        <f ca="1">IF(A41&lt;'MASTER COPY'!$C$7,IF(D42&gt;=$E$8,1,0),0)</f>
        <v>1</v>
      </c>
      <c r="F42" s="45">
        <f ca="1">IF(A41&lt;'MASTER COPY'!$C$7,IF(D42&gt;=$F$8,1,0),0)</f>
        <v>1</v>
      </c>
      <c r="G42" s="17">
        <f ca="1">IF(A41&lt;'MASTER COPY'!$C$7,IF(D42&gt;=$G$8,1,0),0)</f>
        <v>1</v>
      </c>
      <c r="H42" s="17">
        <f ca="1">IF(A41&lt;'MASTER COPY'!$C$7,IF(D42&gt;=$H$8,1,0),0)</f>
        <v>1</v>
      </c>
    </row>
    <row r="43" spans="1:8" x14ac:dyDescent="0.25">
      <c r="A43" s="63">
        <f>IF(A42&lt;'MASTER COPY'!$C$7,'MASTER COPY'!A43,"")</f>
        <v>35</v>
      </c>
      <c r="B43" s="8">
        <f>IF(A42&lt;'MASTER COPY'!$C$7,'MASTER COPY'!B43,"")</f>
        <v>430417010061</v>
      </c>
      <c r="C43" s="18" t="str">
        <f>IF(A42&lt;'MASTER COPY'!$C$7,'MASTER COPY'!C43,"")</f>
        <v>ROHIT KUMAR</v>
      </c>
      <c r="D43" s="5">
        <f ca="1">IF(A42&lt;'MASTER COPY'!$C$7,'MASTER COPY'!E43,"")</f>
        <v>27</v>
      </c>
      <c r="E43" s="17">
        <f ca="1">IF(A42&lt;'MASTER COPY'!$C$7,IF(D43&gt;=$E$8,1,0),0)</f>
        <v>1</v>
      </c>
      <c r="F43" s="45">
        <f ca="1">IF(A42&lt;'MASTER COPY'!$C$7,IF(D43&gt;=$F$8,1,0),0)</f>
        <v>1</v>
      </c>
      <c r="G43" s="17">
        <f ca="1">IF(A42&lt;'MASTER COPY'!$C$7,IF(D43&gt;=$G$8,1,0),0)</f>
        <v>1</v>
      </c>
      <c r="H43" s="17">
        <f ca="1">IF(A42&lt;'MASTER COPY'!$C$7,IF(D43&gt;=$H$8,1,0),0)</f>
        <v>1</v>
      </c>
    </row>
    <row r="44" spans="1:8" x14ac:dyDescent="0.25">
      <c r="A44" s="63">
        <f>IF(A43&lt;'MASTER COPY'!$C$7,'MASTER COPY'!A44,"")</f>
        <v>36</v>
      </c>
      <c r="B44" s="8">
        <f>IF(A43&lt;'MASTER COPY'!$C$7,'MASTER COPY'!B44,"")</f>
        <v>430417010063</v>
      </c>
      <c r="C44" s="18" t="str">
        <f>IF(A43&lt;'MASTER COPY'!$C$7,'MASTER COPY'!C44,"")</f>
        <v>VICTOR SIMPSON</v>
      </c>
      <c r="D44" s="5">
        <f ca="1">IF(A43&lt;'MASTER COPY'!$C$7,'MASTER COPY'!E44,"")</f>
        <v>27</v>
      </c>
      <c r="E44" s="17">
        <f ca="1">IF(A43&lt;'MASTER COPY'!$C$7,IF(D44&gt;=$E$8,1,0),0)</f>
        <v>1</v>
      </c>
      <c r="F44" s="45">
        <f ca="1">IF(A43&lt;'MASTER COPY'!$C$7,IF(D44&gt;=$F$8,1,0),0)</f>
        <v>1</v>
      </c>
      <c r="G44" s="17">
        <f ca="1">IF(A43&lt;'MASTER COPY'!$C$7,IF(D44&gt;=$G$8,1,0),0)</f>
        <v>1</v>
      </c>
      <c r="H44" s="17">
        <f ca="1">IF(A43&lt;'MASTER COPY'!$C$7,IF(D44&gt;=$H$8,1,0),0)</f>
        <v>1</v>
      </c>
    </row>
    <row r="45" spans="1:8" x14ac:dyDescent="0.25">
      <c r="A45" s="63">
        <f>IF(A44&lt;'MASTER COPY'!$C$7,'MASTER COPY'!A45,"")</f>
        <v>37</v>
      </c>
      <c r="B45" s="8">
        <f>IF(A44&lt;'MASTER COPY'!$C$7,'MASTER COPY'!B45,"")</f>
        <v>430417010065</v>
      </c>
      <c r="C45" s="18" t="str">
        <f>IF(A44&lt;'MASTER COPY'!$C$7,'MASTER COPY'!C45,"")</f>
        <v>DILEEP KUMAR</v>
      </c>
      <c r="D45" s="5">
        <f ca="1">IF(A44&lt;'MASTER COPY'!$C$7,'MASTER COPY'!E45,"")</f>
        <v>28</v>
      </c>
      <c r="E45" s="17">
        <f ca="1">IF(A44&lt;'MASTER COPY'!$C$7,IF(D45&gt;=$E$8,1,0),0)</f>
        <v>1</v>
      </c>
      <c r="F45" s="45">
        <f ca="1">IF(A44&lt;'MASTER COPY'!$C$7,IF(D45&gt;=$F$8,1,0),0)</f>
        <v>1</v>
      </c>
      <c r="G45" s="17">
        <f ca="1">IF(A44&lt;'MASTER COPY'!$C$7,IF(D45&gt;=$G$8,1,0),0)</f>
        <v>1</v>
      </c>
      <c r="H45" s="17">
        <f ca="1">IF(A44&lt;'MASTER COPY'!$C$7,IF(D45&gt;=$H$8,1,0),0)</f>
        <v>1</v>
      </c>
    </row>
    <row r="46" spans="1:8" x14ac:dyDescent="0.25">
      <c r="A46" s="63">
        <f>IF(A45&lt;'MASTER COPY'!$C$7,'MASTER COPY'!A46,"")</f>
        <v>38</v>
      </c>
      <c r="B46" s="8">
        <f>IF(A45&lt;'MASTER COPY'!$C$7,'MASTER COPY'!B46,"")</f>
        <v>430417010066</v>
      </c>
      <c r="C46" s="18" t="str">
        <f>IF(A45&lt;'MASTER COPY'!$C$7,'MASTER COPY'!C46,"")</f>
        <v>PRIYAJIT DAS</v>
      </c>
      <c r="D46" s="5">
        <f ca="1">IF(A45&lt;'MASTER COPY'!$C$7,'MASTER COPY'!E46,"")</f>
        <v>27</v>
      </c>
      <c r="E46" s="17">
        <f ca="1">IF(A45&lt;'MASTER COPY'!$C$7,IF(D46&gt;=$E$8,1,0),0)</f>
        <v>1</v>
      </c>
      <c r="F46" s="45">
        <f ca="1">IF(A45&lt;'MASTER COPY'!$C$7,IF(D46&gt;=$F$8,1,0),0)</f>
        <v>1</v>
      </c>
      <c r="G46" s="17">
        <f ca="1">IF(A45&lt;'MASTER COPY'!$C$7,IF(D46&gt;=$G$8,1,0),0)</f>
        <v>1</v>
      </c>
      <c r="H46" s="17">
        <f ca="1">IF(A45&lt;'MASTER COPY'!$C$7,IF(D46&gt;=$H$8,1,0),0)</f>
        <v>1</v>
      </c>
    </row>
    <row r="47" spans="1:8" x14ac:dyDescent="0.25">
      <c r="A47" s="63">
        <f>IF(A46&lt;'MASTER COPY'!$C$7,'MASTER COPY'!A47,"")</f>
        <v>39</v>
      </c>
      <c r="B47" s="8">
        <f>IF(A46&lt;'MASTER COPY'!$C$7,'MASTER COPY'!B47,"")</f>
        <v>430417010067</v>
      </c>
      <c r="C47" s="18" t="str">
        <f>IF(A46&lt;'MASTER COPY'!$C$7,'MASTER COPY'!C47,"")</f>
        <v>BISWAJIT KUMAR DEBNATH</v>
      </c>
      <c r="D47" s="5">
        <f ca="1">IF(A46&lt;'MASTER COPY'!$C$7,'MASTER COPY'!E47,"")</f>
        <v>28</v>
      </c>
      <c r="E47" s="17">
        <f ca="1">IF(A46&lt;'MASTER COPY'!$C$7,IF(D47&gt;=$E$8,1,0),0)</f>
        <v>1</v>
      </c>
      <c r="F47" s="45">
        <f ca="1">IF(A46&lt;'MASTER COPY'!$C$7,IF(D47&gt;=$F$8,1,0),0)</f>
        <v>1</v>
      </c>
      <c r="G47" s="17">
        <f ca="1">IF(A46&lt;'MASTER COPY'!$C$7,IF(D47&gt;=$G$8,1,0),0)</f>
        <v>1</v>
      </c>
      <c r="H47" s="17">
        <f ca="1">IF(A46&lt;'MASTER COPY'!$C$7,IF(D47&gt;=$H$8,1,0),0)</f>
        <v>1</v>
      </c>
    </row>
    <row r="48" spans="1:8" x14ac:dyDescent="0.25">
      <c r="A48" s="63">
        <f>IF(A47&lt;'MASTER COPY'!$C$7,'MASTER COPY'!A48,"")</f>
        <v>40</v>
      </c>
      <c r="B48" s="8">
        <f>IF(A47&lt;'MASTER COPY'!$C$7,'MASTER COPY'!B48,"")</f>
        <v>430417010068</v>
      </c>
      <c r="C48" s="18" t="str">
        <f>IF(A47&lt;'MASTER COPY'!$C$7,'MASTER COPY'!C48,"")</f>
        <v>PRAKASH KR. MUNDA</v>
      </c>
      <c r="D48" s="5">
        <f ca="1">IF(A47&lt;'MASTER COPY'!$C$7,'MASTER COPY'!E48,"")</f>
        <v>27</v>
      </c>
      <c r="E48" s="17">
        <f ca="1">IF(A47&lt;'MASTER COPY'!$C$7,IF(D48&gt;=$E$8,1,0),0)</f>
        <v>1</v>
      </c>
      <c r="F48" s="45">
        <f ca="1">IF(A47&lt;'MASTER COPY'!$C$7,IF(D48&gt;=$F$8,1,0),0)</f>
        <v>1</v>
      </c>
      <c r="G48" s="17">
        <f ca="1">IF(A47&lt;'MASTER COPY'!$C$7,IF(D48&gt;=$G$8,1,0),0)</f>
        <v>1</v>
      </c>
      <c r="H48" s="17">
        <f ca="1">IF(A47&lt;'MASTER COPY'!$C$7,IF(D48&gt;=$H$8,1,0),0)</f>
        <v>1</v>
      </c>
    </row>
    <row r="49" spans="1:8" x14ac:dyDescent="0.25">
      <c r="A49" s="63">
        <f>IF(A48&lt;'MASTER COPY'!$C$7,'MASTER COPY'!A49,"")</f>
        <v>41</v>
      </c>
      <c r="B49" s="8">
        <f>IF(A48&lt;'MASTER COPY'!$C$7,'MASTER COPY'!B49,"")</f>
        <v>430417010071</v>
      </c>
      <c r="C49" s="18" t="str">
        <f>IF(A48&lt;'MASTER COPY'!$C$7,'MASTER COPY'!C49,"")</f>
        <v>SUBHAM DAS</v>
      </c>
      <c r="D49" s="5">
        <f ca="1">IF(A48&lt;'MASTER COPY'!$C$7,'MASTER COPY'!E49,"")</f>
        <v>28</v>
      </c>
      <c r="E49" s="17">
        <f ca="1">IF(A48&lt;'MASTER COPY'!$C$7,IF(D49&gt;=$E$8,1,0),0)</f>
        <v>1</v>
      </c>
      <c r="F49" s="45">
        <f ca="1">IF(A48&lt;'MASTER COPY'!$C$7,IF(D49&gt;=$F$8,1,0),0)</f>
        <v>1</v>
      </c>
      <c r="G49" s="17">
        <f ca="1">IF(A48&lt;'MASTER COPY'!$C$7,IF(D49&gt;=$G$8,1,0),0)</f>
        <v>1</v>
      </c>
      <c r="H49" s="17">
        <f ca="1">IF(A48&lt;'MASTER COPY'!$C$7,IF(D49&gt;=$H$8,1,0),0)</f>
        <v>1</v>
      </c>
    </row>
    <row r="50" spans="1:8" x14ac:dyDescent="0.25">
      <c r="A50" s="63">
        <f>IF(A49&lt;'MASTER COPY'!$C$7,'MASTER COPY'!A50,"")</f>
        <v>42</v>
      </c>
      <c r="B50" s="8">
        <f>IF(A49&lt;'MASTER COPY'!$C$7,'MASTER COPY'!B50,"")</f>
        <v>430417020001</v>
      </c>
      <c r="C50" s="18" t="str">
        <f>IF(A49&lt;'MASTER COPY'!$C$7,'MASTER COPY'!C50,"")</f>
        <v>SNEHA SINGH</v>
      </c>
      <c r="D50" s="5">
        <f ca="1">IF(A49&lt;'MASTER COPY'!$C$7,'MASTER COPY'!E50,"")</f>
        <v>28</v>
      </c>
      <c r="E50" s="17">
        <f ca="1">IF(A49&lt;'MASTER COPY'!$C$7,IF(D50&gt;=$E$8,1,0),0)</f>
        <v>1</v>
      </c>
      <c r="F50" s="45">
        <f ca="1">IF(A49&lt;'MASTER COPY'!$C$7,IF(D50&gt;=$F$8,1,0),0)</f>
        <v>1</v>
      </c>
      <c r="G50" s="17">
        <f ca="1">IF(A49&lt;'MASTER COPY'!$C$7,IF(D50&gt;=$G$8,1,0),0)</f>
        <v>1</v>
      </c>
      <c r="H50" s="17">
        <f ca="1">IF(A49&lt;'MASTER COPY'!$C$7,IF(D50&gt;=$H$8,1,0),0)</f>
        <v>1</v>
      </c>
    </row>
    <row r="51" spans="1:8" x14ac:dyDescent="0.25">
      <c r="A51" s="63">
        <f>IF(A50&lt;'MASTER COPY'!$C$7,'MASTER COPY'!A51,"")</f>
        <v>43</v>
      </c>
      <c r="B51" s="8">
        <f>IF(A50&lt;'MASTER COPY'!$C$7,'MASTER COPY'!B51,"")</f>
        <v>430417020006</v>
      </c>
      <c r="C51" s="18" t="str">
        <f>IF(A50&lt;'MASTER COPY'!$C$7,'MASTER COPY'!C51,"")</f>
        <v>DEBARATI DAS</v>
      </c>
      <c r="D51" s="5">
        <f ca="1">IF(A50&lt;'MASTER COPY'!$C$7,'MASTER COPY'!E51,"")</f>
        <v>27</v>
      </c>
      <c r="E51" s="17">
        <f ca="1">IF(A50&lt;'MASTER COPY'!$C$7,IF(D51&gt;=$E$8,1,0),0)</f>
        <v>1</v>
      </c>
      <c r="F51" s="45">
        <f ca="1">IF(A50&lt;'MASTER COPY'!$C$7,IF(D51&gt;=$F$8,1,0),0)</f>
        <v>1</v>
      </c>
      <c r="G51" s="17">
        <f ca="1">IF(A50&lt;'MASTER COPY'!$C$7,IF(D51&gt;=$G$8,1,0),0)</f>
        <v>1</v>
      </c>
      <c r="H51" s="17">
        <f ca="1">IF(A50&lt;'MASTER COPY'!$C$7,IF(D51&gt;=$H$8,1,0),0)</f>
        <v>1</v>
      </c>
    </row>
    <row r="52" spans="1:8" x14ac:dyDescent="0.25">
      <c r="A52" s="63">
        <f>IF(A51&lt;'MASTER COPY'!$C$7,'MASTER COPY'!A52,"")</f>
        <v>44</v>
      </c>
      <c r="B52" s="8">
        <f>IF(A51&lt;'MASTER COPY'!$C$7,'MASTER COPY'!B52,"")</f>
        <v>430417020019</v>
      </c>
      <c r="C52" s="18" t="str">
        <f>IF(A51&lt;'MASTER COPY'!$C$7,'MASTER COPY'!C52,"")</f>
        <v>SNEHA HALDER</v>
      </c>
      <c r="D52" s="5">
        <f ca="1">IF(A51&lt;'MASTER COPY'!$C$7,'MASTER COPY'!E52,"")</f>
        <v>28</v>
      </c>
      <c r="E52" s="17">
        <f ca="1">IF(A51&lt;'MASTER COPY'!$C$7,IF(D52&gt;=$E$8,1,0),0)</f>
        <v>1</v>
      </c>
      <c r="F52" s="45">
        <f ca="1">IF(A51&lt;'MASTER COPY'!$C$7,IF(D52&gt;=$F$8,1,0),0)</f>
        <v>1</v>
      </c>
      <c r="G52" s="17">
        <f ca="1">IF(A51&lt;'MASTER COPY'!$C$7,IF(D52&gt;=$G$8,1,0),0)</f>
        <v>1</v>
      </c>
      <c r="H52" s="17">
        <f ca="1">IF(A51&lt;'MASTER COPY'!$C$7,IF(D52&gt;=$H$8,1,0),0)</f>
        <v>1</v>
      </c>
    </row>
    <row r="53" spans="1:8" x14ac:dyDescent="0.25">
      <c r="A53" s="63">
        <f>IF(A52&lt;'MASTER COPY'!$C$7,'MASTER COPY'!A53,"")</f>
        <v>45</v>
      </c>
      <c r="B53" s="8">
        <f>IF(A52&lt;'MASTER COPY'!$C$7,'MASTER COPY'!B53,"")</f>
        <v>430417020020</v>
      </c>
      <c r="C53" s="18" t="str">
        <f>IF(A52&lt;'MASTER COPY'!$C$7,'MASTER COPY'!C53,"")</f>
        <v>ARPITA DUTTA</v>
      </c>
      <c r="D53" s="5">
        <f ca="1">IF(A52&lt;'MASTER COPY'!$C$7,'MASTER COPY'!E53,"")</f>
        <v>28</v>
      </c>
      <c r="E53" s="17">
        <f ca="1">IF(A52&lt;'MASTER COPY'!$C$7,IF(D53&gt;=$E$8,1,0),0)</f>
        <v>1</v>
      </c>
      <c r="F53" s="45">
        <f ca="1">IF(A52&lt;'MASTER COPY'!$C$7,IF(D53&gt;=$F$8,1,0),0)</f>
        <v>1</v>
      </c>
      <c r="G53" s="17">
        <f ca="1">IF(A52&lt;'MASTER COPY'!$C$7,IF(D53&gt;=$G$8,1,0),0)</f>
        <v>1</v>
      </c>
      <c r="H53" s="17">
        <f ca="1">IF(A52&lt;'MASTER COPY'!$C$7,IF(D53&gt;=$H$8,1,0),0)</f>
        <v>1</v>
      </c>
    </row>
    <row r="54" spans="1:8" x14ac:dyDescent="0.25">
      <c r="A54" s="63">
        <f>IF(A53&lt;'MASTER COPY'!$C$7,'MASTER COPY'!A54,"")</f>
        <v>46</v>
      </c>
      <c r="B54" s="8">
        <f>IF(A53&lt;'MASTER COPY'!$C$7,'MASTER COPY'!B54,"")</f>
        <v>430417020028</v>
      </c>
      <c r="C54" s="18" t="str">
        <f>IF(A53&lt;'MASTER COPY'!$C$7,'MASTER COPY'!C54,"")</f>
        <v>DEBASMITA PATHAK</v>
      </c>
      <c r="D54" s="5">
        <f ca="1">IF(A53&lt;'MASTER COPY'!$C$7,'MASTER COPY'!E54,"")</f>
        <v>28</v>
      </c>
      <c r="E54" s="17">
        <f ca="1">IF(A53&lt;'MASTER COPY'!$C$7,IF(D54&gt;=$E$8,1,0),0)</f>
        <v>1</v>
      </c>
      <c r="F54" s="45">
        <f ca="1">IF(A53&lt;'MASTER COPY'!$C$7,IF(D54&gt;=$F$8,1,0),0)</f>
        <v>1</v>
      </c>
      <c r="G54" s="17">
        <f ca="1">IF(A53&lt;'MASTER COPY'!$C$7,IF(D54&gt;=$G$8,1,0),0)</f>
        <v>1</v>
      </c>
      <c r="H54" s="17">
        <f ca="1">IF(A53&lt;'MASTER COPY'!$C$7,IF(D54&gt;=$H$8,1,0),0)</f>
        <v>1</v>
      </c>
    </row>
    <row r="55" spans="1:8" x14ac:dyDescent="0.25">
      <c r="A55" s="63">
        <f>IF(A54&lt;'MASTER COPY'!$C$7,'MASTER COPY'!A55,"")</f>
        <v>47</v>
      </c>
      <c r="B55" s="8">
        <f>IF(A54&lt;'MASTER COPY'!$C$7,'MASTER COPY'!B55,"")</f>
        <v>430417020034</v>
      </c>
      <c r="C55" s="18" t="str">
        <f>IF(A54&lt;'MASTER COPY'!$C$7,'MASTER COPY'!C55,"")</f>
        <v>SHREYASI KARMAKAR</v>
      </c>
      <c r="D55" s="5">
        <f ca="1">IF(A54&lt;'MASTER COPY'!$C$7,'MASTER COPY'!E55,"")</f>
        <v>27</v>
      </c>
      <c r="E55" s="17">
        <f ca="1">IF(A54&lt;'MASTER COPY'!$C$7,IF(D55&gt;=$E$8,1,0),0)</f>
        <v>1</v>
      </c>
      <c r="F55" s="45">
        <f ca="1">IF(A54&lt;'MASTER COPY'!$C$7,IF(D55&gt;=$F$8,1,0),0)</f>
        <v>1</v>
      </c>
      <c r="G55" s="17">
        <f ca="1">IF(A54&lt;'MASTER COPY'!$C$7,IF(D55&gt;=$G$8,1,0),0)</f>
        <v>1</v>
      </c>
      <c r="H55" s="17">
        <f ca="1">IF(A54&lt;'MASTER COPY'!$C$7,IF(D55&gt;=$H$8,1,0),0)</f>
        <v>1</v>
      </c>
    </row>
    <row r="56" spans="1:8" x14ac:dyDescent="0.25">
      <c r="A56" s="63">
        <f>IF(A55&lt;'MASTER COPY'!$C$7,'MASTER COPY'!A56,"")</f>
        <v>48</v>
      </c>
      <c r="B56" s="8">
        <f>IF(A55&lt;'MASTER COPY'!$C$7,'MASTER COPY'!B56,"")</f>
        <v>430417020040</v>
      </c>
      <c r="C56" s="18" t="str">
        <f>IF(A55&lt;'MASTER COPY'!$C$7,'MASTER COPY'!C56,"")</f>
        <v>RUPARNA MUKHERJEE</v>
      </c>
      <c r="D56" s="5">
        <f ca="1">IF(A55&lt;'MASTER COPY'!$C$7,'MASTER COPY'!E56,"")</f>
        <v>27</v>
      </c>
      <c r="E56" s="17">
        <f ca="1">IF(A55&lt;'MASTER COPY'!$C$7,IF(D56&gt;=$E$8,1,0),0)</f>
        <v>1</v>
      </c>
      <c r="F56" s="45">
        <f ca="1">IF(A55&lt;'MASTER COPY'!$C$7,IF(D56&gt;=$F$8,1,0),0)</f>
        <v>1</v>
      </c>
      <c r="G56" s="17">
        <f ca="1">IF(A55&lt;'MASTER COPY'!$C$7,IF(D56&gt;=$G$8,1,0),0)</f>
        <v>1</v>
      </c>
      <c r="H56" s="17">
        <f ca="1">IF(A55&lt;'MASTER COPY'!$C$7,IF(D56&gt;=$H$8,1,0),0)</f>
        <v>1</v>
      </c>
    </row>
    <row r="57" spans="1:8" x14ac:dyDescent="0.25">
      <c r="A57" s="63">
        <f>IF(A56&lt;'MASTER COPY'!$C$7,'MASTER COPY'!A57,"")</f>
        <v>49</v>
      </c>
      <c r="B57" s="8">
        <f>IF(A56&lt;'MASTER COPY'!$C$7,'MASTER COPY'!B57,"")</f>
        <v>430417020043</v>
      </c>
      <c r="C57" s="18" t="str">
        <f>IF(A56&lt;'MASTER COPY'!$C$7,'MASTER COPY'!C57,"")</f>
        <v>SHREYASHREE MONDAL</v>
      </c>
      <c r="D57" s="5">
        <f ca="1">IF(A56&lt;'MASTER COPY'!$C$7,'MASTER COPY'!E57,"")</f>
        <v>28</v>
      </c>
      <c r="E57" s="17">
        <f ca="1">IF(A56&lt;'MASTER COPY'!$C$7,IF(D57&gt;=$E$8,1,0),0)</f>
        <v>1</v>
      </c>
      <c r="F57" s="45">
        <f ca="1">IF(A56&lt;'MASTER COPY'!$C$7,IF(D57&gt;=$F$8,1,0),0)</f>
        <v>1</v>
      </c>
      <c r="G57" s="17">
        <f ca="1">IF(A56&lt;'MASTER COPY'!$C$7,IF(D57&gt;=$G$8,1,0),0)</f>
        <v>1</v>
      </c>
      <c r="H57" s="17">
        <f ca="1">IF(A56&lt;'MASTER COPY'!$C$7,IF(D57&gt;=$H$8,1,0),0)</f>
        <v>1</v>
      </c>
    </row>
    <row r="58" spans="1:8" x14ac:dyDescent="0.25">
      <c r="A58" s="63">
        <f>IF(A57&lt;'MASTER COPY'!$C$7,'MASTER COPY'!A58,"")</f>
        <v>50</v>
      </c>
      <c r="B58" s="8">
        <f>IF(A57&lt;'MASTER COPY'!$C$7,'MASTER COPY'!B58,"")</f>
        <v>430417020048</v>
      </c>
      <c r="C58" s="18" t="str">
        <f>IF(A57&lt;'MASTER COPY'!$C$7,'MASTER COPY'!C58,"")</f>
        <v>ADRIJA SARKAR</v>
      </c>
      <c r="D58" s="5">
        <f ca="1">IF(A57&lt;'MASTER COPY'!$C$7,'MASTER COPY'!E58,"")</f>
        <v>27</v>
      </c>
      <c r="E58" s="17">
        <f ca="1">IF(A57&lt;'MASTER COPY'!$C$7,IF(D58&gt;=$E$8,1,0),0)</f>
        <v>1</v>
      </c>
      <c r="F58" s="45">
        <f ca="1">IF(A57&lt;'MASTER COPY'!$C$7,IF(D58&gt;=$F$8,1,0),0)</f>
        <v>1</v>
      </c>
      <c r="G58" s="17">
        <f ca="1">IF(A57&lt;'MASTER COPY'!$C$7,IF(D58&gt;=$G$8,1,0),0)</f>
        <v>1</v>
      </c>
      <c r="H58" s="17">
        <f ca="1">IF(A57&lt;'MASTER COPY'!$C$7,IF(D58&gt;=$H$8,1,0),0)</f>
        <v>1</v>
      </c>
    </row>
    <row r="59" spans="1:8" x14ac:dyDescent="0.25">
      <c r="A59" s="63">
        <f>IF(A58&lt;'MASTER COPY'!$C$7,'MASTER COPY'!A59,"")</f>
        <v>51</v>
      </c>
      <c r="B59" s="8">
        <f>IF(A58&lt;'MASTER COPY'!$C$7,'MASTER COPY'!B59,"")</f>
        <v>430417020049</v>
      </c>
      <c r="C59" s="18" t="str">
        <f>IF(A58&lt;'MASTER COPY'!$C$7,'MASTER COPY'!C59,"")</f>
        <v>SUDIPA KARMAKAR</v>
      </c>
      <c r="D59" s="5">
        <f ca="1">IF(A58&lt;'MASTER COPY'!$C$7,'MASTER COPY'!E59,"")</f>
        <v>27</v>
      </c>
      <c r="E59" s="17">
        <f ca="1">IF(A58&lt;'MASTER COPY'!$C$7,IF(D59&gt;=$E$8,1,0),0)</f>
        <v>1</v>
      </c>
      <c r="F59" s="45">
        <f ca="1">IF(A58&lt;'MASTER COPY'!$C$7,IF(D59&gt;=$F$8,1,0),0)</f>
        <v>1</v>
      </c>
      <c r="G59" s="17">
        <f ca="1">IF(A58&lt;'MASTER COPY'!$C$7,IF(D59&gt;=$G$8,1,0),0)</f>
        <v>1</v>
      </c>
      <c r="H59" s="17">
        <f ca="1">IF(A58&lt;'MASTER COPY'!$C$7,IF(D59&gt;=$H$8,1,0),0)</f>
        <v>1</v>
      </c>
    </row>
    <row r="60" spans="1:8" x14ac:dyDescent="0.25">
      <c r="A60" s="63">
        <f>IF(A59&lt;'MASTER COPY'!$C$7,'MASTER COPY'!A60,"")</f>
        <v>52</v>
      </c>
      <c r="B60" s="8">
        <f>IF(A59&lt;'MASTER COPY'!$C$7,'MASTER COPY'!B60,"")</f>
        <v>430417020053</v>
      </c>
      <c r="C60" s="18" t="str">
        <f>IF(A59&lt;'MASTER COPY'!$C$7,'MASTER COPY'!C60,"")</f>
        <v>SAYANI SADHUKHAN</v>
      </c>
      <c r="D60" s="5">
        <f ca="1">IF(A59&lt;'MASTER COPY'!$C$7,'MASTER COPY'!E60,"")</f>
        <v>27</v>
      </c>
      <c r="E60" s="17">
        <f ca="1">IF(A59&lt;'MASTER COPY'!$C$7,IF(D60&gt;=$E$8,1,0),0)</f>
        <v>1</v>
      </c>
      <c r="F60" s="45">
        <f ca="1">IF(A59&lt;'MASTER COPY'!$C$7,IF(D60&gt;=$F$8,1,0),0)</f>
        <v>1</v>
      </c>
      <c r="G60" s="17">
        <f ca="1">IF(A59&lt;'MASTER COPY'!$C$7,IF(D60&gt;=$G$8,1,0),0)</f>
        <v>1</v>
      </c>
      <c r="H60" s="17">
        <f ca="1">IF(A59&lt;'MASTER COPY'!$C$7,IF(D60&gt;=$H$8,1,0),0)</f>
        <v>1</v>
      </c>
    </row>
    <row r="61" spans="1:8" x14ac:dyDescent="0.25">
      <c r="A61" s="63">
        <f>IF(A60&lt;'MASTER COPY'!$C$7,'MASTER COPY'!A61,"")</f>
        <v>53</v>
      </c>
      <c r="B61" s="8">
        <f>IF(A60&lt;'MASTER COPY'!$C$7,'MASTER COPY'!B61,"")</f>
        <v>430417020054</v>
      </c>
      <c r="C61" s="18" t="str">
        <f>IF(A60&lt;'MASTER COPY'!$C$7,'MASTER COPY'!C61,"")</f>
        <v>NEHA DEY</v>
      </c>
      <c r="D61" s="5">
        <f ca="1">IF(A60&lt;'MASTER COPY'!$C$7,'MASTER COPY'!E61,"")</f>
        <v>27</v>
      </c>
      <c r="E61" s="17">
        <f ca="1">IF(A60&lt;'MASTER COPY'!$C$7,IF(D61&gt;=$E$8,1,0),0)</f>
        <v>1</v>
      </c>
      <c r="F61" s="45">
        <f ca="1">IF(A60&lt;'MASTER COPY'!$C$7,IF(D61&gt;=$F$8,1,0),0)</f>
        <v>1</v>
      </c>
      <c r="G61" s="17">
        <f ca="1">IF(A60&lt;'MASTER COPY'!$C$7,IF(D61&gt;=$G$8,1,0),0)</f>
        <v>1</v>
      </c>
      <c r="H61" s="17">
        <f ca="1">IF(A60&lt;'MASTER COPY'!$C$7,IF(D61&gt;=$H$8,1,0),0)</f>
        <v>1</v>
      </c>
    </row>
    <row r="62" spans="1:8" x14ac:dyDescent="0.25">
      <c r="A62" s="63">
        <f>IF(A61&lt;'MASTER COPY'!$C$7,'MASTER COPY'!A62,"")</f>
        <v>54</v>
      </c>
      <c r="B62" s="8">
        <f>IF(A61&lt;'MASTER COPY'!$C$7,'MASTER COPY'!B62,"")</f>
        <v>430417020056</v>
      </c>
      <c r="C62" s="18" t="str">
        <f>IF(A61&lt;'MASTER COPY'!$C$7,'MASTER COPY'!C62,"")</f>
        <v>MASUMA KHATUN</v>
      </c>
      <c r="D62" s="5">
        <f ca="1">IF(A61&lt;'MASTER COPY'!$C$7,'MASTER COPY'!E62,"")</f>
        <v>27</v>
      </c>
      <c r="E62" s="17">
        <f ca="1">IF(A61&lt;'MASTER COPY'!$C$7,IF(D62&gt;=$E$8,1,0),0)</f>
        <v>1</v>
      </c>
      <c r="F62" s="45">
        <f ca="1">IF(A61&lt;'MASTER COPY'!$C$7,IF(D62&gt;=$F$8,1,0),0)</f>
        <v>1</v>
      </c>
      <c r="G62" s="17">
        <f ca="1">IF(A61&lt;'MASTER COPY'!$C$7,IF(D62&gt;=$G$8,1,0),0)</f>
        <v>1</v>
      </c>
      <c r="H62" s="17">
        <f ca="1">IF(A61&lt;'MASTER COPY'!$C$7,IF(D62&gt;=$H$8,1,0),0)</f>
        <v>1</v>
      </c>
    </row>
    <row r="63" spans="1:8" x14ac:dyDescent="0.25">
      <c r="A63" s="63">
        <f>IF(A62&lt;'MASTER COPY'!$C$7,'MASTER COPY'!A63,"")</f>
        <v>55</v>
      </c>
      <c r="B63" s="8">
        <f>IF(A62&lt;'MASTER COPY'!$C$7,'MASTER COPY'!B63,"")</f>
        <v>430417020070</v>
      </c>
      <c r="C63" s="18" t="str">
        <f>IF(A62&lt;'MASTER COPY'!$C$7,'MASTER COPY'!C63,"")</f>
        <v>SUKANYA CHAKRABORTY</v>
      </c>
      <c r="D63" s="5">
        <f ca="1">IF(A62&lt;'MASTER COPY'!$C$7,'MASTER COPY'!E63,"")</f>
        <v>27</v>
      </c>
      <c r="E63" s="17">
        <f ca="1">IF(A62&lt;'MASTER COPY'!$C$7,IF(D63&gt;=$E$8,1,0),0)</f>
        <v>1</v>
      </c>
      <c r="F63" s="45">
        <f ca="1">IF(A62&lt;'MASTER COPY'!$C$7,IF(D63&gt;=$F$8,1,0),0)</f>
        <v>1</v>
      </c>
      <c r="G63" s="17">
        <f ca="1">IF(A62&lt;'MASTER COPY'!$C$7,IF(D63&gt;=$G$8,1,0),0)</f>
        <v>1</v>
      </c>
      <c r="H63" s="17">
        <f ca="1">IF(A62&lt;'MASTER COPY'!$C$7,IF(D63&gt;=$H$8,1,0),0)</f>
        <v>1</v>
      </c>
    </row>
    <row r="64" spans="1:8" x14ac:dyDescent="0.25">
      <c r="A64" s="63" t="str">
        <f>IF(A63&lt;'MASTER COPY'!$C$7,'MASTER COPY'!A64,"")</f>
        <v/>
      </c>
      <c r="B64" s="8" t="str">
        <f>IF(A63&lt;'MASTER COPY'!$C$7,'MASTER COPY'!B64,"")</f>
        <v/>
      </c>
      <c r="C64" s="18" t="str">
        <f>IF(A63&lt;'MASTER COPY'!$C$7,'MASTER COPY'!C64,"")</f>
        <v/>
      </c>
      <c r="D64" s="5" t="str">
        <f>IF(A63&lt;'MASTER COPY'!$C$7,'MASTER COPY'!E64,"")</f>
        <v/>
      </c>
      <c r="E64" s="17">
        <f>IF(A63&lt;'MASTER COPY'!$C$7,IF(D64&gt;=$E$8,1,0),0)</f>
        <v>0</v>
      </c>
      <c r="F64" s="45">
        <f>IF(A63&lt;'MASTER COPY'!$C$7,IF(D64&gt;=$F$8,1,0),0)</f>
        <v>0</v>
      </c>
      <c r="G64" s="17">
        <f>IF(A63&lt;'MASTER COPY'!$C$7,IF(D64&gt;=$G$8,1,0),0)</f>
        <v>0</v>
      </c>
      <c r="H64" s="17">
        <f>IF(A63&lt;'MASTER COPY'!$C$7,IF(D64&gt;=$H$8,1,0),0)</f>
        <v>0</v>
      </c>
    </row>
    <row r="65" spans="1:8" x14ac:dyDescent="0.25">
      <c r="A65" s="63" t="str">
        <f>IF(A64&lt;'MASTER COPY'!$C$7,'MASTER COPY'!A65,"")</f>
        <v/>
      </c>
      <c r="B65" s="8" t="str">
        <f>IF(A64&lt;'MASTER COPY'!$C$7,'MASTER COPY'!B65,"")</f>
        <v/>
      </c>
      <c r="C65" s="18" t="str">
        <f>IF(A64&lt;'MASTER COPY'!$C$7,'MASTER COPY'!C65,"")</f>
        <v/>
      </c>
      <c r="D65" s="5" t="str">
        <f>IF(A64&lt;'MASTER COPY'!$C$7,'MASTER COPY'!E65,"")</f>
        <v/>
      </c>
      <c r="E65" s="17">
        <f>IF(A64&lt;'MASTER COPY'!$C$7,IF(D65&gt;=$E$8,1,0),0)</f>
        <v>0</v>
      </c>
      <c r="F65" s="45">
        <f>IF(A64&lt;'MASTER COPY'!$C$7,IF(D65&gt;=$F$8,1,0),0)</f>
        <v>0</v>
      </c>
      <c r="G65" s="17">
        <f>IF(A64&lt;'MASTER COPY'!$C$7,IF(D65&gt;=$G$8,1,0),0)</f>
        <v>0</v>
      </c>
      <c r="H65" s="17">
        <f>IF(A64&lt;'MASTER COPY'!$C$7,IF(D65&gt;=$H$8,1,0),0)</f>
        <v>0</v>
      </c>
    </row>
    <row r="66" spans="1:8" x14ac:dyDescent="0.25">
      <c r="A66" s="63" t="str">
        <f>IF(A65&lt;'MASTER COPY'!$C$7,'MASTER COPY'!A66,"")</f>
        <v/>
      </c>
      <c r="B66" s="8" t="str">
        <f>IF(A65&lt;'MASTER COPY'!$C$7,'MASTER COPY'!B66,"")</f>
        <v/>
      </c>
      <c r="C66" s="18" t="str">
        <f>IF(A65&lt;'MASTER COPY'!$C$7,'MASTER COPY'!C66,"")</f>
        <v/>
      </c>
      <c r="D66" s="5" t="str">
        <f>IF(A65&lt;'MASTER COPY'!$C$7,'MASTER COPY'!E66,"")</f>
        <v/>
      </c>
      <c r="E66" s="17">
        <f>IF(A65&lt;'MASTER COPY'!$C$7,IF(D66&gt;=$E$8,1,0),0)</f>
        <v>0</v>
      </c>
      <c r="F66" s="45">
        <f>IF(A65&lt;'MASTER COPY'!$C$7,IF(D66&gt;=$F$8,1,0),0)</f>
        <v>0</v>
      </c>
      <c r="G66" s="17">
        <f>IF(A65&lt;'MASTER COPY'!$C$7,IF(D66&gt;=$G$8,1,0),0)</f>
        <v>0</v>
      </c>
      <c r="H66" s="17">
        <f>IF(A65&lt;'MASTER COPY'!$C$7,IF(D66&gt;=$H$8,1,0),0)</f>
        <v>0</v>
      </c>
    </row>
    <row r="67" spans="1:8" x14ac:dyDescent="0.25">
      <c r="A67" s="63" t="str">
        <f>IF(A66&lt;'MASTER COPY'!$C$7,'MASTER COPY'!A67,"")</f>
        <v/>
      </c>
      <c r="B67" s="8" t="str">
        <f>IF(A66&lt;'MASTER COPY'!$C$7,'MASTER COPY'!B67,"")</f>
        <v/>
      </c>
      <c r="C67" s="18" t="str">
        <f>IF(A66&lt;'MASTER COPY'!$C$7,'MASTER COPY'!C67,"")</f>
        <v/>
      </c>
      <c r="D67" s="5" t="str">
        <f>IF(A66&lt;'MASTER COPY'!$C$7,'MASTER COPY'!E67,"")</f>
        <v/>
      </c>
      <c r="E67" s="17">
        <f>IF(A66&lt;'MASTER COPY'!$C$7,IF(D67&gt;=$E$8,1,0),0)</f>
        <v>0</v>
      </c>
      <c r="F67" s="45">
        <f>IF(A66&lt;'MASTER COPY'!$C$7,IF(D67&gt;=$F$8,1,0),0)</f>
        <v>0</v>
      </c>
      <c r="G67" s="17">
        <f>IF(A66&lt;'MASTER COPY'!$C$7,IF(D67&gt;=$G$8,1,0),0)</f>
        <v>0</v>
      </c>
      <c r="H67" s="17">
        <f>IF(A66&lt;'MASTER COPY'!$C$7,IF(D67&gt;=$H$8,1,0),0)</f>
        <v>0</v>
      </c>
    </row>
    <row r="68" spans="1:8" x14ac:dyDescent="0.25">
      <c r="A68" s="63" t="str">
        <f>IF(A67&lt;'MASTER COPY'!$C$7,'MASTER COPY'!A68,"")</f>
        <v/>
      </c>
      <c r="B68" s="8" t="str">
        <f>IF(A67&lt;'MASTER COPY'!$C$7,'MASTER COPY'!B68,"")</f>
        <v/>
      </c>
      <c r="C68" s="18" t="str">
        <f>IF(A67&lt;'MASTER COPY'!$C$7,'MASTER COPY'!C68,"")</f>
        <v/>
      </c>
      <c r="D68" s="5" t="str">
        <f>IF(A67&lt;'MASTER COPY'!$C$7,'MASTER COPY'!E68,"")</f>
        <v/>
      </c>
      <c r="E68" s="17">
        <f>IF(A67&lt;'MASTER COPY'!$C$7,IF(D68&gt;=$E$8,1,0),0)</f>
        <v>0</v>
      </c>
      <c r="F68" s="45">
        <f>IF(A67&lt;'MASTER COPY'!$C$7,IF(D68&gt;=$F$8,1,0),0)</f>
        <v>0</v>
      </c>
      <c r="G68" s="17">
        <f>IF(A67&lt;'MASTER COPY'!$C$7,IF(D68&gt;=$G$8,1,0),0)</f>
        <v>0</v>
      </c>
      <c r="H68" s="17">
        <f>IF(A67&lt;'MASTER COPY'!$C$7,IF(D68&gt;=$H$8,1,0),0)</f>
        <v>0</v>
      </c>
    </row>
    <row r="69" spans="1:8" x14ac:dyDescent="0.25">
      <c r="A69" s="63" t="str">
        <f>IF(A68&lt;'MASTER COPY'!$C$7,'MASTER COPY'!A69,"")</f>
        <v/>
      </c>
      <c r="B69" s="8" t="str">
        <f>IF(A68&lt;'MASTER COPY'!$C$7,'MASTER COPY'!B69,"")</f>
        <v/>
      </c>
      <c r="C69" s="18" t="str">
        <f>IF(A68&lt;'MASTER COPY'!$C$7,'MASTER COPY'!C69,"")</f>
        <v/>
      </c>
      <c r="D69" s="5" t="str">
        <f>IF(A68&lt;'MASTER COPY'!$C$7,'MASTER COPY'!E69,"")</f>
        <v/>
      </c>
      <c r="E69" s="17">
        <f>IF(A68&lt;'MASTER COPY'!$C$7,IF(D69&gt;=$E$8,1,0),0)</f>
        <v>0</v>
      </c>
      <c r="F69" s="45">
        <f>IF(A68&lt;'MASTER COPY'!$C$7,IF(D69&gt;=$F$8,1,0),0)</f>
        <v>0</v>
      </c>
      <c r="G69" s="17">
        <f>IF(A68&lt;'MASTER COPY'!$C$7,IF(D69&gt;=$G$8,1,0),0)</f>
        <v>0</v>
      </c>
      <c r="H69" s="17">
        <f>IF(A68&lt;'MASTER COPY'!$C$7,IF(D69&gt;=$H$8,1,0),0)</f>
        <v>0</v>
      </c>
    </row>
    <row r="70" spans="1:8" x14ac:dyDescent="0.25">
      <c r="A70" s="63" t="str">
        <f>IF(A69&lt;'MASTER COPY'!$C$7,'MASTER COPY'!A70,"")</f>
        <v/>
      </c>
      <c r="B70" s="8" t="str">
        <f>IF(A69&lt;'MASTER COPY'!$C$7,'MASTER COPY'!B70,"")</f>
        <v/>
      </c>
      <c r="C70" s="18" t="str">
        <f>IF(A69&lt;'MASTER COPY'!$C$7,'MASTER COPY'!C70,"")</f>
        <v/>
      </c>
      <c r="D70" s="5" t="str">
        <f>IF(A69&lt;'MASTER COPY'!$C$7,'MASTER COPY'!E70,"")</f>
        <v/>
      </c>
      <c r="E70" s="17">
        <f>IF(A69&lt;'MASTER COPY'!$C$7,IF(D70&gt;=$E$8,1,0),0)</f>
        <v>0</v>
      </c>
      <c r="F70" s="45">
        <f>IF(A69&lt;'MASTER COPY'!$C$7,IF(D70&gt;=$F$8,1,0),0)</f>
        <v>0</v>
      </c>
      <c r="G70" s="17">
        <f>IF(A69&lt;'MASTER COPY'!$C$7,IF(D70&gt;=$G$8,1,0),0)</f>
        <v>0</v>
      </c>
      <c r="H70" s="17">
        <f>IF(A69&lt;'MASTER COPY'!$C$7,IF(D70&gt;=$H$8,1,0),0)</f>
        <v>0</v>
      </c>
    </row>
    <row r="71" spans="1:8" x14ac:dyDescent="0.25">
      <c r="A71" s="63" t="str">
        <f>IF(A70&lt;'MASTER COPY'!$C$7,'MASTER COPY'!A71,"")</f>
        <v/>
      </c>
      <c r="B71" s="8" t="str">
        <f>IF(A70&lt;'MASTER COPY'!$C$7,'MASTER COPY'!B71,"")</f>
        <v/>
      </c>
      <c r="C71" s="18" t="str">
        <f>IF(A70&lt;'MASTER COPY'!$C$7,'MASTER COPY'!C71,"")</f>
        <v/>
      </c>
      <c r="D71" s="5" t="str">
        <f>IF(A70&lt;'MASTER COPY'!$C$7,'MASTER COPY'!E71,"")</f>
        <v/>
      </c>
      <c r="E71" s="17">
        <f>IF(A70&lt;'MASTER COPY'!$C$7,IF(D71&gt;=$E$8,1,0),0)</f>
        <v>0</v>
      </c>
      <c r="F71" s="45">
        <f>IF(A70&lt;'MASTER COPY'!$C$7,IF(D71&gt;=$F$8,1,0),0)</f>
        <v>0</v>
      </c>
      <c r="G71" s="17">
        <f>IF(A70&lt;'MASTER COPY'!$C$7,IF(D71&gt;=$G$8,1,0),0)</f>
        <v>0</v>
      </c>
      <c r="H71" s="17">
        <f>IF(A70&lt;'MASTER COPY'!$C$7,IF(D71&gt;=$H$8,1,0),0)</f>
        <v>0</v>
      </c>
    </row>
    <row r="72" spans="1:8" x14ac:dyDescent="0.25">
      <c r="A72" s="63" t="str">
        <f>IF(A71&lt;'MASTER COPY'!$C$7,'MASTER COPY'!A72,"")</f>
        <v/>
      </c>
      <c r="B72" s="8" t="str">
        <f>IF(A71&lt;'MASTER COPY'!$C$7,'MASTER COPY'!B72,"")</f>
        <v/>
      </c>
      <c r="C72" s="18" t="str">
        <f>IF(A71&lt;'MASTER COPY'!$C$7,'MASTER COPY'!C72,"")</f>
        <v/>
      </c>
      <c r="D72" s="5" t="str">
        <f>IF(A71&lt;'MASTER COPY'!$C$7,'MASTER COPY'!E72,"")</f>
        <v/>
      </c>
      <c r="E72" s="17">
        <f>IF(A71&lt;'MASTER COPY'!$C$7,IF(D72&gt;=$E$8,1,0),0)</f>
        <v>0</v>
      </c>
      <c r="F72" s="45">
        <f>IF(A71&lt;'MASTER COPY'!$C$7,IF(D72&gt;=$F$8,1,0),0)</f>
        <v>0</v>
      </c>
      <c r="G72" s="17">
        <f>IF(A71&lt;'MASTER COPY'!$C$7,IF(D72&gt;=$G$8,1,0),0)</f>
        <v>0</v>
      </c>
      <c r="H72" s="17">
        <f>IF(A71&lt;'MASTER COPY'!$C$7,IF(D72&gt;=$H$8,1,0),0)</f>
        <v>0</v>
      </c>
    </row>
    <row r="73" spans="1:8" x14ac:dyDescent="0.25">
      <c r="A73" s="63" t="str">
        <f>IF(A72&lt;'MASTER COPY'!$C$7,'MASTER COPY'!A73,"")</f>
        <v/>
      </c>
      <c r="B73" s="8" t="str">
        <f>IF(A72&lt;'MASTER COPY'!$C$7,'MASTER COPY'!B73,"")</f>
        <v/>
      </c>
      <c r="C73" s="18" t="str">
        <f>IF(A72&lt;'MASTER COPY'!$C$7,'MASTER COPY'!C73,"")</f>
        <v/>
      </c>
      <c r="D73" s="5" t="str">
        <f>IF(A72&lt;'MASTER COPY'!$C$7,'MASTER COPY'!E73,"")</f>
        <v/>
      </c>
      <c r="E73" s="17">
        <f>IF(A72&lt;'MASTER COPY'!$C$7,IF(D73&gt;=$E$8,1,0),0)</f>
        <v>0</v>
      </c>
      <c r="F73" s="45">
        <f>IF(A72&lt;'MASTER COPY'!$C$7,IF(D73&gt;=$F$8,1,0),0)</f>
        <v>0</v>
      </c>
      <c r="G73" s="17">
        <f>IF(A72&lt;'MASTER COPY'!$C$7,IF(D73&gt;=$G$8,1,0),0)</f>
        <v>0</v>
      </c>
      <c r="H73" s="17">
        <f>IF(A72&lt;'MASTER COPY'!$C$7,IF(D73&gt;=$H$8,1,0),0)</f>
        <v>0</v>
      </c>
    </row>
    <row r="74" spans="1:8" x14ac:dyDescent="0.25">
      <c r="A74" s="63" t="str">
        <f>IF(A73&lt;'MASTER COPY'!$C$7,'MASTER COPY'!A74,"")</f>
        <v/>
      </c>
      <c r="B74" s="8" t="str">
        <f>IF(A73&lt;'MASTER COPY'!$C$7,'MASTER COPY'!B74,"")</f>
        <v/>
      </c>
      <c r="C74" s="18" t="str">
        <f>IF(A73&lt;'MASTER COPY'!$C$7,'MASTER COPY'!C74,"")</f>
        <v/>
      </c>
      <c r="D74" s="5" t="str">
        <f>IF(A73&lt;'MASTER COPY'!$C$7,'MASTER COPY'!E74,"")</f>
        <v/>
      </c>
      <c r="E74" s="17">
        <f>IF(A73&lt;'MASTER COPY'!$C$7,IF(D74&gt;=$E$8,1,0),0)</f>
        <v>0</v>
      </c>
      <c r="F74" s="45">
        <f>IF(A73&lt;'MASTER COPY'!$C$7,IF(D74&gt;=$F$8,1,0),0)</f>
        <v>0</v>
      </c>
      <c r="G74" s="17">
        <f>IF(A73&lt;'MASTER COPY'!$C$7,IF(D74&gt;=$G$8,1,0),0)</f>
        <v>0</v>
      </c>
      <c r="H74" s="17">
        <f>IF(A73&lt;'MASTER COPY'!$C$7,IF(D74&gt;=$H$8,1,0),0)</f>
        <v>0</v>
      </c>
    </row>
    <row r="75" spans="1:8" x14ac:dyDescent="0.25">
      <c r="A75" s="63" t="str">
        <f>IF(A74&lt;'MASTER COPY'!$C$7,'MASTER COPY'!A75,"")</f>
        <v/>
      </c>
      <c r="B75" s="8" t="str">
        <f>IF(A74&lt;'MASTER COPY'!$C$7,'MASTER COPY'!B75,"")</f>
        <v/>
      </c>
      <c r="C75" s="18" t="str">
        <f>IF(A74&lt;'MASTER COPY'!$C$7,'MASTER COPY'!C75,"")</f>
        <v/>
      </c>
      <c r="D75" s="5" t="str">
        <f>IF(A74&lt;'MASTER COPY'!$C$7,'MASTER COPY'!E75,"")</f>
        <v/>
      </c>
      <c r="E75" s="17">
        <f>IF(A74&lt;'MASTER COPY'!$C$7,IF(D75&gt;=$E$8,1,0),0)</f>
        <v>0</v>
      </c>
      <c r="F75" s="45">
        <f>IF(A74&lt;'MASTER COPY'!$C$7,IF(D75&gt;=$F$8,1,0),0)</f>
        <v>0</v>
      </c>
      <c r="G75" s="17">
        <f>IF(A74&lt;'MASTER COPY'!$C$7,IF(D75&gt;=$G$8,1,0),0)</f>
        <v>0</v>
      </c>
      <c r="H75" s="17">
        <f>IF(A74&lt;'MASTER COPY'!$C$7,IF(D75&gt;=$H$8,1,0),0)</f>
        <v>0</v>
      </c>
    </row>
    <row r="76" spans="1:8" x14ac:dyDescent="0.25">
      <c r="A76" s="63" t="str">
        <f>IF(A75&lt;'MASTER COPY'!$C$7,'MASTER COPY'!A76,"")</f>
        <v/>
      </c>
      <c r="B76" s="8" t="str">
        <f>IF(A75&lt;'MASTER COPY'!$C$7,'MASTER COPY'!B76,"")</f>
        <v/>
      </c>
      <c r="C76" s="18" t="str">
        <f>IF(A75&lt;'MASTER COPY'!$C$7,'MASTER COPY'!C76,"")</f>
        <v/>
      </c>
      <c r="D76" s="5" t="str">
        <f>IF(A75&lt;'MASTER COPY'!$C$7,'MASTER COPY'!E76,"")</f>
        <v/>
      </c>
      <c r="E76" s="17">
        <f>IF(A75&lt;'MASTER COPY'!$C$7,IF(D76&gt;=$E$8,1,0),0)</f>
        <v>0</v>
      </c>
      <c r="F76" s="45">
        <f>IF(A75&lt;'MASTER COPY'!$C$7,IF(D76&gt;=$F$8,1,0),0)</f>
        <v>0</v>
      </c>
      <c r="G76" s="17">
        <f>IF(A75&lt;'MASTER COPY'!$C$7,IF(D76&gt;=$G$8,1,0),0)</f>
        <v>0</v>
      </c>
      <c r="H76" s="17">
        <f>IF(A75&lt;'MASTER COPY'!$C$7,IF(D76&gt;=$H$8,1,0),0)</f>
        <v>0</v>
      </c>
    </row>
    <row r="77" spans="1:8" x14ac:dyDescent="0.25">
      <c r="A77" s="63" t="str">
        <f>IF(A76&lt;'MASTER COPY'!$C$7,'MASTER COPY'!A77,"")</f>
        <v/>
      </c>
      <c r="B77" s="8" t="str">
        <f>IF(A76&lt;'MASTER COPY'!$C$7,'MASTER COPY'!B77,"")</f>
        <v/>
      </c>
      <c r="C77" s="18" t="str">
        <f>IF(A76&lt;'MASTER COPY'!$C$7,'MASTER COPY'!C77,"")</f>
        <v/>
      </c>
      <c r="D77" s="5" t="str">
        <f>IF(A76&lt;'MASTER COPY'!$C$7,'MASTER COPY'!E77,"")</f>
        <v/>
      </c>
      <c r="E77" s="17">
        <f>IF(A76&lt;'MASTER COPY'!$C$7,IF(D77&gt;=$E$8,1,0),0)</f>
        <v>0</v>
      </c>
      <c r="F77" s="45">
        <f>IF(A76&lt;'MASTER COPY'!$C$7,IF(D77&gt;=$F$8,1,0),0)</f>
        <v>0</v>
      </c>
      <c r="G77" s="17">
        <f>IF(A76&lt;'MASTER COPY'!$C$7,IF(D77&gt;=$G$8,1,0),0)</f>
        <v>0</v>
      </c>
      <c r="H77" s="17">
        <f>IF(A76&lt;'MASTER COPY'!$C$7,IF(D77&gt;=$H$8,1,0),0)</f>
        <v>0</v>
      </c>
    </row>
    <row r="78" spans="1:8" x14ac:dyDescent="0.25">
      <c r="A78" s="63" t="str">
        <f>IF(A77&lt;'MASTER COPY'!$C$7,'MASTER COPY'!A78,"")</f>
        <v/>
      </c>
      <c r="B78" s="8" t="str">
        <f>IF(A77&lt;'MASTER COPY'!$C$7,'MASTER COPY'!B78,"")</f>
        <v/>
      </c>
      <c r="C78" s="18" t="str">
        <f>IF(A77&lt;'MASTER COPY'!$C$7,'MASTER COPY'!C78,"")</f>
        <v/>
      </c>
      <c r="D78" s="5" t="str">
        <f>IF(A77&lt;'MASTER COPY'!$C$7,'MASTER COPY'!E78,"")</f>
        <v/>
      </c>
      <c r="E78" s="17">
        <f>IF(A77&lt;'MASTER COPY'!$C$7,IF(D78&gt;=$E$8,1,0),0)</f>
        <v>0</v>
      </c>
      <c r="F78" s="45">
        <f>IF(A77&lt;'MASTER COPY'!$C$7,IF(D78&gt;=$F$8,1,0),0)</f>
        <v>0</v>
      </c>
      <c r="G78" s="17">
        <f>IF(A77&lt;'MASTER COPY'!$C$7,IF(D78&gt;=$G$8,1,0),0)</f>
        <v>0</v>
      </c>
      <c r="H78" s="17">
        <f>IF(A77&lt;'MASTER COPY'!$C$7,IF(D78&gt;=$H$8,1,0),0)</f>
        <v>0</v>
      </c>
    </row>
    <row r="79" spans="1:8" x14ac:dyDescent="0.25">
      <c r="A79" s="63" t="str">
        <f>IF(A78&lt;'MASTER COPY'!$C$7,'MASTER COPY'!A79,"")</f>
        <v/>
      </c>
      <c r="B79" s="8" t="str">
        <f>IF(A78&lt;'MASTER COPY'!$C$7,'MASTER COPY'!B79,"")</f>
        <v/>
      </c>
      <c r="C79" s="18" t="str">
        <f>IF(A78&lt;'MASTER COPY'!$C$7,'MASTER COPY'!C79,"")</f>
        <v/>
      </c>
      <c r="D79" s="5" t="str">
        <f>IF(A78&lt;'MASTER COPY'!$C$7,'MASTER COPY'!E79,"")</f>
        <v/>
      </c>
      <c r="E79" s="17">
        <f>IF(A78&lt;'MASTER COPY'!$C$7,IF(D79&gt;=$E$8,1,0),0)</f>
        <v>0</v>
      </c>
      <c r="F79" s="45">
        <f>IF(A78&lt;'MASTER COPY'!$C$7,IF(D79&gt;=$F$8,1,0),0)</f>
        <v>0</v>
      </c>
      <c r="G79" s="17">
        <f>IF(A78&lt;'MASTER COPY'!$C$7,IF(D79&gt;=$G$8,1,0),0)</f>
        <v>0</v>
      </c>
      <c r="H79" s="17">
        <f>IF(A78&lt;'MASTER COPY'!$C$7,IF(D79&gt;=$H$8,1,0),0)</f>
        <v>0</v>
      </c>
    </row>
    <row r="80" spans="1:8" x14ac:dyDescent="0.25">
      <c r="A80" s="63" t="str">
        <f>IF(A79&lt;'MASTER COPY'!$C$7,'MASTER COPY'!A80,"")</f>
        <v/>
      </c>
      <c r="B80" s="8" t="str">
        <f>IF(A79&lt;'MASTER COPY'!$C$7,'MASTER COPY'!B80,"")</f>
        <v/>
      </c>
      <c r="C80" s="18" t="str">
        <f>IF(A79&lt;'MASTER COPY'!$C$7,'MASTER COPY'!C80,"")</f>
        <v/>
      </c>
      <c r="D80" s="5" t="str">
        <f>IF(A79&lt;'MASTER COPY'!$C$7,'MASTER COPY'!E80,"")</f>
        <v/>
      </c>
      <c r="E80" s="17">
        <f>IF(A79&lt;'MASTER COPY'!$C$7,IF(D80&gt;=$E$8,1,0),0)</f>
        <v>0</v>
      </c>
      <c r="F80" s="45">
        <f>IF(A79&lt;'MASTER COPY'!$C$7,IF(D80&gt;=$F$8,1,0),0)</f>
        <v>0</v>
      </c>
      <c r="G80" s="17">
        <f>IF(A79&lt;'MASTER COPY'!$C$7,IF(D80&gt;=$G$8,1,0),0)</f>
        <v>0</v>
      </c>
      <c r="H80" s="17">
        <f>IF(A79&lt;'MASTER COPY'!$C$7,IF(D80&gt;=$H$8,1,0),0)</f>
        <v>0</v>
      </c>
    </row>
    <row r="81" spans="1:8" x14ac:dyDescent="0.25">
      <c r="A81" s="63" t="str">
        <f>IF(A80&lt;'MASTER COPY'!$C$7,'MASTER COPY'!A81,"")</f>
        <v/>
      </c>
      <c r="B81" s="8" t="str">
        <f>IF(A80&lt;'MASTER COPY'!$C$7,'MASTER COPY'!B81,"")</f>
        <v/>
      </c>
      <c r="C81" s="18" t="str">
        <f>IF(A80&lt;'MASTER COPY'!$C$7,'MASTER COPY'!C81,"")</f>
        <v/>
      </c>
      <c r="D81" s="5" t="str">
        <f>IF(A80&lt;'MASTER COPY'!$C$7,'MASTER COPY'!E81,"")</f>
        <v/>
      </c>
      <c r="E81" s="17">
        <f>IF(A80&lt;'MASTER COPY'!$C$7,IF(D81&gt;=$E$8,1,0),0)</f>
        <v>0</v>
      </c>
      <c r="F81" s="45">
        <f>IF(A80&lt;'MASTER COPY'!$C$7,IF(D81&gt;=$F$8,1,0),0)</f>
        <v>0</v>
      </c>
      <c r="G81" s="17">
        <f>IF(A80&lt;'MASTER COPY'!$C$7,IF(D81&gt;=$G$8,1,0),0)</f>
        <v>0</v>
      </c>
      <c r="H81" s="17">
        <f>IF(A80&lt;'MASTER COPY'!$C$7,IF(D81&gt;=$H$8,1,0),0)</f>
        <v>0</v>
      </c>
    </row>
    <row r="82" spans="1:8" x14ac:dyDescent="0.25">
      <c r="A82" s="63" t="str">
        <f>IF(A81&lt;'MASTER COPY'!$C$7,'MASTER COPY'!A82,"")</f>
        <v/>
      </c>
      <c r="B82" s="8" t="str">
        <f>IF(A81&lt;'MASTER COPY'!$C$7,'MASTER COPY'!B82,"")</f>
        <v/>
      </c>
      <c r="C82" s="18" t="str">
        <f>IF(A81&lt;'MASTER COPY'!$C$7,'MASTER COPY'!C82,"")</f>
        <v/>
      </c>
      <c r="D82" s="5" t="str">
        <f>IF(A81&lt;'MASTER COPY'!$C$7,'MASTER COPY'!E82,"")</f>
        <v/>
      </c>
      <c r="E82" s="17">
        <f>IF(A81&lt;'MASTER COPY'!$C$7,IF(D82&gt;=$E$8,1,0),0)</f>
        <v>0</v>
      </c>
      <c r="F82" s="45">
        <f>IF(A81&lt;'MASTER COPY'!$C$7,IF(D82&gt;=$F$8,1,0),0)</f>
        <v>0</v>
      </c>
      <c r="G82" s="17">
        <f>IF(A81&lt;'MASTER COPY'!$C$7,IF(D82&gt;=$G$8,1,0),0)</f>
        <v>0</v>
      </c>
      <c r="H82" s="17">
        <f>IF(A81&lt;'MASTER COPY'!$C$7,IF(D82&gt;=$H$8,1,0),0)</f>
        <v>0</v>
      </c>
    </row>
    <row r="83" spans="1:8" x14ac:dyDescent="0.25">
      <c r="A83" s="63" t="str">
        <f>IF(A82&lt;'MASTER COPY'!$C$7,'MASTER COPY'!A83,"")</f>
        <v/>
      </c>
      <c r="B83" s="8" t="str">
        <f>IF(A82&lt;'MASTER COPY'!$C$7,'MASTER COPY'!B83,"")</f>
        <v/>
      </c>
      <c r="C83" s="18" t="str">
        <f>IF(A82&lt;'MASTER COPY'!$C$7,'MASTER COPY'!C83,"")</f>
        <v/>
      </c>
      <c r="D83" s="5" t="str">
        <f>IF(A82&lt;'MASTER COPY'!$C$7,'MASTER COPY'!E83,"")</f>
        <v/>
      </c>
      <c r="E83" s="17">
        <f>IF(A82&lt;'MASTER COPY'!$C$7,IF(D83&gt;=$E$8,1,0),0)</f>
        <v>0</v>
      </c>
      <c r="F83" s="45">
        <f>IF(A82&lt;'MASTER COPY'!$C$7,IF(D83&gt;=$F$8,1,0),0)</f>
        <v>0</v>
      </c>
      <c r="G83" s="17">
        <f>IF(A82&lt;'MASTER COPY'!$C$7,IF(D83&gt;=$G$8,1,0),0)</f>
        <v>0</v>
      </c>
      <c r="H83" s="17">
        <f>IF(A82&lt;'MASTER COPY'!$C$7,IF(D83&gt;=$H$8,1,0),0)</f>
        <v>0</v>
      </c>
    </row>
    <row r="84" spans="1:8" x14ac:dyDescent="0.25">
      <c r="A84" s="63" t="str">
        <f>IF(A83&lt;'MASTER COPY'!$C$7,'MASTER COPY'!A84,"")</f>
        <v/>
      </c>
      <c r="B84" s="8" t="str">
        <f>IF(A83&lt;'MASTER COPY'!$C$7,'MASTER COPY'!B84,"")</f>
        <v/>
      </c>
      <c r="C84" s="18" t="str">
        <f>IF(A83&lt;'MASTER COPY'!$C$7,'MASTER COPY'!C84,"")</f>
        <v/>
      </c>
      <c r="D84" s="5" t="str">
        <f>IF(A83&lt;'MASTER COPY'!$C$7,'MASTER COPY'!E84,"")</f>
        <v/>
      </c>
      <c r="E84" s="17">
        <f>IF(A83&lt;'MASTER COPY'!$C$7,IF(D84&gt;=$E$8,1,0),0)</f>
        <v>0</v>
      </c>
      <c r="F84" s="45">
        <f>IF(A83&lt;'MASTER COPY'!$C$7,IF(D84&gt;=$F$8,1,0),0)</f>
        <v>0</v>
      </c>
      <c r="G84" s="17">
        <f>IF(A83&lt;'MASTER COPY'!$C$7,IF(D84&gt;=$G$8,1,0),0)</f>
        <v>0</v>
      </c>
      <c r="H84" s="17">
        <f>IF(A83&lt;'MASTER COPY'!$C$7,IF(D84&gt;=$H$8,1,0),0)</f>
        <v>0</v>
      </c>
    </row>
    <row r="85" spans="1:8" x14ac:dyDescent="0.25">
      <c r="A85" s="63" t="str">
        <f>IF(A84&lt;'MASTER COPY'!$C$7,'MASTER COPY'!A85,"")</f>
        <v/>
      </c>
      <c r="B85" s="8" t="str">
        <f>IF(A84&lt;'MASTER COPY'!$C$7,'MASTER COPY'!B85,"")</f>
        <v/>
      </c>
      <c r="C85" s="18" t="str">
        <f>IF(A84&lt;'MASTER COPY'!$C$7,'MASTER COPY'!C85,"")</f>
        <v/>
      </c>
      <c r="D85" s="5" t="str">
        <f>IF(A84&lt;'MASTER COPY'!$C$7,'MASTER COPY'!E85,"")</f>
        <v/>
      </c>
      <c r="E85" s="17">
        <f>IF(A84&lt;'MASTER COPY'!$C$7,IF(D85&gt;=$E$8,1,0),0)</f>
        <v>0</v>
      </c>
      <c r="F85" s="45">
        <f>IF(A84&lt;'MASTER COPY'!$C$7,IF(D85&gt;=$F$8,1,0),0)</f>
        <v>0</v>
      </c>
      <c r="G85" s="17">
        <f>IF(A84&lt;'MASTER COPY'!$C$7,IF(D85&gt;=$G$8,1,0),0)</f>
        <v>0</v>
      </c>
      <c r="H85" s="17">
        <f>IF(A84&lt;'MASTER COPY'!$C$7,IF(D85&gt;=$H$8,1,0),0)</f>
        <v>0</v>
      </c>
    </row>
    <row r="86" spans="1:8" x14ac:dyDescent="0.25">
      <c r="A86" s="63" t="str">
        <f>IF(A85&lt;'MASTER COPY'!$C$7,'MASTER COPY'!A86,"")</f>
        <v/>
      </c>
      <c r="B86" s="8" t="str">
        <f>IF(A85&lt;'MASTER COPY'!$C$7,'MASTER COPY'!B86,"")</f>
        <v/>
      </c>
      <c r="C86" s="18" t="str">
        <f>IF(A85&lt;'MASTER COPY'!$C$7,'MASTER COPY'!C86,"")</f>
        <v/>
      </c>
      <c r="D86" s="5" t="str">
        <f>IF(A85&lt;'MASTER COPY'!$C$7,'MASTER COPY'!E86,"")</f>
        <v/>
      </c>
      <c r="E86" s="17">
        <f>IF(A85&lt;'MASTER COPY'!$C$7,IF(D86&gt;=$E$8,1,0),0)</f>
        <v>0</v>
      </c>
      <c r="F86" s="45">
        <f>IF(A85&lt;'MASTER COPY'!$C$7,IF(D86&gt;=$F$8,1,0),0)</f>
        <v>0</v>
      </c>
      <c r="G86" s="17">
        <f>IF(A85&lt;'MASTER COPY'!$C$7,IF(D86&gt;=$G$8,1,0),0)</f>
        <v>0</v>
      </c>
      <c r="H86" s="17">
        <f>IF(A85&lt;'MASTER COPY'!$C$7,IF(D86&gt;=$H$8,1,0),0)</f>
        <v>0</v>
      </c>
    </row>
    <row r="87" spans="1:8" x14ac:dyDescent="0.25">
      <c r="A87" s="63" t="str">
        <f>IF(A86&lt;'MASTER COPY'!$C$7,'MASTER COPY'!A87,"")</f>
        <v/>
      </c>
      <c r="B87" s="8" t="str">
        <f>IF(A86&lt;'MASTER COPY'!$C$7,'MASTER COPY'!B87,"")</f>
        <v/>
      </c>
      <c r="C87" s="18" t="str">
        <f>IF(A86&lt;'MASTER COPY'!$C$7,'MASTER COPY'!C87,"")</f>
        <v/>
      </c>
      <c r="D87" s="5" t="str">
        <f>IF(A86&lt;'MASTER COPY'!$C$7,'MASTER COPY'!E87,"")</f>
        <v/>
      </c>
      <c r="E87" s="17">
        <f>IF(A86&lt;'MASTER COPY'!$C$7,IF(D87&gt;=$E$8,1,0),0)</f>
        <v>0</v>
      </c>
      <c r="F87" s="45">
        <f>IF(A86&lt;'MASTER COPY'!$C$7,IF(D87&gt;=$F$8,1,0),0)</f>
        <v>0</v>
      </c>
      <c r="G87" s="17">
        <f>IF(A86&lt;'MASTER COPY'!$C$7,IF(D87&gt;=$G$8,1,0),0)</f>
        <v>0</v>
      </c>
      <c r="H87" s="17">
        <f>IF(A86&lt;'MASTER COPY'!$C$7,IF(D87&gt;=$H$8,1,0),0)</f>
        <v>0</v>
      </c>
    </row>
    <row r="88" spans="1:8" x14ac:dyDescent="0.25">
      <c r="A88" s="63" t="str">
        <f>IF(A87&lt;'MASTER COPY'!$C$7,'MASTER COPY'!A88,"")</f>
        <v/>
      </c>
      <c r="B88" s="8" t="str">
        <f>IF(A87&lt;'MASTER COPY'!$C$7,'MASTER COPY'!B88,"")</f>
        <v/>
      </c>
      <c r="C88" s="18" t="str">
        <f>IF(A87&lt;'MASTER COPY'!$C$7,'MASTER COPY'!C88,"")</f>
        <v/>
      </c>
      <c r="D88" s="5" t="str">
        <f>IF(A87&lt;'MASTER COPY'!$C$7,'MASTER COPY'!E88,"")</f>
        <v/>
      </c>
      <c r="E88" s="17">
        <f>IF(A87&lt;'MASTER COPY'!$C$7,IF(D88&gt;=$E$8,1,0),0)</f>
        <v>0</v>
      </c>
      <c r="F88" s="45">
        <f>IF(A87&lt;'MASTER COPY'!$C$7,IF(D88&gt;=$F$8,1,0),0)</f>
        <v>0</v>
      </c>
      <c r="G88" s="17">
        <f>IF(A87&lt;'MASTER COPY'!$C$7,IF(D88&gt;=$G$8,1,0),0)</f>
        <v>0</v>
      </c>
      <c r="H88" s="17">
        <f>IF(A87&lt;'MASTER COPY'!$C$7,IF(D88&gt;=$H$8,1,0),0)</f>
        <v>0</v>
      </c>
    </row>
    <row r="89" spans="1:8" x14ac:dyDescent="0.25">
      <c r="A89" s="63" t="str">
        <f>IF(A88&lt;'MASTER COPY'!$C$7,'MASTER COPY'!A89,"")</f>
        <v/>
      </c>
      <c r="B89" s="8" t="str">
        <f>IF(A88&lt;'MASTER COPY'!$C$7,'MASTER COPY'!B89,"")</f>
        <v/>
      </c>
      <c r="C89" s="18" t="str">
        <f>IF(A88&lt;'MASTER COPY'!$C$7,'MASTER COPY'!C89,"")</f>
        <v/>
      </c>
      <c r="D89" s="5" t="str">
        <f>IF(A88&lt;'MASTER COPY'!$C$7,'MASTER COPY'!E89,"")</f>
        <v/>
      </c>
      <c r="E89" s="17">
        <f>IF(A88&lt;'MASTER COPY'!$C$7,IF(D89&gt;=$E$8,1,0),0)</f>
        <v>0</v>
      </c>
      <c r="F89" s="45">
        <f>IF(A88&lt;'MASTER COPY'!$C$7,IF(D89&gt;=$F$8,1,0),0)</f>
        <v>0</v>
      </c>
      <c r="G89" s="17">
        <f>IF(A88&lt;'MASTER COPY'!$C$7,IF(D89&gt;=$G$8,1,0),0)</f>
        <v>0</v>
      </c>
      <c r="H89" s="17">
        <f>IF(A88&lt;'MASTER COPY'!$C$7,IF(D89&gt;=$H$8,1,0),0)</f>
        <v>0</v>
      </c>
    </row>
    <row r="90" spans="1:8" x14ac:dyDescent="0.25">
      <c r="A90" s="63" t="str">
        <f>IF(A89&lt;'MASTER COPY'!$C$7,'MASTER COPY'!A90,"")</f>
        <v/>
      </c>
      <c r="B90" s="8" t="str">
        <f>IF(A89&lt;'MASTER COPY'!$C$7,'MASTER COPY'!B90,"")</f>
        <v/>
      </c>
      <c r="C90" s="18" t="str">
        <f>IF(A89&lt;'MASTER COPY'!$C$7,'MASTER COPY'!C90,"")</f>
        <v/>
      </c>
      <c r="D90" s="5" t="str">
        <f>IF(A89&lt;'MASTER COPY'!$C$7,'MASTER COPY'!E90,"")</f>
        <v/>
      </c>
      <c r="E90" s="17">
        <f>IF(A89&lt;'MASTER COPY'!$C$7,IF(D90&gt;=$E$8,1,0),0)</f>
        <v>0</v>
      </c>
      <c r="F90" s="45">
        <f>IF(A89&lt;'MASTER COPY'!$C$7,IF(D90&gt;=$F$8,1,0),0)</f>
        <v>0</v>
      </c>
      <c r="G90" s="17">
        <f>IF(A89&lt;'MASTER COPY'!$C$7,IF(D90&gt;=$G$8,1,0),0)</f>
        <v>0</v>
      </c>
      <c r="H90" s="17">
        <f>IF(A89&lt;'MASTER COPY'!$C$7,IF(D90&gt;=$H$8,1,0),0)</f>
        <v>0</v>
      </c>
    </row>
    <row r="91" spans="1:8" x14ac:dyDescent="0.25">
      <c r="A91" s="63" t="str">
        <f>IF(A90&lt;'MASTER COPY'!$C$7,'MASTER COPY'!A91,"")</f>
        <v/>
      </c>
      <c r="B91" s="8" t="str">
        <f>IF(A90&lt;'MASTER COPY'!$C$7,'MASTER COPY'!B91,"")</f>
        <v/>
      </c>
      <c r="C91" s="18" t="str">
        <f>IF(A90&lt;'MASTER COPY'!$C$7,'MASTER COPY'!C91,"")</f>
        <v/>
      </c>
      <c r="D91" s="5" t="str">
        <f>IF(A90&lt;'MASTER COPY'!$C$7,'MASTER COPY'!E91,"")</f>
        <v/>
      </c>
      <c r="E91" s="17">
        <f>IF(A90&lt;'MASTER COPY'!$C$7,IF(D91&gt;=$E$8,1,0),0)</f>
        <v>0</v>
      </c>
      <c r="F91" s="45">
        <f>IF(A90&lt;'MASTER COPY'!$C$7,IF(D91&gt;=$F$8,1,0),0)</f>
        <v>0</v>
      </c>
      <c r="G91" s="17">
        <f>IF(A90&lt;'MASTER COPY'!$C$7,IF(D91&gt;=$G$8,1,0),0)</f>
        <v>0</v>
      </c>
      <c r="H91" s="17">
        <f>IF(A90&lt;'MASTER COPY'!$C$7,IF(D91&gt;=$H$8,1,0),0)</f>
        <v>0</v>
      </c>
    </row>
    <row r="92" spans="1:8" x14ac:dyDescent="0.25">
      <c r="A92" s="63" t="str">
        <f>IF(A91&lt;'MASTER COPY'!$C$7,'MASTER COPY'!A92,"")</f>
        <v/>
      </c>
      <c r="B92" s="8" t="str">
        <f>IF(A91&lt;'MASTER COPY'!$C$7,'MASTER COPY'!B92,"")</f>
        <v/>
      </c>
      <c r="C92" s="18" t="str">
        <f>IF(A91&lt;'MASTER COPY'!$C$7,'MASTER COPY'!C92,"")</f>
        <v/>
      </c>
      <c r="D92" s="5" t="str">
        <f>IF(A91&lt;'MASTER COPY'!$C$7,'MASTER COPY'!E92,"")</f>
        <v/>
      </c>
      <c r="E92" s="17">
        <f>IF(A91&lt;'MASTER COPY'!$C$7,IF(D92&gt;=$E$8,1,0),0)</f>
        <v>0</v>
      </c>
      <c r="F92" s="45">
        <f>IF(A91&lt;'MASTER COPY'!$C$7,IF(D92&gt;=$F$8,1,0),0)</f>
        <v>0</v>
      </c>
      <c r="G92" s="17">
        <f>IF(A91&lt;'MASTER COPY'!$C$7,IF(D92&gt;=$G$8,1,0),0)</f>
        <v>0</v>
      </c>
      <c r="H92" s="17">
        <f>IF(A91&lt;'MASTER COPY'!$C$7,IF(D92&gt;=$H$8,1,0),0)</f>
        <v>0</v>
      </c>
    </row>
    <row r="93" spans="1:8" x14ac:dyDescent="0.25">
      <c r="A93" s="63" t="str">
        <f>IF(A92&lt;'MASTER COPY'!$C$7,'MASTER COPY'!A93,"")</f>
        <v/>
      </c>
      <c r="B93" s="8" t="str">
        <f>IF(A92&lt;'MASTER COPY'!$C$7,'MASTER COPY'!B93,"")</f>
        <v/>
      </c>
      <c r="C93" s="18" t="str">
        <f>IF(A92&lt;'MASTER COPY'!$C$7,'MASTER COPY'!C93,"")</f>
        <v/>
      </c>
      <c r="D93" s="5" t="str">
        <f>IF(A92&lt;'MASTER COPY'!$C$7,'MASTER COPY'!E93,"")</f>
        <v/>
      </c>
      <c r="E93" s="17">
        <f>IF(A92&lt;'MASTER COPY'!$C$7,IF(D93&gt;=$E$8,1,0),0)</f>
        <v>0</v>
      </c>
      <c r="F93" s="45">
        <f>IF(A92&lt;'MASTER COPY'!$C$7,IF(D93&gt;=$F$8,1,0),0)</f>
        <v>0</v>
      </c>
      <c r="G93" s="17">
        <f>IF(A92&lt;'MASTER COPY'!$C$7,IF(D93&gt;=$G$8,1,0),0)</f>
        <v>0</v>
      </c>
      <c r="H93" s="17">
        <f>IF(A92&lt;'MASTER COPY'!$C$7,IF(D93&gt;=$H$8,1,0),0)</f>
        <v>0</v>
      </c>
    </row>
    <row r="94" spans="1:8" x14ac:dyDescent="0.25">
      <c r="A94" s="63" t="str">
        <f>IF(A93&lt;'MASTER COPY'!$C$7,'MASTER COPY'!A94,"")</f>
        <v/>
      </c>
      <c r="B94" s="8" t="str">
        <f>IF(A93&lt;'MASTER COPY'!$C$7,'MASTER COPY'!B94,"")</f>
        <v/>
      </c>
      <c r="C94" s="18" t="str">
        <f>IF(A93&lt;'MASTER COPY'!$C$7,'MASTER COPY'!C94,"")</f>
        <v/>
      </c>
      <c r="D94" s="5" t="str">
        <f>IF(A93&lt;'MASTER COPY'!$C$7,'MASTER COPY'!E94,"")</f>
        <v/>
      </c>
      <c r="E94" s="17">
        <f>IF(A93&lt;'MASTER COPY'!$C$7,IF(D94&gt;=$E$8,1,0),0)</f>
        <v>0</v>
      </c>
      <c r="F94" s="45">
        <f>IF(A93&lt;'MASTER COPY'!$C$7,IF(D94&gt;=$F$8,1,0),0)</f>
        <v>0</v>
      </c>
      <c r="G94" s="17">
        <f>IF(A93&lt;'MASTER COPY'!$C$7,IF(D94&gt;=$G$8,1,0),0)</f>
        <v>0</v>
      </c>
      <c r="H94" s="17">
        <f>IF(A93&lt;'MASTER COPY'!$C$7,IF(D94&gt;=$H$8,1,0),0)</f>
        <v>0</v>
      </c>
    </row>
    <row r="95" spans="1:8" x14ac:dyDescent="0.25">
      <c r="A95" s="63" t="str">
        <f>IF(A94&lt;'MASTER COPY'!$C$7,'MASTER COPY'!A95,"")</f>
        <v/>
      </c>
      <c r="B95" s="8" t="str">
        <f>IF(A94&lt;'MASTER COPY'!$C$7,'MASTER COPY'!B95,"")</f>
        <v/>
      </c>
      <c r="C95" s="18" t="str">
        <f>IF(A94&lt;'MASTER COPY'!$C$7,'MASTER COPY'!C95,"")</f>
        <v/>
      </c>
      <c r="D95" s="5" t="str">
        <f>IF(A94&lt;'MASTER COPY'!$C$7,'MASTER COPY'!E95,"")</f>
        <v/>
      </c>
      <c r="E95" s="17">
        <f>IF(A94&lt;'MASTER COPY'!$C$7,IF(D95&gt;=$E$8,1,0),0)</f>
        <v>0</v>
      </c>
      <c r="F95" s="45">
        <f>IF(A94&lt;'MASTER COPY'!$C$7,IF(D95&gt;=$F$8,1,0),0)</f>
        <v>0</v>
      </c>
      <c r="G95" s="17">
        <f>IF(A94&lt;'MASTER COPY'!$C$7,IF(D95&gt;=$G$8,1,0),0)</f>
        <v>0</v>
      </c>
      <c r="H95" s="17">
        <f>IF(A94&lt;'MASTER COPY'!$C$7,IF(D95&gt;=$H$8,1,0),0)</f>
        <v>0</v>
      </c>
    </row>
    <row r="96" spans="1:8" x14ac:dyDescent="0.25">
      <c r="A96" s="63" t="str">
        <f>IF(A95&lt;'MASTER COPY'!$C$7,'MASTER COPY'!A96,"")</f>
        <v/>
      </c>
      <c r="B96" s="8" t="str">
        <f>IF(A95&lt;'MASTER COPY'!$C$7,'MASTER COPY'!B96,"")</f>
        <v/>
      </c>
      <c r="C96" s="18" t="str">
        <f>IF(A95&lt;'MASTER COPY'!$C$7,'MASTER COPY'!C96,"")</f>
        <v/>
      </c>
      <c r="D96" s="5" t="str">
        <f>IF(A95&lt;'MASTER COPY'!$C$7,'MASTER COPY'!E96,"")</f>
        <v/>
      </c>
      <c r="E96" s="17">
        <f>IF(A95&lt;'MASTER COPY'!$C$7,IF(D96&gt;=$E$8,1,0),0)</f>
        <v>0</v>
      </c>
      <c r="F96" s="45">
        <f>IF(A95&lt;'MASTER COPY'!$C$7,IF(D96&gt;=$F$8,1,0),0)</f>
        <v>0</v>
      </c>
      <c r="G96" s="17">
        <f>IF(A95&lt;'MASTER COPY'!$C$7,IF(D96&gt;=$G$8,1,0),0)</f>
        <v>0</v>
      </c>
      <c r="H96" s="17">
        <f>IF(A95&lt;'MASTER COPY'!$C$7,IF(D96&gt;=$H$8,1,0),0)</f>
        <v>0</v>
      </c>
    </row>
    <row r="97" spans="1:8" x14ac:dyDescent="0.25">
      <c r="A97" s="63" t="str">
        <f>IF(A96&lt;'MASTER COPY'!$C$7,'MASTER COPY'!A97,"")</f>
        <v/>
      </c>
      <c r="B97" s="8" t="str">
        <f>IF(A96&lt;'MASTER COPY'!$C$7,'MASTER COPY'!B97,"")</f>
        <v/>
      </c>
      <c r="C97" s="18" t="str">
        <f>IF(A96&lt;'MASTER COPY'!$C$7,'MASTER COPY'!C97,"")</f>
        <v/>
      </c>
      <c r="D97" s="5" t="str">
        <f>IF(A96&lt;'MASTER COPY'!$C$7,'MASTER COPY'!E97,"")</f>
        <v/>
      </c>
      <c r="E97" s="17">
        <f>IF(A96&lt;'MASTER COPY'!$C$7,IF(D97&gt;=$E$8,1,0),0)</f>
        <v>0</v>
      </c>
      <c r="F97" s="45">
        <f>IF(A96&lt;'MASTER COPY'!$C$7,IF(D97&gt;=$F$8,1,0),0)</f>
        <v>0</v>
      </c>
      <c r="G97" s="17">
        <f>IF(A96&lt;'MASTER COPY'!$C$7,IF(D97&gt;=$G$8,1,0),0)</f>
        <v>0</v>
      </c>
      <c r="H97" s="17">
        <f>IF(A96&lt;'MASTER COPY'!$C$7,IF(D97&gt;=$H$8,1,0),0)</f>
        <v>0</v>
      </c>
    </row>
    <row r="98" spans="1:8" x14ac:dyDescent="0.25">
      <c r="A98" s="63" t="str">
        <f>IF(A97&lt;'MASTER COPY'!$C$7,'MASTER COPY'!A98,"")</f>
        <v/>
      </c>
      <c r="B98" s="8" t="str">
        <f>IF(A97&lt;'MASTER COPY'!$C$7,'MASTER COPY'!B98,"")</f>
        <v/>
      </c>
      <c r="C98" s="18" t="str">
        <f>IF(A97&lt;'MASTER COPY'!$C$7,'MASTER COPY'!C98,"")</f>
        <v/>
      </c>
      <c r="D98" s="5" t="str">
        <f>IF(A97&lt;'MASTER COPY'!$C$7,'MASTER COPY'!E98,"")</f>
        <v/>
      </c>
      <c r="E98" s="17">
        <f>IF(A97&lt;'MASTER COPY'!$C$7,IF(D98&gt;=$E$8,1,0),0)</f>
        <v>0</v>
      </c>
      <c r="F98" s="45">
        <f>IF(A97&lt;'MASTER COPY'!$C$7,IF(D98&gt;=$F$8,1,0),0)</f>
        <v>0</v>
      </c>
      <c r="G98" s="17">
        <f>IF(A97&lt;'MASTER COPY'!$C$7,IF(D98&gt;=$G$8,1,0),0)</f>
        <v>0</v>
      </c>
      <c r="H98" s="17">
        <f>IF(A97&lt;'MASTER COPY'!$C$7,IF(D98&gt;=$H$8,1,0),0)</f>
        <v>0</v>
      </c>
    </row>
    <row r="99" spans="1:8" x14ac:dyDescent="0.25">
      <c r="A99" s="63" t="str">
        <f>IF(A98&lt;'MASTER COPY'!$C$7,'MASTER COPY'!A99,"")</f>
        <v/>
      </c>
      <c r="B99" s="8" t="str">
        <f>IF(A98&lt;'MASTER COPY'!$C$7,'MASTER COPY'!B99,"")</f>
        <v/>
      </c>
      <c r="C99" s="18" t="str">
        <f>IF(A98&lt;'MASTER COPY'!$C$7,'MASTER COPY'!C99,"")</f>
        <v/>
      </c>
      <c r="D99" s="5" t="str">
        <f>IF(A98&lt;'MASTER COPY'!$C$7,'MASTER COPY'!E99,"")</f>
        <v/>
      </c>
      <c r="E99" s="17">
        <f>IF(A98&lt;'MASTER COPY'!$C$7,IF(D99&gt;=$E$8,1,0),0)</f>
        <v>0</v>
      </c>
      <c r="F99" s="45">
        <f>IF(A98&lt;'MASTER COPY'!$C$7,IF(D99&gt;=$F$8,1,0),0)</f>
        <v>0</v>
      </c>
      <c r="G99" s="17">
        <f>IF(A98&lt;'MASTER COPY'!$C$7,IF(D99&gt;=$G$8,1,0),0)</f>
        <v>0</v>
      </c>
      <c r="H99" s="17">
        <f>IF(A98&lt;'MASTER COPY'!$C$7,IF(D99&gt;=$H$8,1,0),0)</f>
        <v>0</v>
      </c>
    </row>
    <row r="100" spans="1:8" x14ac:dyDescent="0.25">
      <c r="A100" s="63" t="str">
        <f>IF(A99&lt;'MASTER COPY'!$C$7,'MASTER COPY'!A100,"")</f>
        <v/>
      </c>
      <c r="B100" s="8" t="str">
        <f>IF(A99&lt;'MASTER COPY'!$C$7,'MASTER COPY'!B100,"")</f>
        <v/>
      </c>
      <c r="C100" s="18" t="str">
        <f>IF(A99&lt;'MASTER COPY'!$C$7,'MASTER COPY'!C100,"")</f>
        <v/>
      </c>
      <c r="D100" s="5" t="str">
        <f>IF(A99&lt;'MASTER COPY'!$C$7,'MASTER COPY'!E100,"")</f>
        <v/>
      </c>
      <c r="E100" s="17">
        <f>IF(A99&lt;'MASTER COPY'!$C$7,IF(D100&gt;=$E$8,1,0),0)</f>
        <v>0</v>
      </c>
      <c r="F100" s="45">
        <f>IF(A99&lt;'MASTER COPY'!$C$7,IF(D100&gt;=$F$8,1,0),0)</f>
        <v>0</v>
      </c>
      <c r="G100" s="17">
        <f>IF(A99&lt;'MASTER COPY'!$C$7,IF(D100&gt;=$G$8,1,0),0)</f>
        <v>0</v>
      </c>
      <c r="H100" s="17">
        <f>IF(A99&lt;'MASTER COPY'!$C$7,IF(D100&gt;=$H$8,1,0),0)</f>
        <v>0</v>
      </c>
    </row>
    <row r="101" spans="1:8" x14ac:dyDescent="0.25">
      <c r="A101" s="63" t="str">
        <f>IF(A100&lt;'MASTER COPY'!$C$7,'MASTER COPY'!A101,"")</f>
        <v/>
      </c>
      <c r="B101" s="8" t="str">
        <f>IF(A100&lt;'MASTER COPY'!$C$7,'MASTER COPY'!B101,"")</f>
        <v/>
      </c>
      <c r="C101" s="18" t="str">
        <f>IF(A100&lt;'MASTER COPY'!$C$7,'MASTER COPY'!C101,"")</f>
        <v/>
      </c>
      <c r="D101" s="5" t="str">
        <f>IF(A100&lt;'MASTER COPY'!$C$7,'MASTER COPY'!E101,"")</f>
        <v/>
      </c>
      <c r="E101" s="17">
        <f>IF(A100&lt;'MASTER COPY'!$C$7,IF(D101&gt;=$E$8,1,0),0)</f>
        <v>0</v>
      </c>
      <c r="F101" s="45">
        <f>IF(A100&lt;'MASTER COPY'!$C$7,IF(D101&gt;=$F$8,1,0),0)</f>
        <v>0</v>
      </c>
      <c r="G101" s="17">
        <f>IF(A100&lt;'MASTER COPY'!$C$7,IF(D101&gt;=$G$8,1,0),0)</f>
        <v>0</v>
      </c>
      <c r="H101" s="17">
        <f>IF(A100&lt;'MASTER COPY'!$C$7,IF(D101&gt;=$H$8,1,0),0)</f>
        <v>0</v>
      </c>
    </row>
    <row r="102" spans="1:8" x14ac:dyDescent="0.25">
      <c r="A102" s="63" t="str">
        <f>IF(A101&lt;'MASTER COPY'!$C$7,'MASTER COPY'!A102,"")</f>
        <v/>
      </c>
      <c r="B102" s="8" t="str">
        <f>IF(A101&lt;'MASTER COPY'!$C$7,'MASTER COPY'!B102,"")</f>
        <v/>
      </c>
      <c r="C102" s="18" t="str">
        <f>IF(A101&lt;'MASTER COPY'!$C$7,'MASTER COPY'!C102,"")</f>
        <v/>
      </c>
      <c r="D102" s="5" t="str">
        <f>IF(A101&lt;'MASTER COPY'!$C$7,'MASTER COPY'!E102,"")</f>
        <v/>
      </c>
      <c r="E102" s="17">
        <f>IF(A101&lt;'MASTER COPY'!$C$7,IF(D102&gt;=$E$8,1,0),0)</f>
        <v>0</v>
      </c>
      <c r="F102" s="45">
        <f>IF(A101&lt;'MASTER COPY'!$C$7,IF(D102&gt;=$F$8,1,0),0)</f>
        <v>0</v>
      </c>
      <c r="G102" s="17">
        <f>IF(A101&lt;'MASTER COPY'!$C$7,IF(D102&gt;=$G$8,1,0),0)</f>
        <v>0</v>
      </c>
      <c r="H102" s="17">
        <f>IF(A101&lt;'MASTER COPY'!$C$7,IF(D102&gt;=$H$8,1,0),0)</f>
        <v>0</v>
      </c>
    </row>
    <row r="103" spans="1:8" x14ac:dyDescent="0.25">
      <c r="A103" s="63" t="str">
        <f>IF(A102&lt;'MASTER COPY'!$C$7,'MASTER COPY'!A103,"")</f>
        <v/>
      </c>
      <c r="B103" s="8" t="str">
        <f>IF(A102&lt;'MASTER COPY'!$C$7,'MASTER COPY'!B103,"")</f>
        <v/>
      </c>
      <c r="C103" s="18" t="str">
        <f>IF(A102&lt;'MASTER COPY'!$C$7,'MASTER COPY'!C103,"")</f>
        <v/>
      </c>
      <c r="D103" s="5" t="str">
        <f>IF(A102&lt;'MASTER COPY'!$C$7,'MASTER COPY'!E103,"")</f>
        <v/>
      </c>
      <c r="E103" s="17">
        <f>IF(A102&lt;'MASTER COPY'!$C$7,IF(D103&gt;=$E$8,1,0),0)</f>
        <v>0</v>
      </c>
      <c r="F103" s="45">
        <f>IF(A102&lt;'MASTER COPY'!$C$7,IF(D103&gt;=$F$8,1,0),0)</f>
        <v>0</v>
      </c>
      <c r="G103" s="17">
        <f>IF(A102&lt;'MASTER COPY'!$C$7,IF(D103&gt;=$G$8,1,0),0)</f>
        <v>0</v>
      </c>
      <c r="H103" s="17">
        <f>IF(A102&lt;'MASTER COPY'!$C$7,IF(D103&gt;=$H$8,1,0),0)</f>
        <v>0</v>
      </c>
    </row>
    <row r="104" spans="1:8" x14ac:dyDescent="0.25">
      <c r="A104" s="63" t="str">
        <f>IF(A103&lt;'MASTER COPY'!$C$7,'MASTER COPY'!A104,"")</f>
        <v/>
      </c>
      <c r="B104" s="8" t="str">
        <f>IF(A103&lt;'MASTER COPY'!$C$7,'MASTER COPY'!B104,"")</f>
        <v/>
      </c>
      <c r="C104" s="18" t="str">
        <f>IF(A103&lt;'MASTER COPY'!$C$7,'MASTER COPY'!C104,"")</f>
        <v/>
      </c>
      <c r="D104" s="5" t="str">
        <f>IF(A103&lt;'MASTER COPY'!$C$7,'MASTER COPY'!E104,"")</f>
        <v/>
      </c>
      <c r="E104" s="17">
        <f>IF(A103&lt;'MASTER COPY'!$C$7,IF(D104&gt;=$E$8,1,0),0)</f>
        <v>0</v>
      </c>
      <c r="F104" s="45">
        <f>IF(A103&lt;'MASTER COPY'!$C$7,IF(D104&gt;=$F$8,1,0),0)</f>
        <v>0</v>
      </c>
      <c r="G104" s="17">
        <f>IF(A103&lt;'MASTER COPY'!$C$7,IF(D104&gt;=$G$8,1,0),0)</f>
        <v>0</v>
      </c>
      <c r="H104" s="17">
        <f>IF(A103&lt;'MASTER COPY'!$C$7,IF(D104&gt;=$H$8,1,0),0)</f>
        <v>0</v>
      </c>
    </row>
    <row r="105" spans="1:8" x14ac:dyDescent="0.25">
      <c r="A105" s="63" t="str">
        <f>IF(A104&lt;'MASTER COPY'!$C$7,'MASTER COPY'!A105,"")</f>
        <v/>
      </c>
      <c r="B105" s="8" t="str">
        <f>IF(A104&lt;'MASTER COPY'!$C$7,'MASTER COPY'!B105,"")</f>
        <v/>
      </c>
      <c r="C105" s="18" t="str">
        <f>IF(A104&lt;'MASTER COPY'!$C$7,'MASTER COPY'!C105,"")</f>
        <v/>
      </c>
      <c r="D105" s="5" t="str">
        <f>IF(A104&lt;'MASTER COPY'!$C$7,'MASTER COPY'!E105,"")</f>
        <v/>
      </c>
      <c r="E105" s="17">
        <f>IF(A104&lt;'MASTER COPY'!$C$7,IF(D105&gt;=$E$8,1,0),0)</f>
        <v>0</v>
      </c>
      <c r="F105" s="45">
        <f>IF(A104&lt;'MASTER COPY'!$C$7,IF(D105&gt;=$F$8,1,0),0)</f>
        <v>0</v>
      </c>
      <c r="G105" s="17">
        <f>IF(A104&lt;'MASTER COPY'!$C$7,IF(D105&gt;=$G$8,1,0),0)</f>
        <v>0</v>
      </c>
      <c r="H105" s="17">
        <f>IF(A104&lt;'MASTER COPY'!$C$7,IF(D105&gt;=$H$8,1,0),0)</f>
        <v>0</v>
      </c>
    </row>
    <row r="106" spans="1:8" x14ac:dyDescent="0.25">
      <c r="A106" s="63" t="str">
        <f>IF(A105&lt;'MASTER COPY'!$C$7,'MASTER COPY'!A106,"")</f>
        <v/>
      </c>
      <c r="B106" s="8" t="str">
        <f>IF(A105&lt;'MASTER COPY'!$C$7,'MASTER COPY'!B106,"")</f>
        <v/>
      </c>
      <c r="C106" s="18" t="str">
        <f>IF(A105&lt;'MASTER COPY'!$C$7,'MASTER COPY'!C106,"")</f>
        <v/>
      </c>
      <c r="D106" s="5" t="str">
        <f>IF(A105&lt;'MASTER COPY'!$C$7,'MASTER COPY'!E106,"")</f>
        <v/>
      </c>
      <c r="E106" s="17">
        <f>IF(A105&lt;'MASTER COPY'!$C$7,IF(D106&gt;=$E$8,1,0),0)</f>
        <v>0</v>
      </c>
      <c r="F106" s="45">
        <f>IF(A105&lt;'MASTER COPY'!$C$7,IF(D106&gt;=$F$8,1,0),0)</f>
        <v>0</v>
      </c>
      <c r="G106" s="17">
        <f>IF(A105&lt;'MASTER COPY'!$C$7,IF(D106&gt;=$G$8,1,0),0)</f>
        <v>0</v>
      </c>
      <c r="H106" s="17">
        <f>IF(A105&lt;'MASTER COPY'!$C$7,IF(D106&gt;=$H$8,1,0),0)</f>
        <v>0</v>
      </c>
    </row>
    <row r="107" spans="1:8" x14ac:dyDescent="0.25">
      <c r="A107" s="63" t="str">
        <f>IF(A106&lt;'MASTER COPY'!$C$7,'MASTER COPY'!A107,"")</f>
        <v/>
      </c>
      <c r="B107" s="8" t="str">
        <f>IF(A106&lt;'MASTER COPY'!$C$7,'MASTER COPY'!B107,"")</f>
        <v/>
      </c>
      <c r="C107" s="18" t="str">
        <f>IF(A106&lt;'MASTER COPY'!$C$7,'MASTER COPY'!C107,"")</f>
        <v/>
      </c>
      <c r="D107" s="5" t="str">
        <f>IF(A106&lt;'MASTER COPY'!$C$7,'MASTER COPY'!E107,"")</f>
        <v/>
      </c>
      <c r="E107" s="17">
        <f>IF(A106&lt;'MASTER COPY'!$C$7,IF(D107&gt;=$E$8,1,0),0)</f>
        <v>0</v>
      </c>
      <c r="F107" s="45">
        <f>IF(A106&lt;'MASTER COPY'!$C$7,IF(D107&gt;=$F$8,1,0),0)</f>
        <v>0</v>
      </c>
      <c r="G107" s="17">
        <f>IF(A106&lt;'MASTER COPY'!$C$7,IF(D107&gt;=$G$8,1,0),0)</f>
        <v>0</v>
      </c>
      <c r="H107" s="17">
        <f>IF(A106&lt;'MASTER COPY'!$C$7,IF(D107&gt;=$H$8,1,0),0)</f>
        <v>0</v>
      </c>
    </row>
    <row r="108" spans="1:8" x14ac:dyDescent="0.25">
      <c r="A108" s="63" t="str">
        <f>IF(A107&lt;'MASTER COPY'!$C$7,'MASTER COPY'!A108,"")</f>
        <v/>
      </c>
      <c r="B108" s="8" t="str">
        <f>IF(A107&lt;'MASTER COPY'!$C$7,'MASTER COPY'!B108,"")</f>
        <v/>
      </c>
      <c r="C108" s="18" t="str">
        <f>IF(A107&lt;'MASTER COPY'!$C$7,'MASTER COPY'!C108,"")</f>
        <v/>
      </c>
      <c r="D108" s="5" t="str">
        <f>IF(A107&lt;'MASTER COPY'!$C$7,'MASTER COPY'!E108,"")</f>
        <v/>
      </c>
      <c r="E108" s="17">
        <f>IF(A107&lt;'MASTER COPY'!$C$7,IF(D108&gt;=$E$8,1,0),0)</f>
        <v>0</v>
      </c>
      <c r="F108" s="45">
        <f>IF(A107&lt;'MASTER COPY'!$C$7,IF(D108&gt;=$F$8,1,0),0)</f>
        <v>0</v>
      </c>
      <c r="G108" s="17">
        <f>IF(A107&lt;'MASTER COPY'!$C$7,IF(D108&gt;=$G$8,1,0),0)</f>
        <v>0</v>
      </c>
      <c r="H108" s="17">
        <f>IF(A107&lt;'MASTER COPY'!$C$7,IF(D108&gt;=$H$8,1,0),0)</f>
        <v>0</v>
      </c>
    </row>
    <row r="109" spans="1:8" x14ac:dyDescent="0.25">
      <c r="A109" s="63" t="str">
        <f>IF(A108&lt;'MASTER COPY'!$C$7,'MASTER COPY'!A109,"")</f>
        <v/>
      </c>
      <c r="B109" s="8" t="str">
        <f>IF(A108&lt;'MASTER COPY'!$C$7,'MASTER COPY'!B109,"")</f>
        <v/>
      </c>
      <c r="C109" s="18" t="str">
        <f>IF(A108&lt;'MASTER COPY'!$C$7,'MASTER COPY'!C109,"")</f>
        <v/>
      </c>
      <c r="D109" s="5" t="str">
        <f>IF(A108&lt;'MASTER COPY'!$C$7,'MASTER COPY'!E109,"")</f>
        <v/>
      </c>
      <c r="E109" s="17">
        <f>IF(A108&lt;'MASTER COPY'!$C$7,IF(D109&gt;=$E$8,1,0),0)</f>
        <v>0</v>
      </c>
      <c r="F109" s="45">
        <f>IF(A108&lt;'MASTER COPY'!$C$7,IF(D109&gt;=$F$8,1,0),0)</f>
        <v>0</v>
      </c>
      <c r="G109" s="17">
        <f>IF(A108&lt;'MASTER COPY'!$C$7,IF(D109&gt;=$G$8,1,0),0)</f>
        <v>0</v>
      </c>
      <c r="H109" s="17">
        <f>IF(A108&lt;'MASTER COPY'!$C$7,IF(D109&gt;=$H$8,1,0),0)</f>
        <v>0</v>
      </c>
    </row>
    <row r="110" spans="1:8" x14ac:dyDescent="0.25">
      <c r="A110" s="63" t="str">
        <f>IF(A109&lt;'MASTER COPY'!$C$7,'MASTER COPY'!A110,"")</f>
        <v/>
      </c>
      <c r="B110" s="8" t="str">
        <f>IF(A109&lt;'MASTER COPY'!$C$7,'MASTER COPY'!B110,"")</f>
        <v/>
      </c>
      <c r="C110" s="18" t="str">
        <f>IF(A109&lt;'MASTER COPY'!$C$7,'MASTER COPY'!C110,"")</f>
        <v/>
      </c>
      <c r="D110" s="5" t="str">
        <f>IF(A109&lt;'MASTER COPY'!$C$7,'MASTER COPY'!E110,"")</f>
        <v/>
      </c>
      <c r="E110" s="17">
        <f>IF(A109&lt;'MASTER COPY'!$C$7,IF(D110&gt;=$E$8,1,0),0)</f>
        <v>0</v>
      </c>
      <c r="F110" s="45">
        <f>IF(A109&lt;'MASTER COPY'!$C$7,IF(D110&gt;=$F$8,1,0),0)</f>
        <v>0</v>
      </c>
      <c r="G110" s="17">
        <f>IF(A109&lt;'MASTER COPY'!$C$7,IF(D110&gt;=$G$8,1,0),0)</f>
        <v>0</v>
      </c>
      <c r="H110" s="17">
        <f>IF(A109&lt;'MASTER COPY'!$C$7,IF(D110&gt;=$H$8,1,0),0)</f>
        <v>0</v>
      </c>
    </row>
    <row r="111" spans="1:8" x14ac:dyDescent="0.25">
      <c r="A111" s="63" t="str">
        <f>IF(A110&lt;'MASTER COPY'!$C$7,'MASTER COPY'!A111,"")</f>
        <v/>
      </c>
      <c r="B111" s="8" t="str">
        <f>IF(A110&lt;'MASTER COPY'!$C$7,'MASTER COPY'!B111,"")</f>
        <v/>
      </c>
      <c r="C111" s="18" t="str">
        <f>IF(A110&lt;'MASTER COPY'!$C$7,'MASTER COPY'!C111,"")</f>
        <v/>
      </c>
      <c r="D111" s="5" t="str">
        <f>IF(A110&lt;'MASTER COPY'!$C$7,'MASTER COPY'!E111,"")</f>
        <v/>
      </c>
      <c r="E111" s="17">
        <f>IF(A110&lt;'MASTER COPY'!$C$7,IF(D111&gt;=$E$8,1,0),0)</f>
        <v>0</v>
      </c>
      <c r="F111" s="45">
        <f>IF(A110&lt;'MASTER COPY'!$C$7,IF(D111&gt;=$F$8,1,0),0)</f>
        <v>0</v>
      </c>
      <c r="G111" s="17">
        <f>IF(A110&lt;'MASTER COPY'!$C$7,IF(D111&gt;=$G$8,1,0),0)</f>
        <v>0</v>
      </c>
      <c r="H111" s="17">
        <f>IF(A110&lt;'MASTER COPY'!$C$7,IF(D111&gt;=$H$8,1,0),0)</f>
        <v>0</v>
      </c>
    </row>
    <row r="112" spans="1:8" x14ac:dyDescent="0.25">
      <c r="A112" s="63" t="str">
        <f>IF(A111&lt;'MASTER COPY'!$C$7,'MASTER COPY'!A112,"")</f>
        <v/>
      </c>
      <c r="B112" s="8" t="str">
        <f>IF(A111&lt;'MASTER COPY'!$C$7,'MASTER COPY'!B112,"")</f>
        <v/>
      </c>
      <c r="C112" s="18" t="str">
        <f>IF(A111&lt;'MASTER COPY'!$C$7,'MASTER COPY'!C112,"")</f>
        <v/>
      </c>
      <c r="D112" s="5" t="str">
        <f>IF(A111&lt;'MASTER COPY'!$C$7,'MASTER COPY'!E112,"")</f>
        <v/>
      </c>
      <c r="E112" s="17">
        <f>IF(A111&lt;'MASTER COPY'!$C$7,IF(D112&gt;=$E$8,1,0),0)</f>
        <v>0</v>
      </c>
      <c r="F112" s="45">
        <f>IF(A111&lt;'MASTER COPY'!$C$7,IF(D112&gt;=$F$8,1,0),0)</f>
        <v>0</v>
      </c>
      <c r="G112" s="17">
        <f>IF(A111&lt;'MASTER COPY'!$C$7,IF(D112&gt;=$G$8,1,0),0)</f>
        <v>0</v>
      </c>
      <c r="H112" s="17">
        <f>IF(A111&lt;'MASTER COPY'!$C$7,IF(D112&gt;=$H$8,1,0),0)</f>
        <v>0</v>
      </c>
    </row>
    <row r="113" spans="1:8" x14ac:dyDescent="0.25">
      <c r="A113" s="63" t="str">
        <f>IF(A112&lt;'MASTER COPY'!$C$7,'MASTER COPY'!A113,"")</f>
        <v/>
      </c>
      <c r="B113" s="8" t="str">
        <f>IF(A112&lt;'MASTER COPY'!$C$7,'MASTER COPY'!B113,"")</f>
        <v/>
      </c>
      <c r="C113" s="18" t="str">
        <f>IF(A112&lt;'MASTER COPY'!$C$7,'MASTER COPY'!C113,"")</f>
        <v/>
      </c>
      <c r="D113" s="5" t="str">
        <f>IF(A112&lt;'MASTER COPY'!$C$7,'MASTER COPY'!E113,"")</f>
        <v/>
      </c>
      <c r="E113" s="17">
        <f>IF(A112&lt;'MASTER COPY'!$C$7,IF(D113&gt;=$E$8,1,0),0)</f>
        <v>0</v>
      </c>
      <c r="F113" s="45">
        <f>IF(A112&lt;'MASTER COPY'!$C$7,IF(D113&gt;=$F$8,1,0),0)</f>
        <v>0</v>
      </c>
      <c r="G113" s="17">
        <f>IF(A112&lt;'MASTER COPY'!$C$7,IF(D113&gt;=$G$8,1,0),0)</f>
        <v>0</v>
      </c>
      <c r="H113" s="17">
        <f>IF(A112&lt;'MASTER COPY'!$C$7,IF(D113&gt;=$H$8,1,0),0)</f>
        <v>0</v>
      </c>
    </row>
    <row r="114" spans="1:8" x14ac:dyDescent="0.25">
      <c r="A114" s="63" t="str">
        <f>IF(A113&lt;'MASTER COPY'!$C$7,'MASTER COPY'!A114,"")</f>
        <v/>
      </c>
      <c r="B114" s="8" t="str">
        <f>IF(A113&lt;'MASTER COPY'!$C$7,'MASTER COPY'!B114,"")</f>
        <v/>
      </c>
      <c r="C114" s="18" t="str">
        <f>IF(A113&lt;'MASTER COPY'!$C$7,'MASTER COPY'!C114,"")</f>
        <v/>
      </c>
      <c r="D114" s="5" t="str">
        <f>IF(A113&lt;'MASTER COPY'!$C$7,'MASTER COPY'!E114,"")</f>
        <v/>
      </c>
      <c r="E114" s="17">
        <f>IF(A113&lt;'MASTER COPY'!$C$7,IF(D114&gt;=$E$8,1,0),0)</f>
        <v>0</v>
      </c>
      <c r="F114" s="45">
        <f>IF(A113&lt;'MASTER COPY'!$C$7,IF(D114&gt;=$F$8,1,0),0)</f>
        <v>0</v>
      </c>
      <c r="G114" s="17">
        <f>IF(A113&lt;'MASTER COPY'!$C$7,IF(D114&gt;=$G$8,1,0),0)</f>
        <v>0</v>
      </c>
      <c r="H114" s="17">
        <f>IF(A113&lt;'MASTER COPY'!$C$7,IF(D114&gt;=$H$8,1,0),0)</f>
        <v>0</v>
      </c>
    </row>
    <row r="115" spans="1:8" x14ac:dyDescent="0.25">
      <c r="A115" s="63" t="str">
        <f>IF(A114&lt;'MASTER COPY'!$C$7,'MASTER COPY'!A115,"")</f>
        <v/>
      </c>
      <c r="B115" s="8" t="str">
        <f>IF(A114&lt;'MASTER COPY'!$C$7,'MASTER COPY'!B115,"")</f>
        <v/>
      </c>
      <c r="C115" s="18" t="str">
        <f>IF(A114&lt;'MASTER COPY'!$C$7,'MASTER COPY'!C115,"")</f>
        <v/>
      </c>
      <c r="D115" s="5" t="str">
        <f>IF(A114&lt;'MASTER COPY'!$C$7,'MASTER COPY'!E115,"")</f>
        <v/>
      </c>
      <c r="E115" s="17">
        <f>IF(A114&lt;'MASTER COPY'!$C$7,IF(D115&gt;=$E$8,1,0),0)</f>
        <v>0</v>
      </c>
      <c r="F115" s="45">
        <f>IF(A114&lt;'MASTER COPY'!$C$7,IF(D115&gt;=$F$8,1,0),0)</f>
        <v>0</v>
      </c>
      <c r="G115" s="17">
        <f>IF(A114&lt;'MASTER COPY'!$C$7,IF(D115&gt;=$G$8,1,0),0)</f>
        <v>0</v>
      </c>
      <c r="H115" s="17">
        <f>IF(A114&lt;'MASTER COPY'!$C$7,IF(D115&gt;=$H$8,1,0),0)</f>
        <v>0</v>
      </c>
    </row>
    <row r="116" spans="1:8" x14ac:dyDescent="0.25">
      <c r="A116" s="63" t="str">
        <f>IF(A115&lt;'MASTER COPY'!$C$7,'MASTER COPY'!A116,"")</f>
        <v/>
      </c>
      <c r="B116" s="8" t="str">
        <f>IF(A115&lt;'MASTER COPY'!$C$7,'MASTER COPY'!B116,"")</f>
        <v/>
      </c>
      <c r="C116" s="18" t="str">
        <f>IF(A115&lt;'MASTER COPY'!$C$7,'MASTER COPY'!C116,"")</f>
        <v/>
      </c>
      <c r="D116" s="5" t="str">
        <f>IF(A115&lt;'MASTER COPY'!$C$7,'MASTER COPY'!E116,"")</f>
        <v/>
      </c>
      <c r="E116" s="17">
        <f>IF(A115&lt;'MASTER COPY'!$C$7,IF(D116&gt;=$E$8,1,0),0)</f>
        <v>0</v>
      </c>
      <c r="F116" s="45">
        <f>IF(A115&lt;'MASTER COPY'!$C$7,IF(D116&gt;=$F$8,1,0),0)</f>
        <v>0</v>
      </c>
      <c r="G116" s="17">
        <f>IF(A115&lt;'MASTER COPY'!$C$7,IF(D116&gt;=$G$8,1,0),0)</f>
        <v>0</v>
      </c>
      <c r="H116" s="17">
        <f>IF(A115&lt;'MASTER COPY'!$C$7,IF(D116&gt;=$H$8,1,0),0)</f>
        <v>0</v>
      </c>
    </row>
    <row r="117" spans="1:8" x14ac:dyDescent="0.25">
      <c r="A117" s="63" t="str">
        <f>IF(A116&lt;'MASTER COPY'!$C$7,'MASTER COPY'!A117,"")</f>
        <v/>
      </c>
      <c r="B117" s="8" t="str">
        <f>IF(A116&lt;'MASTER COPY'!$C$7,'MASTER COPY'!B117,"")</f>
        <v/>
      </c>
      <c r="C117" s="18" t="str">
        <f>IF(A116&lt;'MASTER COPY'!$C$7,'MASTER COPY'!C117,"")</f>
        <v/>
      </c>
      <c r="D117" s="5" t="str">
        <f>IF(A116&lt;'MASTER COPY'!$C$7,'MASTER COPY'!E117,"")</f>
        <v/>
      </c>
      <c r="E117" s="17">
        <f>IF(A116&lt;'MASTER COPY'!$C$7,IF(D117&gt;=$E$8,1,0),0)</f>
        <v>0</v>
      </c>
      <c r="F117" s="45">
        <f>IF(A116&lt;'MASTER COPY'!$C$7,IF(D117&gt;=$F$8,1,0),0)</f>
        <v>0</v>
      </c>
      <c r="G117" s="17">
        <f>IF(A116&lt;'MASTER COPY'!$C$7,IF(D117&gt;=$G$8,1,0),0)</f>
        <v>0</v>
      </c>
      <c r="H117" s="17">
        <f>IF(A116&lt;'MASTER COPY'!$C$7,IF(D117&gt;=$H$8,1,0),0)</f>
        <v>0</v>
      </c>
    </row>
    <row r="118" spans="1:8" x14ac:dyDescent="0.25">
      <c r="A118" s="63" t="str">
        <f>IF(A117&lt;'MASTER COPY'!$C$7,'MASTER COPY'!A118,"")</f>
        <v/>
      </c>
      <c r="B118" s="8" t="str">
        <f>IF(A117&lt;'MASTER COPY'!$C$7,'MASTER COPY'!B118,"")</f>
        <v/>
      </c>
      <c r="C118" s="18" t="str">
        <f>IF(A117&lt;'MASTER COPY'!$C$7,'MASTER COPY'!C118,"")</f>
        <v/>
      </c>
      <c r="D118" s="5" t="str">
        <f>IF(A117&lt;'MASTER COPY'!$C$7,'MASTER COPY'!E118,"")</f>
        <v/>
      </c>
      <c r="E118" s="17">
        <f>IF(A117&lt;'MASTER COPY'!$C$7,IF(D118&gt;=$E$8,1,0),0)</f>
        <v>0</v>
      </c>
      <c r="F118" s="45">
        <f>IF(A117&lt;'MASTER COPY'!$C$7,IF(D118&gt;=$F$8,1,0),0)</f>
        <v>0</v>
      </c>
      <c r="G118" s="17">
        <f>IF(A117&lt;'MASTER COPY'!$C$7,IF(D118&gt;=$G$8,1,0),0)</f>
        <v>0</v>
      </c>
      <c r="H118" s="17">
        <f>IF(A117&lt;'MASTER COPY'!$C$7,IF(D118&gt;=$H$8,1,0),0)</f>
        <v>0</v>
      </c>
    </row>
    <row r="119" spans="1:8" x14ac:dyDescent="0.25">
      <c r="A119" s="63" t="str">
        <f>IF(A118&lt;'MASTER COPY'!$C$7,'MASTER COPY'!A119,"")</f>
        <v/>
      </c>
      <c r="B119" s="8" t="str">
        <f>IF(A118&lt;'MASTER COPY'!$C$7,'MASTER COPY'!B119,"")</f>
        <v/>
      </c>
      <c r="C119" s="18" t="str">
        <f>IF(A118&lt;'MASTER COPY'!$C$7,'MASTER COPY'!C119,"")</f>
        <v/>
      </c>
      <c r="D119" s="5" t="str">
        <f>IF(A118&lt;'MASTER COPY'!$C$7,'MASTER COPY'!E119,"")</f>
        <v/>
      </c>
      <c r="E119" s="17">
        <f>IF(A118&lt;'MASTER COPY'!$C$7,IF(D119&gt;=$E$8,1,0),0)</f>
        <v>0</v>
      </c>
      <c r="F119" s="45">
        <f>IF(A118&lt;'MASTER COPY'!$C$7,IF(D119&gt;=$F$8,1,0),0)</f>
        <v>0</v>
      </c>
      <c r="G119" s="17">
        <f>IF(A118&lt;'MASTER COPY'!$C$7,IF(D119&gt;=$G$8,1,0),0)</f>
        <v>0</v>
      </c>
      <c r="H119" s="17">
        <f>IF(A118&lt;'MASTER COPY'!$C$7,IF(D119&gt;=$H$8,1,0),0)</f>
        <v>0</v>
      </c>
    </row>
    <row r="120" spans="1:8" x14ac:dyDescent="0.25">
      <c r="A120" s="63" t="str">
        <f>IF(A119&lt;'MASTER COPY'!$C$7,'MASTER COPY'!A120,"")</f>
        <v/>
      </c>
      <c r="B120" s="8" t="str">
        <f>IF(A119&lt;'MASTER COPY'!$C$7,'MASTER COPY'!B120,"")</f>
        <v/>
      </c>
      <c r="C120" s="18" t="str">
        <f>IF(A119&lt;'MASTER COPY'!$C$7,'MASTER COPY'!C120,"")</f>
        <v/>
      </c>
      <c r="D120" s="5" t="str">
        <f>IF(A119&lt;'MASTER COPY'!$C$7,'MASTER COPY'!E120,"")</f>
        <v/>
      </c>
      <c r="E120" s="17">
        <f>IF(A119&lt;'MASTER COPY'!$C$7,IF(D120&gt;=$E$8,1,0),0)</f>
        <v>0</v>
      </c>
      <c r="F120" s="45">
        <f>IF(A119&lt;'MASTER COPY'!$C$7,IF(D120&gt;=$F$8,1,0),0)</f>
        <v>0</v>
      </c>
      <c r="G120" s="17">
        <f>IF(A119&lt;'MASTER COPY'!$C$7,IF(D120&gt;=$G$8,1,0),0)</f>
        <v>0</v>
      </c>
      <c r="H120" s="17">
        <f>IF(A119&lt;'MASTER COPY'!$C$7,IF(D120&gt;=$H$8,1,0),0)</f>
        <v>0</v>
      </c>
    </row>
    <row r="121" spans="1:8" x14ac:dyDescent="0.25">
      <c r="A121" s="63" t="str">
        <f>IF(A120&lt;'MASTER COPY'!$C$7,'MASTER COPY'!A121,"")</f>
        <v/>
      </c>
      <c r="B121" s="8" t="str">
        <f>IF(A120&lt;'MASTER COPY'!$C$7,'MASTER COPY'!B121,"")</f>
        <v/>
      </c>
      <c r="C121" s="18" t="str">
        <f>IF(A120&lt;'MASTER COPY'!$C$7,'MASTER COPY'!C121,"")</f>
        <v/>
      </c>
      <c r="D121" s="5" t="str">
        <f>IF(A120&lt;'MASTER COPY'!$C$7,'MASTER COPY'!E121,"")</f>
        <v/>
      </c>
      <c r="E121" s="17">
        <f>IF(A120&lt;'MASTER COPY'!$C$7,IF(D121&gt;=$E$8,1,0),0)</f>
        <v>0</v>
      </c>
      <c r="F121" s="45">
        <f>IF(A120&lt;'MASTER COPY'!$C$7,IF(D121&gt;=$F$8,1,0),0)</f>
        <v>0</v>
      </c>
      <c r="G121" s="17">
        <f>IF(A120&lt;'MASTER COPY'!$C$7,IF(D121&gt;=$G$8,1,0),0)</f>
        <v>0</v>
      </c>
      <c r="H121" s="17">
        <f>IF(A120&lt;'MASTER COPY'!$C$7,IF(D121&gt;=$H$8,1,0),0)</f>
        <v>0</v>
      </c>
    </row>
    <row r="122" spans="1:8" x14ac:dyDescent="0.25">
      <c r="A122" s="63" t="str">
        <f>IF(A121&lt;'MASTER COPY'!$C$7,'MASTER COPY'!A122,"")</f>
        <v/>
      </c>
      <c r="B122" s="8" t="str">
        <f>IF(A121&lt;'MASTER COPY'!$C$7,'MASTER COPY'!B122,"")</f>
        <v/>
      </c>
      <c r="C122" s="18" t="str">
        <f>IF(A121&lt;'MASTER COPY'!$C$7,'MASTER COPY'!C122,"")</f>
        <v/>
      </c>
      <c r="D122" s="5" t="str">
        <f>IF(A121&lt;'MASTER COPY'!$C$7,'MASTER COPY'!E122,"")</f>
        <v/>
      </c>
      <c r="E122" s="17">
        <f>IF(A121&lt;'MASTER COPY'!$C$7,IF(D122&gt;=$E$8,1,0),0)</f>
        <v>0</v>
      </c>
      <c r="F122" s="45">
        <f>IF(A121&lt;'MASTER COPY'!$C$7,IF(D122&gt;=$F$8,1,0),0)</f>
        <v>0</v>
      </c>
      <c r="G122" s="17">
        <f>IF(A121&lt;'MASTER COPY'!$C$7,IF(D122&gt;=$G$8,1,0),0)</f>
        <v>0</v>
      </c>
      <c r="H122" s="17">
        <f>IF(A121&lt;'MASTER COPY'!$C$7,IF(D122&gt;=$H$8,1,0),0)</f>
        <v>0</v>
      </c>
    </row>
    <row r="123" spans="1:8" x14ac:dyDescent="0.25">
      <c r="A123" s="63" t="str">
        <f>IF(A122&lt;'MASTER COPY'!$C$7,'MASTER COPY'!A123,"")</f>
        <v/>
      </c>
      <c r="B123" s="8" t="str">
        <f>IF(A122&lt;'MASTER COPY'!$C$7,'MASTER COPY'!B123,"")</f>
        <v/>
      </c>
      <c r="C123" s="18" t="str">
        <f>IF(A122&lt;'MASTER COPY'!$C$7,'MASTER COPY'!C123,"")</f>
        <v/>
      </c>
      <c r="D123" s="5" t="str">
        <f>IF(A122&lt;'MASTER COPY'!$C$7,'MASTER COPY'!E123,"")</f>
        <v/>
      </c>
      <c r="E123" s="17">
        <f>IF(A122&lt;'MASTER COPY'!$C$7,IF(D123&gt;=$E$8,1,0),0)</f>
        <v>0</v>
      </c>
      <c r="F123" s="45">
        <f>IF(A122&lt;'MASTER COPY'!$C$7,IF(D123&gt;=$F$8,1,0),0)</f>
        <v>0</v>
      </c>
      <c r="G123" s="17">
        <f>IF(A122&lt;'MASTER COPY'!$C$7,IF(D123&gt;=$G$8,1,0),0)</f>
        <v>0</v>
      </c>
      <c r="H123" s="17">
        <f>IF(A122&lt;'MASTER COPY'!$C$7,IF(D123&gt;=$H$8,1,0),0)</f>
        <v>0</v>
      </c>
    </row>
    <row r="124" spans="1:8" x14ac:dyDescent="0.25">
      <c r="A124" s="63" t="str">
        <f>IF(A123&lt;'MASTER COPY'!$C$7,'MASTER COPY'!A124,"")</f>
        <v/>
      </c>
      <c r="B124" s="8" t="str">
        <f>IF(A123&lt;'MASTER COPY'!$C$7,'MASTER COPY'!B124,"")</f>
        <v/>
      </c>
      <c r="C124" s="18" t="str">
        <f>IF(A123&lt;'MASTER COPY'!$C$7,'MASTER COPY'!C124,"")</f>
        <v/>
      </c>
      <c r="D124" s="5" t="str">
        <f>IF(A123&lt;'MASTER COPY'!$C$7,'MASTER COPY'!E124,"")</f>
        <v/>
      </c>
      <c r="E124" s="17">
        <f>IF(A123&lt;'MASTER COPY'!$C$7,IF(D124&gt;=$E$8,1,0),0)</f>
        <v>0</v>
      </c>
      <c r="F124" s="45">
        <f>IF(A123&lt;'MASTER COPY'!$C$7,IF(D124&gt;=$F$8,1,0),0)</f>
        <v>0</v>
      </c>
      <c r="G124" s="17">
        <f>IF(A123&lt;'MASTER COPY'!$C$7,IF(D124&gt;=$G$8,1,0),0)</f>
        <v>0</v>
      </c>
      <c r="H124" s="17">
        <f>IF(A123&lt;'MASTER COPY'!$C$7,IF(D124&gt;=$H$8,1,0),0)</f>
        <v>0</v>
      </c>
    </row>
    <row r="125" spans="1:8" x14ac:dyDescent="0.25">
      <c r="A125" s="63" t="str">
        <f>IF(A124&lt;'MASTER COPY'!$C$7,'MASTER COPY'!A125,"")</f>
        <v/>
      </c>
      <c r="B125" s="8" t="str">
        <f>IF(A124&lt;'MASTER COPY'!$C$7,'MASTER COPY'!B125,"")</f>
        <v/>
      </c>
      <c r="C125" s="18" t="str">
        <f>IF(A124&lt;'MASTER COPY'!$C$7,'MASTER COPY'!C125,"")</f>
        <v/>
      </c>
      <c r="D125" s="5" t="str">
        <f>IF(A124&lt;'MASTER COPY'!$C$7,'MASTER COPY'!E125,"")</f>
        <v/>
      </c>
      <c r="E125" s="17">
        <f>IF(A124&lt;'MASTER COPY'!$C$7,IF(D125&gt;=$E$8,1,0),0)</f>
        <v>0</v>
      </c>
      <c r="F125" s="45">
        <f>IF(A124&lt;'MASTER COPY'!$C$7,IF(D125&gt;=$F$8,1,0),0)</f>
        <v>0</v>
      </c>
      <c r="G125" s="17">
        <f>IF(A124&lt;'MASTER COPY'!$C$7,IF(D125&gt;=$G$8,1,0),0)</f>
        <v>0</v>
      </c>
      <c r="H125" s="17">
        <f>IF(A124&lt;'MASTER COPY'!$C$7,IF(D125&gt;=$H$8,1,0),0)</f>
        <v>0</v>
      </c>
    </row>
    <row r="126" spans="1:8" x14ac:dyDescent="0.25">
      <c r="A126" s="63" t="str">
        <f>IF(A125&lt;'MASTER COPY'!$C$7,'MASTER COPY'!A126,"")</f>
        <v/>
      </c>
      <c r="B126" s="8" t="str">
        <f>IF(A125&lt;'MASTER COPY'!$C$7,'MASTER COPY'!B126,"")</f>
        <v/>
      </c>
      <c r="C126" s="18" t="str">
        <f>IF(A125&lt;'MASTER COPY'!$C$7,'MASTER COPY'!C126,"")</f>
        <v/>
      </c>
      <c r="D126" s="5" t="str">
        <f>IF(A125&lt;'MASTER COPY'!$C$7,'MASTER COPY'!E126,"")</f>
        <v/>
      </c>
      <c r="E126" s="17">
        <f>IF(A125&lt;'MASTER COPY'!$C$7,IF(D126&gt;=$E$8,1,0),0)</f>
        <v>0</v>
      </c>
      <c r="F126" s="45">
        <f>IF(A125&lt;'MASTER COPY'!$C$7,IF(D126&gt;=$F$8,1,0),0)</f>
        <v>0</v>
      </c>
      <c r="G126" s="17">
        <f>IF(A125&lt;'MASTER COPY'!$C$7,IF(D126&gt;=$G$8,1,0),0)</f>
        <v>0</v>
      </c>
      <c r="H126" s="17">
        <f>IF(A125&lt;'MASTER COPY'!$C$7,IF(D126&gt;=$H$8,1,0),0)</f>
        <v>0</v>
      </c>
    </row>
    <row r="127" spans="1:8" x14ac:dyDescent="0.25">
      <c r="A127" s="63" t="str">
        <f>IF(A126&lt;'MASTER COPY'!$C$7,'MASTER COPY'!A127,"")</f>
        <v/>
      </c>
      <c r="B127" s="8" t="str">
        <f>IF(A126&lt;'MASTER COPY'!$C$7,'MASTER COPY'!B127,"")</f>
        <v/>
      </c>
      <c r="C127" s="18" t="str">
        <f>IF(A126&lt;'MASTER COPY'!$C$7,'MASTER COPY'!C127,"")</f>
        <v/>
      </c>
      <c r="D127" s="5" t="str">
        <f>IF(A126&lt;'MASTER COPY'!$C$7,'MASTER COPY'!E127,"")</f>
        <v/>
      </c>
      <c r="E127" s="17">
        <f>IF(A126&lt;'MASTER COPY'!$C$7,IF(D127&gt;=$E$8,1,0),0)</f>
        <v>0</v>
      </c>
      <c r="F127" s="45">
        <f>IF(A126&lt;'MASTER COPY'!$C$7,IF(D127&gt;=$F$8,1,0),0)</f>
        <v>0</v>
      </c>
      <c r="G127" s="17">
        <f>IF(A126&lt;'MASTER COPY'!$C$7,IF(D127&gt;=$G$8,1,0),0)</f>
        <v>0</v>
      </c>
      <c r="H127" s="17">
        <f>IF(A126&lt;'MASTER COPY'!$C$7,IF(D127&gt;=$H$8,1,0),0)</f>
        <v>0</v>
      </c>
    </row>
    <row r="128" spans="1:8" x14ac:dyDescent="0.25">
      <c r="A128" s="63" t="str">
        <f>IF(A127&lt;'MASTER COPY'!$C$7,'MASTER COPY'!A128,"")</f>
        <v/>
      </c>
      <c r="B128" s="8" t="str">
        <f>IF(A127&lt;'MASTER COPY'!$C$7,'MASTER COPY'!B128,"")</f>
        <v/>
      </c>
      <c r="C128" s="18" t="str">
        <f>IF(A127&lt;'MASTER COPY'!$C$7,'MASTER COPY'!C128,"")</f>
        <v/>
      </c>
      <c r="D128" s="5" t="str">
        <f>IF(A127&lt;'MASTER COPY'!$C$7,'MASTER COPY'!E128,"")</f>
        <v/>
      </c>
      <c r="E128" s="17">
        <f>IF(A127&lt;'MASTER COPY'!$C$7,IF(D128&gt;=$E$8,1,0),0)</f>
        <v>0</v>
      </c>
      <c r="F128" s="45">
        <f>IF(A127&lt;'MASTER COPY'!$C$7,IF(D128&gt;=$F$8,1,0),0)</f>
        <v>0</v>
      </c>
      <c r="G128" s="17">
        <f>IF(A127&lt;'MASTER COPY'!$C$7,IF(D128&gt;=$G$8,1,0),0)</f>
        <v>0</v>
      </c>
      <c r="H128" s="17">
        <f>IF(A127&lt;'MASTER COPY'!$C$7,IF(D128&gt;=$H$8,1,0),0)</f>
        <v>0</v>
      </c>
    </row>
    <row r="129" spans="1:8" x14ac:dyDescent="0.25">
      <c r="A129" s="63" t="str">
        <f>IF(A128&lt;'MASTER COPY'!$C$7,'MASTER COPY'!A129,"")</f>
        <v/>
      </c>
      <c r="B129" s="8" t="str">
        <f>IF(A128&lt;'MASTER COPY'!$C$7,'MASTER COPY'!B129,"")</f>
        <v/>
      </c>
      <c r="C129" s="18" t="str">
        <f>IF(A128&lt;'MASTER COPY'!$C$7,'MASTER COPY'!C129,"")</f>
        <v/>
      </c>
      <c r="D129" s="5" t="str">
        <f>IF(A128&lt;'MASTER COPY'!$C$7,'MASTER COPY'!E129,"")</f>
        <v/>
      </c>
      <c r="E129" s="17">
        <f>IF(A128&lt;'MASTER COPY'!$C$7,IF(D129&gt;=$E$8,1,0),0)</f>
        <v>0</v>
      </c>
      <c r="F129" s="45">
        <f>IF(A128&lt;'MASTER COPY'!$C$7,IF(D129&gt;=$F$8,1,0),0)</f>
        <v>0</v>
      </c>
      <c r="G129" s="17">
        <f>IF(A128&lt;'MASTER COPY'!$C$7,IF(D129&gt;=$G$8,1,0),0)</f>
        <v>0</v>
      </c>
      <c r="H129" s="17">
        <f>IF(A128&lt;'MASTER COPY'!$C$7,IF(D129&gt;=$H$8,1,0),0)</f>
        <v>0</v>
      </c>
    </row>
    <row r="130" spans="1:8" x14ac:dyDescent="0.25">
      <c r="A130" s="63" t="str">
        <f>IF(A129&lt;'MASTER COPY'!$C$7,'MASTER COPY'!A130,"")</f>
        <v/>
      </c>
      <c r="B130" s="8" t="str">
        <f>IF(A129&lt;'MASTER COPY'!$C$7,'MASTER COPY'!B130,"")</f>
        <v/>
      </c>
      <c r="C130" s="18" t="str">
        <f>IF(A129&lt;'MASTER COPY'!$C$7,'MASTER COPY'!C130,"")</f>
        <v/>
      </c>
      <c r="D130" s="5" t="str">
        <f>IF(A129&lt;'MASTER COPY'!$C$7,'MASTER COPY'!E130,"")</f>
        <v/>
      </c>
      <c r="E130" s="17">
        <f>IF(A129&lt;'MASTER COPY'!$C$7,IF(D130&gt;=$E$8,1,0),0)</f>
        <v>0</v>
      </c>
      <c r="F130" s="45">
        <f>IF(A129&lt;'MASTER COPY'!$C$7,IF(D130&gt;=$F$8,1,0),0)</f>
        <v>0</v>
      </c>
      <c r="G130" s="17">
        <f>IF(A129&lt;'MASTER COPY'!$C$7,IF(D130&gt;=$G$8,1,0),0)</f>
        <v>0</v>
      </c>
      <c r="H130" s="17">
        <f>IF(A129&lt;'MASTER COPY'!$C$7,IF(D130&gt;=$H$8,1,0),0)</f>
        <v>0</v>
      </c>
    </row>
    <row r="131" spans="1:8" x14ac:dyDescent="0.25">
      <c r="A131" s="63" t="str">
        <f>IF(A130&lt;'MASTER COPY'!$C$7,'MASTER COPY'!A131,"")</f>
        <v/>
      </c>
      <c r="B131" s="8" t="str">
        <f>IF(A130&lt;'MASTER COPY'!$C$7,'MASTER COPY'!B131,"")</f>
        <v/>
      </c>
      <c r="C131" s="18" t="str">
        <f>IF(A130&lt;'MASTER COPY'!$C$7,'MASTER COPY'!C131,"")</f>
        <v/>
      </c>
      <c r="D131" s="5" t="str">
        <f>IF(A130&lt;'MASTER COPY'!$C$7,'MASTER COPY'!E131,"")</f>
        <v/>
      </c>
      <c r="E131" s="17">
        <f>IF(A130&lt;'MASTER COPY'!$C$7,IF(D131&gt;=$E$8,1,0),0)</f>
        <v>0</v>
      </c>
      <c r="F131" s="45">
        <f>IF(A130&lt;'MASTER COPY'!$C$7,IF(D131&gt;=$F$8,1,0),0)</f>
        <v>0</v>
      </c>
      <c r="G131" s="17">
        <f>IF(A130&lt;'MASTER COPY'!$C$7,IF(D131&gt;=$G$8,1,0),0)</f>
        <v>0</v>
      </c>
      <c r="H131" s="17">
        <f>IF(A130&lt;'MASTER COPY'!$C$7,IF(D131&gt;=$H$8,1,0),0)</f>
        <v>0</v>
      </c>
    </row>
    <row r="132" spans="1:8" x14ac:dyDescent="0.25">
      <c r="A132" s="63" t="str">
        <f>IF(A131&lt;'MASTER COPY'!$C$7,'MASTER COPY'!A132,"")</f>
        <v/>
      </c>
      <c r="B132" s="8" t="str">
        <f>IF(A131&lt;'MASTER COPY'!$C$7,'MASTER COPY'!B132,"")</f>
        <v/>
      </c>
      <c r="C132" s="18" t="str">
        <f>IF(A131&lt;'MASTER COPY'!$C$7,'MASTER COPY'!C132,"")</f>
        <v/>
      </c>
      <c r="D132" s="5" t="str">
        <f>IF(A131&lt;'MASTER COPY'!$C$7,'MASTER COPY'!E132,"")</f>
        <v/>
      </c>
      <c r="E132" s="17">
        <f>IF(A131&lt;'MASTER COPY'!$C$7,IF(D132&gt;=$E$8,1,0),0)</f>
        <v>0</v>
      </c>
      <c r="F132" s="45">
        <f>IF(A131&lt;'MASTER COPY'!$C$7,IF(D132&gt;=$F$8,1,0),0)</f>
        <v>0</v>
      </c>
      <c r="G132" s="17">
        <f>IF(A131&lt;'MASTER COPY'!$C$7,IF(D132&gt;=$G$8,1,0),0)</f>
        <v>0</v>
      </c>
      <c r="H132" s="17">
        <f>IF(A131&lt;'MASTER COPY'!$C$7,IF(D132&gt;=$H$8,1,0),0)</f>
        <v>0</v>
      </c>
    </row>
    <row r="133" spans="1:8" x14ac:dyDescent="0.25">
      <c r="A133" s="63" t="str">
        <f>IF(A132&lt;'MASTER COPY'!$C$7,'MASTER COPY'!A133,"")</f>
        <v/>
      </c>
      <c r="B133" s="8" t="str">
        <f>IF(A132&lt;'MASTER COPY'!$C$7,'MASTER COPY'!B133,"")</f>
        <v/>
      </c>
      <c r="C133" s="18" t="str">
        <f>IF(A132&lt;'MASTER COPY'!$C$7,'MASTER COPY'!C133,"")</f>
        <v/>
      </c>
      <c r="D133" s="5" t="str">
        <f>IF(A132&lt;'MASTER COPY'!$C$7,'MASTER COPY'!E133,"")</f>
        <v/>
      </c>
      <c r="E133" s="17">
        <f>IF(A132&lt;'MASTER COPY'!$C$7,IF(D133&gt;=$E$8,1,0),0)</f>
        <v>0</v>
      </c>
      <c r="F133" s="45">
        <f>IF(A132&lt;'MASTER COPY'!$C$7,IF(D133&gt;=$F$8,1,0),0)</f>
        <v>0</v>
      </c>
      <c r="G133" s="17">
        <f>IF(A132&lt;'MASTER COPY'!$C$7,IF(D133&gt;=$G$8,1,0),0)</f>
        <v>0</v>
      </c>
      <c r="H133" s="17">
        <f>IF(A132&lt;'MASTER COPY'!$C$7,IF(D133&gt;=$H$8,1,0),0)</f>
        <v>0</v>
      </c>
    </row>
    <row r="134" spans="1:8" x14ac:dyDescent="0.25">
      <c r="A134" s="63" t="str">
        <f>IF(A133&lt;'MASTER COPY'!$C$7,'MASTER COPY'!A134,"")</f>
        <v/>
      </c>
      <c r="B134" s="8" t="str">
        <f>IF(A133&lt;'MASTER COPY'!$C$7,'MASTER COPY'!B134,"")</f>
        <v/>
      </c>
      <c r="C134" s="18" t="str">
        <f>IF(A133&lt;'MASTER COPY'!$C$7,'MASTER COPY'!C134,"")</f>
        <v/>
      </c>
      <c r="D134" s="5" t="str">
        <f>IF(A133&lt;'MASTER COPY'!$C$7,'MASTER COPY'!E134,"")</f>
        <v/>
      </c>
      <c r="E134" s="17">
        <f>IF(A133&lt;'MASTER COPY'!$C$7,IF(D134&gt;=$E$8,1,0),0)</f>
        <v>0</v>
      </c>
      <c r="F134" s="45">
        <f>IF(A133&lt;'MASTER COPY'!$C$7,IF(D134&gt;=$F$8,1,0),0)</f>
        <v>0</v>
      </c>
      <c r="G134" s="17">
        <f>IF(A133&lt;'MASTER COPY'!$C$7,IF(D134&gt;=$G$8,1,0),0)</f>
        <v>0</v>
      </c>
      <c r="H134" s="17">
        <f>IF(A133&lt;'MASTER COPY'!$C$7,IF(D134&gt;=$H$8,1,0),0)</f>
        <v>0</v>
      </c>
    </row>
    <row r="135" spans="1:8" x14ac:dyDescent="0.25">
      <c r="A135" s="63" t="str">
        <f>IF(A134&lt;'MASTER COPY'!$C$7,'MASTER COPY'!A135,"")</f>
        <v/>
      </c>
      <c r="B135" s="8" t="str">
        <f>IF(A134&lt;'MASTER COPY'!$C$7,'MASTER COPY'!B135,"")</f>
        <v/>
      </c>
      <c r="C135" s="18" t="str">
        <f>IF(A134&lt;'MASTER COPY'!$C$7,'MASTER COPY'!C135,"")</f>
        <v/>
      </c>
      <c r="D135" s="5" t="str">
        <f>IF(A134&lt;'MASTER COPY'!$C$7,'MASTER COPY'!E135,"")</f>
        <v/>
      </c>
      <c r="E135" s="17">
        <f>IF(A134&lt;'MASTER COPY'!$C$7,IF(D135&gt;=$E$8,1,0),0)</f>
        <v>0</v>
      </c>
      <c r="F135" s="45">
        <f>IF(A134&lt;'MASTER COPY'!$C$7,IF(D135&gt;=$F$8,1,0),0)</f>
        <v>0</v>
      </c>
      <c r="G135" s="17">
        <f>IF(A134&lt;'MASTER COPY'!$C$7,IF(D135&gt;=$G$8,1,0),0)</f>
        <v>0</v>
      </c>
      <c r="H135" s="17">
        <f>IF(A134&lt;'MASTER COPY'!$C$7,IF(D135&gt;=$H$8,1,0),0)</f>
        <v>0</v>
      </c>
    </row>
    <row r="136" spans="1:8" x14ac:dyDescent="0.25">
      <c r="A136" s="63" t="str">
        <f>IF(A135&lt;'MASTER COPY'!$C$7,'MASTER COPY'!A136,"")</f>
        <v/>
      </c>
      <c r="B136" s="8" t="str">
        <f>IF(A135&lt;'MASTER COPY'!$C$7,'MASTER COPY'!B136,"")</f>
        <v/>
      </c>
      <c r="C136" s="18" t="str">
        <f>IF(A135&lt;'MASTER COPY'!$C$7,'MASTER COPY'!C136,"")</f>
        <v/>
      </c>
      <c r="D136" s="5" t="str">
        <f>IF(A135&lt;'MASTER COPY'!$C$7,'MASTER COPY'!E136,"")</f>
        <v/>
      </c>
      <c r="E136" s="17">
        <f>IF(A135&lt;'MASTER COPY'!$C$7,IF(D136&gt;=$E$8,1,0),0)</f>
        <v>0</v>
      </c>
      <c r="F136" s="45">
        <f>IF(A135&lt;'MASTER COPY'!$C$7,IF(D136&gt;=$F$8,1,0),0)</f>
        <v>0</v>
      </c>
      <c r="G136" s="17">
        <f>IF(A135&lt;'MASTER COPY'!$C$7,IF(D136&gt;=$G$8,1,0),0)</f>
        <v>0</v>
      </c>
      <c r="H136" s="17">
        <f>IF(A135&lt;'MASTER COPY'!$C$7,IF(D136&gt;=$H$8,1,0),0)</f>
        <v>0</v>
      </c>
    </row>
    <row r="137" spans="1:8" x14ac:dyDescent="0.25">
      <c r="A137" s="63" t="str">
        <f>IF(A136&lt;'MASTER COPY'!$C$7,'MASTER COPY'!A137,"")</f>
        <v/>
      </c>
      <c r="B137" s="8" t="str">
        <f>IF(A136&lt;'MASTER COPY'!$C$7,'MASTER COPY'!B137,"")</f>
        <v/>
      </c>
      <c r="C137" s="18" t="str">
        <f>IF(A136&lt;'MASTER COPY'!$C$7,'MASTER COPY'!C137,"")</f>
        <v/>
      </c>
      <c r="D137" s="5" t="str">
        <f>IF(A136&lt;'MASTER COPY'!$C$7,'MASTER COPY'!E137,"")</f>
        <v/>
      </c>
      <c r="E137" s="17">
        <f>IF(A136&lt;'MASTER COPY'!$C$7,IF(D137&gt;=$E$8,1,0),0)</f>
        <v>0</v>
      </c>
      <c r="F137" s="45">
        <f>IF(A136&lt;'MASTER COPY'!$C$7,IF(D137&gt;=$F$8,1,0),0)</f>
        <v>0</v>
      </c>
      <c r="G137" s="17">
        <f>IF(A136&lt;'MASTER COPY'!$C$7,IF(D137&gt;=$G$8,1,0),0)</f>
        <v>0</v>
      </c>
      <c r="H137" s="17">
        <f>IF(A136&lt;'MASTER COPY'!$C$7,IF(D137&gt;=$H$8,1,0),0)</f>
        <v>0</v>
      </c>
    </row>
    <row r="138" spans="1:8" x14ac:dyDescent="0.25">
      <c r="A138" s="63" t="str">
        <f>IF(A137&lt;'MASTER COPY'!$C$7,'MASTER COPY'!A138,"")</f>
        <v/>
      </c>
      <c r="B138" s="8" t="str">
        <f>IF(A137&lt;'MASTER COPY'!$C$7,'MASTER COPY'!B138,"")</f>
        <v/>
      </c>
      <c r="C138" s="18" t="str">
        <f>IF(A137&lt;'MASTER COPY'!$C$7,'MASTER COPY'!C138,"")</f>
        <v/>
      </c>
      <c r="D138" s="5" t="str">
        <f>IF(A137&lt;'MASTER COPY'!$C$7,'MASTER COPY'!E138,"")</f>
        <v/>
      </c>
      <c r="E138" s="17">
        <f>IF(A137&lt;'MASTER COPY'!$C$7,IF(D138&gt;=$E$8,1,0),0)</f>
        <v>0</v>
      </c>
      <c r="F138" s="45">
        <f>IF(A137&lt;'MASTER COPY'!$C$7,IF(D138&gt;=$F$8,1,0),0)</f>
        <v>0</v>
      </c>
      <c r="G138" s="17">
        <f>IF(A137&lt;'MASTER COPY'!$C$7,IF(D138&gt;=$G$8,1,0),0)</f>
        <v>0</v>
      </c>
      <c r="H138" s="17">
        <f>IF(A137&lt;'MASTER COPY'!$C$7,IF(D138&gt;=$H$8,1,0),0)</f>
        <v>0</v>
      </c>
    </row>
    <row r="139" spans="1:8" x14ac:dyDescent="0.25">
      <c r="A139" s="63" t="str">
        <f>IF(A138&lt;'MASTER COPY'!$C$7,'MASTER COPY'!A139,"")</f>
        <v/>
      </c>
      <c r="B139" s="8" t="str">
        <f>IF(A138&lt;'MASTER COPY'!$C$7,'MASTER COPY'!B139,"")</f>
        <v/>
      </c>
      <c r="C139" s="18" t="str">
        <f>IF(A138&lt;'MASTER COPY'!$C$7,'MASTER COPY'!C139,"")</f>
        <v/>
      </c>
      <c r="D139" s="5" t="str">
        <f>IF(A138&lt;'MASTER COPY'!$C$7,'MASTER COPY'!E139,"")</f>
        <v/>
      </c>
      <c r="E139" s="17">
        <f>IF(A138&lt;'MASTER COPY'!$C$7,IF(D139&gt;=$E$8,1,0),0)</f>
        <v>0</v>
      </c>
      <c r="F139" s="45">
        <f>IF(A138&lt;'MASTER COPY'!$C$7,IF(D139&gt;=$F$8,1,0),0)</f>
        <v>0</v>
      </c>
      <c r="G139" s="17">
        <f>IF(A138&lt;'MASTER COPY'!$C$7,IF(D139&gt;=$G$8,1,0),0)</f>
        <v>0</v>
      </c>
      <c r="H139" s="17">
        <f>IF(A138&lt;'MASTER COPY'!$C$7,IF(D139&gt;=$H$8,1,0),0)</f>
        <v>0</v>
      </c>
    </row>
    <row r="140" spans="1:8" x14ac:dyDescent="0.25">
      <c r="A140" s="63" t="str">
        <f>IF(A139&lt;'MASTER COPY'!$C$7,'MASTER COPY'!A140,"")</f>
        <v/>
      </c>
      <c r="B140" s="8" t="str">
        <f>IF(A139&lt;'MASTER COPY'!$C$7,'MASTER COPY'!B140,"")</f>
        <v/>
      </c>
      <c r="C140" s="18" t="str">
        <f>IF(A139&lt;'MASTER COPY'!$C$7,'MASTER COPY'!C140,"")</f>
        <v/>
      </c>
      <c r="D140" s="5" t="str">
        <f>IF(A139&lt;'MASTER COPY'!$C$7,'MASTER COPY'!E140,"")</f>
        <v/>
      </c>
      <c r="E140" s="17">
        <f>IF(A139&lt;'MASTER COPY'!$C$7,IF(D140&gt;=$E$8,1,0),0)</f>
        <v>0</v>
      </c>
      <c r="F140" s="45">
        <f>IF(A139&lt;'MASTER COPY'!$C$7,IF(D140&gt;=$F$8,1,0),0)</f>
        <v>0</v>
      </c>
      <c r="G140" s="17">
        <f>IF(A139&lt;'MASTER COPY'!$C$7,IF(D140&gt;=$G$8,1,0),0)</f>
        <v>0</v>
      </c>
      <c r="H140" s="17">
        <f>IF(A139&lt;'MASTER COPY'!$C$7,IF(D140&gt;=$H$8,1,0),0)</f>
        <v>0</v>
      </c>
    </row>
    <row r="141" spans="1:8" x14ac:dyDescent="0.25">
      <c r="A141" s="63" t="str">
        <f>IF(A140&lt;'MASTER COPY'!$C$7,'MASTER COPY'!A141,"")</f>
        <v/>
      </c>
      <c r="B141" s="8" t="str">
        <f>IF(A140&lt;'MASTER COPY'!$C$7,'MASTER COPY'!B141,"")</f>
        <v/>
      </c>
      <c r="C141" s="18" t="str">
        <f>IF(A140&lt;'MASTER COPY'!$C$7,'MASTER COPY'!C141,"")</f>
        <v/>
      </c>
      <c r="D141" s="5" t="str">
        <f>IF(A140&lt;'MASTER COPY'!$C$7,'MASTER COPY'!E141,"")</f>
        <v/>
      </c>
      <c r="E141" s="17">
        <f>IF(A140&lt;'MASTER COPY'!$C$7,IF(D141&gt;=$E$8,1,0),0)</f>
        <v>0</v>
      </c>
      <c r="F141" s="45">
        <f>IF(A140&lt;'MASTER COPY'!$C$7,IF(D141&gt;=$F$8,1,0),0)</f>
        <v>0</v>
      </c>
      <c r="G141" s="17">
        <f>IF(A140&lt;'MASTER COPY'!$C$7,IF(D141&gt;=$G$8,1,0),0)</f>
        <v>0</v>
      </c>
      <c r="H141" s="17">
        <f>IF(A140&lt;'MASTER COPY'!$C$7,IF(D141&gt;=$H$8,1,0),0)</f>
        <v>0</v>
      </c>
    </row>
    <row r="142" spans="1:8" x14ac:dyDescent="0.25">
      <c r="A142" s="63" t="str">
        <f>IF(A141&lt;'MASTER COPY'!$C$7,'MASTER COPY'!A142,"")</f>
        <v/>
      </c>
      <c r="B142" s="8" t="str">
        <f>IF(A141&lt;'MASTER COPY'!$C$7,'MASTER COPY'!B142,"")</f>
        <v/>
      </c>
      <c r="C142" s="18" t="str">
        <f>IF(A141&lt;'MASTER COPY'!$C$7,'MASTER COPY'!C142,"")</f>
        <v/>
      </c>
      <c r="D142" s="5" t="str">
        <f>IF(A141&lt;'MASTER COPY'!$C$7,'MASTER COPY'!E142,"")</f>
        <v/>
      </c>
      <c r="E142" s="17">
        <f>IF(A141&lt;'MASTER COPY'!$C$7,IF(D142&gt;=$E$8,1,0),0)</f>
        <v>0</v>
      </c>
      <c r="F142" s="45">
        <f>IF(A141&lt;'MASTER COPY'!$C$7,IF(D142&gt;=$F$8,1,0),0)</f>
        <v>0</v>
      </c>
      <c r="G142" s="17">
        <f>IF(A141&lt;'MASTER COPY'!$C$7,IF(D142&gt;=$G$8,1,0),0)</f>
        <v>0</v>
      </c>
      <c r="H142" s="17">
        <f>IF(A141&lt;'MASTER COPY'!$C$7,IF(D142&gt;=$H$8,1,0),0)</f>
        <v>0</v>
      </c>
    </row>
    <row r="143" spans="1:8" x14ac:dyDescent="0.25">
      <c r="A143" s="63" t="str">
        <f>IF(A142&lt;'MASTER COPY'!$C$7,'MASTER COPY'!A143,"")</f>
        <v/>
      </c>
      <c r="B143" s="8" t="str">
        <f>IF(A142&lt;'MASTER COPY'!$C$7,'MASTER COPY'!B143,"")</f>
        <v/>
      </c>
      <c r="C143" s="18" t="str">
        <f>IF(A142&lt;'MASTER COPY'!$C$7,'MASTER COPY'!C143,"")</f>
        <v/>
      </c>
      <c r="D143" s="5" t="str">
        <f>IF(A142&lt;'MASTER COPY'!$C$7,'MASTER COPY'!E143,"")</f>
        <v/>
      </c>
      <c r="E143" s="17">
        <f>IF(A142&lt;'MASTER COPY'!$C$7,IF(D143&gt;=$E$8,1,0),0)</f>
        <v>0</v>
      </c>
      <c r="F143" s="45">
        <f>IF(A142&lt;'MASTER COPY'!$C$7,IF(D143&gt;=$F$8,1,0),0)</f>
        <v>0</v>
      </c>
      <c r="G143" s="17">
        <f>IF(A142&lt;'MASTER COPY'!$C$7,IF(D143&gt;=$G$8,1,0),0)</f>
        <v>0</v>
      </c>
      <c r="H143" s="17">
        <f>IF(A142&lt;'MASTER COPY'!$C$7,IF(D143&gt;=$H$8,1,0),0)</f>
        <v>0</v>
      </c>
    </row>
    <row r="144" spans="1:8" x14ac:dyDescent="0.25">
      <c r="A144" s="63" t="str">
        <f>IF(A143&lt;'MASTER COPY'!$C$7,'MASTER COPY'!A144,"")</f>
        <v/>
      </c>
      <c r="B144" s="8" t="str">
        <f>IF(A143&lt;'MASTER COPY'!$C$7,'MASTER COPY'!B144,"")</f>
        <v/>
      </c>
      <c r="C144" s="18" t="str">
        <f>IF(A143&lt;'MASTER COPY'!$C$7,'MASTER COPY'!C144,"")</f>
        <v/>
      </c>
      <c r="D144" s="5" t="str">
        <f>IF(A143&lt;'MASTER COPY'!$C$7,'MASTER COPY'!E144,"")</f>
        <v/>
      </c>
      <c r="E144" s="17">
        <f>IF(A143&lt;'MASTER COPY'!$C$7,IF(D144&gt;=$E$8,1,0),0)</f>
        <v>0</v>
      </c>
      <c r="F144" s="45">
        <f>IF(A143&lt;'MASTER COPY'!$C$7,IF(D144&gt;=$F$8,1,0),0)</f>
        <v>0</v>
      </c>
      <c r="G144" s="17">
        <f>IF(A143&lt;'MASTER COPY'!$C$7,IF(D144&gt;=$G$8,1,0),0)</f>
        <v>0</v>
      </c>
      <c r="H144" s="17">
        <f>IF(A143&lt;'MASTER COPY'!$C$7,IF(D144&gt;=$H$8,1,0),0)</f>
        <v>0</v>
      </c>
    </row>
    <row r="145" spans="1:8" x14ac:dyDescent="0.25">
      <c r="A145" s="63" t="str">
        <f>IF(A144&lt;'MASTER COPY'!$C$7,'MASTER COPY'!A145,"")</f>
        <v/>
      </c>
      <c r="B145" s="8" t="str">
        <f>IF(A144&lt;'MASTER COPY'!$C$7,'MASTER COPY'!B145,"")</f>
        <v/>
      </c>
      <c r="C145" s="18" t="str">
        <f>IF(A144&lt;'MASTER COPY'!$C$7,'MASTER COPY'!C145,"")</f>
        <v/>
      </c>
      <c r="D145" s="5" t="str">
        <f>IF(A144&lt;'MASTER COPY'!$C$7,'MASTER COPY'!E145,"")</f>
        <v/>
      </c>
      <c r="E145" s="17">
        <f>IF(A144&lt;'MASTER COPY'!$C$7,IF(D145&gt;=$E$8,1,0),0)</f>
        <v>0</v>
      </c>
      <c r="F145" s="45">
        <f>IF(A144&lt;'MASTER COPY'!$C$7,IF(D145&gt;=$F$8,1,0),0)</f>
        <v>0</v>
      </c>
      <c r="G145" s="17">
        <f>IF(A144&lt;'MASTER COPY'!$C$7,IF(D145&gt;=$G$8,1,0),0)</f>
        <v>0</v>
      </c>
      <c r="H145" s="17">
        <f>IF(A144&lt;'MASTER COPY'!$C$7,IF(D145&gt;=$H$8,1,0),0)</f>
        <v>0</v>
      </c>
    </row>
    <row r="146" spans="1:8" x14ac:dyDescent="0.25">
      <c r="A146" s="63" t="str">
        <f>IF(A145&lt;'MASTER COPY'!$C$7,'MASTER COPY'!A146,"")</f>
        <v/>
      </c>
      <c r="B146" s="8" t="str">
        <f>IF(A145&lt;'MASTER COPY'!$C$7,'MASTER COPY'!B146,"")</f>
        <v/>
      </c>
      <c r="C146" s="18" t="str">
        <f>IF(A145&lt;'MASTER COPY'!$C$7,'MASTER COPY'!C146,"")</f>
        <v/>
      </c>
      <c r="D146" s="5" t="str">
        <f>IF(A145&lt;'MASTER COPY'!$C$7,'MASTER COPY'!E146,"")</f>
        <v/>
      </c>
      <c r="E146" s="17">
        <f>IF(A145&lt;'MASTER COPY'!$C$7,IF(D146&gt;=$E$8,1,0),0)</f>
        <v>0</v>
      </c>
      <c r="F146" s="45">
        <f>IF(A145&lt;'MASTER COPY'!$C$7,IF(D146&gt;=$F$8,1,0),0)</f>
        <v>0</v>
      </c>
      <c r="G146" s="17">
        <f>IF(A145&lt;'MASTER COPY'!$C$7,IF(D146&gt;=$G$8,1,0),0)</f>
        <v>0</v>
      </c>
      <c r="H146" s="17">
        <f>IF(A145&lt;'MASTER COPY'!$C$7,IF(D146&gt;=$H$8,1,0),0)</f>
        <v>0</v>
      </c>
    </row>
    <row r="147" spans="1:8" x14ac:dyDescent="0.25">
      <c r="A147" s="63" t="str">
        <f>IF(A146&lt;'MASTER COPY'!$C$7,'MASTER COPY'!A147,"")</f>
        <v/>
      </c>
      <c r="B147" s="8" t="str">
        <f>IF(A146&lt;'MASTER COPY'!$C$7,'MASTER COPY'!B147,"")</f>
        <v/>
      </c>
      <c r="C147" s="18" t="str">
        <f>IF(A146&lt;'MASTER COPY'!$C$7,'MASTER COPY'!C147,"")</f>
        <v/>
      </c>
      <c r="D147" s="5" t="str">
        <f>IF(A146&lt;'MASTER COPY'!$C$7,'MASTER COPY'!E147,"")</f>
        <v/>
      </c>
      <c r="E147" s="17">
        <f>IF(A146&lt;'MASTER COPY'!$C$7,IF(D147&gt;=$E$8,1,0),0)</f>
        <v>0</v>
      </c>
      <c r="F147" s="45">
        <f>IF(A146&lt;'MASTER COPY'!$C$7,IF(D147&gt;=$F$8,1,0),0)</f>
        <v>0</v>
      </c>
      <c r="G147" s="17">
        <f>IF(A146&lt;'MASTER COPY'!$C$7,IF(D147&gt;=$G$8,1,0),0)</f>
        <v>0</v>
      </c>
      <c r="H147" s="17">
        <f>IF(A146&lt;'MASTER COPY'!$C$7,IF(D147&gt;=$H$8,1,0),0)</f>
        <v>0</v>
      </c>
    </row>
    <row r="148" spans="1:8" x14ac:dyDescent="0.25">
      <c r="A148" s="63" t="str">
        <f>IF(A147&lt;'MASTER COPY'!$C$7,'MASTER COPY'!A148,"")</f>
        <v/>
      </c>
      <c r="B148" s="8" t="str">
        <f>IF(A147&lt;'MASTER COPY'!$C$7,'MASTER COPY'!B148,"")</f>
        <v/>
      </c>
      <c r="C148" s="18" t="str">
        <f>IF(A147&lt;'MASTER COPY'!$C$7,'MASTER COPY'!C148,"")</f>
        <v/>
      </c>
      <c r="D148" s="5" t="str">
        <f>IF(A147&lt;'MASTER COPY'!$C$7,'MASTER COPY'!E148,"")</f>
        <v/>
      </c>
      <c r="E148" s="17">
        <f>IF(A147&lt;'MASTER COPY'!$C$7,IF(D148&gt;=$E$8,1,0),0)</f>
        <v>0</v>
      </c>
      <c r="F148" s="45">
        <f>IF(A147&lt;'MASTER COPY'!$C$7,IF(D148&gt;=$F$8,1,0),0)</f>
        <v>0</v>
      </c>
      <c r="G148" s="17">
        <f>IF(A147&lt;'MASTER COPY'!$C$7,IF(D148&gt;=$G$8,1,0),0)</f>
        <v>0</v>
      </c>
      <c r="H148" s="17">
        <f>IF(A147&lt;'MASTER COPY'!$C$7,IF(D148&gt;=$H$8,1,0),0)</f>
        <v>0</v>
      </c>
    </row>
    <row r="149" spans="1:8" x14ac:dyDescent="0.25">
      <c r="A149" s="63" t="str">
        <f>IF(A148&lt;'MASTER COPY'!$C$7,'MASTER COPY'!A149,"")</f>
        <v/>
      </c>
      <c r="B149" s="8" t="str">
        <f>IF(A148&lt;'MASTER COPY'!$C$7,'MASTER COPY'!B149,"")</f>
        <v/>
      </c>
      <c r="C149" s="18" t="str">
        <f>IF(A148&lt;'MASTER COPY'!$C$7,'MASTER COPY'!C149,"")</f>
        <v/>
      </c>
      <c r="D149" s="5" t="str">
        <f>IF(A148&lt;'MASTER COPY'!$C$7,'MASTER COPY'!E149,"")</f>
        <v/>
      </c>
      <c r="E149" s="17">
        <f>IF(A148&lt;'MASTER COPY'!$C$7,IF(D149&gt;=$E$8,1,0),0)</f>
        <v>0</v>
      </c>
      <c r="F149" s="45">
        <f>IF(A148&lt;'MASTER COPY'!$C$7,IF(D149&gt;=$F$8,1,0),0)</f>
        <v>0</v>
      </c>
      <c r="G149" s="17">
        <f>IF(A148&lt;'MASTER COPY'!$C$7,IF(D149&gt;=$G$8,1,0),0)</f>
        <v>0</v>
      </c>
      <c r="H149" s="17">
        <f>IF(A148&lt;'MASTER COPY'!$C$7,IF(D149&gt;=$H$8,1,0),0)</f>
        <v>0</v>
      </c>
    </row>
    <row r="150" spans="1:8" x14ac:dyDescent="0.25">
      <c r="A150" s="63" t="str">
        <f>IF(A149&lt;'MASTER COPY'!$C$7,'MASTER COPY'!A150,"")</f>
        <v/>
      </c>
      <c r="B150" s="8" t="str">
        <f>IF(A149&lt;'MASTER COPY'!$C$7,'MASTER COPY'!B150,"")</f>
        <v/>
      </c>
      <c r="C150" s="18" t="str">
        <f>IF(A149&lt;'MASTER COPY'!$C$7,'MASTER COPY'!C150,"")</f>
        <v/>
      </c>
      <c r="D150" s="5" t="str">
        <f>IF(A149&lt;'MASTER COPY'!$C$7,'MASTER COPY'!E150,"")</f>
        <v/>
      </c>
      <c r="E150" s="17">
        <f>IF(A149&lt;'MASTER COPY'!$C$7,IF(D150&gt;=$E$8,1,0),0)</f>
        <v>0</v>
      </c>
      <c r="F150" s="45">
        <f>IF(A149&lt;'MASTER COPY'!$C$7,IF(D150&gt;=$F$8,1,0),0)</f>
        <v>0</v>
      </c>
      <c r="G150" s="17">
        <f>IF(A149&lt;'MASTER COPY'!$C$7,IF(D150&gt;=$G$8,1,0),0)</f>
        <v>0</v>
      </c>
      <c r="H150" s="17">
        <f>IF(A149&lt;'MASTER COPY'!$C$7,IF(D150&gt;=$H$8,1,0),0)</f>
        <v>0</v>
      </c>
    </row>
    <row r="151" spans="1:8" x14ac:dyDescent="0.25">
      <c r="A151" s="63" t="str">
        <f>IF(A150&lt;'MASTER COPY'!$C$7,'MASTER COPY'!A151,"")</f>
        <v/>
      </c>
      <c r="B151" s="8" t="str">
        <f>IF(A150&lt;'MASTER COPY'!$C$7,'MASTER COPY'!B151,"")</f>
        <v/>
      </c>
      <c r="C151" s="18" t="str">
        <f>IF(A150&lt;'MASTER COPY'!$C$7,'MASTER COPY'!C151,"")</f>
        <v/>
      </c>
      <c r="D151" s="5" t="str">
        <f>IF(A150&lt;'MASTER COPY'!$C$7,'MASTER COPY'!E151,"")</f>
        <v/>
      </c>
      <c r="E151" s="17">
        <f>IF(A150&lt;'MASTER COPY'!$C$7,IF(D151&gt;=$E$8,1,0),0)</f>
        <v>0</v>
      </c>
      <c r="F151" s="45">
        <f>IF(A150&lt;'MASTER COPY'!$C$7,IF(D151&gt;=$F$8,1,0),0)</f>
        <v>0</v>
      </c>
      <c r="G151" s="17">
        <f>IF(A150&lt;'MASTER COPY'!$C$7,IF(D151&gt;=$G$8,1,0),0)</f>
        <v>0</v>
      </c>
      <c r="H151" s="17">
        <f>IF(A150&lt;'MASTER COPY'!$C$7,IF(D151&gt;=$H$8,1,0),0)</f>
        <v>0</v>
      </c>
    </row>
    <row r="152" spans="1:8" x14ac:dyDescent="0.25">
      <c r="A152" s="63" t="str">
        <f>IF(A151&lt;'MASTER COPY'!$C$7,'MASTER COPY'!A152,"")</f>
        <v/>
      </c>
      <c r="B152" s="8" t="str">
        <f>IF(A151&lt;'MASTER COPY'!$C$7,'MASTER COPY'!B152,"")</f>
        <v/>
      </c>
      <c r="C152" s="18" t="str">
        <f>IF(A151&lt;'MASTER COPY'!$C$7,'MASTER COPY'!C152,"")</f>
        <v/>
      </c>
      <c r="D152" s="5" t="str">
        <f>IF(A151&lt;'MASTER COPY'!$C$7,'MASTER COPY'!E152,"")</f>
        <v/>
      </c>
      <c r="E152" s="17">
        <f>IF(A151&lt;'MASTER COPY'!$C$7,IF(D152&gt;=$E$8,1,0),0)</f>
        <v>0</v>
      </c>
      <c r="F152" s="45">
        <f>IF(A151&lt;'MASTER COPY'!$C$7,IF(D152&gt;=$F$8,1,0),0)</f>
        <v>0</v>
      </c>
      <c r="G152" s="17">
        <f>IF(A151&lt;'MASTER COPY'!$C$7,IF(D152&gt;=$G$8,1,0),0)</f>
        <v>0</v>
      </c>
      <c r="H152" s="17">
        <f>IF(A151&lt;'MASTER COPY'!$C$7,IF(D152&gt;=$H$8,1,0),0)</f>
        <v>0</v>
      </c>
    </row>
    <row r="153" spans="1:8" x14ac:dyDescent="0.25">
      <c r="A153" s="63" t="str">
        <f>IF(A152&lt;'MASTER COPY'!$C$7,'MASTER COPY'!A153,"")</f>
        <v/>
      </c>
      <c r="B153" s="8" t="str">
        <f>IF(A152&lt;'MASTER COPY'!$C$7,'MASTER COPY'!B153,"")</f>
        <v/>
      </c>
      <c r="C153" s="18" t="str">
        <f>IF(A152&lt;'MASTER COPY'!$C$7,'MASTER COPY'!C153,"")</f>
        <v/>
      </c>
      <c r="D153" s="5" t="str">
        <f>IF(A152&lt;'MASTER COPY'!$C$7,'MASTER COPY'!E153,"")</f>
        <v/>
      </c>
      <c r="E153" s="17">
        <f>IF(A152&lt;'MASTER COPY'!$C$7,IF(D153&gt;=$E$8,1,0),0)</f>
        <v>0</v>
      </c>
      <c r="F153" s="45">
        <f>IF(A152&lt;'MASTER COPY'!$C$7,IF(D153&gt;=$F$8,1,0),0)</f>
        <v>0</v>
      </c>
      <c r="G153" s="17">
        <f>IF(A152&lt;'MASTER COPY'!$C$7,IF(D153&gt;=$G$8,1,0),0)</f>
        <v>0</v>
      </c>
      <c r="H153" s="17">
        <f>IF(A152&lt;'MASTER COPY'!$C$7,IF(D153&gt;=$H$8,1,0),0)</f>
        <v>0</v>
      </c>
    </row>
    <row r="154" spans="1:8" x14ac:dyDescent="0.25">
      <c r="A154" s="63" t="str">
        <f>IF(A153&lt;'MASTER COPY'!$C$7,'MASTER COPY'!A154,"")</f>
        <v/>
      </c>
      <c r="B154" s="8" t="str">
        <f>IF(A153&lt;'MASTER COPY'!$C$7,'MASTER COPY'!B154,"")</f>
        <v/>
      </c>
      <c r="C154" s="18" t="str">
        <f>IF(A153&lt;'MASTER COPY'!$C$7,'MASTER COPY'!C154,"")</f>
        <v/>
      </c>
      <c r="D154" s="5" t="str">
        <f>IF(A153&lt;'MASTER COPY'!$C$7,'MASTER COPY'!E154,"")</f>
        <v/>
      </c>
      <c r="E154" s="17">
        <f>IF(A153&lt;'MASTER COPY'!$C$7,IF(D154&gt;=$E$8,1,0),0)</f>
        <v>0</v>
      </c>
      <c r="F154" s="45">
        <f>IF(A153&lt;'MASTER COPY'!$C$7,IF(D154&gt;=$F$8,1,0),0)</f>
        <v>0</v>
      </c>
      <c r="G154" s="17">
        <f>IF(A153&lt;'MASTER COPY'!$C$7,IF(D154&gt;=$G$8,1,0),0)</f>
        <v>0</v>
      </c>
      <c r="H154" s="17">
        <f>IF(A153&lt;'MASTER COPY'!$C$7,IF(D154&gt;=$H$8,1,0),0)</f>
        <v>0</v>
      </c>
    </row>
    <row r="155" spans="1:8" x14ac:dyDescent="0.25">
      <c r="A155" s="63" t="str">
        <f>IF(A154&lt;'MASTER COPY'!$C$7,'MASTER COPY'!A155,"")</f>
        <v/>
      </c>
      <c r="B155" s="8" t="str">
        <f>IF(A154&lt;'MASTER COPY'!$C$7,'MASTER COPY'!B155,"")</f>
        <v/>
      </c>
      <c r="C155" s="18" t="str">
        <f>IF(A154&lt;'MASTER COPY'!$C$7,'MASTER COPY'!C155,"")</f>
        <v/>
      </c>
      <c r="D155" s="5" t="str">
        <f>IF(A154&lt;'MASTER COPY'!$C$7,'MASTER COPY'!E155,"")</f>
        <v/>
      </c>
      <c r="E155" s="17">
        <f>IF(A154&lt;'MASTER COPY'!$C$7,IF(D155&gt;=$E$8,1,0),0)</f>
        <v>0</v>
      </c>
      <c r="F155" s="45">
        <f>IF(A154&lt;'MASTER COPY'!$C$7,IF(D155&gt;=$F$8,1,0),0)</f>
        <v>0</v>
      </c>
      <c r="G155" s="17">
        <f>IF(A154&lt;'MASTER COPY'!$C$7,IF(D155&gt;=$G$8,1,0),0)</f>
        <v>0</v>
      </c>
      <c r="H155" s="17">
        <f>IF(A154&lt;'MASTER COPY'!$C$7,IF(D155&gt;=$H$8,1,0),0)</f>
        <v>0</v>
      </c>
    </row>
    <row r="156" spans="1:8" x14ac:dyDescent="0.25">
      <c r="A156" s="63" t="str">
        <f>IF(A155&lt;'MASTER COPY'!$C$7,'MASTER COPY'!A156,"")</f>
        <v/>
      </c>
      <c r="B156" s="8" t="str">
        <f>IF(A155&lt;'MASTER COPY'!$C$7,'MASTER COPY'!B156,"")</f>
        <v/>
      </c>
      <c r="C156" s="18" t="str">
        <f>IF(A155&lt;'MASTER COPY'!$C$7,'MASTER COPY'!C156,"")</f>
        <v/>
      </c>
      <c r="D156" s="5" t="str">
        <f>IF(A155&lt;'MASTER COPY'!$C$7,'MASTER COPY'!E156,"")</f>
        <v/>
      </c>
      <c r="E156" s="17">
        <f>IF(A155&lt;'MASTER COPY'!$C$7,IF(D156&gt;=$E$8,1,0),0)</f>
        <v>0</v>
      </c>
      <c r="F156" s="45">
        <f>IF(A155&lt;'MASTER COPY'!$C$7,IF(D156&gt;=$F$8,1,0),0)</f>
        <v>0</v>
      </c>
      <c r="G156" s="17">
        <f>IF(A155&lt;'MASTER COPY'!$C$7,IF(D156&gt;=$G$8,1,0),0)</f>
        <v>0</v>
      </c>
      <c r="H156" s="17">
        <f>IF(A155&lt;'MASTER COPY'!$C$7,IF(D156&gt;=$H$8,1,0),0)</f>
        <v>0</v>
      </c>
    </row>
    <row r="157" spans="1:8" x14ac:dyDescent="0.25">
      <c r="A157" s="63" t="str">
        <f>IF(A156&lt;'MASTER COPY'!$C$7,'MASTER COPY'!A157,"")</f>
        <v/>
      </c>
      <c r="B157" s="8" t="str">
        <f>IF(A156&lt;'MASTER COPY'!$C$7,'MASTER COPY'!B157,"")</f>
        <v/>
      </c>
      <c r="C157" s="18" t="str">
        <f>IF(A156&lt;'MASTER COPY'!$C$7,'MASTER COPY'!C157,"")</f>
        <v/>
      </c>
      <c r="D157" s="5" t="str">
        <f>IF(A156&lt;'MASTER COPY'!$C$7,'MASTER COPY'!E157,"")</f>
        <v/>
      </c>
      <c r="E157" s="17">
        <f>IF(A156&lt;'MASTER COPY'!$C$7,IF(D157&gt;=$E$8,1,0),0)</f>
        <v>0</v>
      </c>
      <c r="F157" s="45">
        <f>IF(A156&lt;'MASTER COPY'!$C$7,IF(D157&gt;=$F$8,1,0),0)</f>
        <v>0</v>
      </c>
      <c r="G157" s="17">
        <f>IF(A156&lt;'MASTER COPY'!$C$7,IF(D157&gt;=$G$8,1,0),0)</f>
        <v>0</v>
      </c>
      <c r="H157" s="17">
        <f>IF(A156&lt;'MASTER COPY'!$C$7,IF(D157&gt;=$H$8,1,0),0)</f>
        <v>0</v>
      </c>
    </row>
    <row r="158" spans="1:8" x14ac:dyDescent="0.25">
      <c r="A158" s="63" t="str">
        <f>IF(A157&lt;'MASTER COPY'!$C$7,'MASTER COPY'!A158,"")</f>
        <v/>
      </c>
      <c r="B158" s="8" t="str">
        <f>IF(A157&lt;'MASTER COPY'!$C$7,'MASTER COPY'!B158,"")</f>
        <v/>
      </c>
      <c r="C158" s="18" t="str">
        <f>IF(A157&lt;'MASTER COPY'!$C$7,'MASTER COPY'!C158,"")</f>
        <v/>
      </c>
      <c r="D158" s="5" t="str">
        <f>IF(A157&lt;'MASTER COPY'!$C$7,'MASTER COPY'!E158,"")</f>
        <v/>
      </c>
      <c r="E158" s="17">
        <f>IF(A157&lt;'MASTER COPY'!$C$7,IF(D158&gt;=$E$8,1,0),0)</f>
        <v>0</v>
      </c>
      <c r="F158" s="45">
        <f>IF(A157&lt;'MASTER COPY'!$C$7,IF(D158&gt;=$F$8,1,0),0)</f>
        <v>0</v>
      </c>
      <c r="G158" s="17">
        <f>IF(A157&lt;'MASTER COPY'!$C$7,IF(D158&gt;=$G$8,1,0),0)</f>
        <v>0</v>
      </c>
      <c r="H158" s="17">
        <f>IF(A157&lt;'MASTER COPY'!$C$7,IF(D158&gt;=$H$8,1,0),0)</f>
        <v>0</v>
      </c>
    </row>
    <row r="159" spans="1:8" x14ac:dyDescent="0.25">
      <c r="A159" s="63" t="str">
        <f>IF(A158&lt;'MASTER COPY'!$C$7,'MASTER COPY'!A159,"")</f>
        <v/>
      </c>
      <c r="B159" s="8" t="str">
        <f>IF(A158&lt;'MASTER COPY'!$C$7,'MASTER COPY'!B159,"")</f>
        <v/>
      </c>
      <c r="C159" s="18" t="str">
        <f>IF(A158&lt;'MASTER COPY'!$C$7,'MASTER COPY'!C159,"")</f>
        <v/>
      </c>
      <c r="D159" s="5" t="str">
        <f>IF(A158&lt;'MASTER COPY'!$C$7,'MASTER COPY'!E159,"")</f>
        <v/>
      </c>
      <c r="E159" s="17">
        <f>IF(A158&lt;'MASTER COPY'!$C$7,IF(D159&gt;=$E$8,1,0),0)</f>
        <v>0</v>
      </c>
      <c r="F159" s="45">
        <f>IF(A158&lt;'MASTER COPY'!$C$7,IF(D159&gt;=$F$8,1,0),0)</f>
        <v>0</v>
      </c>
      <c r="G159" s="17">
        <f>IF(A158&lt;'MASTER COPY'!$C$7,IF(D159&gt;=$G$8,1,0),0)</f>
        <v>0</v>
      </c>
      <c r="H159" s="17">
        <f>IF(A158&lt;'MASTER COPY'!$C$7,IF(D159&gt;=$H$8,1,0),0)</f>
        <v>0</v>
      </c>
    </row>
    <row r="160" spans="1:8" x14ac:dyDescent="0.25">
      <c r="A160" s="63" t="str">
        <f>IF(A159&lt;'MASTER COPY'!$C$7,'MASTER COPY'!A160,"")</f>
        <v/>
      </c>
      <c r="B160" s="8" t="str">
        <f>IF(A159&lt;'MASTER COPY'!$C$7,'MASTER COPY'!B160,"")</f>
        <v/>
      </c>
      <c r="C160" s="18" t="str">
        <f>IF(A159&lt;'MASTER COPY'!$C$7,'MASTER COPY'!C160,"")</f>
        <v/>
      </c>
      <c r="D160" s="5" t="str">
        <f>IF(A159&lt;'MASTER COPY'!$C$7,'MASTER COPY'!E160,"")</f>
        <v/>
      </c>
      <c r="F160" s="45"/>
    </row>
    <row r="161" spans="1:6" x14ac:dyDescent="0.25">
      <c r="A161" s="63" t="str">
        <f>IF(A160&lt;'MASTER COPY'!$C$7,'MASTER COPY'!A161,"")</f>
        <v/>
      </c>
      <c r="B161" s="8" t="str">
        <f>IF(A160&lt;'MASTER COPY'!$C$7,'MASTER COPY'!B161,"")</f>
        <v/>
      </c>
      <c r="C161" s="18" t="str">
        <f>IF(A160&lt;'MASTER COPY'!$C$7,'MASTER COPY'!C161,"")</f>
        <v/>
      </c>
      <c r="D161" s="5" t="str">
        <f>IF(A160&lt;'MASTER COPY'!$C$7,'MASTER COPY'!E161,"")</f>
        <v/>
      </c>
      <c r="F161" s="45"/>
    </row>
    <row r="162" spans="1:6" x14ac:dyDescent="0.25">
      <c r="A162" s="63" t="str">
        <f>IF(A161&lt;'MASTER COPY'!$C$7,'MASTER COPY'!A162,"")</f>
        <v/>
      </c>
      <c r="B162" s="8" t="str">
        <f>IF(A161&lt;'MASTER COPY'!$C$7,'MASTER COPY'!B162,"")</f>
        <v/>
      </c>
      <c r="C162" s="18" t="str">
        <f>IF(A161&lt;'MASTER COPY'!$C$7,'MASTER COPY'!C162,"")</f>
        <v/>
      </c>
      <c r="D162" s="5" t="str">
        <f>IF(A161&lt;'MASTER COPY'!$C$7,'MASTER COPY'!E162,"")</f>
        <v/>
      </c>
      <c r="F162" s="45"/>
    </row>
    <row r="163" spans="1:6" x14ac:dyDescent="0.25">
      <c r="A163" s="63" t="str">
        <f>IF(A162&lt;'MASTER COPY'!$C$7,'MASTER COPY'!A163,"")</f>
        <v/>
      </c>
      <c r="B163" s="8" t="str">
        <f>IF(A162&lt;'MASTER COPY'!$C$7,'MASTER COPY'!B163,"")</f>
        <v/>
      </c>
      <c r="C163" s="18" t="str">
        <f>IF(A162&lt;'MASTER COPY'!$C$7,'MASTER COPY'!C163,"")</f>
        <v/>
      </c>
      <c r="D163" s="5" t="str">
        <f>IF(A162&lt;'MASTER COPY'!$C$7,'MASTER COPY'!E163,"")</f>
        <v/>
      </c>
      <c r="F163" s="45"/>
    </row>
    <row r="164" spans="1:6" x14ac:dyDescent="0.25">
      <c r="A164" s="63" t="str">
        <f>IF(A163&lt;'MASTER COPY'!$C$7,'MASTER COPY'!A164,"")</f>
        <v/>
      </c>
      <c r="B164" s="8" t="str">
        <f>IF(A163&lt;'MASTER COPY'!$C$7,'MASTER COPY'!B164,"")</f>
        <v/>
      </c>
      <c r="C164" s="18" t="str">
        <f>IF(A163&lt;'MASTER COPY'!$C$7,'MASTER COPY'!C164,"")</f>
        <v/>
      </c>
      <c r="D164" s="5" t="str">
        <f>IF(A163&lt;'MASTER COPY'!$C$7,'MASTER COPY'!E164,"")</f>
        <v/>
      </c>
      <c r="F164" s="45"/>
    </row>
    <row r="165" spans="1:6" x14ac:dyDescent="0.25">
      <c r="A165" s="63" t="str">
        <f>IF(A164&lt;'MASTER COPY'!$C$7,'MASTER COPY'!A165,"")</f>
        <v/>
      </c>
      <c r="B165" s="8" t="str">
        <f>IF(A164&lt;'MASTER COPY'!$C$7,'MASTER COPY'!B165,"")</f>
        <v/>
      </c>
      <c r="C165" s="18" t="str">
        <f>IF(A164&lt;'MASTER COPY'!$C$7,'MASTER COPY'!C165,"")</f>
        <v/>
      </c>
      <c r="D165" s="5" t="str">
        <f>IF(A164&lt;'MASTER COPY'!$C$7,'MASTER COPY'!E165,"")</f>
        <v/>
      </c>
      <c r="F165" s="45"/>
    </row>
    <row r="166" spans="1:6" x14ac:dyDescent="0.25">
      <c r="A166" s="63" t="str">
        <f>IF(A165&lt;'MASTER COPY'!$C$7,'MASTER COPY'!A166,"")</f>
        <v/>
      </c>
      <c r="B166" s="8" t="str">
        <f>IF(A165&lt;'MASTER COPY'!$C$7,'MASTER COPY'!B166,"")</f>
        <v/>
      </c>
      <c r="C166" s="18" t="str">
        <f>IF(A165&lt;'MASTER COPY'!$C$7,'MASTER COPY'!C166,"")</f>
        <v/>
      </c>
      <c r="D166" s="5" t="str">
        <f>IF(A165&lt;'MASTER COPY'!$C$7,'MASTER COPY'!E166,"")</f>
        <v/>
      </c>
      <c r="F166" s="45"/>
    </row>
    <row r="167" spans="1:6" x14ac:dyDescent="0.25">
      <c r="A167" s="63" t="str">
        <f>IF(A166&lt;'MASTER COPY'!$C$7,'MASTER COPY'!A167,"")</f>
        <v/>
      </c>
      <c r="B167" s="8" t="str">
        <f>IF(A166&lt;'MASTER COPY'!$C$7,'MASTER COPY'!B167,"")</f>
        <v/>
      </c>
      <c r="C167" s="18" t="str">
        <f>IF(A166&lt;'MASTER COPY'!$C$7,'MASTER COPY'!C167,"")</f>
        <v/>
      </c>
      <c r="D167" s="5" t="str">
        <f>IF(A166&lt;'MASTER COPY'!$C$7,'MASTER COPY'!E167,"")</f>
        <v/>
      </c>
      <c r="F167" s="45"/>
    </row>
    <row r="168" spans="1:6" x14ac:dyDescent="0.25">
      <c r="A168" s="63" t="str">
        <f>IF(A167&lt;'MASTER COPY'!$C$7,'MASTER COPY'!A168,"")</f>
        <v/>
      </c>
      <c r="B168" s="8" t="str">
        <f>IF(A167&lt;'MASTER COPY'!$C$7,'MASTER COPY'!B168,"")</f>
        <v/>
      </c>
      <c r="C168" s="18" t="str">
        <f>IF(A167&lt;'MASTER COPY'!$C$7,'MASTER COPY'!C168,"")</f>
        <v/>
      </c>
      <c r="D168" s="5" t="str">
        <f>IF(A167&lt;'MASTER COPY'!$C$7,'MASTER COPY'!E168,"")</f>
        <v/>
      </c>
      <c r="F168" s="45"/>
    </row>
    <row r="169" spans="1:6" x14ac:dyDescent="0.25">
      <c r="A169" s="63" t="str">
        <f>IF(A168&lt;'MASTER COPY'!$C$7,'MASTER COPY'!A169,"")</f>
        <v/>
      </c>
      <c r="B169" s="8" t="str">
        <f>IF(A168&lt;'MASTER COPY'!$C$7,'MASTER COPY'!B169,"")</f>
        <v/>
      </c>
      <c r="C169" s="18" t="str">
        <f>IF(A168&lt;'MASTER COPY'!$C$7,'MASTER COPY'!C169,"")</f>
        <v/>
      </c>
      <c r="D169" s="5" t="str">
        <f>IF(A168&lt;'MASTER COPY'!$C$7,'MASTER COPY'!E169,"")</f>
        <v/>
      </c>
      <c r="F169" s="45"/>
    </row>
    <row r="170" spans="1:6" x14ac:dyDescent="0.25">
      <c r="A170" s="63" t="str">
        <f>IF(A169&lt;'MASTER COPY'!$C$7,'MASTER COPY'!A170,"")</f>
        <v/>
      </c>
      <c r="B170" s="8" t="str">
        <f>IF(A169&lt;'MASTER COPY'!$C$7,'MASTER COPY'!B170,"")</f>
        <v/>
      </c>
      <c r="C170" s="18" t="str">
        <f>IF(A169&lt;'MASTER COPY'!$C$7,'MASTER COPY'!C170,"")</f>
        <v/>
      </c>
      <c r="D170" s="5" t="str">
        <f>IF(A169&lt;'MASTER COPY'!$C$7,'MASTER COPY'!E170,"")</f>
        <v/>
      </c>
      <c r="F170" s="45"/>
    </row>
    <row r="171" spans="1:6" x14ac:dyDescent="0.25">
      <c r="A171" s="63" t="str">
        <f>IF(A170&lt;'MASTER COPY'!$C$7,'MASTER COPY'!A171,"")</f>
        <v/>
      </c>
      <c r="B171" s="8" t="str">
        <f>IF(A170&lt;'MASTER COPY'!$C$7,'MASTER COPY'!B171,"")</f>
        <v/>
      </c>
      <c r="C171" s="18" t="str">
        <f>IF(A170&lt;'MASTER COPY'!$C$7,'MASTER COPY'!C171,"")</f>
        <v/>
      </c>
      <c r="D171" s="5" t="str">
        <f>IF(A170&lt;'MASTER COPY'!$C$7,'MASTER COPY'!E171,"")</f>
        <v/>
      </c>
      <c r="F171" s="45"/>
    </row>
    <row r="172" spans="1:6" x14ac:dyDescent="0.25">
      <c r="A172" s="63" t="str">
        <f>IF(A171&lt;'MASTER COPY'!$C$7,'MASTER COPY'!A172,"")</f>
        <v/>
      </c>
      <c r="B172" s="8" t="str">
        <f>IF(A171&lt;'MASTER COPY'!$C$7,'MASTER COPY'!B172,"")</f>
        <v/>
      </c>
      <c r="C172" s="18" t="str">
        <f>IF(A171&lt;'MASTER COPY'!$C$7,'MASTER COPY'!C172,"")</f>
        <v/>
      </c>
      <c r="D172" s="5" t="str">
        <f>IF(A171&lt;'MASTER COPY'!$C$7,'MASTER COPY'!E172,"")</f>
        <v/>
      </c>
      <c r="F172" s="45"/>
    </row>
    <row r="173" spans="1:6" x14ac:dyDescent="0.25">
      <c r="A173" s="63" t="str">
        <f>IF(A172&lt;'MASTER COPY'!$C$7,'MASTER COPY'!A173,"")</f>
        <v/>
      </c>
      <c r="B173" s="8" t="str">
        <f>IF(A172&lt;'MASTER COPY'!$C$7,'MASTER COPY'!B173,"")</f>
        <v/>
      </c>
      <c r="C173" s="18" t="str">
        <f>IF(A172&lt;'MASTER COPY'!$C$7,'MASTER COPY'!C173,"")</f>
        <v/>
      </c>
      <c r="D173" s="5" t="str">
        <f>IF(A172&lt;'MASTER COPY'!$C$7,'MASTER COPY'!E173,"")</f>
        <v/>
      </c>
      <c r="F173" s="45"/>
    </row>
    <row r="174" spans="1:6" x14ac:dyDescent="0.25">
      <c r="A174" s="63" t="str">
        <f>IF(A173&lt;'MASTER COPY'!$C$7,'MASTER COPY'!A174,"")</f>
        <v/>
      </c>
      <c r="B174" s="8" t="str">
        <f>IF(A173&lt;'MASTER COPY'!$C$7,'MASTER COPY'!B174,"")</f>
        <v/>
      </c>
      <c r="C174" s="18" t="str">
        <f>IF(A173&lt;'MASTER COPY'!$C$7,'MASTER COPY'!C174,"")</f>
        <v/>
      </c>
      <c r="D174" s="5" t="str">
        <f>IF(A173&lt;'MASTER COPY'!$C$7,'MASTER COPY'!E174,"")</f>
        <v/>
      </c>
      <c r="F174" s="45"/>
    </row>
    <row r="175" spans="1:6" x14ac:dyDescent="0.25">
      <c r="A175" s="63" t="str">
        <f>IF(A174&lt;'MASTER COPY'!$C$7,'MASTER COPY'!A175,"")</f>
        <v/>
      </c>
      <c r="B175" s="8" t="str">
        <f>IF(A174&lt;'MASTER COPY'!$C$7,'MASTER COPY'!B175,"")</f>
        <v/>
      </c>
      <c r="C175" s="18" t="str">
        <f>IF(A174&lt;'MASTER COPY'!$C$7,'MASTER COPY'!C175,"")</f>
        <v/>
      </c>
      <c r="D175" s="5" t="str">
        <f>IF(A174&lt;'MASTER COPY'!$C$7,'MASTER COPY'!E175,"")</f>
        <v/>
      </c>
      <c r="F175" s="45"/>
    </row>
    <row r="176" spans="1:6" x14ac:dyDescent="0.25">
      <c r="A176" s="63" t="str">
        <f>IF(A175&lt;'MASTER COPY'!$C$7,'MASTER COPY'!A176,"")</f>
        <v/>
      </c>
      <c r="B176" s="8" t="str">
        <f>IF(A175&lt;'MASTER COPY'!$C$7,'MASTER COPY'!B176,"")</f>
        <v/>
      </c>
      <c r="C176" s="18" t="str">
        <f>IF(A175&lt;'MASTER COPY'!$C$7,'MASTER COPY'!C176,"")</f>
        <v/>
      </c>
      <c r="D176" s="5" t="str">
        <f>IF(A175&lt;'MASTER COPY'!$C$7,'MASTER COPY'!E176,"")</f>
        <v/>
      </c>
      <c r="F176" s="45"/>
    </row>
    <row r="177" spans="1:6" x14ac:dyDescent="0.25">
      <c r="A177" s="63" t="str">
        <f>IF(A176&lt;'MASTER COPY'!$C$7,'MASTER COPY'!A177,"")</f>
        <v/>
      </c>
      <c r="B177" s="8" t="str">
        <f>IF(A176&lt;'MASTER COPY'!$C$7,'MASTER COPY'!B177,"")</f>
        <v/>
      </c>
      <c r="C177" s="18" t="str">
        <f>IF(A176&lt;'MASTER COPY'!$C$7,'MASTER COPY'!C177,"")</f>
        <v/>
      </c>
      <c r="D177" s="5" t="str">
        <f>IF(A176&lt;'MASTER COPY'!$C$7,'MASTER COPY'!E177,"")</f>
        <v/>
      </c>
      <c r="F177" s="45"/>
    </row>
    <row r="178" spans="1:6" x14ac:dyDescent="0.25">
      <c r="A178" s="63" t="str">
        <f>IF(A177&lt;'MASTER COPY'!$C$7,'MASTER COPY'!A178,"")</f>
        <v/>
      </c>
      <c r="B178" s="8" t="str">
        <f>IF(A177&lt;'MASTER COPY'!$C$7,'MASTER COPY'!B178,"")</f>
        <v/>
      </c>
      <c r="C178" s="18" t="str">
        <f>IF(A177&lt;'MASTER COPY'!$C$7,'MASTER COPY'!C178,"")</f>
        <v/>
      </c>
      <c r="D178" s="5" t="str">
        <f>IF(A177&lt;'MASTER COPY'!$C$7,'MASTER COPY'!E178,"")</f>
        <v/>
      </c>
      <c r="F178" s="45"/>
    </row>
    <row r="179" spans="1:6" x14ac:dyDescent="0.25">
      <c r="A179" s="63" t="str">
        <f>IF(A178&lt;'MASTER COPY'!$C$7,'MASTER COPY'!A179,"")</f>
        <v/>
      </c>
      <c r="B179" s="8" t="str">
        <f>IF(A178&lt;'MASTER COPY'!$C$7,'MASTER COPY'!B179,"")</f>
        <v/>
      </c>
      <c r="C179" s="18" t="str">
        <f>IF(A178&lt;'MASTER COPY'!$C$7,'MASTER COPY'!C179,"")</f>
        <v/>
      </c>
      <c r="D179" s="5" t="str">
        <f>IF(A178&lt;'MASTER COPY'!$C$7,'MASTER COPY'!E179,"")</f>
        <v/>
      </c>
      <c r="F179" s="45"/>
    </row>
    <row r="180" spans="1:6" x14ac:dyDescent="0.25">
      <c r="A180" s="63" t="str">
        <f>IF(A179&lt;'MASTER COPY'!$C$7,'MASTER COPY'!A180,"")</f>
        <v/>
      </c>
      <c r="B180" s="8" t="str">
        <f>IF(A179&lt;'MASTER COPY'!$C$7,'MASTER COPY'!B180,"")</f>
        <v/>
      </c>
      <c r="C180" s="18" t="str">
        <f>IF(A179&lt;'MASTER COPY'!$C$7,'MASTER COPY'!C180,"")</f>
        <v/>
      </c>
      <c r="D180" s="5" t="str">
        <f>IF(A179&lt;'MASTER COPY'!$C$7,'MASTER COPY'!E180,"")</f>
        <v/>
      </c>
      <c r="F180" s="45"/>
    </row>
    <row r="181" spans="1:6" x14ac:dyDescent="0.25">
      <c r="A181" s="63" t="str">
        <f>IF(A180&lt;'MASTER COPY'!$C$7,'MASTER COPY'!A181,"")</f>
        <v/>
      </c>
      <c r="B181" s="8" t="str">
        <f>IF(A180&lt;'MASTER COPY'!$C$7,'MASTER COPY'!B181,"")</f>
        <v/>
      </c>
      <c r="C181" s="18" t="str">
        <f>IF(A180&lt;'MASTER COPY'!$C$7,'MASTER COPY'!C181,"")</f>
        <v/>
      </c>
      <c r="D181" s="5" t="str">
        <f>IF(A180&lt;'MASTER COPY'!$C$7,'MASTER COPY'!E181,"")</f>
        <v/>
      </c>
      <c r="F181" s="45"/>
    </row>
    <row r="182" spans="1:6" x14ac:dyDescent="0.25">
      <c r="A182" s="63" t="str">
        <f>IF(A181&lt;'MASTER COPY'!$C$7,'MASTER COPY'!A182,"")</f>
        <v/>
      </c>
      <c r="B182" s="8" t="str">
        <f>IF(A181&lt;'MASTER COPY'!$C$7,'MASTER COPY'!B182,"")</f>
        <v/>
      </c>
      <c r="C182" s="18" t="str">
        <f>IF(A181&lt;'MASTER COPY'!$C$7,'MASTER COPY'!C182,"")</f>
        <v/>
      </c>
      <c r="D182" s="5" t="str">
        <f>IF(A181&lt;'MASTER COPY'!$C$7,'MASTER COPY'!E182,"")</f>
        <v/>
      </c>
      <c r="F182" s="45"/>
    </row>
    <row r="183" spans="1:6" x14ac:dyDescent="0.25">
      <c r="A183" s="63" t="str">
        <f>IF(A182&lt;'MASTER COPY'!$C$7,'MASTER COPY'!A183,"")</f>
        <v/>
      </c>
      <c r="B183" s="8" t="str">
        <f>IF(A182&lt;'MASTER COPY'!$C$7,'MASTER COPY'!B183,"")</f>
        <v/>
      </c>
      <c r="C183" s="18" t="str">
        <f>IF(A182&lt;'MASTER COPY'!$C$7,'MASTER COPY'!C183,"")</f>
        <v/>
      </c>
      <c r="D183" s="5" t="str">
        <f>IF(A182&lt;'MASTER COPY'!$C$7,'MASTER COPY'!E183,"")</f>
        <v/>
      </c>
      <c r="F183" s="45"/>
    </row>
    <row r="184" spans="1:6" x14ac:dyDescent="0.25">
      <c r="A184" s="63" t="str">
        <f>IF(A183&lt;'MASTER COPY'!$C$7,'MASTER COPY'!A184,"")</f>
        <v/>
      </c>
      <c r="B184" s="8" t="str">
        <f>IF(A183&lt;'MASTER COPY'!$C$7,'MASTER COPY'!B184,"")</f>
        <v/>
      </c>
      <c r="C184" s="18" t="str">
        <f>IF(A183&lt;'MASTER COPY'!$C$7,'MASTER COPY'!C184,"")</f>
        <v/>
      </c>
      <c r="D184" s="5" t="str">
        <f>IF(A183&lt;'MASTER COPY'!$C$7,'MASTER COPY'!E184,"")</f>
        <v/>
      </c>
      <c r="F184" s="45"/>
    </row>
    <row r="185" spans="1:6" x14ac:dyDescent="0.25">
      <c r="A185" s="63" t="str">
        <f>IF(A184&lt;'MASTER COPY'!$C$7,'MASTER COPY'!A185,"")</f>
        <v/>
      </c>
      <c r="B185" s="8" t="str">
        <f>IF(A184&lt;'MASTER COPY'!$C$7,'MASTER COPY'!B185,"")</f>
        <v/>
      </c>
      <c r="C185" s="18" t="str">
        <f>IF(A184&lt;'MASTER COPY'!$C$7,'MASTER COPY'!C185,"")</f>
        <v/>
      </c>
      <c r="D185" s="5" t="str">
        <f>IF(A184&lt;'MASTER COPY'!$C$7,'MASTER COPY'!E185,"")</f>
        <v/>
      </c>
      <c r="F185" s="45"/>
    </row>
    <row r="186" spans="1:6" x14ac:dyDescent="0.25">
      <c r="A186" s="63" t="str">
        <f>IF(A185&lt;'MASTER COPY'!$C$7,'MASTER COPY'!A186,"")</f>
        <v/>
      </c>
      <c r="B186" s="8" t="str">
        <f>IF(A185&lt;'MASTER COPY'!$C$7,'MASTER COPY'!B186,"")</f>
        <v/>
      </c>
      <c r="C186" s="18" t="str">
        <f>IF(A185&lt;'MASTER COPY'!$C$7,'MASTER COPY'!C186,"")</f>
        <v/>
      </c>
      <c r="D186" s="5" t="str">
        <f>IF(A185&lt;'MASTER COPY'!$C$7,'MASTER COPY'!E186,"")</f>
        <v/>
      </c>
      <c r="F186" s="45"/>
    </row>
    <row r="187" spans="1:6" x14ac:dyDescent="0.25">
      <c r="A187" s="63" t="str">
        <f>IF(A186&lt;'MASTER COPY'!$C$7,'MASTER COPY'!A187,"")</f>
        <v/>
      </c>
      <c r="B187" s="8" t="str">
        <f>IF(A186&lt;'MASTER COPY'!$C$7,'MASTER COPY'!B187,"")</f>
        <v/>
      </c>
      <c r="C187" s="18" t="str">
        <f>IF(A186&lt;'MASTER COPY'!$C$7,'MASTER COPY'!C187,"")</f>
        <v/>
      </c>
      <c r="D187" s="5" t="str">
        <f>IF(A186&lt;'MASTER COPY'!$C$7,'MASTER COPY'!E187,"")</f>
        <v/>
      </c>
      <c r="F187" s="45"/>
    </row>
    <row r="188" spans="1:6" x14ac:dyDescent="0.25">
      <c r="A188" s="63" t="str">
        <f>IF(A187&lt;'MASTER COPY'!$C$7,'MASTER COPY'!A188,"")</f>
        <v/>
      </c>
      <c r="B188" s="8" t="str">
        <f>IF(A187&lt;'MASTER COPY'!$C$7,'MASTER COPY'!B188,"")</f>
        <v/>
      </c>
      <c r="C188" s="18" t="str">
        <f>IF(A187&lt;'MASTER COPY'!$C$7,'MASTER COPY'!C188,"")</f>
        <v/>
      </c>
      <c r="D188" s="5" t="str">
        <f>IF(A187&lt;'MASTER COPY'!$C$7,'MASTER COPY'!E188,"")</f>
        <v/>
      </c>
      <c r="F188" s="45"/>
    </row>
    <row r="189" spans="1:6" x14ac:dyDescent="0.25">
      <c r="A189" s="63" t="str">
        <f>IF(A188&lt;'MASTER COPY'!$C$7,'MASTER COPY'!A189,"")</f>
        <v/>
      </c>
      <c r="B189" s="8" t="str">
        <f>IF(A188&lt;'MASTER COPY'!$C$7,'MASTER COPY'!B189,"")</f>
        <v/>
      </c>
      <c r="C189" s="18" t="str">
        <f>IF(A188&lt;'MASTER COPY'!$C$7,'MASTER COPY'!C189,"")</f>
        <v/>
      </c>
      <c r="D189" s="5" t="str">
        <f>IF(A188&lt;'MASTER COPY'!$C$7,'MASTER COPY'!E189,"")</f>
        <v/>
      </c>
      <c r="F189" s="45"/>
    </row>
    <row r="190" spans="1:6" x14ac:dyDescent="0.25">
      <c r="A190" s="63" t="str">
        <f>IF(A189&lt;'MASTER COPY'!$C$7,'MASTER COPY'!A190,"")</f>
        <v/>
      </c>
      <c r="B190" s="8" t="str">
        <f>IF(A189&lt;'MASTER COPY'!$C$7,'MASTER COPY'!B190,"")</f>
        <v/>
      </c>
      <c r="C190" s="18" t="str">
        <f>IF(A189&lt;'MASTER COPY'!$C$7,'MASTER COPY'!C190,"")</f>
        <v/>
      </c>
      <c r="D190" s="5" t="str">
        <f>IF(A189&lt;'MASTER COPY'!$C$7,'MASTER COPY'!E190,"")</f>
        <v/>
      </c>
      <c r="F190" s="45"/>
    </row>
    <row r="191" spans="1:6" x14ac:dyDescent="0.25">
      <c r="A191" s="63" t="str">
        <f>IF(A190&lt;'MASTER COPY'!$C$7,'MASTER COPY'!A191,"")</f>
        <v/>
      </c>
      <c r="B191" s="8" t="str">
        <f>IF(A190&lt;'MASTER COPY'!$C$7,'MASTER COPY'!B191,"")</f>
        <v/>
      </c>
      <c r="C191" s="18" t="str">
        <f>IF(A190&lt;'MASTER COPY'!$C$7,'MASTER COPY'!C191,"")</f>
        <v/>
      </c>
      <c r="D191" s="5" t="str">
        <f>IF(A190&lt;'MASTER COPY'!$C$7,'MASTER COPY'!E191,"")</f>
        <v/>
      </c>
      <c r="F191" s="45"/>
    </row>
    <row r="192" spans="1:6" x14ac:dyDescent="0.25">
      <c r="A192" s="63" t="str">
        <f>IF(A191&lt;'MASTER COPY'!$C$7,'MASTER COPY'!A192,"")</f>
        <v/>
      </c>
      <c r="B192" s="8" t="str">
        <f>IF(A191&lt;'MASTER COPY'!$C$7,'MASTER COPY'!B192,"")</f>
        <v/>
      </c>
      <c r="C192" s="18" t="str">
        <f>IF(A191&lt;'MASTER COPY'!$C$7,'MASTER COPY'!C192,"")</f>
        <v/>
      </c>
      <c r="D192" s="5" t="str">
        <f>IF(A191&lt;'MASTER COPY'!$C$7,'MASTER COPY'!E192,"")</f>
        <v/>
      </c>
      <c r="F192" s="45"/>
    </row>
    <row r="193" spans="1:6" x14ac:dyDescent="0.25">
      <c r="A193" s="63" t="str">
        <f>IF(A192&lt;'MASTER COPY'!$C$7,'MASTER COPY'!A193,"")</f>
        <v/>
      </c>
      <c r="B193" s="8" t="str">
        <f>IF(A192&lt;'MASTER COPY'!$C$7,'MASTER COPY'!B193,"")</f>
        <v/>
      </c>
      <c r="C193" s="18" t="str">
        <f>IF(A192&lt;'MASTER COPY'!$C$7,'MASTER COPY'!C193,"")</f>
        <v/>
      </c>
      <c r="D193" s="5" t="str">
        <f>IF(A192&lt;'MASTER COPY'!$C$7,'MASTER COPY'!E193,"")</f>
        <v/>
      </c>
      <c r="F193" s="45"/>
    </row>
    <row r="194" spans="1:6" x14ac:dyDescent="0.25">
      <c r="A194" s="63" t="str">
        <f>IF(A193&lt;'MASTER COPY'!$C$7,'MASTER COPY'!A194,"")</f>
        <v/>
      </c>
      <c r="B194" s="8" t="str">
        <f>IF(A193&lt;'MASTER COPY'!$C$7,'MASTER COPY'!B194,"")</f>
        <v/>
      </c>
      <c r="C194" s="18" t="str">
        <f>IF(A193&lt;'MASTER COPY'!$C$7,'MASTER COPY'!C194,"")</f>
        <v/>
      </c>
      <c r="D194" s="5" t="str">
        <f>IF(A193&lt;'MASTER COPY'!$C$7,'MASTER COPY'!E194,"")</f>
        <v/>
      </c>
      <c r="F194" s="45"/>
    </row>
    <row r="195" spans="1:6" x14ac:dyDescent="0.25">
      <c r="A195" s="63" t="str">
        <f>IF(A194&lt;'MASTER COPY'!$C$7,'MASTER COPY'!A195,"")</f>
        <v/>
      </c>
      <c r="B195" s="8" t="str">
        <f>IF(A194&lt;'MASTER COPY'!$C$7,'MASTER COPY'!B195,"")</f>
        <v/>
      </c>
      <c r="C195" s="18" t="str">
        <f>IF(A194&lt;'MASTER COPY'!$C$7,'MASTER COPY'!C195,"")</f>
        <v/>
      </c>
      <c r="D195" s="5" t="str">
        <f>IF(A194&lt;'MASTER COPY'!$C$7,'MASTER COPY'!E195,"")</f>
        <v/>
      </c>
      <c r="F195" s="45"/>
    </row>
    <row r="196" spans="1:6" x14ac:dyDescent="0.25">
      <c r="A196" s="63" t="str">
        <f>IF(A195&lt;'MASTER COPY'!$C$7,'MASTER COPY'!A196,"")</f>
        <v/>
      </c>
      <c r="B196" s="8" t="str">
        <f>IF(A195&lt;'MASTER COPY'!$C$7,'MASTER COPY'!B196,"")</f>
        <v/>
      </c>
      <c r="C196" s="18" t="str">
        <f>IF(A195&lt;'MASTER COPY'!$C$7,'MASTER COPY'!C196,"")</f>
        <v/>
      </c>
      <c r="D196" s="5" t="str">
        <f>IF(A195&lt;'MASTER COPY'!$C$7,'MASTER COPY'!E196,"")</f>
        <v/>
      </c>
      <c r="F196" s="45"/>
    </row>
    <row r="197" spans="1:6" x14ac:dyDescent="0.25">
      <c r="A197" s="63" t="str">
        <f>IF(A196&lt;'MASTER COPY'!$C$7,'MASTER COPY'!A197,"")</f>
        <v/>
      </c>
      <c r="B197" s="8" t="str">
        <f>IF(A196&lt;'MASTER COPY'!$C$7,'MASTER COPY'!B197,"")</f>
        <v/>
      </c>
      <c r="C197" s="18" t="str">
        <f>IF(A196&lt;'MASTER COPY'!$C$7,'MASTER COPY'!C197,"")</f>
        <v/>
      </c>
      <c r="D197" s="5" t="str">
        <f>IF(A196&lt;'MASTER COPY'!$C$7,'MASTER COPY'!E197,"")</f>
        <v/>
      </c>
      <c r="F197" s="45"/>
    </row>
    <row r="198" spans="1:6" x14ac:dyDescent="0.25">
      <c r="A198" s="63" t="str">
        <f>IF(A197&lt;'MASTER COPY'!$C$7,'MASTER COPY'!A198,"")</f>
        <v/>
      </c>
      <c r="B198" s="8" t="str">
        <f>IF(A197&lt;'MASTER COPY'!$C$7,'MASTER COPY'!B198,"")</f>
        <v/>
      </c>
      <c r="C198" s="18" t="str">
        <f>IF(A197&lt;'MASTER COPY'!$C$7,'MASTER COPY'!C198,"")</f>
        <v/>
      </c>
      <c r="D198" s="5" t="str">
        <f>IF(A197&lt;'MASTER COPY'!$C$7,'MASTER COPY'!E198,"")</f>
        <v/>
      </c>
      <c r="F198" s="45"/>
    </row>
    <row r="199" spans="1:6" x14ac:dyDescent="0.25">
      <c r="A199" s="63" t="str">
        <f>IF(A198&lt;'MASTER COPY'!$C$7,'MASTER COPY'!A199,"")</f>
        <v/>
      </c>
      <c r="B199" s="8" t="str">
        <f>IF(A198&lt;'MASTER COPY'!$C$7,'MASTER COPY'!B199,"")</f>
        <v/>
      </c>
      <c r="C199" s="18" t="str">
        <f>IF(A198&lt;'MASTER COPY'!$C$7,'MASTER COPY'!C199,"")</f>
        <v/>
      </c>
      <c r="D199" s="5" t="str">
        <f>IF(A198&lt;'MASTER COPY'!$C$7,'MASTER COPY'!E199,"")</f>
        <v/>
      </c>
      <c r="F199" s="45"/>
    </row>
    <row r="200" spans="1:6" x14ac:dyDescent="0.25">
      <c r="A200" s="63" t="str">
        <f>IF(A199&lt;'MASTER COPY'!$C$7,'MASTER COPY'!A200,"")</f>
        <v/>
      </c>
      <c r="B200" s="8" t="str">
        <f>IF(A199&lt;'MASTER COPY'!$C$7,'MASTER COPY'!B200,"")</f>
        <v/>
      </c>
      <c r="C200" s="18" t="str">
        <f>IF(A199&lt;'MASTER COPY'!$C$7,'MASTER COPY'!C200,"")</f>
        <v/>
      </c>
      <c r="D200" s="5" t="str">
        <f>IF(A199&lt;'MASTER COPY'!$C$7,'MASTER COPY'!E200,"")</f>
        <v/>
      </c>
      <c r="F200" s="45"/>
    </row>
    <row r="201" spans="1:6" x14ac:dyDescent="0.25">
      <c r="A201" s="63" t="str">
        <f>IF(A200&lt;'MASTER COPY'!$C$7,'MASTER COPY'!A201,"")</f>
        <v/>
      </c>
      <c r="B201" s="8" t="str">
        <f>IF(A200&lt;'MASTER COPY'!$C$7,'MASTER COPY'!B201,"")</f>
        <v/>
      </c>
      <c r="C201" s="18" t="str">
        <f>IF(A200&lt;'MASTER COPY'!$C$7,'MASTER COPY'!C201,"")</f>
        <v/>
      </c>
      <c r="D201" s="5" t="str">
        <f>IF(A200&lt;'MASTER COPY'!$C$7,'MASTER COPY'!E201,"")</f>
        <v/>
      </c>
      <c r="F201" s="45"/>
    </row>
    <row r="202" spans="1:6" x14ac:dyDescent="0.25">
      <c r="A202" s="63" t="str">
        <f>IF(A201&lt;'MASTER COPY'!$C$7,'MASTER COPY'!A202,"")</f>
        <v/>
      </c>
      <c r="B202" s="8" t="str">
        <f>IF(A201&lt;'MASTER COPY'!$C$7,'MASTER COPY'!B202,"")</f>
        <v/>
      </c>
      <c r="C202" s="18" t="str">
        <f>IF(A201&lt;'MASTER COPY'!$C$7,'MASTER COPY'!C202,"")</f>
        <v/>
      </c>
      <c r="D202" s="5" t="str">
        <f>IF(A201&lt;'MASTER COPY'!$C$7,'MASTER COPY'!E202,"")</f>
        <v/>
      </c>
      <c r="F202" s="45"/>
    </row>
    <row r="203" spans="1:6" x14ac:dyDescent="0.25">
      <c r="A203" s="63" t="str">
        <f>IF(A202&lt;'MASTER COPY'!$C$7,'MASTER COPY'!A203,"")</f>
        <v/>
      </c>
      <c r="B203" s="8" t="str">
        <f>IF(A202&lt;'MASTER COPY'!$C$7,'MASTER COPY'!B203,"")</f>
        <v/>
      </c>
      <c r="C203" s="18" t="str">
        <f>IF(A202&lt;'MASTER COPY'!$C$7,'MASTER COPY'!C203,"")</f>
        <v/>
      </c>
      <c r="D203" s="5" t="str">
        <f>IF(A202&lt;'MASTER COPY'!$C$7,'MASTER COPY'!E203,"")</f>
        <v/>
      </c>
      <c r="F203" s="45"/>
    </row>
    <row r="204" spans="1:6" x14ac:dyDescent="0.25">
      <c r="A204" s="63" t="str">
        <f>IF(A203&lt;'MASTER COPY'!$C$7,'MASTER COPY'!A204,"")</f>
        <v/>
      </c>
      <c r="B204" s="8" t="str">
        <f>IF(A203&lt;'MASTER COPY'!$C$7,'MASTER COPY'!B204,"")</f>
        <v/>
      </c>
      <c r="C204" s="18" t="str">
        <f>IF(A203&lt;'MASTER COPY'!$C$7,'MASTER COPY'!C204,"")</f>
        <v/>
      </c>
      <c r="D204" s="5" t="str">
        <f>IF(A203&lt;'MASTER COPY'!$C$7,'MASTER COPY'!E204,"")</f>
        <v/>
      </c>
      <c r="F204" s="45"/>
    </row>
    <row r="205" spans="1:6" x14ac:dyDescent="0.25">
      <c r="A205" s="63" t="str">
        <f>IF(A204&lt;'MASTER COPY'!$C$7,'MASTER COPY'!A205,"")</f>
        <v/>
      </c>
      <c r="B205" s="8" t="str">
        <f>IF(A204&lt;'MASTER COPY'!$C$7,'MASTER COPY'!B205,"")</f>
        <v/>
      </c>
      <c r="C205" s="18" t="str">
        <f>IF(A204&lt;'MASTER COPY'!$C$7,'MASTER COPY'!C205,"")</f>
        <v/>
      </c>
      <c r="D205" s="5" t="str">
        <f>IF(A204&lt;'MASTER COPY'!$C$7,'MASTER COPY'!E205,"")</f>
        <v/>
      </c>
      <c r="F205" s="45"/>
    </row>
    <row r="206" spans="1:6" x14ac:dyDescent="0.25">
      <c r="A206" s="63" t="str">
        <f>IF(A205&lt;'MASTER COPY'!$C$7,'MASTER COPY'!A206,"")</f>
        <v/>
      </c>
      <c r="B206" s="8" t="str">
        <f>IF(A205&lt;'MASTER COPY'!$C$7,'MASTER COPY'!B206,"")</f>
        <v/>
      </c>
      <c r="C206" s="18" t="str">
        <f>IF(A205&lt;'MASTER COPY'!$C$7,'MASTER COPY'!C206,"")</f>
        <v/>
      </c>
      <c r="D206" s="5" t="str">
        <f>IF(A205&lt;'MASTER COPY'!$C$7,'MASTER COPY'!E206,"")</f>
        <v/>
      </c>
      <c r="F206" s="45"/>
    </row>
    <row r="207" spans="1:6" x14ac:dyDescent="0.25">
      <c r="A207" s="63" t="str">
        <f>IF(A206&lt;'MASTER COPY'!$C$7,'MASTER COPY'!A207,"")</f>
        <v/>
      </c>
      <c r="B207" s="8" t="str">
        <f>IF(A206&lt;'MASTER COPY'!$C$7,'MASTER COPY'!B207,"")</f>
        <v/>
      </c>
      <c r="C207" s="18" t="str">
        <f>IF(A206&lt;'MASTER COPY'!$C$7,'MASTER COPY'!C207,"")</f>
        <v/>
      </c>
      <c r="D207" s="5" t="str">
        <f>IF(A206&lt;'MASTER COPY'!$C$7,'MASTER COPY'!E207,"")</f>
        <v/>
      </c>
      <c r="F207" s="45"/>
    </row>
    <row r="208" spans="1:6" x14ac:dyDescent="0.25">
      <c r="A208" s="63" t="str">
        <f>IF(A207&lt;'MASTER COPY'!$C$7,'MASTER COPY'!A208,"")</f>
        <v/>
      </c>
      <c r="B208" s="8" t="str">
        <f>IF(A207&lt;'MASTER COPY'!$C$7,'MASTER COPY'!B208,"")</f>
        <v/>
      </c>
      <c r="C208" s="18" t="str">
        <f>IF(A207&lt;'MASTER COPY'!$C$7,'MASTER COPY'!C208,"")</f>
        <v/>
      </c>
      <c r="D208" s="5" t="str">
        <f>IF(A207&lt;'MASTER COPY'!$C$7,'MASTER COPY'!E208,"")</f>
        <v/>
      </c>
      <c r="F208" s="45"/>
    </row>
    <row r="209" spans="1:6" x14ac:dyDescent="0.25">
      <c r="A209" s="63" t="str">
        <f>IF(A208&lt;'MASTER COPY'!$C$7,'MASTER COPY'!A209,"")</f>
        <v/>
      </c>
      <c r="B209" s="8" t="str">
        <f>IF(A208&lt;'MASTER COPY'!$C$7,'MASTER COPY'!B209,"")</f>
        <v/>
      </c>
      <c r="C209" s="18" t="str">
        <f>IF(A208&lt;'MASTER COPY'!$C$7,'MASTER COPY'!C209,"")</f>
        <v/>
      </c>
      <c r="D209" s="5" t="str">
        <f>IF(A208&lt;'MASTER COPY'!$C$7,'MASTER COPY'!E209,"")</f>
        <v/>
      </c>
      <c r="F209" s="45"/>
    </row>
    <row r="210" spans="1:6" x14ac:dyDescent="0.25">
      <c r="A210" s="63" t="str">
        <f>IF(A209&lt;'MASTER COPY'!$C$7,'MASTER COPY'!A210,"")</f>
        <v/>
      </c>
      <c r="B210" s="8" t="str">
        <f>IF(A209&lt;'MASTER COPY'!$C$7,'MASTER COPY'!B210,"")</f>
        <v/>
      </c>
      <c r="C210" s="18" t="str">
        <f>IF(A209&lt;'MASTER COPY'!$C$7,'MASTER COPY'!C210,"")</f>
        <v/>
      </c>
      <c r="D210" s="5" t="str">
        <f>IF(A209&lt;'MASTER COPY'!$C$7,'MASTER COPY'!E210,"")</f>
        <v/>
      </c>
      <c r="F210" s="45"/>
    </row>
    <row r="211" spans="1:6" x14ac:dyDescent="0.25">
      <c r="A211" s="63" t="str">
        <f>IF(A210&lt;'MASTER COPY'!$C$7,'MASTER COPY'!A211,"")</f>
        <v/>
      </c>
      <c r="B211" s="8" t="str">
        <f>IF(A210&lt;'MASTER COPY'!$C$7,'MASTER COPY'!B211,"")</f>
        <v/>
      </c>
      <c r="C211" s="18" t="str">
        <f>IF(A210&lt;'MASTER COPY'!$C$7,'MASTER COPY'!C211,"")</f>
        <v/>
      </c>
      <c r="D211" s="5" t="str">
        <f>IF(A210&lt;'MASTER COPY'!$C$7,'MASTER COPY'!E211,"")</f>
        <v/>
      </c>
      <c r="F211" s="45"/>
    </row>
    <row r="212" spans="1:6" x14ac:dyDescent="0.25">
      <c r="A212" s="63" t="str">
        <f>IF(A211&lt;'MASTER COPY'!$C$7,'MASTER COPY'!A212,"")</f>
        <v/>
      </c>
      <c r="B212" s="8" t="str">
        <f>IF(A211&lt;'MASTER COPY'!$C$7,'MASTER COPY'!B212,"")</f>
        <v/>
      </c>
      <c r="C212" s="18" t="str">
        <f>IF(A211&lt;'MASTER COPY'!$C$7,'MASTER COPY'!C212,"")</f>
        <v/>
      </c>
      <c r="D212" s="5" t="str">
        <f>IF(A211&lt;'MASTER COPY'!$C$7,'MASTER COPY'!E212,"")</f>
        <v/>
      </c>
      <c r="F212" s="45"/>
    </row>
    <row r="213" spans="1:6" x14ac:dyDescent="0.25">
      <c r="A213" s="63" t="str">
        <f>IF(A212&lt;'MASTER COPY'!$C$7,'MASTER COPY'!A213,"")</f>
        <v/>
      </c>
      <c r="B213" s="8" t="str">
        <f>IF(A212&lt;'MASTER COPY'!$C$7,'MASTER COPY'!B213,"")</f>
        <v/>
      </c>
      <c r="C213" s="18" t="str">
        <f>IF(A212&lt;'MASTER COPY'!$C$7,'MASTER COPY'!C213,"")</f>
        <v/>
      </c>
      <c r="D213" s="5" t="str">
        <f>IF(A212&lt;'MASTER COPY'!$C$7,'MASTER COPY'!E213,"")</f>
        <v/>
      </c>
      <c r="F213" s="45"/>
    </row>
    <row r="214" spans="1:6" x14ac:dyDescent="0.25">
      <c r="A214" s="63" t="str">
        <f>IF(A213&lt;'MASTER COPY'!$C$7,'MASTER COPY'!A214,"")</f>
        <v/>
      </c>
      <c r="B214" s="8" t="str">
        <f>IF(A213&lt;'MASTER COPY'!$C$7,'MASTER COPY'!B214,"")</f>
        <v/>
      </c>
      <c r="C214" s="18" t="str">
        <f>IF(A213&lt;'MASTER COPY'!$C$7,'MASTER COPY'!C214,"")</f>
        <v/>
      </c>
      <c r="D214" s="5" t="str">
        <f>IF(A213&lt;'MASTER COPY'!$C$7,'MASTER COPY'!E214,"")</f>
        <v/>
      </c>
      <c r="F214" s="45"/>
    </row>
    <row r="215" spans="1:6" x14ac:dyDescent="0.25">
      <c r="A215" s="63" t="str">
        <f>IF(A214&lt;'MASTER COPY'!$C$7,'MASTER COPY'!A215,"")</f>
        <v/>
      </c>
      <c r="B215" s="8" t="str">
        <f>IF(A214&lt;'MASTER COPY'!$C$7,'MASTER COPY'!B215,"")</f>
        <v/>
      </c>
      <c r="C215" s="18" t="str">
        <f>IF(A214&lt;'MASTER COPY'!$C$7,'MASTER COPY'!C215,"")</f>
        <v/>
      </c>
      <c r="D215" s="5" t="str">
        <f>IF(A214&lt;'MASTER COPY'!$C$7,'MASTER COPY'!E215,"")</f>
        <v/>
      </c>
      <c r="F215" s="45"/>
    </row>
    <row r="216" spans="1:6" x14ac:dyDescent="0.25">
      <c r="A216" s="63" t="str">
        <f>IF(A215&lt;'MASTER COPY'!$C$7,'MASTER COPY'!A216,"")</f>
        <v/>
      </c>
      <c r="B216" s="8" t="str">
        <f>IF(A215&lt;'MASTER COPY'!$C$7,'MASTER COPY'!B216,"")</f>
        <v/>
      </c>
      <c r="C216" s="18" t="str">
        <f>IF(A215&lt;'MASTER COPY'!$C$7,'MASTER COPY'!C216,"")</f>
        <v/>
      </c>
      <c r="D216" s="5" t="str">
        <f>IF(A215&lt;'MASTER COPY'!$C$7,'MASTER COPY'!E216,"")</f>
        <v/>
      </c>
      <c r="F216" s="45"/>
    </row>
    <row r="217" spans="1:6" x14ac:dyDescent="0.25">
      <c r="A217" s="63" t="str">
        <f>IF(A216&lt;'MASTER COPY'!$C$7,'MASTER COPY'!A217,"")</f>
        <v/>
      </c>
      <c r="B217" s="8" t="str">
        <f>IF(A216&lt;'MASTER COPY'!$C$7,'MASTER COPY'!B217,"")</f>
        <v/>
      </c>
      <c r="C217" s="18" t="str">
        <f>IF(A216&lt;'MASTER COPY'!$C$7,'MASTER COPY'!C217,"")</f>
        <v/>
      </c>
      <c r="D217" s="5" t="str">
        <f>IF(A216&lt;'MASTER COPY'!$C$7,'MASTER COPY'!E217,"")</f>
        <v/>
      </c>
      <c r="F217" s="45"/>
    </row>
    <row r="218" spans="1:6" x14ac:dyDescent="0.25">
      <c r="A218" s="63" t="str">
        <f>IF(A217&lt;'MASTER COPY'!$C$7,'MASTER COPY'!A218,"")</f>
        <v/>
      </c>
      <c r="B218" s="8" t="str">
        <f>IF(A217&lt;'MASTER COPY'!$C$7,'MASTER COPY'!B218,"")</f>
        <v/>
      </c>
      <c r="C218" s="18" t="str">
        <f>IF(A217&lt;'MASTER COPY'!$C$7,'MASTER COPY'!C218,"")</f>
        <v/>
      </c>
      <c r="D218" s="5" t="str">
        <f>IF(A217&lt;'MASTER COPY'!$C$7,'MASTER COPY'!E218,"")</f>
        <v/>
      </c>
      <c r="F218" s="45"/>
    </row>
    <row r="219" spans="1:6" x14ac:dyDescent="0.25">
      <c r="A219" s="63" t="str">
        <f>IF(A218&lt;'MASTER COPY'!$C$7,'MASTER COPY'!A219,"")</f>
        <v/>
      </c>
      <c r="B219" s="8" t="str">
        <f>IF(A218&lt;'MASTER COPY'!$C$7,'MASTER COPY'!B219,"")</f>
        <v/>
      </c>
      <c r="C219" s="18" t="str">
        <f>IF(A218&lt;'MASTER COPY'!$C$7,'MASTER COPY'!C219,"")</f>
        <v/>
      </c>
      <c r="D219" s="5" t="str">
        <f>IF(A218&lt;'MASTER COPY'!$C$7,'MASTER COPY'!E219,"")</f>
        <v/>
      </c>
      <c r="F219" s="45"/>
    </row>
    <row r="220" spans="1:6" x14ac:dyDescent="0.25">
      <c r="A220" s="63" t="str">
        <f>IF(A219&lt;'MASTER COPY'!$C$7,'MASTER COPY'!A220,"")</f>
        <v/>
      </c>
      <c r="B220" s="8" t="str">
        <f>IF(A219&lt;'MASTER COPY'!$C$7,'MASTER COPY'!B220,"")</f>
        <v/>
      </c>
      <c r="C220" s="18" t="str">
        <f>IF(A219&lt;'MASTER COPY'!$C$7,'MASTER COPY'!C220,"")</f>
        <v/>
      </c>
      <c r="D220" s="5" t="str">
        <f>IF(A219&lt;'MASTER COPY'!$C$7,'MASTER COPY'!E220,"")</f>
        <v/>
      </c>
      <c r="F220" s="45"/>
    </row>
    <row r="221" spans="1:6" x14ac:dyDescent="0.25">
      <c r="A221" s="63" t="str">
        <f>IF(A220&lt;'MASTER COPY'!$C$7,'MASTER COPY'!A221,"")</f>
        <v/>
      </c>
      <c r="B221" s="8" t="str">
        <f>IF(A220&lt;'MASTER COPY'!$C$7,'MASTER COPY'!B221,"")</f>
        <v/>
      </c>
      <c r="C221" s="18" t="str">
        <f>IF(A220&lt;'MASTER COPY'!$C$7,'MASTER COPY'!C221,"")</f>
        <v/>
      </c>
      <c r="D221" s="5" t="str">
        <f>IF(A220&lt;'MASTER COPY'!$C$7,'MASTER COPY'!E221,"")</f>
        <v/>
      </c>
      <c r="F221" s="45"/>
    </row>
    <row r="222" spans="1:6" x14ac:dyDescent="0.25">
      <c r="A222" s="63" t="str">
        <f>IF(A221&lt;'MASTER COPY'!$C$7,'MASTER COPY'!A222,"")</f>
        <v/>
      </c>
      <c r="B222" s="8" t="str">
        <f>IF(A221&lt;'MASTER COPY'!$C$7,'MASTER COPY'!B222,"")</f>
        <v/>
      </c>
      <c r="C222" s="18" t="str">
        <f>IF(A221&lt;'MASTER COPY'!$C$7,'MASTER COPY'!C222,"")</f>
        <v/>
      </c>
      <c r="D222" s="5" t="str">
        <f>IF(A221&lt;'MASTER COPY'!$C$7,'MASTER COPY'!E222,"")</f>
        <v/>
      </c>
      <c r="F222" s="45"/>
    </row>
    <row r="223" spans="1:6" x14ac:dyDescent="0.25">
      <c r="A223" s="63" t="str">
        <f>IF(A222&lt;'MASTER COPY'!$C$7,'MASTER COPY'!A223,"")</f>
        <v/>
      </c>
      <c r="B223" s="8" t="str">
        <f>IF(A222&lt;'MASTER COPY'!$C$7,'MASTER COPY'!B223,"")</f>
        <v/>
      </c>
      <c r="C223" s="18" t="str">
        <f>IF(A222&lt;'MASTER COPY'!$C$7,'MASTER COPY'!C223,"")</f>
        <v/>
      </c>
      <c r="D223" s="5" t="str">
        <f>IF(A222&lt;'MASTER COPY'!$C$7,'MASTER COPY'!E223,"")</f>
        <v/>
      </c>
      <c r="F223" s="45"/>
    </row>
    <row r="224" spans="1:6" x14ac:dyDescent="0.25">
      <c r="A224" s="63" t="str">
        <f>IF(A223&lt;'MASTER COPY'!$C$7,'MASTER COPY'!A224,"")</f>
        <v/>
      </c>
      <c r="B224" s="8" t="str">
        <f>IF(A223&lt;'MASTER COPY'!$C$7,'MASTER COPY'!B224,"")</f>
        <v/>
      </c>
      <c r="C224" s="18" t="str">
        <f>IF(A223&lt;'MASTER COPY'!$C$7,'MASTER COPY'!C224,"")</f>
        <v/>
      </c>
      <c r="D224" s="5" t="str">
        <f>IF(A223&lt;'MASTER COPY'!$C$7,'MASTER COPY'!E224,"")</f>
        <v/>
      </c>
      <c r="F224" s="45"/>
    </row>
    <row r="225" spans="1:6" x14ac:dyDescent="0.25">
      <c r="A225" s="63" t="str">
        <f>IF(A224&lt;'MASTER COPY'!$C$7,'MASTER COPY'!A225,"")</f>
        <v/>
      </c>
      <c r="B225" s="8" t="str">
        <f>IF(A224&lt;'MASTER COPY'!$C$7,'MASTER COPY'!B225,"")</f>
        <v/>
      </c>
      <c r="C225" s="18" t="str">
        <f>IF(A224&lt;'MASTER COPY'!$C$7,'MASTER COPY'!C225,"")</f>
        <v/>
      </c>
      <c r="D225" s="5" t="str">
        <f>IF(A224&lt;'MASTER COPY'!$C$7,'MASTER COPY'!E225,"")</f>
        <v/>
      </c>
      <c r="F225" s="45"/>
    </row>
    <row r="226" spans="1:6" x14ac:dyDescent="0.25">
      <c r="A226" s="63" t="str">
        <f>IF(A225&lt;'MASTER COPY'!$C$7,'MASTER COPY'!A226,"")</f>
        <v/>
      </c>
      <c r="B226" s="8" t="str">
        <f>IF(A225&lt;'MASTER COPY'!$C$7,'MASTER COPY'!B226,"")</f>
        <v/>
      </c>
      <c r="C226" s="18" t="str">
        <f>IF(A225&lt;'MASTER COPY'!$C$7,'MASTER COPY'!C226,"")</f>
        <v/>
      </c>
      <c r="D226" s="5" t="str">
        <f>IF(A225&lt;'MASTER COPY'!$C$7,'MASTER COPY'!E226,"")</f>
        <v/>
      </c>
      <c r="F226" s="45"/>
    </row>
    <row r="227" spans="1:6" x14ac:dyDescent="0.25">
      <c r="A227" s="63" t="str">
        <f>IF(A226&lt;'MASTER COPY'!$C$7,'MASTER COPY'!A227,"")</f>
        <v/>
      </c>
      <c r="B227" s="8" t="str">
        <f>IF(A226&lt;'MASTER COPY'!$C$7,'MASTER COPY'!B227,"")</f>
        <v/>
      </c>
      <c r="C227" s="18" t="str">
        <f>IF(A226&lt;'MASTER COPY'!$C$7,'MASTER COPY'!C227,"")</f>
        <v/>
      </c>
      <c r="D227" s="5" t="str">
        <f>IF(A226&lt;'MASTER COPY'!$C$7,'MASTER COPY'!E227,"")</f>
        <v/>
      </c>
      <c r="F227" s="45"/>
    </row>
    <row r="228" spans="1:6" x14ac:dyDescent="0.25">
      <c r="A228" s="63" t="str">
        <f>IF(A227&lt;'MASTER COPY'!$C$7,'MASTER COPY'!A228,"")</f>
        <v/>
      </c>
      <c r="B228" s="8" t="str">
        <f>IF(A227&lt;'MASTER COPY'!$C$7,'MASTER COPY'!B228,"")</f>
        <v/>
      </c>
      <c r="C228" s="18" t="str">
        <f>IF(A227&lt;'MASTER COPY'!$C$7,'MASTER COPY'!C228,"")</f>
        <v/>
      </c>
      <c r="D228" s="5" t="str">
        <f>IF(A227&lt;'MASTER COPY'!$C$7,'MASTER COPY'!E228,"")</f>
        <v/>
      </c>
      <c r="F228" s="45"/>
    </row>
    <row r="229" spans="1:6" x14ac:dyDescent="0.25">
      <c r="A229" s="63" t="str">
        <f>IF(A228&lt;'MASTER COPY'!$C$7,'MASTER COPY'!A229,"")</f>
        <v/>
      </c>
      <c r="B229" s="8" t="str">
        <f>IF(A228&lt;'MASTER COPY'!$C$7,'MASTER COPY'!B229,"")</f>
        <v/>
      </c>
      <c r="C229" s="18" t="str">
        <f>IF(A228&lt;'MASTER COPY'!$C$7,'MASTER COPY'!C229,"")</f>
        <v/>
      </c>
      <c r="D229" s="5" t="str">
        <f>IF(A228&lt;'MASTER COPY'!$C$7,'MASTER COPY'!E229,"")</f>
        <v/>
      </c>
      <c r="F229" s="45"/>
    </row>
    <row r="230" spans="1:6" x14ac:dyDescent="0.25">
      <c r="A230" s="63" t="str">
        <f>IF(A229&lt;'MASTER COPY'!$C$7,'MASTER COPY'!A230,"")</f>
        <v/>
      </c>
      <c r="B230" s="8" t="str">
        <f>IF(A229&lt;'MASTER COPY'!$C$7,'MASTER COPY'!B230,"")</f>
        <v/>
      </c>
      <c r="C230" s="18" t="str">
        <f>IF(A229&lt;'MASTER COPY'!$C$7,'MASTER COPY'!C230,"")</f>
        <v/>
      </c>
      <c r="D230" s="5" t="str">
        <f>IF(A229&lt;'MASTER COPY'!$C$7,'MASTER COPY'!E230,"")</f>
        <v/>
      </c>
      <c r="F230" s="45"/>
    </row>
    <row r="231" spans="1:6" x14ac:dyDescent="0.25">
      <c r="A231" s="63" t="str">
        <f>IF(A230&lt;'MASTER COPY'!$C$7,'MASTER COPY'!A231,"")</f>
        <v/>
      </c>
      <c r="B231" s="8" t="str">
        <f>IF(A230&lt;'MASTER COPY'!$C$7,'MASTER COPY'!B231,"")</f>
        <v/>
      </c>
      <c r="C231" s="18" t="str">
        <f>IF(A230&lt;'MASTER COPY'!$C$7,'MASTER COPY'!C231,"")</f>
        <v/>
      </c>
      <c r="D231" s="5" t="str">
        <f>IF(A230&lt;'MASTER COPY'!$C$7,'MASTER COPY'!E231,"")</f>
        <v/>
      </c>
      <c r="F231" s="45"/>
    </row>
    <row r="232" spans="1:6" x14ac:dyDescent="0.25">
      <c r="A232" s="63" t="str">
        <f>IF(A231&lt;'MASTER COPY'!$C$7,'MASTER COPY'!A232,"")</f>
        <v/>
      </c>
      <c r="B232" s="8" t="str">
        <f>IF(A231&lt;'MASTER COPY'!$C$7,'MASTER COPY'!B232,"")</f>
        <v/>
      </c>
      <c r="C232" s="18" t="str">
        <f>IF(A231&lt;'MASTER COPY'!$C$7,'MASTER COPY'!C232,"")</f>
        <v/>
      </c>
      <c r="D232" s="5" t="str">
        <f>IF(A231&lt;'MASTER COPY'!$C$7,'MASTER COPY'!E232,"")</f>
        <v/>
      </c>
      <c r="F232" s="45"/>
    </row>
    <row r="233" spans="1:6" x14ac:dyDescent="0.25">
      <c r="A233" s="63" t="str">
        <f>IF(A232&lt;'MASTER COPY'!$C$7,'MASTER COPY'!A233,"")</f>
        <v/>
      </c>
      <c r="B233" s="8" t="str">
        <f>IF(A232&lt;'MASTER COPY'!$C$7,'MASTER COPY'!B233,"")</f>
        <v/>
      </c>
      <c r="C233" s="18" t="str">
        <f>IF(A232&lt;'MASTER COPY'!$C$7,'MASTER COPY'!C233,"")</f>
        <v/>
      </c>
      <c r="D233" s="5" t="str">
        <f>IF(A232&lt;'MASTER COPY'!$C$7,'MASTER COPY'!E233,"")</f>
        <v/>
      </c>
      <c r="F233" s="45"/>
    </row>
    <row r="234" spans="1:6" x14ac:dyDescent="0.25">
      <c r="A234" s="63" t="str">
        <f>IF(A233&lt;'MASTER COPY'!$C$7,'MASTER COPY'!A234,"")</f>
        <v/>
      </c>
      <c r="B234" s="8" t="str">
        <f>IF(A233&lt;'MASTER COPY'!$C$7,'MASTER COPY'!B234,"")</f>
        <v/>
      </c>
      <c r="C234" s="18" t="str">
        <f>IF(A233&lt;'MASTER COPY'!$C$7,'MASTER COPY'!C234,"")</f>
        <v/>
      </c>
      <c r="D234" s="5" t="str">
        <f>IF(A233&lt;'MASTER COPY'!$C$7,'MASTER COPY'!E234,"")</f>
        <v/>
      </c>
      <c r="F234" s="45"/>
    </row>
    <row r="235" spans="1:6" x14ac:dyDescent="0.25">
      <c r="A235" s="63" t="str">
        <f>IF(A234&lt;'MASTER COPY'!$C$7,'MASTER COPY'!A235,"")</f>
        <v/>
      </c>
      <c r="B235" s="8" t="str">
        <f>IF(A234&lt;'MASTER COPY'!$C$7,'MASTER COPY'!B235,"")</f>
        <v/>
      </c>
      <c r="C235" s="18" t="str">
        <f>IF(A234&lt;'MASTER COPY'!$C$7,'MASTER COPY'!C235,"")</f>
        <v/>
      </c>
      <c r="D235" s="5" t="str">
        <f>IF(A234&lt;'MASTER COPY'!$C$7,'MASTER COPY'!E235,"")</f>
        <v/>
      </c>
      <c r="F235" s="45"/>
    </row>
    <row r="236" spans="1:6" x14ac:dyDescent="0.25">
      <c r="A236" s="63" t="str">
        <f>IF(A235&lt;'MASTER COPY'!$C$7,'MASTER COPY'!A236,"")</f>
        <v/>
      </c>
      <c r="B236" s="8" t="str">
        <f>IF(A235&lt;'MASTER COPY'!$C$7,'MASTER COPY'!B236,"")</f>
        <v/>
      </c>
      <c r="C236" s="18" t="str">
        <f>IF(A235&lt;'MASTER COPY'!$C$7,'MASTER COPY'!C236,"")</f>
        <v/>
      </c>
      <c r="D236" s="5" t="str">
        <f>IF(A235&lt;'MASTER COPY'!$C$7,'MASTER COPY'!E236,"")</f>
        <v/>
      </c>
      <c r="F236" s="45"/>
    </row>
    <row r="237" spans="1:6" x14ac:dyDescent="0.25">
      <c r="A237" s="63" t="str">
        <f>IF(A236&lt;'MASTER COPY'!$C$7,'MASTER COPY'!A237,"")</f>
        <v/>
      </c>
      <c r="B237" s="8" t="str">
        <f>IF(A236&lt;'MASTER COPY'!$C$7,'MASTER COPY'!B237,"")</f>
        <v/>
      </c>
      <c r="C237" s="18" t="str">
        <f>IF(A236&lt;'MASTER COPY'!$C$7,'MASTER COPY'!C237,"")</f>
        <v/>
      </c>
      <c r="D237" s="5" t="str">
        <f>IF(A236&lt;'MASTER COPY'!$C$7,'MASTER COPY'!E237,"")</f>
        <v/>
      </c>
      <c r="F237" s="45"/>
    </row>
    <row r="238" spans="1:6" x14ac:dyDescent="0.25">
      <c r="A238" s="63" t="str">
        <f>IF(A237&lt;'MASTER COPY'!$C$7,'MASTER COPY'!A238,"")</f>
        <v/>
      </c>
      <c r="B238" s="8" t="str">
        <f>IF(A237&lt;'MASTER COPY'!$C$7,'MASTER COPY'!B238,"")</f>
        <v/>
      </c>
      <c r="C238" s="18" t="str">
        <f>IF(A237&lt;'MASTER COPY'!$C$7,'MASTER COPY'!C238,"")</f>
        <v/>
      </c>
      <c r="D238" s="5" t="str">
        <f>IF(A237&lt;'MASTER COPY'!$C$7,'MASTER COPY'!E238,"")</f>
        <v/>
      </c>
      <c r="F238" s="45"/>
    </row>
    <row r="239" spans="1:6" x14ac:dyDescent="0.25">
      <c r="A239" s="63" t="str">
        <f>IF(A238&lt;'MASTER COPY'!$C$7,'MASTER COPY'!A239,"")</f>
        <v/>
      </c>
      <c r="B239" s="8" t="str">
        <f>IF(A238&lt;'MASTER COPY'!$C$7,'MASTER COPY'!B239,"")</f>
        <v/>
      </c>
      <c r="C239" s="18" t="str">
        <f>IF(A238&lt;'MASTER COPY'!$C$7,'MASTER COPY'!C239,"")</f>
        <v/>
      </c>
      <c r="D239" s="5" t="str">
        <f>IF(A238&lt;'MASTER COPY'!$C$7,'MASTER COPY'!E239,"")</f>
        <v/>
      </c>
      <c r="F239" s="45"/>
    </row>
    <row r="240" spans="1:6" x14ac:dyDescent="0.25">
      <c r="A240" s="63" t="str">
        <f>IF(A239&lt;'MASTER COPY'!$C$7,'MASTER COPY'!A240,"")</f>
        <v/>
      </c>
      <c r="B240" s="8" t="str">
        <f>IF(A239&lt;'MASTER COPY'!$C$7,'MASTER COPY'!B240,"")</f>
        <v/>
      </c>
      <c r="C240" s="18" t="str">
        <f>IF(A239&lt;'MASTER COPY'!$C$7,'MASTER COPY'!C240,"")</f>
        <v/>
      </c>
      <c r="D240" s="5" t="str">
        <f>IF(A239&lt;'MASTER COPY'!$C$7,'MASTER COPY'!E240,"")</f>
        <v/>
      </c>
      <c r="F240" s="45"/>
    </row>
    <row r="241" spans="1:6" x14ac:dyDescent="0.25">
      <c r="A241" s="63" t="str">
        <f>IF(A240&lt;'MASTER COPY'!$C$7,'MASTER COPY'!A241,"")</f>
        <v/>
      </c>
      <c r="B241" s="8" t="str">
        <f>IF(A240&lt;'MASTER COPY'!$C$7,'MASTER COPY'!B241,"")</f>
        <v/>
      </c>
      <c r="C241" s="18" t="str">
        <f>IF(A240&lt;'MASTER COPY'!$C$7,'MASTER COPY'!C241,"")</f>
        <v/>
      </c>
      <c r="D241" s="5" t="str">
        <f>IF(A240&lt;'MASTER COPY'!$C$7,'MASTER COPY'!E241,"")</f>
        <v/>
      </c>
      <c r="F241" s="45"/>
    </row>
    <row r="242" spans="1:6" x14ac:dyDescent="0.25">
      <c r="A242" s="63" t="str">
        <f>IF(A241&lt;'MASTER COPY'!$C$7,'MASTER COPY'!A242,"")</f>
        <v/>
      </c>
      <c r="B242" s="8" t="str">
        <f>IF(A241&lt;'MASTER COPY'!$C$7,'MASTER COPY'!B242,"")</f>
        <v/>
      </c>
      <c r="C242" s="18" t="str">
        <f>IF(A241&lt;'MASTER COPY'!$C$7,'MASTER COPY'!C242,"")</f>
        <v/>
      </c>
      <c r="D242" s="5" t="str">
        <f>IF(A241&lt;'MASTER COPY'!$C$7,'MASTER COPY'!E242,"")</f>
        <v/>
      </c>
      <c r="F242" s="45"/>
    </row>
    <row r="243" spans="1:6" x14ac:dyDescent="0.25">
      <c r="A243" s="63" t="str">
        <f>IF(A242&lt;'MASTER COPY'!$C$7,'MASTER COPY'!A243,"")</f>
        <v/>
      </c>
      <c r="B243" s="8" t="str">
        <f>IF(A242&lt;'MASTER COPY'!$C$7,'MASTER COPY'!B243,"")</f>
        <v/>
      </c>
      <c r="C243" s="18" t="str">
        <f>IF(A242&lt;'MASTER COPY'!$C$7,'MASTER COPY'!C243,"")</f>
        <v/>
      </c>
      <c r="D243" s="5" t="str">
        <f>IF(A242&lt;'MASTER COPY'!$C$7,'MASTER COPY'!E243,"")</f>
        <v/>
      </c>
      <c r="F243" s="45"/>
    </row>
    <row r="244" spans="1:6" x14ac:dyDescent="0.25">
      <c r="A244" s="63" t="str">
        <f>IF(A243&lt;'MASTER COPY'!$C$7,'MASTER COPY'!A244,"")</f>
        <v/>
      </c>
      <c r="B244" s="8" t="str">
        <f>IF(A243&lt;'MASTER COPY'!$C$7,'MASTER COPY'!B244,"")</f>
        <v/>
      </c>
      <c r="C244" s="18" t="str">
        <f>IF(A243&lt;'MASTER COPY'!$C$7,'MASTER COPY'!C244,"")</f>
        <v/>
      </c>
      <c r="D244" s="5" t="str">
        <f>IF(A243&lt;'MASTER COPY'!$C$7,'MASTER COPY'!E244,"")</f>
        <v/>
      </c>
      <c r="F244" s="45"/>
    </row>
    <row r="245" spans="1:6" x14ac:dyDescent="0.25">
      <c r="A245" s="63" t="str">
        <f>IF(A244&lt;'MASTER COPY'!$C$7,'MASTER COPY'!A245,"")</f>
        <v/>
      </c>
      <c r="B245" s="8" t="str">
        <f>IF(A244&lt;'MASTER COPY'!$C$7,'MASTER COPY'!B245,"")</f>
        <v/>
      </c>
      <c r="C245" s="18" t="str">
        <f>IF(A244&lt;'MASTER COPY'!$C$7,'MASTER COPY'!C245,"")</f>
        <v/>
      </c>
      <c r="D245" s="5" t="str">
        <f>IF(A244&lt;'MASTER COPY'!$C$7,'MASTER COPY'!E245,"")</f>
        <v/>
      </c>
      <c r="F245" s="45"/>
    </row>
    <row r="246" spans="1:6" x14ac:dyDescent="0.25">
      <c r="A246" s="63" t="str">
        <f>IF(A245&lt;'MASTER COPY'!$C$7,'MASTER COPY'!A246,"")</f>
        <v/>
      </c>
      <c r="B246" s="8" t="str">
        <f>IF(A245&lt;'MASTER COPY'!$C$7,'MASTER COPY'!B246,"")</f>
        <v/>
      </c>
      <c r="C246" s="18" t="str">
        <f>IF(A245&lt;'MASTER COPY'!$C$7,'MASTER COPY'!C246,"")</f>
        <v/>
      </c>
      <c r="D246" s="5" t="str">
        <f>IF(A245&lt;'MASTER COPY'!$C$7,'MASTER COPY'!E246,"")</f>
        <v/>
      </c>
      <c r="F246" s="45"/>
    </row>
    <row r="247" spans="1:6" x14ac:dyDescent="0.25">
      <c r="A247" s="63" t="str">
        <f>IF(A246&lt;'MASTER COPY'!$C$7,'MASTER COPY'!A247,"")</f>
        <v/>
      </c>
      <c r="B247" s="8" t="str">
        <f>IF(A246&lt;'MASTER COPY'!$C$7,'MASTER COPY'!B247,"")</f>
        <v/>
      </c>
      <c r="C247" s="18" t="str">
        <f>IF(A246&lt;'MASTER COPY'!$C$7,'MASTER COPY'!C247,"")</f>
        <v/>
      </c>
      <c r="D247" s="5" t="str">
        <f>IF(A246&lt;'MASTER COPY'!$C$7,'MASTER COPY'!E247,"")</f>
        <v/>
      </c>
      <c r="F247" s="45"/>
    </row>
    <row r="248" spans="1:6" x14ac:dyDescent="0.25">
      <c r="A248" s="63" t="str">
        <f>IF(A247&lt;'MASTER COPY'!$C$7,'MASTER COPY'!A248,"")</f>
        <v/>
      </c>
      <c r="B248" s="8" t="str">
        <f>IF(A247&lt;'MASTER COPY'!$C$7,'MASTER COPY'!B248,"")</f>
        <v/>
      </c>
      <c r="C248" s="18" t="str">
        <f>IF(A247&lt;'MASTER COPY'!$C$7,'MASTER COPY'!C248,"")</f>
        <v/>
      </c>
      <c r="D248" s="5" t="str">
        <f>IF(A247&lt;'MASTER COPY'!$C$7,'MASTER COPY'!E248,"")</f>
        <v/>
      </c>
      <c r="F248" s="45"/>
    </row>
    <row r="249" spans="1:6" x14ac:dyDescent="0.25">
      <c r="A249" s="63" t="str">
        <f>IF(A248&lt;'MASTER COPY'!$C$7,'MASTER COPY'!A249,"")</f>
        <v/>
      </c>
      <c r="B249" s="8" t="str">
        <f>IF(A248&lt;'MASTER COPY'!$C$7,'MASTER COPY'!B249,"")</f>
        <v/>
      </c>
      <c r="C249" s="18" t="str">
        <f>IF(A248&lt;'MASTER COPY'!$C$7,'MASTER COPY'!C249,"")</f>
        <v/>
      </c>
      <c r="D249" s="5" t="str">
        <f>IF(A248&lt;'MASTER COPY'!$C$7,'MASTER COPY'!E249,"")</f>
        <v/>
      </c>
      <c r="F249" s="45"/>
    </row>
    <row r="250" spans="1:6" x14ac:dyDescent="0.25">
      <c r="A250" s="63" t="str">
        <f>IF(A249&lt;'MASTER COPY'!$C$7,'MASTER COPY'!A250,"")</f>
        <v/>
      </c>
      <c r="B250" s="8" t="str">
        <f>IF(A249&lt;'MASTER COPY'!$C$7,'MASTER COPY'!B250,"")</f>
        <v/>
      </c>
      <c r="C250" s="18" t="str">
        <f>IF(A249&lt;'MASTER COPY'!$C$7,'MASTER COPY'!C250,"")</f>
        <v/>
      </c>
      <c r="D250" s="5" t="str">
        <f>IF(A249&lt;'MASTER COPY'!$C$7,'MASTER COPY'!E250,"")</f>
        <v/>
      </c>
      <c r="F250" s="45"/>
    </row>
    <row r="251" spans="1:6" x14ac:dyDescent="0.25">
      <c r="A251" s="63" t="str">
        <f>IF(A250&lt;'MASTER COPY'!$C$7,'MASTER COPY'!A251,"")</f>
        <v/>
      </c>
      <c r="B251" s="8" t="str">
        <f>IF(A250&lt;'MASTER COPY'!$C$7,'MASTER COPY'!B251,"")</f>
        <v/>
      </c>
      <c r="C251" s="18" t="str">
        <f>IF(A250&lt;'MASTER COPY'!$C$7,'MASTER COPY'!C251,"")</f>
        <v/>
      </c>
      <c r="D251" s="5" t="str">
        <f>IF(A250&lt;'MASTER COPY'!$C$7,'MASTER COPY'!E251,"")</f>
        <v/>
      </c>
      <c r="F251" s="45"/>
    </row>
    <row r="252" spans="1:6" x14ac:dyDescent="0.25">
      <c r="A252" s="63" t="str">
        <f>IF(A251&lt;'MASTER COPY'!$C$7,'MASTER COPY'!A252,"")</f>
        <v/>
      </c>
      <c r="B252" s="8" t="str">
        <f>IF(A251&lt;'MASTER COPY'!$C$7,'MASTER COPY'!B252,"")</f>
        <v/>
      </c>
      <c r="C252" s="18" t="str">
        <f>IF(A251&lt;'MASTER COPY'!$C$7,'MASTER COPY'!C252,"")</f>
        <v/>
      </c>
      <c r="D252" s="5" t="str">
        <f>IF(A251&lt;'MASTER COPY'!$C$7,'MASTER COPY'!E252,"")</f>
        <v/>
      </c>
      <c r="F252" s="45"/>
    </row>
    <row r="253" spans="1:6" x14ac:dyDescent="0.25">
      <c r="A253" s="63" t="str">
        <f>IF(A252&lt;'MASTER COPY'!$C$7,'MASTER COPY'!A253,"")</f>
        <v/>
      </c>
      <c r="B253" s="8" t="str">
        <f>IF(A252&lt;'MASTER COPY'!$C$7,'MASTER COPY'!B253,"")</f>
        <v/>
      </c>
      <c r="C253" s="18" t="str">
        <f>IF(A252&lt;'MASTER COPY'!$C$7,'MASTER COPY'!C253,"")</f>
        <v/>
      </c>
      <c r="D253" s="5" t="str">
        <f>IF(A252&lt;'MASTER COPY'!$C$7,'MASTER COPY'!E253,"")</f>
        <v/>
      </c>
      <c r="F253" s="45"/>
    </row>
    <row r="254" spans="1:6" x14ac:dyDescent="0.25">
      <c r="A254" s="63" t="str">
        <f>IF(A253&lt;'MASTER COPY'!$C$7,'MASTER COPY'!A254,"")</f>
        <v/>
      </c>
      <c r="B254" s="8" t="str">
        <f>IF(A253&lt;'MASTER COPY'!$C$7,'MASTER COPY'!B254,"")</f>
        <v/>
      </c>
      <c r="C254" s="18" t="str">
        <f>IF(A253&lt;'MASTER COPY'!$C$7,'MASTER COPY'!C254,"")</f>
        <v/>
      </c>
      <c r="D254" s="5" t="str">
        <f>IF(A253&lt;'MASTER COPY'!$C$7,'MASTER COPY'!E254,"")</f>
        <v/>
      </c>
      <c r="F254" s="45"/>
    </row>
    <row r="255" spans="1:6" x14ac:dyDescent="0.25">
      <c r="A255" s="63" t="str">
        <f>IF(A254&lt;'MASTER COPY'!$C$7,'MASTER COPY'!A255,"")</f>
        <v/>
      </c>
      <c r="B255" s="8" t="str">
        <f>IF(A254&lt;'MASTER COPY'!$C$7,'MASTER COPY'!B255,"")</f>
        <v/>
      </c>
      <c r="C255" s="18" t="str">
        <f>IF(A254&lt;'MASTER COPY'!$C$7,'MASTER COPY'!C255,"")</f>
        <v/>
      </c>
      <c r="D255" s="5" t="str">
        <f>IF(A254&lt;'MASTER COPY'!$C$7,'MASTER COPY'!E255,"")</f>
        <v/>
      </c>
      <c r="F255" s="45"/>
    </row>
    <row r="256" spans="1:6" x14ac:dyDescent="0.25">
      <c r="A256" s="63" t="str">
        <f>IF(A255&lt;'MASTER COPY'!$C$7,'MASTER COPY'!A256,"")</f>
        <v/>
      </c>
      <c r="B256" s="8" t="str">
        <f>IF(A255&lt;'MASTER COPY'!$C$7,'MASTER COPY'!B256,"")</f>
        <v/>
      </c>
      <c r="C256" s="18" t="str">
        <f>IF(A255&lt;'MASTER COPY'!$C$7,'MASTER COPY'!C256,"")</f>
        <v/>
      </c>
      <c r="D256" s="5" t="str">
        <f>IF(A255&lt;'MASTER COPY'!$C$7,'MASTER COPY'!E256,"")</f>
        <v/>
      </c>
      <c r="F256" s="45"/>
    </row>
    <row r="257" spans="1:8" x14ac:dyDescent="0.25">
      <c r="A257" s="63" t="str">
        <f>IF(A256&lt;'MASTER COPY'!$C$7,'MASTER COPY'!A257,"")</f>
        <v/>
      </c>
      <c r="B257" s="8" t="str">
        <f>IF(A256&lt;'MASTER COPY'!$C$7,'MASTER COPY'!B257,"")</f>
        <v/>
      </c>
      <c r="C257" s="18" t="str">
        <f>IF(A256&lt;'MASTER COPY'!$C$7,'MASTER COPY'!C257,"")</f>
        <v/>
      </c>
      <c r="D257" s="5" t="str">
        <f>IF(A256&lt;'MASTER COPY'!$C$7,'MASTER COPY'!E257,"")</f>
        <v/>
      </c>
      <c r="F257" s="45"/>
    </row>
    <row r="258" spans="1:8" x14ac:dyDescent="0.25">
      <c r="A258" s="63" t="str">
        <f>IF(A257&lt;'MASTER COPY'!$C$7,'MASTER COPY'!A258,"")</f>
        <v/>
      </c>
      <c r="B258" s="8" t="str">
        <f>IF(A257&lt;'MASTER COPY'!$C$7,'MASTER COPY'!B258,"")</f>
        <v/>
      </c>
      <c r="C258" s="18" t="str">
        <f>IF(A257&lt;'MASTER COPY'!$C$7,'MASTER COPY'!C258,"")</f>
        <v/>
      </c>
      <c r="D258" s="5" t="str">
        <f>IF(A257&lt;'MASTER COPY'!$C$7,'MASTER COPY'!E258,"")</f>
        <v/>
      </c>
      <c r="F258" s="45"/>
    </row>
    <row r="259" spans="1:8" x14ac:dyDescent="0.25">
      <c r="A259" s="55"/>
      <c r="B259" s="56"/>
      <c r="C259" s="58"/>
      <c r="D259" s="57"/>
      <c r="F259" s="45"/>
    </row>
    <row r="260" spans="1:8" x14ac:dyDescent="0.25">
      <c r="A260" s="10"/>
      <c r="B260" s="10"/>
      <c r="C260" s="20"/>
      <c r="D260" s="10"/>
      <c r="E260" s="17">
        <f ca="1">SUM(E9:E159)</f>
        <v>55</v>
      </c>
      <c r="F260" s="45">
        <f ca="1">SUM(F9:F159)</f>
        <v>55</v>
      </c>
      <c r="G260" s="17">
        <f ca="1">SUM(G9:G159)</f>
        <v>55</v>
      </c>
      <c r="H260" s="17">
        <f ca="1">SUM(H9:H159)</f>
        <v>55</v>
      </c>
    </row>
    <row r="261" spans="1:8" x14ac:dyDescent="0.25">
      <c r="A261" s="10"/>
      <c r="B261" s="10"/>
      <c r="C261" s="20"/>
      <c r="D261" s="10"/>
    </row>
    <row r="262" spans="1:8" x14ac:dyDescent="0.25">
      <c r="A262" s="10"/>
      <c r="B262" s="10"/>
      <c r="C262" s="20"/>
      <c r="D262" s="10"/>
    </row>
    <row r="263" spans="1:8" x14ac:dyDescent="0.25">
      <c r="A263" s="63"/>
      <c r="B263" s="63" t="s">
        <v>23</v>
      </c>
      <c r="C263" s="63">
        <f>'MASTER COPY'!C7</f>
        <v>55</v>
      </c>
      <c r="D263" s="63" t="s">
        <v>24</v>
      </c>
    </row>
    <row r="264" spans="1:8" x14ac:dyDescent="0.25">
      <c r="A264" s="63"/>
      <c r="B264" s="63" t="s">
        <v>25</v>
      </c>
      <c r="C264" s="63">
        <f ca="1">E260</f>
        <v>55</v>
      </c>
      <c r="D264" s="63">
        <f ca="1">ROUND(((C264/$C$263)*100),0)</f>
        <v>100</v>
      </c>
    </row>
    <row r="265" spans="1:8" x14ac:dyDescent="0.25">
      <c r="A265" s="63"/>
      <c r="B265" s="63" t="s">
        <v>26</v>
      </c>
      <c r="C265" s="63">
        <f ca="1">F260</f>
        <v>55</v>
      </c>
      <c r="D265" s="63">
        <f ca="1">ROUND(((C265/$C$263)*100),0)</f>
        <v>100</v>
      </c>
    </row>
    <row r="266" spans="1:8" x14ac:dyDescent="0.25">
      <c r="A266" s="63"/>
      <c r="B266" s="63" t="s">
        <v>27</v>
      </c>
      <c r="C266" s="63">
        <f ca="1">G260</f>
        <v>55</v>
      </c>
      <c r="D266" s="63">
        <f ca="1">ROUND(((C266/$C$263)*100),0)</f>
        <v>100</v>
      </c>
    </row>
    <row r="267" spans="1:8" x14ac:dyDescent="0.25">
      <c r="A267" s="63"/>
      <c r="B267" s="63" t="s">
        <v>28</v>
      </c>
      <c r="C267" s="63">
        <f ca="1">H260</f>
        <v>55</v>
      </c>
      <c r="D267" s="63">
        <f ca="1">ROUND(((C267/$C$263)*100),0)</f>
        <v>100</v>
      </c>
    </row>
  </sheetData>
  <sheetProtection password="FABF" sheet="1" objects="1" scenarios="1"/>
  <mergeCells count="8">
    <mergeCell ref="A7:A8"/>
    <mergeCell ref="B7:B8"/>
    <mergeCell ref="C7:C8"/>
    <mergeCell ref="D7:D8"/>
    <mergeCell ref="A1:D1"/>
    <mergeCell ref="A2:D2"/>
    <mergeCell ref="A3:D3"/>
    <mergeCell ref="A4:C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8"/>
  <sheetViews>
    <sheetView topLeftCell="A58" zoomScale="140" zoomScaleNormal="140" workbookViewId="0">
      <selection activeCell="I8" sqref="I8"/>
    </sheetView>
  </sheetViews>
  <sheetFormatPr defaultColWidth="9.140625" defaultRowHeight="15" x14ac:dyDescent="0.25"/>
  <cols>
    <col min="1" max="1" width="6.5703125" style="16" customWidth="1"/>
    <col min="2" max="2" width="12.140625" style="17" bestFit="1" customWidth="1"/>
    <col min="3" max="3" width="26.42578125" style="21" bestFit="1" customWidth="1"/>
    <col min="4" max="4" width="18.140625" style="17" customWidth="1"/>
    <col min="5" max="16384" width="9.140625" style="17"/>
  </cols>
  <sheetData>
    <row r="1" spans="1:9" s="16" customFormat="1" x14ac:dyDescent="0.25">
      <c r="A1" s="125" t="str">
        <f>'MASTER COPY'!A1:L1</f>
        <v>DEPARTMENT OF INFORMATION TECHNOLOGY</v>
      </c>
      <c r="B1" s="125"/>
      <c r="C1" s="125"/>
      <c r="D1" s="125"/>
      <c r="E1" s="125"/>
      <c r="F1" s="125"/>
      <c r="G1" s="125"/>
    </row>
    <row r="2" spans="1:9" x14ac:dyDescent="0.25">
      <c r="A2" s="126" t="str">
        <f>'MASTER COPY'!A2:L2</f>
        <v>Narula Institute of Technology</v>
      </c>
      <c r="B2" s="126"/>
      <c r="C2" s="126"/>
      <c r="D2" s="126"/>
      <c r="E2" s="126"/>
      <c r="F2" s="126"/>
      <c r="G2" s="126"/>
    </row>
    <row r="3" spans="1:9" x14ac:dyDescent="0.25">
      <c r="A3" s="126" t="str">
        <f>'MASTER COPY'!A3:L3</f>
        <v>Internal Assesment Records</v>
      </c>
      <c r="B3" s="126"/>
      <c r="C3" s="126"/>
      <c r="D3" s="126"/>
      <c r="E3" s="126"/>
      <c r="F3" s="126"/>
      <c r="G3" s="126"/>
    </row>
    <row r="4" spans="1:9" x14ac:dyDescent="0.25">
      <c r="A4" s="134" t="str">
        <f>'MASTER COPY'!A4:L4</f>
        <v xml:space="preserve">Academic Session: </v>
      </c>
      <c r="B4" s="134"/>
      <c r="C4" s="134"/>
      <c r="D4" s="134"/>
      <c r="E4" s="61">
        <f>'MASTER COPY'!F4</f>
        <v>2021</v>
      </c>
      <c r="F4" s="15"/>
      <c r="G4" s="15"/>
    </row>
    <row r="5" spans="1:9" x14ac:dyDescent="0.25">
      <c r="A5" s="135" t="s">
        <v>98</v>
      </c>
      <c r="B5" s="135"/>
      <c r="C5" s="22" t="str">
        <f>'MASTER COPY'!B5</f>
        <v>IT</v>
      </c>
      <c r="D5" s="62" t="s">
        <v>97</v>
      </c>
      <c r="E5" s="23" t="str">
        <f>'MASTER COPY'!D5</f>
        <v>4th</v>
      </c>
      <c r="F5" s="14"/>
      <c r="G5" s="14"/>
    </row>
    <row r="6" spans="1:9" x14ac:dyDescent="0.25">
      <c r="A6" s="135" t="s">
        <v>99</v>
      </c>
      <c r="B6" s="135"/>
      <c r="C6" s="22" t="str">
        <f>'MASTER COPY'!C6</f>
        <v>8th</v>
      </c>
      <c r="D6" s="62" t="s">
        <v>94</v>
      </c>
      <c r="E6" s="23" t="str">
        <f>'MASTER COPY'!F5</f>
        <v>IT801B</v>
      </c>
      <c r="F6" s="14"/>
      <c r="G6" s="14"/>
    </row>
    <row r="7" spans="1:9" ht="38.25" x14ac:dyDescent="0.25">
      <c r="A7" s="127" t="s">
        <v>3</v>
      </c>
      <c r="B7" s="133" t="s">
        <v>22</v>
      </c>
      <c r="C7" s="136" t="s">
        <v>0</v>
      </c>
      <c r="D7" s="3" t="s">
        <v>15</v>
      </c>
      <c r="E7" s="4" t="s">
        <v>5</v>
      </c>
      <c r="F7" s="3" t="s">
        <v>16</v>
      </c>
      <c r="G7" s="3" t="s">
        <v>7</v>
      </c>
    </row>
    <row r="8" spans="1:9" ht="76.5" x14ac:dyDescent="0.25">
      <c r="A8" s="127"/>
      <c r="B8" s="133"/>
      <c r="C8" s="136"/>
      <c r="D8" s="3" t="s">
        <v>4</v>
      </c>
      <c r="E8" s="4" t="s">
        <v>6</v>
      </c>
      <c r="F8" s="3" t="s">
        <v>9</v>
      </c>
      <c r="G8" s="3" t="s">
        <v>8</v>
      </c>
    </row>
    <row r="9" spans="1:9" ht="20.25" x14ac:dyDescent="0.3">
      <c r="A9" s="63">
        <f>'MASTER COPY'!A9</f>
        <v>1</v>
      </c>
      <c r="B9" s="8">
        <f>'MASTER COPY'!B9</f>
        <v>430417010003</v>
      </c>
      <c r="C9" s="18" t="str">
        <f>'MASTER COPY'!C9</f>
        <v>SOURAV MAITY</v>
      </c>
      <c r="D9" s="6">
        <f ca="1">'MASTER COPY'!F9</f>
        <v>5</v>
      </c>
      <c r="E9" s="7">
        <f ca="1">'MASTER COPY'!G9</f>
        <v>9</v>
      </c>
      <c r="F9" s="6">
        <f ca="1">'MASTER COPY'!H9</f>
        <v>14</v>
      </c>
      <c r="G9" s="63">
        <f ca="1">SUM(D9+E9+F9)</f>
        <v>28</v>
      </c>
      <c r="I9" s="19"/>
    </row>
    <row r="10" spans="1:9" x14ac:dyDescent="0.25">
      <c r="A10" s="63">
        <f>IF(A9&lt;'MASTER COPY'!$C$7,'MASTER COPY'!A10,"")</f>
        <v>2</v>
      </c>
      <c r="B10" s="8">
        <f>IF(A9&lt;'MASTER COPY'!$C$7,'MASTER COPY'!B10,"")</f>
        <v>430417010004</v>
      </c>
      <c r="C10" s="18" t="str">
        <f>IF(A9&lt;'MASTER COPY'!$C$7,'MASTER COPY'!C10,"")</f>
        <v>ABHISHEK MALAKAR</v>
      </c>
      <c r="D10" s="6">
        <f ca="1">IF(A9&lt;'MASTER COPY'!$C$7,'MASTER COPY'!F10,"")</f>
        <v>5</v>
      </c>
      <c r="E10" s="7">
        <f ca="1">IF(A9&lt;'MASTER COPY'!$C$7,'MASTER COPY'!G10,"")</f>
        <v>9</v>
      </c>
      <c r="F10" s="6">
        <f ca="1">IF(A9&lt;'MASTER COPY'!$C$7,'MASTER COPY'!H10,"")</f>
        <v>14</v>
      </c>
      <c r="G10" s="63">
        <f ca="1">IF(A9&lt;'MASTER COPY'!$C$7,SUM(D10+E10+F10),"")</f>
        <v>28</v>
      </c>
    </row>
    <row r="11" spans="1:9" x14ac:dyDescent="0.25">
      <c r="A11" s="63">
        <f>IF(A10&lt;'MASTER COPY'!$C$7,'MASTER COPY'!A11,"")</f>
        <v>3</v>
      </c>
      <c r="B11" s="8">
        <f>IF(A10&lt;'MASTER COPY'!$C$7,'MASTER COPY'!B11,"")</f>
        <v>430417010005</v>
      </c>
      <c r="C11" s="18" t="str">
        <f>IF(A10&lt;'MASTER COPY'!$C$7,'MASTER COPY'!C11,"")</f>
        <v>SOUMYAJIT GHOSH</v>
      </c>
      <c r="D11" s="6">
        <f ca="1">IF(A10&lt;'MASTER COPY'!$C$7,'MASTER COPY'!F11,"")</f>
        <v>5</v>
      </c>
      <c r="E11" s="7">
        <f ca="1">IF(A10&lt;'MASTER COPY'!$C$7,'MASTER COPY'!G11,"")</f>
        <v>9</v>
      </c>
      <c r="F11" s="6">
        <f ca="1">IF(A10&lt;'MASTER COPY'!$C$7,'MASTER COPY'!H11,"")</f>
        <v>14</v>
      </c>
      <c r="G11" s="63">
        <f ca="1">IF(A10&lt;'MASTER COPY'!$C$7,SUM(D11+E11+F11),"")</f>
        <v>28</v>
      </c>
    </row>
    <row r="12" spans="1:9" x14ac:dyDescent="0.25">
      <c r="A12" s="63">
        <f>IF(A11&lt;'MASTER COPY'!$C$7,'MASTER COPY'!A12,"")</f>
        <v>4</v>
      </c>
      <c r="B12" s="8">
        <f>IF(A11&lt;'MASTER COPY'!$C$7,'MASTER COPY'!B12,"")</f>
        <v>430417010007</v>
      </c>
      <c r="C12" s="18" t="str">
        <f>IF(A11&lt;'MASTER COPY'!$C$7,'MASTER COPY'!C12,"")</f>
        <v>ARNOB MAJUMDER</v>
      </c>
      <c r="D12" s="6">
        <f ca="1">IF(A11&lt;'MASTER COPY'!$C$7,'MASTER COPY'!F12,"")</f>
        <v>4</v>
      </c>
      <c r="E12" s="7">
        <f ca="1">IF(A11&lt;'MASTER COPY'!$C$7,'MASTER COPY'!G12,"")</f>
        <v>8</v>
      </c>
      <c r="F12" s="6">
        <f ca="1">IF(A11&lt;'MASTER COPY'!$C$7,'MASTER COPY'!H12,"")</f>
        <v>14</v>
      </c>
      <c r="G12" s="63">
        <f ca="1">IF(A11&lt;'MASTER COPY'!$C$7,SUM(D12+E12+F12),"")</f>
        <v>26</v>
      </c>
    </row>
    <row r="13" spans="1:9" x14ac:dyDescent="0.25">
      <c r="A13" s="63">
        <f>IF(A12&lt;'MASTER COPY'!$C$7,'MASTER COPY'!A13,"")</f>
        <v>5</v>
      </c>
      <c r="B13" s="8">
        <f>IF(A12&lt;'MASTER COPY'!$C$7,'MASTER COPY'!B13,"")</f>
        <v>430417010009</v>
      </c>
      <c r="C13" s="18" t="str">
        <f>IF(A12&lt;'MASTER COPY'!$C$7,'MASTER COPY'!C13,"")</f>
        <v>SANKHASUBHRA SAHA</v>
      </c>
      <c r="D13" s="6">
        <f ca="1">IF(A12&lt;'MASTER COPY'!$C$7,'MASTER COPY'!F13,"")</f>
        <v>4</v>
      </c>
      <c r="E13" s="7">
        <f ca="1">IF(A12&lt;'MASTER COPY'!$C$7,'MASTER COPY'!G13,"")</f>
        <v>8</v>
      </c>
      <c r="F13" s="6">
        <f ca="1">IF(A12&lt;'MASTER COPY'!$C$7,'MASTER COPY'!H13,"")</f>
        <v>14</v>
      </c>
      <c r="G13" s="63">
        <f ca="1">IF(A12&lt;'MASTER COPY'!$C$7,SUM(D13+E13+F13),"")</f>
        <v>26</v>
      </c>
    </row>
    <row r="14" spans="1:9" x14ac:dyDescent="0.25">
      <c r="A14" s="63">
        <f>IF(A13&lt;'MASTER COPY'!$C$7,'MASTER COPY'!A14,"")</f>
        <v>6</v>
      </c>
      <c r="B14" s="8">
        <f>IF(A13&lt;'MASTER COPY'!$C$7,'MASTER COPY'!B14,"")</f>
        <v>430417010010</v>
      </c>
      <c r="C14" s="18" t="str">
        <f>IF(A13&lt;'MASTER COPY'!$C$7,'MASTER COPY'!C14,"")</f>
        <v>NILESH MISRA</v>
      </c>
      <c r="D14" s="6">
        <f ca="1">IF(A13&lt;'MASTER COPY'!$C$7,'MASTER COPY'!F14,"")</f>
        <v>4</v>
      </c>
      <c r="E14" s="7">
        <f ca="1">IF(A13&lt;'MASTER COPY'!$C$7,'MASTER COPY'!G14,"")</f>
        <v>8</v>
      </c>
      <c r="F14" s="6">
        <f ca="1">IF(A13&lt;'MASTER COPY'!$C$7,'MASTER COPY'!H14,"")</f>
        <v>14</v>
      </c>
      <c r="G14" s="63">
        <f ca="1">IF(A13&lt;'MASTER COPY'!$C$7,SUM(D14+E14+F14),"")</f>
        <v>26</v>
      </c>
    </row>
    <row r="15" spans="1:9" x14ac:dyDescent="0.25">
      <c r="A15" s="63">
        <f>IF(A14&lt;'MASTER COPY'!$C$7,'MASTER COPY'!A15,"")</f>
        <v>7</v>
      </c>
      <c r="B15" s="8">
        <f>IF(A14&lt;'MASTER COPY'!$C$7,'MASTER COPY'!B15,"")</f>
        <v>430417010011</v>
      </c>
      <c r="C15" s="18" t="str">
        <f>IF(A14&lt;'MASTER COPY'!$C$7,'MASTER COPY'!C15,"")</f>
        <v>SUBHRA SANKHA SAHA</v>
      </c>
      <c r="D15" s="6">
        <f ca="1">IF(A14&lt;'MASTER COPY'!$C$7,'MASTER COPY'!F15,"")</f>
        <v>3</v>
      </c>
      <c r="E15" s="7">
        <f ca="1">IF(A14&lt;'MASTER COPY'!$C$7,'MASTER COPY'!G15,"")</f>
        <v>8</v>
      </c>
      <c r="F15" s="6">
        <f ca="1">IF(A14&lt;'MASTER COPY'!$C$7,'MASTER COPY'!H15,"")</f>
        <v>14</v>
      </c>
      <c r="G15" s="63">
        <f ca="1">IF(A14&lt;'MASTER COPY'!$C$7,SUM(D15+E15+F15),"")</f>
        <v>25</v>
      </c>
    </row>
    <row r="16" spans="1:9" x14ac:dyDescent="0.25">
      <c r="A16" s="63">
        <f>IF(A15&lt;'MASTER COPY'!$C$7,'MASTER COPY'!A16,"")</f>
        <v>8</v>
      </c>
      <c r="B16" s="8">
        <f>IF(A15&lt;'MASTER COPY'!$C$7,'MASTER COPY'!B16,"")</f>
        <v>430417010012</v>
      </c>
      <c r="C16" s="18" t="str">
        <f>IF(A15&lt;'MASTER COPY'!$C$7,'MASTER COPY'!C16,"")</f>
        <v>SAIKAT DAS</v>
      </c>
      <c r="D16" s="6">
        <f ca="1">IF(A15&lt;'MASTER COPY'!$C$7,'MASTER COPY'!F16,"")</f>
        <v>3</v>
      </c>
      <c r="E16" s="7">
        <f ca="1">IF(A15&lt;'MASTER COPY'!$C$7,'MASTER COPY'!G16,"")</f>
        <v>8</v>
      </c>
      <c r="F16" s="6">
        <f ca="1">IF(A15&lt;'MASTER COPY'!$C$7,'MASTER COPY'!H16,"")</f>
        <v>14</v>
      </c>
      <c r="G16" s="63">
        <f ca="1">IF(A15&lt;'MASTER COPY'!$C$7,SUM(D16+E16+F16),"")</f>
        <v>25</v>
      </c>
    </row>
    <row r="17" spans="1:7" x14ac:dyDescent="0.25">
      <c r="A17" s="63">
        <f>IF(A16&lt;'MASTER COPY'!$C$7,'MASTER COPY'!A17,"")</f>
        <v>9</v>
      </c>
      <c r="B17" s="8">
        <f>IF(A16&lt;'MASTER COPY'!$C$7,'MASTER COPY'!B17,"")</f>
        <v>430417010015</v>
      </c>
      <c r="C17" s="18" t="str">
        <f>IF(A16&lt;'MASTER COPY'!$C$7,'MASTER COPY'!C17,"")</f>
        <v>HARDEEP SINGH GILL</v>
      </c>
      <c r="D17" s="6">
        <f ca="1">IF(A16&lt;'MASTER COPY'!$C$7,'MASTER COPY'!F17,"")</f>
        <v>5</v>
      </c>
      <c r="E17" s="7">
        <f ca="1">IF(A16&lt;'MASTER COPY'!$C$7,'MASTER COPY'!G17,"")</f>
        <v>9</v>
      </c>
      <c r="F17" s="6">
        <f ca="1">IF(A16&lt;'MASTER COPY'!$C$7,'MASTER COPY'!H17,"")</f>
        <v>14</v>
      </c>
      <c r="G17" s="63">
        <f ca="1">IF(A16&lt;'MASTER COPY'!$C$7,SUM(D17+E17+F17),"")</f>
        <v>28</v>
      </c>
    </row>
    <row r="18" spans="1:7" x14ac:dyDescent="0.25">
      <c r="A18" s="63">
        <f>IF(A17&lt;'MASTER COPY'!$C$7,'MASTER COPY'!A18,"")</f>
        <v>10</v>
      </c>
      <c r="B18" s="8">
        <f>IF(A17&lt;'MASTER COPY'!$C$7,'MASTER COPY'!B18,"")</f>
        <v>430417010016</v>
      </c>
      <c r="C18" s="18" t="str">
        <f>IF(A17&lt;'MASTER COPY'!$C$7,'MASTER COPY'!C18,"")</f>
        <v>SOUVIK PAUL</v>
      </c>
      <c r="D18" s="6">
        <f ca="1">IF(A17&lt;'MASTER COPY'!$C$7,'MASTER COPY'!F18,"")</f>
        <v>5</v>
      </c>
      <c r="E18" s="7">
        <f ca="1">IF(A17&lt;'MASTER COPY'!$C$7,'MASTER COPY'!G18,"")</f>
        <v>9</v>
      </c>
      <c r="F18" s="6">
        <f ca="1">IF(A17&lt;'MASTER COPY'!$C$7,'MASTER COPY'!H18,"")</f>
        <v>14</v>
      </c>
      <c r="G18" s="63">
        <f ca="1">IF(A17&lt;'MASTER COPY'!$C$7,SUM(D18+E18+F18),"")</f>
        <v>28</v>
      </c>
    </row>
    <row r="19" spans="1:7" x14ac:dyDescent="0.25">
      <c r="A19" s="63">
        <f>IF(A18&lt;'MASTER COPY'!$C$7,'MASTER COPY'!A19,"")</f>
        <v>11</v>
      </c>
      <c r="B19" s="8">
        <f>IF(A18&lt;'MASTER COPY'!$C$7,'MASTER COPY'!B19,"")</f>
        <v>430417010017</v>
      </c>
      <c r="C19" s="18" t="str">
        <f>IF(A18&lt;'MASTER COPY'!$C$7,'MASTER COPY'!C19,"")</f>
        <v>DEBANJAN GHOSH</v>
      </c>
      <c r="D19" s="6">
        <f ca="1">IF(A18&lt;'MASTER COPY'!$C$7,'MASTER COPY'!F19,"")</f>
        <v>3</v>
      </c>
      <c r="E19" s="7">
        <f ca="1">IF(A18&lt;'MASTER COPY'!$C$7,'MASTER COPY'!G19,"")</f>
        <v>8</v>
      </c>
      <c r="F19" s="6">
        <f ca="1">IF(A18&lt;'MASTER COPY'!$C$7,'MASTER COPY'!H19,"")</f>
        <v>14</v>
      </c>
      <c r="G19" s="63">
        <f ca="1">IF(A18&lt;'MASTER COPY'!$C$7,SUM(D19+E19+F19),"")</f>
        <v>25</v>
      </c>
    </row>
    <row r="20" spans="1:7" x14ac:dyDescent="0.25">
      <c r="A20" s="63">
        <f>IF(A19&lt;'MASTER COPY'!$C$7,'MASTER COPY'!A20,"")</f>
        <v>12</v>
      </c>
      <c r="B20" s="8">
        <f>IF(A19&lt;'MASTER COPY'!$C$7,'MASTER COPY'!B20,"")</f>
        <v>430417010018</v>
      </c>
      <c r="C20" s="18" t="str">
        <f>IF(A19&lt;'MASTER COPY'!$C$7,'MASTER COPY'!C20,"")</f>
        <v>MD ASIF NAWAZ</v>
      </c>
      <c r="D20" s="6">
        <f ca="1">IF(A19&lt;'MASTER COPY'!$C$7,'MASTER COPY'!F20,"")</f>
        <v>3</v>
      </c>
      <c r="E20" s="7">
        <f ca="1">IF(A19&lt;'MASTER COPY'!$C$7,'MASTER COPY'!G20,"")</f>
        <v>8</v>
      </c>
      <c r="F20" s="6">
        <f ca="1">IF(A19&lt;'MASTER COPY'!$C$7,'MASTER COPY'!H20,"")</f>
        <v>14</v>
      </c>
      <c r="G20" s="63">
        <f ca="1">IF(A19&lt;'MASTER COPY'!$C$7,SUM(D20+E20+F20),"")</f>
        <v>25</v>
      </c>
    </row>
    <row r="21" spans="1:7" x14ac:dyDescent="0.25">
      <c r="A21" s="63">
        <f>IF(A20&lt;'MASTER COPY'!$C$7,'MASTER COPY'!A21,"")</f>
        <v>13</v>
      </c>
      <c r="B21" s="8">
        <f>IF(A20&lt;'MASTER COPY'!$C$7,'MASTER COPY'!B21,"")</f>
        <v>430417010021</v>
      </c>
      <c r="C21" s="18" t="str">
        <f>IF(A20&lt;'MASTER COPY'!$C$7,'MASTER COPY'!C21,"")</f>
        <v>ARPIT SARKAR</v>
      </c>
      <c r="D21" s="6">
        <f ca="1">IF(A20&lt;'MASTER COPY'!$C$7,'MASTER COPY'!F21,"")</f>
        <v>5</v>
      </c>
      <c r="E21" s="7">
        <f ca="1">IF(A20&lt;'MASTER COPY'!$C$7,'MASTER COPY'!G21,"")</f>
        <v>10</v>
      </c>
      <c r="F21" s="6">
        <f ca="1">IF(A20&lt;'MASTER COPY'!$C$7,'MASTER COPY'!H21,"")</f>
        <v>14</v>
      </c>
      <c r="G21" s="63">
        <f ca="1">IF(A20&lt;'MASTER COPY'!$C$7,SUM(D21+E21+F21),"")</f>
        <v>29</v>
      </c>
    </row>
    <row r="22" spans="1:7" x14ac:dyDescent="0.25">
      <c r="A22" s="63">
        <f>IF(A21&lt;'MASTER COPY'!$C$7,'MASTER COPY'!A22,"")</f>
        <v>14</v>
      </c>
      <c r="B22" s="8">
        <f>IF(A21&lt;'MASTER COPY'!$C$7,'MASTER COPY'!B22,"")</f>
        <v>430417010023</v>
      </c>
      <c r="C22" s="18" t="str">
        <f>IF(A21&lt;'MASTER COPY'!$C$7,'MASTER COPY'!C22,"")</f>
        <v>BISHAL SINGH</v>
      </c>
      <c r="D22" s="6">
        <f ca="1">IF(A21&lt;'MASTER COPY'!$C$7,'MASTER COPY'!F22,"")</f>
        <v>5</v>
      </c>
      <c r="E22" s="7">
        <f ca="1">IF(A21&lt;'MASTER COPY'!$C$7,'MASTER COPY'!G22,"")</f>
        <v>10</v>
      </c>
      <c r="F22" s="6">
        <f ca="1">IF(A21&lt;'MASTER COPY'!$C$7,'MASTER COPY'!H22,"")</f>
        <v>14</v>
      </c>
      <c r="G22" s="63">
        <f ca="1">IF(A21&lt;'MASTER COPY'!$C$7,SUM(D22+E22+F22),"")</f>
        <v>29</v>
      </c>
    </row>
    <row r="23" spans="1:7" x14ac:dyDescent="0.25">
      <c r="A23" s="63">
        <f>IF(A22&lt;'MASTER COPY'!$C$7,'MASTER COPY'!A23,"")</f>
        <v>15</v>
      </c>
      <c r="B23" s="8">
        <f>IF(A22&lt;'MASTER COPY'!$C$7,'MASTER COPY'!B23,"")</f>
        <v>430417010025</v>
      </c>
      <c r="C23" s="18" t="str">
        <f>IF(A22&lt;'MASTER COPY'!$C$7,'MASTER COPY'!C23,"")</f>
        <v>MANADEEP PAL</v>
      </c>
      <c r="D23" s="6">
        <f ca="1">IF(A22&lt;'MASTER COPY'!$C$7,'MASTER COPY'!F23,"")</f>
        <v>4</v>
      </c>
      <c r="E23" s="7">
        <f ca="1">IF(A22&lt;'MASTER COPY'!$C$7,'MASTER COPY'!G23,"")</f>
        <v>8</v>
      </c>
      <c r="F23" s="6">
        <f ca="1">IF(A22&lt;'MASTER COPY'!$C$7,'MASTER COPY'!H23,"")</f>
        <v>14</v>
      </c>
      <c r="G23" s="63">
        <f ca="1">IF(A22&lt;'MASTER COPY'!$C$7,SUM(D23+E23+F23),"")</f>
        <v>26</v>
      </c>
    </row>
    <row r="24" spans="1:7" x14ac:dyDescent="0.25">
      <c r="A24" s="63">
        <f>IF(A23&lt;'MASTER COPY'!$C$7,'MASTER COPY'!A24,"")</f>
        <v>16</v>
      </c>
      <c r="B24" s="8">
        <f>IF(A23&lt;'MASTER COPY'!$C$7,'MASTER COPY'!B24,"")</f>
        <v>430417010026</v>
      </c>
      <c r="C24" s="18" t="str">
        <f>IF(A23&lt;'MASTER COPY'!$C$7,'MASTER COPY'!C24,"")</f>
        <v>ASHISH KUMAR</v>
      </c>
      <c r="D24" s="6">
        <f ca="1">IF(A23&lt;'MASTER COPY'!$C$7,'MASTER COPY'!F24,"")</f>
        <v>4</v>
      </c>
      <c r="E24" s="7">
        <f ca="1">IF(A23&lt;'MASTER COPY'!$C$7,'MASTER COPY'!G24,"")</f>
        <v>9</v>
      </c>
      <c r="F24" s="6">
        <f ca="1">IF(A23&lt;'MASTER COPY'!$C$7,'MASTER COPY'!H24,"")</f>
        <v>14</v>
      </c>
      <c r="G24" s="63">
        <f ca="1">IF(A23&lt;'MASTER COPY'!$C$7,SUM(D24+E24+F24),"")</f>
        <v>27</v>
      </c>
    </row>
    <row r="25" spans="1:7" x14ac:dyDescent="0.25">
      <c r="A25" s="63">
        <f>IF(A24&lt;'MASTER COPY'!$C$7,'MASTER COPY'!A25,"")</f>
        <v>17</v>
      </c>
      <c r="B25" s="8">
        <f>IF(A24&lt;'MASTER COPY'!$C$7,'MASTER COPY'!B25,"")</f>
        <v>430417010029</v>
      </c>
      <c r="C25" s="18" t="str">
        <f>IF(A24&lt;'MASTER COPY'!$C$7,'MASTER COPY'!C25,"")</f>
        <v>SUBHADEEP CHATTERJEE</v>
      </c>
      <c r="D25" s="6">
        <f ca="1">IF(A24&lt;'MASTER COPY'!$C$7,'MASTER COPY'!F25,"")</f>
        <v>4</v>
      </c>
      <c r="E25" s="7">
        <f ca="1">IF(A24&lt;'MASTER COPY'!$C$7,'MASTER COPY'!G25,"")</f>
        <v>8</v>
      </c>
      <c r="F25" s="6">
        <f ca="1">IF(A24&lt;'MASTER COPY'!$C$7,'MASTER COPY'!H25,"")</f>
        <v>14</v>
      </c>
      <c r="G25" s="63">
        <f ca="1">IF(A24&lt;'MASTER COPY'!$C$7,SUM(D25+E25+F25),"")</f>
        <v>26</v>
      </c>
    </row>
    <row r="26" spans="1:7" x14ac:dyDescent="0.25">
      <c r="A26" s="63">
        <f>IF(A25&lt;'MASTER COPY'!$C$7,'MASTER COPY'!A26,"")</f>
        <v>18</v>
      </c>
      <c r="B26" s="8">
        <f>IF(A25&lt;'MASTER COPY'!$C$7,'MASTER COPY'!B26,"")</f>
        <v>430417010030</v>
      </c>
      <c r="C26" s="18" t="str">
        <f>IF(A25&lt;'MASTER COPY'!$C$7,'MASTER COPY'!C26,"")</f>
        <v>YASH GAURAV</v>
      </c>
      <c r="D26" s="6">
        <f ca="1">IF(A25&lt;'MASTER COPY'!$C$7,'MASTER COPY'!F26,"")</f>
        <v>3</v>
      </c>
      <c r="E26" s="7">
        <f ca="1">IF(A25&lt;'MASTER COPY'!$C$7,'MASTER COPY'!G26,"")</f>
        <v>8</v>
      </c>
      <c r="F26" s="6">
        <f ca="1">IF(A25&lt;'MASTER COPY'!$C$7,'MASTER COPY'!H26,"")</f>
        <v>14</v>
      </c>
      <c r="G26" s="63">
        <f ca="1">IF(A25&lt;'MASTER COPY'!$C$7,SUM(D26+E26+F26),"")</f>
        <v>25</v>
      </c>
    </row>
    <row r="27" spans="1:7" x14ac:dyDescent="0.25">
      <c r="A27" s="63">
        <f>IF(A26&lt;'MASTER COPY'!$C$7,'MASTER COPY'!A27,"")</f>
        <v>19</v>
      </c>
      <c r="B27" s="8">
        <f>IF(A26&lt;'MASTER COPY'!$C$7,'MASTER COPY'!B27,"")</f>
        <v>430417010031</v>
      </c>
      <c r="C27" s="18" t="str">
        <f>IF(A26&lt;'MASTER COPY'!$C$7,'MASTER COPY'!C27,"")</f>
        <v>MOHIT SHAW</v>
      </c>
      <c r="D27" s="6">
        <f ca="1">IF(A26&lt;'MASTER COPY'!$C$7,'MASTER COPY'!F27,"")</f>
        <v>3</v>
      </c>
      <c r="E27" s="7">
        <f ca="1">IF(A26&lt;'MASTER COPY'!$C$7,'MASTER COPY'!G27,"")</f>
        <v>8</v>
      </c>
      <c r="F27" s="6">
        <f ca="1">IF(A26&lt;'MASTER COPY'!$C$7,'MASTER COPY'!H27,"")</f>
        <v>14</v>
      </c>
      <c r="G27" s="63">
        <f ca="1">IF(A26&lt;'MASTER COPY'!$C$7,SUM(D27+E27+F27),"")</f>
        <v>25</v>
      </c>
    </row>
    <row r="28" spans="1:7" x14ac:dyDescent="0.25">
      <c r="A28" s="63">
        <f>IF(A27&lt;'MASTER COPY'!$C$7,'MASTER COPY'!A28,"")</f>
        <v>20</v>
      </c>
      <c r="B28" s="8">
        <f>IF(A27&lt;'MASTER COPY'!$C$7,'MASTER COPY'!B28,"")</f>
        <v>430417010032</v>
      </c>
      <c r="C28" s="18" t="str">
        <f>IF(A27&lt;'MASTER COPY'!$C$7,'MASTER COPY'!C28,"")</f>
        <v>KRISHNENDU DUTTA</v>
      </c>
      <c r="D28" s="6">
        <f ca="1">IF(A27&lt;'MASTER COPY'!$C$7,'MASTER COPY'!F28,"")</f>
        <v>3</v>
      </c>
      <c r="E28" s="7">
        <f ca="1">IF(A27&lt;'MASTER COPY'!$C$7,'MASTER COPY'!G28,"")</f>
        <v>8</v>
      </c>
      <c r="F28" s="6">
        <f ca="1">IF(A27&lt;'MASTER COPY'!$C$7,'MASTER COPY'!H28,"")</f>
        <v>14</v>
      </c>
      <c r="G28" s="63">
        <f ca="1">IF(A27&lt;'MASTER COPY'!$C$7,SUM(D28+E28+F28),"")</f>
        <v>25</v>
      </c>
    </row>
    <row r="29" spans="1:7" x14ac:dyDescent="0.25">
      <c r="A29" s="63">
        <f>IF(A28&lt;'MASTER COPY'!$C$7,'MASTER COPY'!A29,"")</f>
        <v>21</v>
      </c>
      <c r="B29" s="8">
        <f>IF(A28&lt;'MASTER COPY'!$C$7,'MASTER COPY'!B29,"")</f>
        <v>430417010035</v>
      </c>
      <c r="C29" s="18" t="str">
        <f>IF(A28&lt;'MASTER COPY'!$C$7,'MASTER COPY'!C29,"")</f>
        <v>ADITYA SARKHEL</v>
      </c>
      <c r="D29" s="6">
        <f ca="1">IF(A28&lt;'MASTER COPY'!$C$7,'MASTER COPY'!F29,"")</f>
        <v>5</v>
      </c>
      <c r="E29" s="7">
        <f ca="1">IF(A28&lt;'MASTER COPY'!$C$7,'MASTER COPY'!G29,"")</f>
        <v>10</v>
      </c>
      <c r="F29" s="6">
        <f ca="1">IF(A28&lt;'MASTER COPY'!$C$7,'MASTER COPY'!H29,"")</f>
        <v>14</v>
      </c>
      <c r="G29" s="63">
        <f ca="1">IF(A28&lt;'MASTER COPY'!$C$7,SUM(D29+E29+F29),"")</f>
        <v>29</v>
      </c>
    </row>
    <row r="30" spans="1:7" x14ac:dyDescent="0.25">
      <c r="A30" s="63">
        <f>IF(A29&lt;'MASTER COPY'!$C$7,'MASTER COPY'!A30,"")</f>
        <v>22</v>
      </c>
      <c r="B30" s="8">
        <f>IF(A29&lt;'MASTER COPY'!$C$7,'MASTER COPY'!B30,"")</f>
        <v>430417010036</v>
      </c>
      <c r="C30" s="18" t="str">
        <f>IF(A29&lt;'MASTER COPY'!$C$7,'MASTER COPY'!C30,"")</f>
        <v>MD SHADAB ILYAS</v>
      </c>
      <c r="D30" s="6">
        <f ca="1">IF(A29&lt;'MASTER COPY'!$C$7,'MASTER COPY'!F30,"")</f>
        <v>3</v>
      </c>
      <c r="E30" s="7">
        <f ca="1">IF(A29&lt;'MASTER COPY'!$C$7,'MASTER COPY'!G30,"")</f>
        <v>8</v>
      </c>
      <c r="F30" s="6">
        <f ca="1">IF(A29&lt;'MASTER COPY'!$C$7,'MASTER COPY'!H30,"")</f>
        <v>14</v>
      </c>
      <c r="G30" s="63">
        <f ca="1">IF(A29&lt;'MASTER COPY'!$C$7,SUM(D30+E30+F30),"")</f>
        <v>25</v>
      </c>
    </row>
    <row r="31" spans="1:7" x14ac:dyDescent="0.25">
      <c r="A31" s="63">
        <f>IF(A30&lt;'MASTER COPY'!$C$7,'MASTER COPY'!A31,"")</f>
        <v>23</v>
      </c>
      <c r="B31" s="8">
        <f>IF(A30&lt;'MASTER COPY'!$C$7,'MASTER COPY'!B31,"")</f>
        <v>430417010037</v>
      </c>
      <c r="C31" s="18" t="str">
        <f>IF(A30&lt;'MASTER COPY'!$C$7,'MASTER COPY'!C31,"")</f>
        <v>HARSH KUMAR</v>
      </c>
      <c r="D31" s="6">
        <f ca="1">IF(A30&lt;'MASTER COPY'!$C$7,'MASTER COPY'!F31,"")</f>
        <v>5</v>
      </c>
      <c r="E31" s="7">
        <f ca="1">IF(A30&lt;'MASTER COPY'!$C$7,'MASTER COPY'!G31,"")</f>
        <v>9</v>
      </c>
      <c r="F31" s="6">
        <f ca="1">IF(A30&lt;'MASTER COPY'!$C$7,'MASTER COPY'!H31,"")</f>
        <v>14</v>
      </c>
      <c r="G31" s="63">
        <f ca="1">IF(A30&lt;'MASTER COPY'!$C$7,SUM(D31+E31+F31),"")</f>
        <v>28</v>
      </c>
    </row>
    <row r="32" spans="1:7" x14ac:dyDescent="0.25">
      <c r="A32" s="63">
        <f>IF(A31&lt;'MASTER COPY'!$C$7,'MASTER COPY'!A32,"")</f>
        <v>24</v>
      </c>
      <c r="B32" s="8">
        <f>IF(A31&lt;'MASTER COPY'!$C$7,'MASTER COPY'!B32,"")</f>
        <v>430417010039</v>
      </c>
      <c r="C32" s="18" t="str">
        <f>IF(A31&lt;'MASTER COPY'!$C$7,'MASTER COPY'!C32,"")</f>
        <v>SURAJIT GHOSH</v>
      </c>
      <c r="D32" s="6">
        <f ca="1">IF(A31&lt;'MASTER COPY'!$C$7,'MASTER COPY'!F32,"")</f>
        <v>5</v>
      </c>
      <c r="E32" s="7">
        <f ca="1">IF(A31&lt;'MASTER COPY'!$C$7,'MASTER COPY'!G32,"")</f>
        <v>9</v>
      </c>
      <c r="F32" s="6">
        <f ca="1">IF(A31&lt;'MASTER COPY'!$C$7,'MASTER COPY'!H32,"")</f>
        <v>14</v>
      </c>
      <c r="G32" s="63">
        <f ca="1">IF(A31&lt;'MASTER COPY'!$C$7,SUM(D32+E32+F32),"")</f>
        <v>28</v>
      </c>
    </row>
    <row r="33" spans="1:7" x14ac:dyDescent="0.25">
      <c r="A33" s="63">
        <f>IF(A32&lt;'MASTER COPY'!$C$7,'MASTER COPY'!A33,"")</f>
        <v>25</v>
      </c>
      <c r="B33" s="8">
        <f>IF(A32&lt;'MASTER COPY'!$C$7,'MASTER COPY'!B33,"")</f>
        <v>430417010042</v>
      </c>
      <c r="C33" s="18" t="str">
        <f>IF(A32&lt;'MASTER COPY'!$C$7,'MASTER COPY'!C33,"")</f>
        <v>ABHIRUP DAS</v>
      </c>
      <c r="D33" s="6">
        <f ca="1">IF(A32&lt;'MASTER COPY'!$C$7,'MASTER COPY'!F33,"")</f>
        <v>4</v>
      </c>
      <c r="E33" s="7">
        <f ca="1">IF(A32&lt;'MASTER COPY'!$C$7,'MASTER COPY'!G33,"")</f>
        <v>8</v>
      </c>
      <c r="F33" s="6">
        <f ca="1">IF(A32&lt;'MASTER COPY'!$C$7,'MASTER COPY'!H33,"")</f>
        <v>14</v>
      </c>
      <c r="G33" s="63">
        <f ca="1">IF(A32&lt;'MASTER COPY'!$C$7,SUM(D33+E33+F33),"")</f>
        <v>26</v>
      </c>
    </row>
    <row r="34" spans="1:7" x14ac:dyDescent="0.25">
      <c r="A34" s="63">
        <f>IF(A33&lt;'MASTER COPY'!$C$7,'MASTER COPY'!A34,"")</f>
        <v>26</v>
      </c>
      <c r="B34" s="8">
        <f>IF(A33&lt;'MASTER COPY'!$C$7,'MASTER COPY'!B34,"")</f>
        <v>430417010044</v>
      </c>
      <c r="C34" s="18" t="str">
        <f>IF(A33&lt;'MASTER COPY'!$C$7,'MASTER COPY'!C34,"")</f>
        <v>SOUVIK DEY</v>
      </c>
      <c r="D34" s="6">
        <f ca="1">IF(A33&lt;'MASTER COPY'!$C$7,'MASTER COPY'!F34,"")</f>
        <v>5</v>
      </c>
      <c r="E34" s="7">
        <f ca="1">IF(A33&lt;'MASTER COPY'!$C$7,'MASTER COPY'!G34,"")</f>
        <v>9</v>
      </c>
      <c r="F34" s="6">
        <f ca="1">IF(A33&lt;'MASTER COPY'!$C$7,'MASTER COPY'!H34,"")</f>
        <v>14</v>
      </c>
      <c r="G34" s="63">
        <f ca="1">IF(A33&lt;'MASTER COPY'!$C$7,SUM(D34+E34+F34),"")</f>
        <v>28</v>
      </c>
    </row>
    <row r="35" spans="1:7" x14ac:dyDescent="0.25">
      <c r="A35" s="63">
        <f>IF(A34&lt;'MASTER COPY'!$C$7,'MASTER COPY'!A35,"")</f>
        <v>27</v>
      </c>
      <c r="B35" s="8">
        <f>IF(A34&lt;'MASTER COPY'!$C$7,'MASTER COPY'!B35,"")</f>
        <v>430417010045</v>
      </c>
      <c r="C35" s="18" t="str">
        <f>IF(A34&lt;'MASTER COPY'!$C$7,'MASTER COPY'!C35,"")</f>
        <v>ANKAN GAIN</v>
      </c>
      <c r="D35" s="6">
        <f ca="1">IF(A34&lt;'MASTER COPY'!$C$7,'MASTER COPY'!F35,"")</f>
        <v>3</v>
      </c>
      <c r="E35" s="7">
        <f ca="1">IF(A34&lt;'MASTER COPY'!$C$7,'MASTER COPY'!G35,"")</f>
        <v>8</v>
      </c>
      <c r="F35" s="6">
        <f ca="1">IF(A34&lt;'MASTER COPY'!$C$7,'MASTER COPY'!H35,"")</f>
        <v>14</v>
      </c>
      <c r="G35" s="63">
        <f ca="1">IF(A34&lt;'MASTER COPY'!$C$7,SUM(D35+E35+F35),"")</f>
        <v>25</v>
      </c>
    </row>
    <row r="36" spans="1:7" x14ac:dyDescent="0.25">
      <c r="A36" s="63">
        <f>IF(A35&lt;'MASTER COPY'!$C$7,'MASTER COPY'!A36,"")</f>
        <v>28</v>
      </c>
      <c r="B36" s="8">
        <f>IF(A35&lt;'MASTER COPY'!$C$7,'MASTER COPY'!B36,"")</f>
        <v>430417010046</v>
      </c>
      <c r="C36" s="18" t="str">
        <f>IF(A35&lt;'MASTER COPY'!$C$7,'MASTER COPY'!C36,"")</f>
        <v>RAHUL ROY</v>
      </c>
      <c r="D36" s="6">
        <f ca="1">IF(A35&lt;'MASTER COPY'!$C$7,'MASTER COPY'!F36,"")</f>
        <v>4</v>
      </c>
      <c r="E36" s="7">
        <f ca="1">IF(A35&lt;'MASTER COPY'!$C$7,'MASTER COPY'!G36,"")</f>
        <v>8</v>
      </c>
      <c r="F36" s="6">
        <f ca="1">IF(A35&lt;'MASTER COPY'!$C$7,'MASTER COPY'!H36,"")</f>
        <v>14</v>
      </c>
      <c r="G36" s="63">
        <f ca="1">IF(A35&lt;'MASTER COPY'!$C$7,SUM(D36+E36+F36),"")</f>
        <v>26</v>
      </c>
    </row>
    <row r="37" spans="1:7" x14ac:dyDescent="0.25">
      <c r="A37" s="63">
        <f>IF(A36&lt;'MASTER COPY'!$C$7,'MASTER COPY'!A37,"")</f>
        <v>29</v>
      </c>
      <c r="B37" s="8">
        <f>IF(A36&lt;'MASTER COPY'!$C$7,'MASTER COPY'!B37,"")</f>
        <v>430417010047</v>
      </c>
      <c r="C37" s="18" t="str">
        <f>IF(A36&lt;'MASTER COPY'!$C$7,'MASTER COPY'!C37,"")</f>
        <v>SAURAV SAMANTA</v>
      </c>
      <c r="D37" s="6">
        <f ca="1">IF(A36&lt;'MASTER COPY'!$C$7,'MASTER COPY'!F37,"")</f>
        <v>4</v>
      </c>
      <c r="E37" s="7">
        <f ca="1">IF(A36&lt;'MASTER COPY'!$C$7,'MASTER COPY'!G37,"")</f>
        <v>8</v>
      </c>
      <c r="F37" s="6">
        <f ca="1">IF(A36&lt;'MASTER COPY'!$C$7,'MASTER COPY'!H37,"")</f>
        <v>14</v>
      </c>
      <c r="G37" s="63">
        <f ca="1">IF(A36&lt;'MASTER COPY'!$C$7,SUM(D37+E37+F37),"")</f>
        <v>26</v>
      </c>
    </row>
    <row r="38" spans="1:7" x14ac:dyDescent="0.25">
      <c r="A38" s="63">
        <f>IF(A37&lt;'MASTER COPY'!$C$7,'MASTER COPY'!A38,"")</f>
        <v>30</v>
      </c>
      <c r="B38" s="8">
        <f>IF(A37&lt;'MASTER COPY'!$C$7,'MASTER COPY'!B38,"")</f>
        <v>430417010050</v>
      </c>
      <c r="C38" s="18" t="str">
        <f>IF(A37&lt;'MASTER COPY'!$C$7,'MASTER COPY'!C38,"")</f>
        <v>INDRAJIT SHAW</v>
      </c>
      <c r="D38" s="6">
        <f ca="1">IF(A37&lt;'MASTER COPY'!$C$7,'MASTER COPY'!F38,"")</f>
        <v>5</v>
      </c>
      <c r="E38" s="7">
        <f ca="1">IF(A37&lt;'MASTER COPY'!$C$7,'MASTER COPY'!G38,"")</f>
        <v>9</v>
      </c>
      <c r="F38" s="6">
        <f ca="1">IF(A37&lt;'MASTER COPY'!$C$7,'MASTER COPY'!H38,"")</f>
        <v>14</v>
      </c>
      <c r="G38" s="63">
        <f ca="1">IF(A37&lt;'MASTER COPY'!$C$7,SUM(D38+E38+F38),"")</f>
        <v>28</v>
      </c>
    </row>
    <row r="39" spans="1:7" x14ac:dyDescent="0.25">
      <c r="A39" s="63">
        <f>IF(A38&lt;'MASTER COPY'!$C$7,'MASTER COPY'!A39,"")</f>
        <v>31</v>
      </c>
      <c r="B39" s="8">
        <f>IF(A38&lt;'MASTER COPY'!$C$7,'MASTER COPY'!B39,"")</f>
        <v>430417010051</v>
      </c>
      <c r="C39" s="18" t="str">
        <f>IF(A38&lt;'MASTER COPY'!$C$7,'MASTER COPY'!C39,"")</f>
        <v>MASUD HOSSAIN</v>
      </c>
      <c r="D39" s="6">
        <f ca="1">IF(A38&lt;'MASTER COPY'!$C$7,'MASTER COPY'!F39,"")</f>
        <v>4</v>
      </c>
      <c r="E39" s="7">
        <f ca="1">IF(A38&lt;'MASTER COPY'!$C$7,'MASTER COPY'!G39,"")</f>
        <v>8</v>
      </c>
      <c r="F39" s="6">
        <f ca="1">IF(A38&lt;'MASTER COPY'!$C$7,'MASTER COPY'!H39,"")</f>
        <v>14</v>
      </c>
      <c r="G39" s="63">
        <f ca="1">IF(A38&lt;'MASTER COPY'!$C$7,SUM(D39+E39+F39),"")</f>
        <v>26</v>
      </c>
    </row>
    <row r="40" spans="1:7" x14ac:dyDescent="0.25">
      <c r="A40" s="63">
        <f>IF(A39&lt;'MASTER COPY'!$C$7,'MASTER COPY'!A40,"")</f>
        <v>32</v>
      </c>
      <c r="B40" s="8">
        <f>IF(A39&lt;'MASTER COPY'!$C$7,'MASTER COPY'!B40,"")</f>
        <v>430417010057</v>
      </c>
      <c r="C40" s="18" t="str">
        <f>IF(A39&lt;'MASTER COPY'!$C$7,'MASTER COPY'!C40,"")</f>
        <v>KUNAL ROY</v>
      </c>
      <c r="D40" s="6">
        <f ca="1">IF(A39&lt;'MASTER COPY'!$C$7,'MASTER COPY'!F40,"")</f>
        <v>3</v>
      </c>
      <c r="E40" s="7">
        <f ca="1">IF(A39&lt;'MASTER COPY'!$C$7,'MASTER COPY'!G40,"")</f>
        <v>8</v>
      </c>
      <c r="F40" s="6">
        <f ca="1">IF(A39&lt;'MASTER COPY'!$C$7,'MASTER COPY'!H40,"")</f>
        <v>14</v>
      </c>
      <c r="G40" s="63">
        <f ca="1">IF(A39&lt;'MASTER COPY'!$C$7,SUM(D40+E40+F40),"")</f>
        <v>25</v>
      </c>
    </row>
    <row r="41" spans="1:7" x14ac:dyDescent="0.25">
      <c r="A41" s="63">
        <f>IF(A40&lt;'MASTER COPY'!$C$7,'MASTER COPY'!A41,"")</f>
        <v>33</v>
      </c>
      <c r="B41" s="8">
        <f>IF(A40&lt;'MASTER COPY'!$C$7,'MASTER COPY'!B41,"")</f>
        <v>430417010058</v>
      </c>
      <c r="C41" s="18" t="str">
        <f>IF(A40&lt;'MASTER COPY'!$C$7,'MASTER COPY'!C41,"")</f>
        <v>SHAMBHAV KUMAR</v>
      </c>
      <c r="D41" s="6">
        <f ca="1">IF(A40&lt;'MASTER COPY'!$C$7,'MASTER COPY'!F41,"")</f>
        <v>4</v>
      </c>
      <c r="E41" s="7">
        <f ca="1">IF(A40&lt;'MASTER COPY'!$C$7,'MASTER COPY'!G41,"")</f>
        <v>8</v>
      </c>
      <c r="F41" s="6">
        <f ca="1">IF(A40&lt;'MASTER COPY'!$C$7,'MASTER COPY'!H41,"")</f>
        <v>14</v>
      </c>
      <c r="G41" s="63">
        <f ca="1">IF(A40&lt;'MASTER COPY'!$C$7,SUM(D41+E41+F41),"")</f>
        <v>26</v>
      </c>
    </row>
    <row r="42" spans="1:7" x14ac:dyDescent="0.25">
      <c r="A42" s="63">
        <f>IF(A41&lt;'MASTER COPY'!$C$7,'MASTER COPY'!A42,"")</f>
        <v>34</v>
      </c>
      <c r="B42" s="8">
        <f>IF(A41&lt;'MASTER COPY'!$C$7,'MASTER COPY'!B42,"")</f>
        <v>430417010059</v>
      </c>
      <c r="C42" s="18" t="str">
        <f>IF(A41&lt;'MASTER COPY'!$C$7,'MASTER COPY'!C42,"")</f>
        <v>KASHIF ALIM</v>
      </c>
      <c r="D42" s="6">
        <f ca="1">IF(A41&lt;'MASTER COPY'!$C$7,'MASTER COPY'!F42,"")</f>
        <v>3</v>
      </c>
      <c r="E42" s="7">
        <f ca="1">IF(A41&lt;'MASTER COPY'!$C$7,'MASTER COPY'!G42,"")</f>
        <v>8</v>
      </c>
      <c r="F42" s="6">
        <f ca="1">IF(A41&lt;'MASTER COPY'!$C$7,'MASTER COPY'!H42,"")</f>
        <v>14</v>
      </c>
      <c r="G42" s="63">
        <f ca="1">IF(A41&lt;'MASTER COPY'!$C$7,SUM(D42+E42+F42),"")</f>
        <v>25</v>
      </c>
    </row>
    <row r="43" spans="1:7" x14ac:dyDescent="0.25">
      <c r="A43" s="63">
        <f>IF(A42&lt;'MASTER COPY'!$C$7,'MASTER COPY'!A43,"")</f>
        <v>35</v>
      </c>
      <c r="B43" s="8">
        <f>IF(A42&lt;'MASTER COPY'!$C$7,'MASTER COPY'!B43,"")</f>
        <v>430417010061</v>
      </c>
      <c r="C43" s="18" t="str">
        <f>IF(A42&lt;'MASTER COPY'!$C$7,'MASTER COPY'!C43,"")</f>
        <v>ROHIT KUMAR</v>
      </c>
      <c r="D43" s="6">
        <f ca="1">IF(A42&lt;'MASTER COPY'!$C$7,'MASTER COPY'!F43,"")</f>
        <v>4</v>
      </c>
      <c r="E43" s="7">
        <f ca="1">IF(A42&lt;'MASTER COPY'!$C$7,'MASTER COPY'!G43,"")</f>
        <v>9</v>
      </c>
      <c r="F43" s="6">
        <f ca="1">IF(A42&lt;'MASTER COPY'!$C$7,'MASTER COPY'!H43,"")</f>
        <v>14</v>
      </c>
      <c r="G43" s="63">
        <f ca="1">IF(A42&lt;'MASTER COPY'!$C$7,SUM(D43+E43+F43),"")</f>
        <v>27</v>
      </c>
    </row>
    <row r="44" spans="1:7" x14ac:dyDescent="0.25">
      <c r="A44" s="63">
        <f>IF(A43&lt;'MASTER COPY'!$C$7,'MASTER COPY'!A44,"")</f>
        <v>36</v>
      </c>
      <c r="B44" s="8">
        <f>IF(A43&lt;'MASTER COPY'!$C$7,'MASTER COPY'!B44,"")</f>
        <v>430417010063</v>
      </c>
      <c r="C44" s="18" t="str">
        <f>IF(A43&lt;'MASTER COPY'!$C$7,'MASTER COPY'!C44,"")</f>
        <v>VICTOR SIMPSON</v>
      </c>
      <c r="D44" s="6">
        <f ca="1">IF(A43&lt;'MASTER COPY'!$C$7,'MASTER COPY'!F44,"")</f>
        <v>5</v>
      </c>
      <c r="E44" s="7">
        <f ca="1">IF(A43&lt;'MASTER COPY'!$C$7,'MASTER COPY'!G44,"")</f>
        <v>9</v>
      </c>
      <c r="F44" s="6">
        <f ca="1">IF(A43&lt;'MASTER COPY'!$C$7,'MASTER COPY'!H44,"")</f>
        <v>14</v>
      </c>
      <c r="G44" s="63">
        <f ca="1">IF(A43&lt;'MASTER COPY'!$C$7,SUM(D44+E44+F44),"")</f>
        <v>28</v>
      </c>
    </row>
    <row r="45" spans="1:7" x14ac:dyDescent="0.25">
      <c r="A45" s="63">
        <f>IF(A44&lt;'MASTER COPY'!$C$7,'MASTER COPY'!A45,"")</f>
        <v>37</v>
      </c>
      <c r="B45" s="8">
        <f>IF(A44&lt;'MASTER COPY'!$C$7,'MASTER COPY'!B45,"")</f>
        <v>430417010065</v>
      </c>
      <c r="C45" s="18" t="str">
        <f>IF(A44&lt;'MASTER COPY'!$C$7,'MASTER COPY'!C45,"")</f>
        <v>DILEEP KUMAR</v>
      </c>
      <c r="D45" s="6">
        <f ca="1">IF(A44&lt;'MASTER COPY'!$C$7,'MASTER COPY'!F45,"")</f>
        <v>3</v>
      </c>
      <c r="E45" s="7">
        <f ca="1">IF(A44&lt;'MASTER COPY'!$C$7,'MASTER COPY'!G45,"")</f>
        <v>8</v>
      </c>
      <c r="F45" s="6">
        <f ca="1">IF(A44&lt;'MASTER COPY'!$C$7,'MASTER COPY'!H45,"")</f>
        <v>14</v>
      </c>
      <c r="G45" s="63">
        <f ca="1">IF(A44&lt;'MASTER COPY'!$C$7,SUM(D45+E45+F45),"")</f>
        <v>25</v>
      </c>
    </row>
    <row r="46" spans="1:7" x14ac:dyDescent="0.25">
      <c r="A46" s="63">
        <f>IF(A45&lt;'MASTER COPY'!$C$7,'MASTER COPY'!A46,"")</f>
        <v>38</v>
      </c>
      <c r="B46" s="8">
        <f>IF(A45&lt;'MASTER COPY'!$C$7,'MASTER COPY'!B46,"")</f>
        <v>430417010066</v>
      </c>
      <c r="C46" s="18" t="str">
        <f>IF(A45&lt;'MASTER COPY'!$C$7,'MASTER COPY'!C46,"")</f>
        <v>PRIYAJIT DAS</v>
      </c>
      <c r="D46" s="6">
        <f ca="1">IF(A45&lt;'MASTER COPY'!$C$7,'MASTER COPY'!F46,"")</f>
        <v>5</v>
      </c>
      <c r="E46" s="7">
        <f ca="1">IF(A45&lt;'MASTER COPY'!$C$7,'MASTER COPY'!G46,"")</f>
        <v>9</v>
      </c>
      <c r="F46" s="6">
        <f ca="1">IF(A45&lt;'MASTER COPY'!$C$7,'MASTER COPY'!H46,"")</f>
        <v>14</v>
      </c>
      <c r="G46" s="63">
        <f ca="1">IF(A45&lt;'MASTER COPY'!$C$7,SUM(D46+E46+F46),"")</f>
        <v>28</v>
      </c>
    </row>
    <row r="47" spans="1:7" x14ac:dyDescent="0.25">
      <c r="A47" s="63">
        <f>IF(A46&lt;'MASTER COPY'!$C$7,'MASTER COPY'!A47,"")</f>
        <v>39</v>
      </c>
      <c r="B47" s="8">
        <f>IF(A46&lt;'MASTER COPY'!$C$7,'MASTER COPY'!B47,"")</f>
        <v>430417010067</v>
      </c>
      <c r="C47" s="18" t="str">
        <f>IF(A46&lt;'MASTER COPY'!$C$7,'MASTER COPY'!C47,"")</f>
        <v>BISWAJIT KUMAR DEBNATH</v>
      </c>
      <c r="D47" s="6">
        <f ca="1">IF(A46&lt;'MASTER COPY'!$C$7,'MASTER COPY'!F47,"")</f>
        <v>5</v>
      </c>
      <c r="E47" s="7">
        <f ca="1">IF(A46&lt;'MASTER COPY'!$C$7,'MASTER COPY'!G47,"")</f>
        <v>10</v>
      </c>
      <c r="F47" s="6">
        <f ca="1">IF(A46&lt;'MASTER COPY'!$C$7,'MASTER COPY'!H47,"")</f>
        <v>14</v>
      </c>
      <c r="G47" s="63">
        <f ca="1">IF(A46&lt;'MASTER COPY'!$C$7,SUM(D47+E47+F47),"")</f>
        <v>29</v>
      </c>
    </row>
    <row r="48" spans="1:7" x14ac:dyDescent="0.25">
      <c r="A48" s="63">
        <f>IF(A47&lt;'MASTER COPY'!$C$7,'MASTER COPY'!A48,"")</f>
        <v>40</v>
      </c>
      <c r="B48" s="8">
        <f>IF(A47&lt;'MASTER COPY'!$C$7,'MASTER COPY'!B48,"")</f>
        <v>430417010068</v>
      </c>
      <c r="C48" s="18" t="str">
        <f>IF(A47&lt;'MASTER COPY'!$C$7,'MASTER COPY'!C48,"")</f>
        <v>PRAKASH KR. MUNDA</v>
      </c>
      <c r="D48" s="6">
        <f ca="1">IF(A47&lt;'MASTER COPY'!$C$7,'MASTER COPY'!F48,"")</f>
        <v>4</v>
      </c>
      <c r="E48" s="7">
        <f ca="1">IF(A47&lt;'MASTER COPY'!$C$7,'MASTER COPY'!G48,"")</f>
        <v>9</v>
      </c>
      <c r="F48" s="6">
        <f ca="1">IF(A47&lt;'MASTER COPY'!$C$7,'MASTER COPY'!H48,"")</f>
        <v>14</v>
      </c>
      <c r="G48" s="63">
        <f ca="1">IF(A47&lt;'MASTER COPY'!$C$7,SUM(D48+E48+F48),"")</f>
        <v>27</v>
      </c>
    </row>
    <row r="49" spans="1:7" x14ac:dyDescent="0.25">
      <c r="A49" s="63">
        <f>IF(A48&lt;'MASTER COPY'!$C$7,'MASTER COPY'!A49,"")</f>
        <v>41</v>
      </c>
      <c r="B49" s="8">
        <f>IF(A48&lt;'MASTER COPY'!$C$7,'MASTER COPY'!B49,"")</f>
        <v>430417010071</v>
      </c>
      <c r="C49" s="18" t="str">
        <f>IF(A48&lt;'MASTER COPY'!$C$7,'MASTER COPY'!C49,"")</f>
        <v>SUBHAM DAS</v>
      </c>
      <c r="D49" s="6">
        <f ca="1">IF(A48&lt;'MASTER COPY'!$C$7,'MASTER COPY'!F49,"")</f>
        <v>3</v>
      </c>
      <c r="E49" s="7">
        <f ca="1">IF(A48&lt;'MASTER COPY'!$C$7,'MASTER COPY'!G49,"")</f>
        <v>8</v>
      </c>
      <c r="F49" s="6">
        <f ca="1">IF(A48&lt;'MASTER COPY'!$C$7,'MASTER COPY'!H49,"")</f>
        <v>14</v>
      </c>
      <c r="G49" s="63">
        <f ca="1">IF(A48&lt;'MASTER COPY'!$C$7,SUM(D49+E49+F49),"")</f>
        <v>25</v>
      </c>
    </row>
    <row r="50" spans="1:7" x14ac:dyDescent="0.25">
      <c r="A50" s="63">
        <f>IF(A49&lt;'MASTER COPY'!$C$7,'MASTER COPY'!A50,"")</f>
        <v>42</v>
      </c>
      <c r="B50" s="8">
        <f>IF(A49&lt;'MASTER COPY'!$C$7,'MASTER COPY'!B50,"")</f>
        <v>430417020001</v>
      </c>
      <c r="C50" s="18" t="str">
        <f>IF(A49&lt;'MASTER COPY'!$C$7,'MASTER COPY'!C50,"")</f>
        <v>SNEHA SINGH</v>
      </c>
      <c r="D50" s="6">
        <f ca="1">IF(A49&lt;'MASTER COPY'!$C$7,'MASTER COPY'!F50,"")</f>
        <v>4</v>
      </c>
      <c r="E50" s="7">
        <f ca="1">IF(A49&lt;'MASTER COPY'!$C$7,'MASTER COPY'!G50,"")</f>
        <v>8</v>
      </c>
      <c r="F50" s="6">
        <f ca="1">IF(A49&lt;'MASTER COPY'!$C$7,'MASTER COPY'!H50,"")</f>
        <v>14</v>
      </c>
      <c r="G50" s="63">
        <f ca="1">IF(A49&lt;'MASTER COPY'!$C$7,SUM(D50+E50+F50),"")</f>
        <v>26</v>
      </c>
    </row>
    <row r="51" spans="1:7" x14ac:dyDescent="0.25">
      <c r="A51" s="63">
        <f>IF(A50&lt;'MASTER COPY'!$C$7,'MASTER COPY'!A51,"")</f>
        <v>43</v>
      </c>
      <c r="B51" s="8">
        <f>IF(A50&lt;'MASTER COPY'!$C$7,'MASTER COPY'!B51,"")</f>
        <v>430417020006</v>
      </c>
      <c r="C51" s="18" t="str">
        <f>IF(A50&lt;'MASTER COPY'!$C$7,'MASTER COPY'!C51,"")</f>
        <v>DEBARATI DAS</v>
      </c>
      <c r="D51" s="6">
        <f ca="1">IF(A50&lt;'MASTER COPY'!$C$7,'MASTER COPY'!F51,"")</f>
        <v>3</v>
      </c>
      <c r="E51" s="7">
        <f ca="1">IF(A50&lt;'MASTER COPY'!$C$7,'MASTER COPY'!G51,"")</f>
        <v>8</v>
      </c>
      <c r="F51" s="6">
        <f ca="1">IF(A50&lt;'MASTER COPY'!$C$7,'MASTER COPY'!H51,"")</f>
        <v>14</v>
      </c>
      <c r="G51" s="63">
        <f ca="1">IF(A50&lt;'MASTER COPY'!$C$7,SUM(D51+E51+F51),"")</f>
        <v>25</v>
      </c>
    </row>
    <row r="52" spans="1:7" x14ac:dyDescent="0.25">
      <c r="A52" s="63">
        <f>IF(A51&lt;'MASTER COPY'!$C$7,'MASTER COPY'!A52,"")</f>
        <v>44</v>
      </c>
      <c r="B52" s="8">
        <f>IF(A51&lt;'MASTER COPY'!$C$7,'MASTER COPY'!B52,"")</f>
        <v>430417020019</v>
      </c>
      <c r="C52" s="18" t="str">
        <f>IF(A51&lt;'MASTER COPY'!$C$7,'MASTER COPY'!C52,"")</f>
        <v>SNEHA HALDER</v>
      </c>
      <c r="D52" s="6">
        <f ca="1">IF(A51&lt;'MASTER COPY'!$C$7,'MASTER COPY'!F52,"")</f>
        <v>5</v>
      </c>
      <c r="E52" s="7">
        <f ca="1">IF(A51&lt;'MASTER COPY'!$C$7,'MASTER COPY'!G52,"")</f>
        <v>10</v>
      </c>
      <c r="F52" s="6">
        <f ca="1">IF(A51&lt;'MASTER COPY'!$C$7,'MASTER COPY'!H52,"")</f>
        <v>14</v>
      </c>
      <c r="G52" s="63">
        <f ca="1">IF(A51&lt;'MASTER COPY'!$C$7,SUM(D52+E52+F52),"")</f>
        <v>29</v>
      </c>
    </row>
    <row r="53" spans="1:7" x14ac:dyDescent="0.25">
      <c r="A53" s="63">
        <f>IF(A52&lt;'MASTER COPY'!$C$7,'MASTER COPY'!A53,"")</f>
        <v>45</v>
      </c>
      <c r="B53" s="8">
        <f>IF(A52&lt;'MASTER COPY'!$C$7,'MASTER COPY'!B53,"")</f>
        <v>430417020020</v>
      </c>
      <c r="C53" s="18" t="str">
        <f>IF(A52&lt;'MASTER COPY'!$C$7,'MASTER COPY'!C53,"")</f>
        <v>ARPITA DUTTA</v>
      </c>
      <c r="D53" s="6">
        <f ca="1">IF(A52&lt;'MASTER COPY'!$C$7,'MASTER COPY'!F53,"")</f>
        <v>4</v>
      </c>
      <c r="E53" s="7">
        <f ca="1">IF(A52&lt;'MASTER COPY'!$C$7,'MASTER COPY'!G53,"")</f>
        <v>8</v>
      </c>
      <c r="F53" s="6">
        <f ca="1">IF(A52&lt;'MASTER COPY'!$C$7,'MASTER COPY'!H53,"")</f>
        <v>14</v>
      </c>
      <c r="G53" s="63">
        <f ca="1">IF(A52&lt;'MASTER COPY'!$C$7,SUM(D53+E53+F53),"")</f>
        <v>26</v>
      </c>
    </row>
    <row r="54" spans="1:7" x14ac:dyDescent="0.25">
      <c r="A54" s="63">
        <f>IF(A53&lt;'MASTER COPY'!$C$7,'MASTER COPY'!A54,"")</f>
        <v>46</v>
      </c>
      <c r="B54" s="8">
        <f>IF(A53&lt;'MASTER COPY'!$C$7,'MASTER COPY'!B54,"")</f>
        <v>430417020028</v>
      </c>
      <c r="C54" s="18" t="str">
        <f>IF(A53&lt;'MASTER COPY'!$C$7,'MASTER COPY'!C54,"")</f>
        <v>DEBASMITA PATHAK</v>
      </c>
      <c r="D54" s="6">
        <f ca="1">IF(A53&lt;'MASTER COPY'!$C$7,'MASTER COPY'!F54,"")</f>
        <v>5</v>
      </c>
      <c r="E54" s="7">
        <f ca="1">IF(A53&lt;'MASTER COPY'!$C$7,'MASTER COPY'!G54,"")</f>
        <v>9</v>
      </c>
      <c r="F54" s="6">
        <f ca="1">IF(A53&lt;'MASTER COPY'!$C$7,'MASTER COPY'!H54,"")</f>
        <v>14</v>
      </c>
      <c r="G54" s="63">
        <f ca="1">IF(A53&lt;'MASTER COPY'!$C$7,SUM(D54+E54+F54),"")</f>
        <v>28</v>
      </c>
    </row>
    <row r="55" spans="1:7" x14ac:dyDescent="0.25">
      <c r="A55" s="63">
        <f>IF(A54&lt;'MASTER COPY'!$C$7,'MASTER COPY'!A55,"")</f>
        <v>47</v>
      </c>
      <c r="B55" s="8">
        <f>IF(A54&lt;'MASTER COPY'!$C$7,'MASTER COPY'!B55,"")</f>
        <v>430417020034</v>
      </c>
      <c r="C55" s="18" t="str">
        <f>IF(A54&lt;'MASTER COPY'!$C$7,'MASTER COPY'!C55,"")</f>
        <v>SHREYASI KARMAKAR</v>
      </c>
      <c r="D55" s="6">
        <f ca="1">IF(A54&lt;'MASTER COPY'!$C$7,'MASTER COPY'!F55,"")</f>
        <v>3</v>
      </c>
      <c r="E55" s="7">
        <f ca="1">IF(A54&lt;'MASTER COPY'!$C$7,'MASTER COPY'!G55,"")</f>
        <v>8</v>
      </c>
      <c r="F55" s="6">
        <f ca="1">IF(A54&lt;'MASTER COPY'!$C$7,'MASTER COPY'!H55,"")</f>
        <v>14</v>
      </c>
      <c r="G55" s="63">
        <f ca="1">IF(A54&lt;'MASTER COPY'!$C$7,SUM(D55+E55+F55),"")</f>
        <v>25</v>
      </c>
    </row>
    <row r="56" spans="1:7" x14ac:dyDescent="0.25">
      <c r="A56" s="63">
        <f>IF(A55&lt;'MASTER COPY'!$C$7,'MASTER COPY'!A56,"")</f>
        <v>48</v>
      </c>
      <c r="B56" s="8">
        <f>IF(A55&lt;'MASTER COPY'!$C$7,'MASTER COPY'!B56,"")</f>
        <v>430417020040</v>
      </c>
      <c r="C56" s="18" t="str">
        <f>IF(A55&lt;'MASTER COPY'!$C$7,'MASTER COPY'!C56,"")</f>
        <v>RUPARNA MUKHERJEE</v>
      </c>
      <c r="D56" s="6">
        <f ca="1">IF(A55&lt;'MASTER COPY'!$C$7,'MASTER COPY'!F56,"")</f>
        <v>3</v>
      </c>
      <c r="E56" s="7">
        <f ca="1">IF(A55&lt;'MASTER COPY'!$C$7,'MASTER COPY'!G56,"")</f>
        <v>8</v>
      </c>
      <c r="F56" s="6">
        <f ca="1">IF(A55&lt;'MASTER COPY'!$C$7,'MASTER COPY'!H56,"")</f>
        <v>14</v>
      </c>
      <c r="G56" s="63">
        <f ca="1">IF(A55&lt;'MASTER COPY'!$C$7,SUM(D56+E56+F56),"")</f>
        <v>25</v>
      </c>
    </row>
    <row r="57" spans="1:7" x14ac:dyDescent="0.25">
      <c r="A57" s="63">
        <f>IF(A56&lt;'MASTER COPY'!$C$7,'MASTER COPY'!A57,"")</f>
        <v>49</v>
      </c>
      <c r="B57" s="8">
        <f>IF(A56&lt;'MASTER COPY'!$C$7,'MASTER COPY'!B57,"")</f>
        <v>430417020043</v>
      </c>
      <c r="C57" s="18" t="str">
        <f>IF(A56&lt;'MASTER COPY'!$C$7,'MASTER COPY'!C57,"")</f>
        <v>SHREYASHREE MONDAL</v>
      </c>
      <c r="D57" s="6">
        <f ca="1">IF(A56&lt;'MASTER COPY'!$C$7,'MASTER COPY'!F57,"")</f>
        <v>4</v>
      </c>
      <c r="E57" s="7">
        <f ca="1">IF(A56&lt;'MASTER COPY'!$C$7,'MASTER COPY'!G57,"")</f>
        <v>8</v>
      </c>
      <c r="F57" s="6">
        <f ca="1">IF(A56&lt;'MASTER COPY'!$C$7,'MASTER COPY'!H57,"")</f>
        <v>14</v>
      </c>
      <c r="G57" s="63">
        <f ca="1">IF(A56&lt;'MASTER COPY'!$C$7,SUM(D57+E57+F57),"")</f>
        <v>26</v>
      </c>
    </row>
    <row r="58" spans="1:7" x14ac:dyDescent="0.25">
      <c r="A58" s="63">
        <f>IF(A57&lt;'MASTER COPY'!$C$7,'MASTER COPY'!A58,"")</f>
        <v>50</v>
      </c>
      <c r="B58" s="8">
        <f>IF(A57&lt;'MASTER COPY'!$C$7,'MASTER COPY'!B58,"")</f>
        <v>430417020048</v>
      </c>
      <c r="C58" s="18" t="str">
        <f>IF(A57&lt;'MASTER COPY'!$C$7,'MASTER COPY'!C58,"")</f>
        <v>ADRIJA SARKAR</v>
      </c>
      <c r="D58" s="6">
        <f ca="1">IF(A57&lt;'MASTER COPY'!$C$7,'MASTER COPY'!F58,"")</f>
        <v>4</v>
      </c>
      <c r="E58" s="7">
        <f ca="1">IF(A57&lt;'MASTER COPY'!$C$7,'MASTER COPY'!G58,"")</f>
        <v>9</v>
      </c>
      <c r="F58" s="6">
        <f ca="1">IF(A57&lt;'MASTER COPY'!$C$7,'MASTER COPY'!H58,"")</f>
        <v>14</v>
      </c>
      <c r="G58" s="63">
        <f ca="1">IF(A57&lt;'MASTER COPY'!$C$7,SUM(D58+E58+F58),"")</f>
        <v>27</v>
      </c>
    </row>
    <row r="59" spans="1:7" x14ac:dyDescent="0.25">
      <c r="A59" s="63">
        <f>IF(A58&lt;'MASTER COPY'!$C$7,'MASTER COPY'!A59,"")</f>
        <v>51</v>
      </c>
      <c r="B59" s="8">
        <f>IF(A58&lt;'MASTER COPY'!$C$7,'MASTER COPY'!B59,"")</f>
        <v>430417020049</v>
      </c>
      <c r="C59" s="18" t="str">
        <f>IF(A58&lt;'MASTER COPY'!$C$7,'MASTER COPY'!C59,"")</f>
        <v>SUDIPA KARMAKAR</v>
      </c>
      <c r="D59" s="6">
        <f ca="1">IF(A58&lt;'MASTER COPY'!$C$7,'MASTER COPY'!F59,"")</f>
        <v>3</v>
      </c>
      <c r="E59" s="7">
        <f ca="1">IF(A58&lt;'MASTER COPY'!$C$7,'MASTER COPY'!G59,"")</f>
        <v>8</v>
      </c>
      <c r="F59" s="6">
        <f ca="1">IF(A58&lt;'MASTER COPY'!$C$7,'MASTER COPY'!H59,"")</f>
        <v>14</v>
      </c>
      <c r="G59" s="63">
        <f ca="1">IF(A58&lt;'MASTER COPY'!$C$7,SUM(D59+E59+F59),"")</f>
        <v>25</v>
      </c>
    </row>
    <row r="60" spans="1:7" x14ac:dyDescent="0.25">
      <c r="A60" s="63">
        <f>IF(A59&lt;'MASTER COPY'!$C$7,'MASTER COPY'!A60,"")</f>
        <v>52</v>
      </c>
      <c r="B60" s="8">
        <f>IF(A59&lt;'MASTER COPY'!$C$7,'MASTER COPY'!B60,"")</f>
        <v>430417020053</v>
      </c>
      <c r="C60" s="18" t="str">
        <f>IF(A59&lt;'MASTER COPY'!$C$7,'MASTER COPY'!C60,"")</f>
        <v>SAYANI SADHUKHAN</v>
      </c>
      <c r="D60" s="6">
        <f ca="1">IF(A59&lt;'MASTER COPY'!$C$7,'MASTER COPY'!F60,"")</f>
        <v>5</v>
      </c>
      <c r="E60" s="7">
        <f ca="1">IF(A59&lt;'MASTER COPY'!$C$7,'MASTER COPY'!G60,"")</f>
        <v>9</v>
      </c>
      <c r="F60" s="6">
        <f ca="1">IF(A59&lt;'MASTER COPY'!$C$7,'MASTER COPY'!H60,"")</f>
        <v>14</v>
      </c>
      <c r="G60" s="63">
        <f ca="1">IF(A59&lt;'MASTER COPY'!$C$7,SUM(D60+E60+F60),"")</f>
        <v>28</v>
      </c>
    </row>
    <row r="61" spans="1:7" x14ac:dyDescent="0.25">
      <c r="A61" s="63">
        <f>IF(A60&lt;'MASTER COPY'!$C$7,'MASTER COPY'!A61,"")</f>
        <v>53</v>
      </c>
      <c r="B61" s="8">
        <f>IF(A60&lt;'MASTER COPY'!$C$7,'MASTER COPY'!B61,"")</f>
        <v>430417020054</v>
      </c>
      <c r="C61" s="18" t="str">
        <f>IF(A60&lt;'MASTER COPY'!$C$7,'MASTER COPY'!C61,"")</f>
        <v>NEHA DEY</v>
      </c>
      <c r="D61" s="6">
        <f ca="1">IF(A60&lt;'MASTER COPY'!$C$7,'MASTER COPY'!F61,"")</f>
        <v>4</v>
      </c>
      <c r="E61" s="7">
        <f ca="1">IF(A60&lt;'MASTER COPY'!$C$7,'MASTER COPY'!G61,"")</f>
        <v>8</v>
      </c>
      <c r="F61" s="6">
        <f ca="1">IF(A60&lt;'MASTER COPY'!$C$7,'MASTER COPY'!H61,"")</f>
        <v>14</v>
      </c>
      <c r="G61" s="63">
        <f ca="1">IF(A60&lt;'MASTER COPY'!$C$7,SUM(D61+E61+F61),"")</f>
        <v>26</v>
      </c>
    </row>
    <row r="62" spans="1:7" x14ac:dyDescent="0.25">
      <c r="A62" s="63">
        <f>IF(A61&lt;'MASTER COPY'!$C$7,'MASTER COPY'!A62,"")</f>
        <v>54</v>
      </c>
      <c r="B62" s="8">
        <f>IF(A61&lt;'MASTER COPY'!$C$7,'MASTER COPY'!B62,"")</f>
        <v>430417020056</v>
      </c>
      <c r="C62" s="18" t="str">
        <f>IF(A61&lt;'MASTER COPY'!$C$7,'MASTER COPY'!C62,"")</f>
        <v>MASUMA KHATUN</v>
      </c>
      <c r="D62" s="6">
        <f ca="1">IF(A61&lt;'MASTER COPY'!$C$7,'MASTER COPY'!F62,"")</f>
        <v>5</v>
      </c>
      <c r="E62" s="7">
        <f ca="1">IF(A61&lt;'MASTER COPY'!$C$7,'MASTER COPY'!G62,"")</f>
        <v>10</v>
      </c>
      <c r="F62" s="6">
        <f ca="1">IF(A61&lt;'MASTER COPY'!$C$7,'MASTER COPY'!H62,"")</f>
        <v>14</v>
      </c>
      <c r="G62" s="63">
        <f ca="1">IF(A61&lt;'MASTER COPY'!$C$7,SUM(D62+E62+F62),"")</f>
        <v>29</v>
      </c>
    </row>
    <row r="63" spans="1:7" x14ac:dyDescent="0.25">
      <c r="A63" s="63">
        <f>IF(A62&lt;'MASTER COPY'!$C$7,'MASTER COPY'!A63,"")</f>
        <v>55</v>
      </c>
      <c r="B63" s="8">
        <f>IF(A62&lt;'MASTER COPY'!$C$7,'MASTER COPY'!B63,"")</f>
        <v>430417020070</v>
      </c>
      <c r="C63" s="18" t="str">
        <f>IF(A62&lt;'MASTER COPY'!$C$7,'MASTER COPY'!C63,"")</f>
        <v>SUKANYA CHAKRABORTY</v>
      </c>
      <c r="D63" s="6">
        <f ca="1">IF(A62&lt;'MASTER COPY'!$C$7,'MASTER COPY'!F63,"")</f>
        <v>4</v>
      </c>
      <c r="E63" s="7">
        <f ca="1">IF(A62&lt;'MASTER COPY'!$C$7,'MASTER COPY'!G63,"")</f>
        <v>8</v>
      </c>
      <c r="F63" s="6">
        <f ca="1">IF(A62&lt;'MASTER COPY'!$C$7,'MASTER COPY'!H63,"")</f>
        <v>14</v>
      </c>
      <c r="G63" s="63">
        <f ca="1">IF(A62&lt;'MASTER COPY'!$C$7,SUM(D63+E63+F63),"")</f>
        <v>26</v>
      </c>
    </row>
    <row r="64" spans="1:7" x14ac:dyDescent="0.25">
      <c r="A64" s="63" t="str">
        <f>IF(A63&lt;'MASTER COPY'!$C$7,'MASTER COPY'!A64,"")</f>
        <v/>
      </c>
      <c r="B64" s="8" t="str">
        <f>IF(A63&lt;'MASTER COPY'!$C$7,'MASTER COPY'!B64,"")</f>
        <v/>
      </c>
      <c r="C64" s="18" t="str">
        <f>IF(A63&lt;'MASTER COPY'!$C$7,'MASTER COPY'!C64,"")</f>
        <v/>
      </c>
      <c r="D64" s="6" t="str">
        <f>IF(A63&lt;'MASTER COPY'!$C$7,'MASTER COPY'!F64,"")</f>
        <v/>
      </c>
      <c r="E64" s="7" t="str">
        <f>IF(A63&lt;'MASTER COPY'!$C$7,'MASTER COPY'!G64,"")</f>
        <v/>
      </c>
      <c r="F64" s="6" t="str">
        <f>IF(A63&lt;'MASTER COPY'!$C$7,'MASTER COPY'!H64,"")</f>
        <v/>
      </c>
      <c r="G64" s="63" t="str">
        <f>IF(A63&lt;'MASTER COPY'!$C$7,SUM(D64+E64+F64),"")</f>
        <v/>
      </c>
    </row>
    <row r="65" spans="1:7" x14ac:dyDescent="0.25">
      <c r="A65" s="63" t="str">
        <f>IF(A64&lt;'MASTER COPY'!$C$7,'MASTER COPY'!A65,"")</f>
        <v/>
      </c>
      <c r="B65" s="8" t="str">
        <f>IF(A64&lt;'MASTER COPY'!$C$7,'MASTER COPY'!B65,"")</f>
        <v/>
      </c>
      <c r="C65" s="18" t="str">
        <f>IF(A64&lt;'MASTER COPY'!$C$7,'MASTER COPY'!C65,"")</f>
        <v/>
      </c>
      <c r="D65" s="6" t="str">
        <f>IF(A64&lt;'MASTER COPY'!$C$7,'MASTER COPY'!F65,"")</f>
        <v/>
      </c>
      <c r="E65" s="7" t="str">
        <f>IF(A64&lt;'MASTER COPY'!$C$7,'MASTER COPY'!G65,"")</f>
        <v/>
      </c>
      <c r="F65" s="6" t="str">
        <f>IF(A64&lt;'MASTER COPY'!$C$7,'MASTER COPY'!H65,"")</f>
        <v/>
      </c>
      <c r="G65" s="63" t="str">
        <f>IF(A64&lt;'MASTER COPY'!$C$7,SUM(D65+E65+F65),"")</f>
        <v/>
      </c>
    </row>
    <row r="66" spans="1:7" x14ac:dyDescent="0.25">
      <c r="A66" s="63" t="str">
        <f>IF(A65&lt;'MASTER COPY'!$C$7,'MASTER COPY'!A66,"")</f>
        <v/>
      </c>
      <c r="B66" s="8" t="str">
        <f>IF(A65&lt;'MASTER COPY'!$C$7,'MASTER COPY'!B66,"")</f>
        <v/>
      </c>
      <c r="C66" s="18" t="str">
        <f>IF(A65&lt;'MASTER COPY'!$C$7,'MASTER COPY'!C66,"")</f>
        <v/>
      </c>
      <c r="D66" s="6" t="str">
        <f>IF(A65&lt;'MASTER COPY'!$C$7,'MASTER COPY'!F66,"")</f>
        <v/>
      </c>
      <c r="E66" s="7" t="str">
        <f>IF(A65&lt;'MASTER COPY'!$C$7,'MASTER COPY'!G66,"")</f>
        <v/>
      </c>
      <c r="F66" s="6" t="str">
        <f>IF(A65&lt;'MASTER COPY'!$C$7,'MASTER COPY'!H66,"")</f>
        <v/>
      </c>
      <c r="G66" s="63" t="str">
        <f>IF(A65&lt;'MASTER COPY'!$C$7,SUM(D66+E66+F66),"")</f>
        <v/>
      </c>
    </row>
    <row r="67" spans="1:7" x14ac:dyDescent="0.25">
      <c r="A67" s="63" t="str">
        <f>IF(A66&lt;'MASTER COPY'!$C$7,'MASTER COPY'!A67,"")</f>
        <v/>
      </c>
      <c r="B67" s="8" t="str">
        <f>IF(A66&lt;'MASTER COPY'!$C$7,'MASTER COPY'!B67,"")</f>
        <v/>
      </c>
      <c r="C67" s="18" t="str">
        <f>IF(A66&lt;'MASTER COPY'!$C$7,'MASTER COPY'!C67,"")</f>
        <v/>
      </c>
      <c r="D67" s="6" t="str">
        <f>IF(A66&lt;'MASTER COPY'!$C$7,'MASTER COPY'!F67,"")</f>
        <v/>
      </c>
      <c r="E67" s="7" t="str">
        <f>IF(A66&lt;'MASTER COPY'!$C$7,'MASTER COPY'!G67,"")</f>
        <v/>
      </c>
      <c r="F67" s="6" t="str">
        <f>IF(A66&lt;'MASTER COPY'!$C$7,'MASTER COPY'!H67,"")</f>
        <v/>
      </c>
      <c r="G67" s="63" t="str">
        <f>IF(A66&lt;'MASTER COPY'!$C$7,SUM(D67+E67+F67),"")</f>
        <v/>
      </c>
    </row>
    <row r="68" spans="1:7" x14ac:dyDescent="0.25">
      <c r="A68" s="63" t="str">
        <f>IF(A67&lt;'MASTER COPY'!$C$7,'MASTER COPY'!A68,"")</f>
        <v/>
      </c>
      <c r="B68" s="8" t="str">
        <f>IF(A67&lt;'MASTER COPY'!$C$7,'MASTER COPY'!B68,"")</f>
        <v/>
      </c>
      <c r="C68" s="18" t="str">
        <f>IF(A67&lt;'MASTER COPY'!$C$7,'MASTER COPY'!C68,"")</f>
        <v/>
      </c>
      <c r="D68" s="6" t="str">
        <f>IF(A67&lt;'MASTER COPY'!$C$7,'MASTER COPY'!F68,"")</f>
        <v/>
      </c>
      <c r="E68" s="7" t="str">
        <f>IF(A67&lt;'MASTER COPY'!$C$7,'MASTER COPY'!G68,"")</f>
        <v/>
      </c>
      <c r="F68" s="6" t="str">
        <f>IF(A67&lt;'MASTER COPY'!$C$7,'MASTER COPY'!H68,"")</f>
        <v/>
      </c>
      <c r="G68" s="63" t="str">
        <f>IF(A67&lt;'MASTER COPY'!$C$7,SUM(D68+E68+F68),"")</f>
        <v/>
      </c>
    </row>
    <row r="69" spans="1:7" x14ac:dyDescent="0.25">
      <c r="A69" s="63" t="str">
        <f>IF(A68&lt;'MASTER COPY'!$C$7,'MASTER COPY'!A69,"")</f>
        <v/>
      </c>
      <c r="B69" s="8" t="str">
        <f>IF(A68&lt;'MASTER COPY'!$C$7,'MASTER COPY'!B69,"")</f>
        <v/>
      </c>
      <c r="C69" s="18" t="str">
        <f>IF(A68&lt;'MASTER COPY'!$C$7,'MASTER COPY'!C69,"")</f>
        <v/>
      </c>
      <c r="D69" s="6" t="str">
        <f>IF(A68&lt;'MASTER COPY'!$C$7,'MASTER COPY'!F69,"")</f>
        <v/>
      </c>
      <c r="E69" s="7" t="str">
        <f>IF(A68&lt;'MASTER COPY'!$C$7,'MASTER COPY'!G69,"")</f>
        <v/>
      </c>
      <c r="F69" s="6" t="str">
        <f>IF(A68&lt;'MASTER COPY'!$C$7,'MASTER COPY'!H69,"")</f>
        <v/>
      </c>
      <c r="G69" s="63" t="str">
        <f>IF(A68&lt;'MASTER COPY'!$C$7,SUM(D69+E69+F69),"")</f>
        <v/>
      </c>
    </row>
    <row r="70" spans="1:7" x14ac:dyDescent="0.25">
      <c r="A70" s="63" t="str">
        <f>IF(A69&lt;'MASTER COPY'!$C$7,'MASTER COPY'!A70,"")</f>
        <v/>
      </c>
      <c r="B70" s="8" t="str">
        <f>IF(A69&lt;'MASTER COPY'!$C$7,'MASTER COPY'!B70,"")</f>
        <v/>
      </c>
      <c r="C70" s="18" t="str">
        <f>IF(A69&lt;'MASTER COPY'!$C$7,'MASTER COPY'!C70,"")</f>
        <v/>
      </c>
      <c r="D70" s="6" t="str">
        <f>IF(A69&lt;'MASTER COPY'!$C$7,'MASTER COPY'!F70,"")</f>
        <v/>
      </c>
      <c r="E70" s="7" t="str">
        <f>IF(A69&lt;'MASTER COPY'!$C$7,'MASTER COPY'!G70,"")</f>
        <v/>
      </c>
      <c r="F70" s="6" t="str">
        <f>IF(A69&lt;'MASTER COPY'!$C$7,'MASTER COPY'!H70,"")</f>
        <v/>
      </c>
      <c r="G70" s="63" t="str">
        <f>IF(A69&lt;'MASTER COPY'!$C$7,SUM(D70+E70+F70),"")</f>
        <v/>
      </c>
    </row>
    <row r="71" spans="1:7" x14ac:dyDescent="0.25">
      <c r="A71" s="63" t="str">
        <f>IF(A70&lt;'MASTER COPY'!$C$7,'MASTER COPY'!A71,"")</f>
        <v/>
      </c>
      <c r="B71" s="8" t="str">
        <f>IF(A70&lt;'MASTER COPY'!$C$7,'MASTER COPY'!B71,"")</f>
        <v/>
      </c>
      <c r="C71" s="18" t="str">
        <f>IF(A70&lt;'MASTER COPY'!$C$7,'MASTER COPY'!C71,"")</f>
        <v/>
      </c>
      <c r="D71" s="6" t="str">
        <f>IF(A70&lt;'MASTER COPY'!$C$7,'MASTER COPY'!F71,"")</f>
        <v/>
      </c>
      <c r="E71" s="7" t="str">
        <f>IF(A70&lt;'MASTER COPY'!$C$7,'MASTER COPY'!G71,"")</f>
        <v/>
      </c>
      <c r="F71" s="6" t="str">
        <f>IF(A70&lt;'MASTER COPY'!$C$7,'MASTER COPY'!H71,"")</f>
        <v/>
      </c>
      <c r="G71" s="63" t="str">
        <f>IF(A70&lt;'MASTER COPY'!$C$7,SUM(D71+E71+F71),"")</f>
        <v/>
      </c>
    </row>
    <row r="72" spans="1:7" x14ac:dyDescent="0.25">
      <c r="A72" s="63" t="str">
        <f>IF(A71&lt;'MASTER COPY'!$C$7,'MASTER COPY'!A72,"")</f>
        <v/>
      </c>
      <c r="B72" s="8" t="str">
        <f>IF(A71&lt;'MASTER COPY'!$C$7,'MASTER COPY'!B72,"")</f>
        <v/>
      </c>
      <c r="C72" s="18" t="str">
        <f>IF(A71&lt;'MASTER COPY'!$C$7,'MASTER COPY'!C72,"")</f>
        <v/>
      </c>
      <c r="D72" s="6" t="str">
        <f>IF(A71&lt;'MASTER COPY'!$C$7,'MASTER COPY'!F72,"")</f>
        <v/>
      </c>
      <c r="E72" s="7" t="str">
        <f>IF(A71&lt;'MASTER COPY'!$C$7,'MASTER COPY'!G72,"")</f>
        <v/>
      </c>
      <c r="F72" s="6" t="str">
        <f>IF(A71&lt;'MASTER COPY'!$C$7,'MASTER COPY'!H72,"")</f>
        <v/>
      </c>
      <c r="G72" s="63" t="str">
        <f>IF(A71&lt;'MASTER COPY'!$C$7,SUM(D72+E72+F72),"")</f>
        <v/>
      </c>
    </row>
    <row r="73" spans="1:7" x14ac:dyDescent="0.25">
      <c r="A73" s="63" t="str">
        <f>IF(A72&lt;'MASTER COPY'!$C$7,'MASTER COPY'!A73,"")</f>
        <v/>
      </c>
      <c r="B73" s="8" t="str">
        <f>IF(A72&lt;'MASTER COPY'!$C$7,'MASTER COPY'!B73,"")</f>
        <v/>
      </c>
      <c r="C73" s="18" t="str">
        <f>IF(A72&lt;'MASTER COPY'!$C$7,'MASTER COPY'!C73,"")</f>
        <v/>
      </c>
      <c r="D73" s="6" t="str">
        <f>IF(A72&lt;'MASTER COPY'!$C$7,'MASTER COPY'!F73,"")</f>
        <v/>
      </c>
      <c r="E73" s="7" t="str">
        <f>IF(A72&lt;'MASTER COPY'!$C$7,'MASTER COPY'!G73,"")</f>
        <v/>
      </c>
      <c r="F73" s="6" t="str">
        <f>IF(A72&lt;'MASTER COPY'!$C$7,'MASTER COPY'!H73,"")</f>
        <v/>
      </c>
      <c r="G73" s="63" t="str">
        <f>IF(A72&lt;'MASTER COPY'!$C$7,SUM(D73+E73+F73),"")</f>
        <v/>
      </c>
    </row>
    <row r="74" spans="1:7" x14ac:dyDescent="0.25">
      <c r="A74" s="63" t="str">
        <f>IF(A73&lt;'MASTER COPY'!$C$7,'MASTER COPY'!A74,"")</f>
        <v/>
      </c>
      <c r="B74" s="8" t="str">
        <f>IF(A73&lt;'MASTER COPY'!$C$7,'MASTER COPY'!B74,"")</f>
        <v/>
      </c>
      <c r="C74" s="18" t="str">
        <f>IF(A73&lt;'MASTER COPY'!$C$7,'MASTER COPY'!C74,"")</f>
        <v/>
      </c>
      <c r="D74" s="6" t="str">
        <f>IF(A73&lt;'MASTER COPY'!$C$7,'MASTER COPY'!F74,"")</f>
        <v/>
      </c>
      <c r="E74" s="7" t="str">
        <f>IF(A73&lt;'MASTER COPY'!$C$7,'MASTER COPY'!G74,"")</f>
        <v/>
      </c>
      <c r="F74" s="6" t="str">
        <f>IF(A73&lt;'MASTER COPY'!$C$7,'MASTER COPY'!H74,"")</f>
        <v/>
      </c>
      <c r="G74" s="63" t="str">
        <f>IF(A73&lt;'MASTER COPY'!$C$7,SUM(D74+E74+F74),"")</f>
        <v/>
      </c>
    </row>
    <row r="75" spans="1:7" x14ac:dyDescent="0.25">
      <c r="A75" s="63" t="str">
        <f>IF(A74&lt;'MASTER COPY'!$C$7,'MASTER COPY'!A75,"")</f>
        <v/>
      </c>
      <c r="B75" s="8" t="str">
        <f>IF(A74&lt;'MASTER COPY'!$C$7,'MASTER COPY'!B75,"")</f>
        <v/>
      </c>
      <c r="C75" s="18" t="str">
        <f>IF(A74&lt;'MASTER COPY'!$C$7,'MASTER COPY'!C75,"")</f>
        <v/>
      </c>
      <c r="D75" s="6" t="str">
        <f>IF(A74&lt;'MASTER COPY'!$C$7,'MASTER COPY'!F75,"")</f>
        <v/>
      </c>
      <c r="E75" s="7" t="str">
        <f>IF(A74&lt;'MASTER COPY'!$C$7,'MASTER COPY'!G75,"")</f>
        <v/>
      </c>
      <c r="F75" s="6" t="str">
        <f>IF(A74&lt;'MASTER COPY'!$C$7,'MASTER COPY'!H75,"")</f>
        <v/>
      </c>
      <c r="G75" s="63" t="str">
        <f>IF(A74&lt;'MASTER COPY'!$C$7,SUM(D75+E75+F75),"")</f>
        <v/>
      </c>
    </row>
    <row r="76" spans="1:7" x14ac:dyDescent="0.25">
      <c r="A76" s="63" t="str">
        <f>IF(A75&lt;'MASTER COPY'!$C$7,'MASTER COPY'!A76,"")</f>
        <v/>
      </c>
      <c r="B76" s="8" t="str">
        <f>IF(A75&lt;'MASTER COPY'!$C$7,'MASTER COPY'!B76,"")</f>
        <v/>
      </c>
      <c r="C76" s="18" t="str">
        <f>IF(A75&lt;'MASTER COPY'!$C$7,'MASTER COPY'!C76,"")</f>
        <v/>
      </c>
      <c r="D76" s="6" t="str">
        <f>IF(A75&lt;'MASTER COPY'!$C$7,'MASTER COPY'!F76,"")</f>
        <v/>
      </c>
      <c r="E76" s="7" t="str">
        <f>IF(A75&lt;'MASTER COPY'!$C$7,'MASTER COPY'!G76,"")</f>
        <v/>
      </c>
      <c r="F76" s="6" t="str">
        <f>IF(A75&lt;'MASTER COPY'!$C$7,'MASTER COPY'!H76,"")</f>
        <v/>
      </c>
      <c r="G76" s="63" t="str">
        <f>IF(A75&lt;'MASTER COPY'!$C$7,SUM(D76+E76+F76),"")</f>
        <v/>
      </c>
    </row>
    <row r="77" spans="1:7" x14ac:dyDescent="0.25">
      <c r="A77" s="63" t="str">
        <f>IF(A76&lt;'MASTER COPY'!$C$7,'MASTER COPY'!A77,"")</f>
        <v/>
      </c>
      <c r="B77" s="8" t="str">
        <f>IF(A76&lt;'MASTER COPY'!$C$7,'MASTER COPY'!B77,"")</f>
        <v/>
      </c>
      <c r="C77" s="18" t="str">
        <f>IF(A76&lt;'MASTER COPY'!$C$7,'MASTER COPY'!C77,"")</f>
        <v/>
      </c>
      <c r="D77" s="6" t="str">
        <f>IF(A76&lt;'MASTER COPY'!$C$7,'MASTER COPY'!F77,"")</f>
        <v/>
      </c>
      <c r="E77" s="7" t="str">
        <f>IF(A76&lt;'MASTER COPY'!$C$7,'MASTER COPY'!G77,"")</f>
        <v/>
      </c>
      <c r="F77" s="6" t="str">
        <f>IF(A76&lt;'MASTER COPY'!$C$7,'MASTER COPY'!H77,"")</f>
        <v/>
      </c>
      <c r="G77" s="63" t="str">
        <f>IF(A76&lt;'MASTER COPY'!$C$7,SUM(D77+E77+F77),"")</f>
        <v/>
      </c>
    </row>
    <row r="78" spans="1:7" x14ac:dyDescent="0.25">
      <c r="A78" s="63" t="str">
        <f>IF(A77&lt;'MASTER COPY'!$C$7,'MASTER COPY'!A78,"")</f>
        <v/>
      </c>
      <c r="B78" s="8" t="str">
        <f>IF(A77&lt;'MASTER COPY'!$C$7,'MASTER COPY'!B78,"")</f>
        <v/>
      </c>
      <c r="C78" s="18" t="str">
        <f>IF(A77&lt;'MASTER COPY'!$C$7,'MASTER COPY'!C78,"")</f>
        <v/>
      </c>
      <c r="D78" s="6" t="str">
        <f>IF(A77&lt;'MASTER COPY'!$C$7,'MASTER COPY'!F78,"")</f>
        <v/>
      </c>
      <c r="E78" s="7" t="str">
        <f>IF(A77&lt;'MASTER COPY'!$C$7,'MASTER COPY'!G78,"")</f>
        <v/>
      </c>
      <c r="F78" s="6" t="str">
        <f>IF(A77&lt;'MASTER COPY'!$C$7,'MASTER COPY'!H78,"")</f>
        <v/>
      </c>
      <c r="G78" s="63" t="str">
        <f>IF(A77&lt;'MASTER COPY'!$C$7,SUM(D78+E78+F78),"")</f>
        <v/>
      </c>
    </row>
    <row r="79" spans="1:7" x14ac:dyDescent="0.25">
      <c r="A79" s="63" t="str">
        <f>IF(A78&lt;'MASTER COPY'!$C$7,'MASTER COPY'!A79,"")</f>
        <v/>
      </c>
      <c r="B79" s="8" t="str">
        <f>IF(A78&lt;'MASTER COPY'!$C$7,'MASTER COPY'!B79,"")</f>
        <v/>
      </c>
      <c r="C79" s="18" t="str">
        <f>IF(A78&lt;'MASTER COPY'!$C$7,'MASTER COPY'!C79,"")</f>
        <v/>
      </c>
      <c r="D79" s="6" t="str">
        <f>IF(A78&lt;'MASTER COPY'!$C$7,'MASTER COPY'!F79,"")</f>
        <v/>
      </c>
      <c r="E79" s="7" t="str">
        <f>IF(A78&lt;'MASTER COPY'!$C$7,'MASTER COPY'!G79,"")</f>
        <v/>
      </c>
      <c r="F79" s="6" t="str">
        <f>IF(A78&lt;'MASTER COPY'!$C$7,'MASTER COPY'!H79,"")</f>
        <v/>
      </c>
      <c r="G79" s="63" t="str">
        <f>IF(A78&lt;'MASTER COPY'!$C$7,SUM(D79+E79+F79),"")</f>
        <v/>
      </c>
    </row>
    <row r="80" spans="1:7" x14ac:dyDescent="0.25">
      <c r="A80" s="63" t="str">
        <f>IF(A79&lt;'MASTER COPY'!$C$7,'MASTER COPY'!A80,"")</f>
        <v/>
      </c>
      <c r="B80" s="8" t="str">
        <f>IF(A79&lt;'MASTER COPY'!$C$7,'MASTER COPY'!B80,"")</f>
        <v/>
      </c>
      <c r="C80" s="18" t="str">
        <f>IF(A79&lt;'MASTER COPY'!$C$7,'MASTER COPY'!C80,"")</f>
        <v/>
      </c>
      <c r="D80" s="6" t="str">
        <f>IF(A79&lt;'MASTER COPY'!$C$7,'MASTER COPY'!F80,"")</f>
        <v/>
      </c>
      <c r="E80" s="7" t="str">
        <f>IF(A79&lt;'MASTER COPY'!$C$7,'MASTER COPY'!G80,"")</f>
        <v/>
      </c>
      <c r="F80" s="6" t="str">
        <f>IF(A79&lt;'MASTER COPY'!$C$7,'MASTER COPY'!H80,"")</f>
        <v/>
      </c>
      <c r="G80" s="63" t="str">
        <f>IF(A79&lt;'MASTER COPY'!$C$7,SUM(D80+E80+F80),"")</f>
        <v/>
      </c>
    </row>
    <row r="81" spans="1:7" x14ac:dyDescent="0.25">
      <c r="A81" s="63" t="str">
        <f>IF(A80&lt;'MASTER COPY'!$C$7,'MASTER COPY'!A81,"")</f>
        <v/>
      </c>
      <c r="B81" s="8" t="str">
        <f>IF(A80&lt;'MASTER COPY'!$C$7,'MASTER COPY'!B81,"")</f>
        <v/>
      </c>
      <c r="C81" s="18" t="str">
        <f>IF(A80&lt;'MASTER COPY'!$C$7,'MASTER COPY'!C81,"")</f>
        <v/>
      </c>
      <c r="D81" s="6" t="str">
        <f>IF(A80&lt;'MASTER COPY'!$C$7,'MASTER COPY'!F81,"")</f>
        <v/>
      </c>
      <c r="E81" s="7" t="str">
        <f>IF(A80&lt;'MASTER COPY'!$C$7,'MASTER COPY'!G81,"")</f>
        <v/>
      </c>
      <c r="F81" s="6" t="str">
        <f>IF(A80&lt;'MASTER COPY'!$C$7,'MASTER COPY'!H81,"")</f>
        <v/>
      </c>
      <c r="G81" s="63" t="str">
        <f>IF(A80&lt;'MASTER COPY'!$C$7,SUM(D81+E81+F81),"")</f>
        <v/>
      </c>
    </row>
    <row r="82" spans="1:7" x14ac:dyDescent="0.25">
      <c r="A82" s="63" t="str">
        <f>IF(A81&lt;'MASTER COPY'!$C$7,'MASTER COPY'!A82,"")</f>
        <v/>
      </c>
      <c r="B82" s="8" t="str">
        <f>IF(A81&lt;'MASTER COPY'!$C$7,'MASTER COPY'!B82,"")</f>
        <v/>
      </c>
      <c r="C82" s="18" t="str">
        <f>IF(A81&lt;'MASTER COPY'!$C$7,'MASTER COPY'!C82,"")</f>
        <v/>
      </c>
      <c r="D82" s="6" t="str">
        <f>IF(A81&lt;'MASTER COPY'!$C$7,'MASTER COPY'!F82,"")</f>
        <v/>
      </c>
      <c r="E82" s="7" t="str">
        <f>IF(A81&lt;'MASTER COPY'!$C$7,'MASTER COPY'!G82,"")</f>
        <v/>
      </c>
      <c r="F82" s="6" t="str">
        <f>IF(A81&lt;'MASTER COPY'!$C$7,'MASTER COPY'!H82,"")</f>
        <v/>
      </c>
      <c r="G82" s="63" t="str">
        <f>IF(A81&lt;'MASTER COPY'!$C$7,SUM(D82+E82+F82),"")</f>
        <v/>
      </c>
    </row>
    <row r="83" spans="1:7" x14ac:dyDescent="0.25">
      <c r="A83" s="63" t="str">
        <f>IF(A82&lt;'MASTER COPY'!$C$7,'MASTER COPY'!A83,"")</f>
        <v/>
      </c>
      <c r="B83" s="8" t="str">
        <f>IF(A82&lt;'MASTER COPY'!$C$7,'MASTER COPY'!B83,"")</f>
        <v/>
      </c>
      <c r="C83" s="18" t="str">
        <f>IF(A82&lt;'MASTER COPY'!$C$7,'MASTER COPY'!C83,"")</f>
        <v/>
      </c>
      <c r="D83" s="6" t="str">
        <f>IF(A82&lt;'MASTER COPY'!$C$7,'MASTER COPY'!F83,"")</f>
        <v/>
      </c>
      <c r="E83" s="7" t="str">
        <f>IF(A82&lt;'MASTER COPY'!$C$7,'MASTER COPY'!G83,"")</f>
        <v/>
      </c>
      <c r="F83" s="6" t="str">
        <f>IF(A82&lt;'MASTER COPY'!$C$7,'MASTER COPY'!H83,"")</f>
        <v/>
      </c>
      <c r="G83" s="63" t="str">
        <f>IF(A82&lt;'MASTER COPY'!$C$7,SUM(D83+E83+F83),"")</f>
        <v/>
      </c>
    </row>
    <row r="84" spans="1:7" x14ac:dyDescent="0.25">
      <c r="A84" s="63" t="str">
        <f>IF(A83&lt;'MASTER COPY'!$C$7,'MASTER COPY'!A84,"")</f>
        <v/>
      </c>
      <c r="B84" s="8" t="str">
        <f>IF(A83&lt;'MASTER COPY'!$C$7,'MASTER COPY'!B84,"")</f>
        <v/>
      </c>
      <c r="C84" s="18" t="str">
        <f>IF(A83&lt;'MASTER COPY'!$C$7,'MASTER COPY'!C84,"")</f>
        <v/>
      </c>
      <c r="D84" s="6" t="str">
        <f>IF(A83&lt;'MASTER COPY'!$C$7,'MASTER COPY'!F84,"")</f>
        <v/>
      </c>
      <c r="E84" s="7" t="str">
        <f>IF(A83&lt;'MASTER COPY'!$C$7,'MASTER COPY'!G84,"")</f>
        <v/>
      </c>
      <c r="F84" s="6" t="str">
        <f>IF(A83&lt;'MASTER COPY'!$C$7,'MASTER COPY'!H84,"")</f>
        <v/>
      </c>
      <c r="G84" s="63" t="str">
        <f>IF(A83&lt;'MASTER COPY'!$C$7,SUM(D84+E84+F84),"")</f>
        <v/>
      </c>
    </row>
    <row r="85" spans="1:7" x14ac:dyDescent="0.25">
      <c r="A85" s="63" t="str">
        <f>IF(A84&lt;'MASTER COPY'!$C$7,'MASTER COPY'!A85,"")</f>
        <v/>
      </c>
      <c r="B85" s="8" t="str">
        <f>IF(A84&lt;'MASTER COPY'!$C$7,'MASTER COPY'!B85,"")</f>
        <v/>
      </c>
      <c r="C85" s="18" t="str">
        <f>IF(A84&lt;'MASTER COPY'!$C$7,'MASTER COPY'!C85,"")</f>
        <v/>
      </c>
      <c r="D85" s="6" t="str">
        <f>IF(A84&lt;'MASTER COPY'!$C$7,'MASTER COPY'!F85,"")</f>
        <v/>
      </c>
      <c r="E85" s="7" t="str">
        <f>IF(A84&lt;'MASTER COPY'!$C$7,'MASTER COPY'!G85,"")</f>
        <v/>
      </c>
      <c r="F85" s="6" t="str">
        <f>IF(A84&lt;'MASTER COPY'!$C$7,'MASTER COPY'!H85,"")</f>
        <v/>
      </c>
      <c r="G85" s="63" t="str">
        <f>IF(A84&lt;'MASTER COPY'!$C$7,SUM(D85+E85+F85),"")</f>
        <v/>
      </c>
    </row>
    <row r="86" spans="1:7" x14ac:dyDescent="0.25">
      <c r="A86" s="63" t="str">
        <f>IF(A85&lt;'MASTER COPY'!$C$7,'MASTER COPY'!A86,"")</f>
        <v/>
      </c>
      <c r="B86" s="8" t="str">
        <f>IF(A85&lt;'MASTER COPY'!$C$7,'MASTER COPY'!B86,"")</f>
        <v/>
      </c>
      <c r="C86" s="18" t="str">
        <f>IF(A85&lt;'MASTER COPY'!$C$7,'MASTER COPY'!C86,"")</f>
        <v/>
      </c>
      <c r="D86" s="6" t="str">
        <f>IF(A85&lt;'MASTER COPY'!$C$7,'MASTER COPY'!F86,"")</f>
        <v/>
      </c>
      <c r="E86" s="7" t="str">
        <f>IF(A85&lt;'MASTER COPY'!$C$7,'MASTER COPY'!G86,"")</f>
        <v/>
      </c>
      <c r="F86" s="6" t="str">
        <f>IF(A85&lt;'MASTER COPY'!$C$7,'MASTER COPY'!H86,"")</f>
        <v/>
      </c>
      <c r="G86" s="63" t="str">
        <f>IF(A85&lt;'MASTER COPY'!$C$7,SUM(D86+E86+F86),"")</f>
        <v/>
      </c>
    </row>
    <row r="87" spans="1:7" x14ac:dyDescent="0.25">
      <c r="A87" s="63" t="str">
        <f>IF(A86&lt;'MASTER COPY'!$C$7,'MASTER COPY'!A87,"")</f>
        <v/>
      </c>
      <c r="B87" s="8" t="str">
        <f>IF(A86&lt;'MASTER COPY'!$C$7,'MASTER COPY'!B87,"")</f>
        <v/>
      </c>
      <c r="C87" s="18" t="str">
        <f>IF(A86&lt;'MASTER COPY'!$C$7,'MASTER COPY'!C87,"")</f>
        <v/>
      </c>
      <c r="D87" s="6" t="str">
        <f>IF(A86&lt;'MASTER COPY'!$C$7,'MASTER COPY'!F87,"")</f>
        <v/>
      </c>
      <c r="E87" s="7" t="str">
        <f>IF(A86&lt;'MASTER COPY'!$C$7,'MASTER COPY'!G87,"")</f>
        <v/>
      </c>
      <c r="F87" s="6" t="str">
        <f>IF(A86&lt;'MASTER COPY'!$C$7,'MASTER COPY'!H87,"")</f>
        <v/>
      </c>
      <c r="G87" s="63" t="str">
        <f>IF(A86&lt;'MASTER COPY'!$C$7,SUM(D87+E87+F87),"")</f>
        <v/>
      </c>
    </row>
    <row r="88" spans="1:7" x14ac:dyDescent="0.25">
      <c r="A88" s="63" t="str">
        <f>IF(A87&lt;'MASTER COPY'!$C$7,'MASTER COPY'!A88,"")</f>
        <v/>
      </c>
      <c r="B88" s="8" t="str">
        <f>IF(A87&lt;'MASTER COPY'!$C$7,'MASTER COPY'!B88,"")</f>
        <v/>
      </c>
      <c r="C88" s="18" t="str">
        <f>IF(A87&lt;'MASTER COPY'!$C$7,'MASTER COPY'!C88,"")</f>
        <v/>
      </c>
      <c r="D88" s="6" t="str">
        <f>IF(A87&lt;'MASTER COPY'!$C$7,'MASTER COPY'!F88,"")</f>
        <v/>
      </c>
      <c r="E88" s="7" t="str">
        <f>IF(A87&lt;'MASTER COPY'!$C$7,'MASTER COPY'!G88,"")</f>
        <v/>
      </c>
      <c r="F88" s="6" t="str">
        <f>IF(A87&lt;'MASTER COPY'!$C$7,'MASTER COPY'!H88,"")</f>
        <v/>
      </c>
      <c r="G88" s="63" t="str">
        <f>IF(A87&lt;'MASTER COPY'!$C$7,SUM(D88+E88+F88),"")</f>
        <v/>
      </c>
    </row>
    <row r="89" spans="1:7" x14ac:dyDescent="0.25">
      <c r="A89" s="63" t="str">
        <f>IF(A88&lt;'MASTER COPY'!$C$7,'MASTER COPY'!A89,"")</f>
        <v/>
      </c>
      <c r="B89" s="8" t="str">
        <f>IF(A88&lt;'MASTER COPY'!$C$7,'MASTER COPY'!B89,"")</f>
        <v/>
      </c>
      <c r="C89" s="18" t="str">
        <f>IF(A88&lt;'MASTER COPY'!$C$7,'MASTER COPY'!C89,"")</f>
        <v/>
      </c>
      <c r="D89" s="6" t="str">
        <f>IF(A88&lt;'MASTER COPY'!$C$7,'MASTER COPY'!F89,"")</f>
        <v/>
      </c>
      <c r="E89" s="7" t="str">
        <f>IF(A88&lt;'MASTER COPY'!$C$7,'MASTER COPY'!G89,"")</f>
        <v/>
      </c>
      <c r="F89" s="6" t="str">
        <f>IF(A88&lt;'MASTER COPY'!$C$7,'MASTER COPY'!H89,"")</f>
        <v/>
      </c>
      <c r="G89" s="63" t="str">
        <f>IF(A88&lt;'MASTER COPY'!$C$7,SUM(D89+E89+F89),"")</f>
        <v/>
      </c>
    </row>
    <row r="90" spans="1:7" x14ac:dyDescent="0.25">
      <c r="A90" s="63" t="str">
        <f>IF(A89&lt;'MASTER COPY'!$C$7,'MASTER COPY'!A90,"")</f>
        <v/>
      </c>
      <c r="B90" s="8" t="str">
        <f>IF(A89&lt;'MASTER COPY'!$C$7,'MASTER COPY'!B90,"")</f>
        <v/>
      </c>
      <c r="C90" s="18" t="str">
        <f>IF(A89&lt;'MASTER COPY'!$C$7,'MASTER COPY'!C90,"")</f>
        <v/>
      </c>
      <c r="D90" s="6" t="str">
        <f>IF(A89&lt;'MASTER COPY'!$C$7,'MASTER COPY'!F90,"")</f>
        <v/>
      </c>
      <c r="E90" s="7" t="str">
        <f>IF(A89&lt;'MASTER COPY'!$C$7,'MASTER COPY'!G90,"")</f>
        <v/>
      </c>
      <c r="F90" s="6" t="str">
        <f>IF(A89&lt;'MASTER COPY'!$C$7,'MASTER COPY'!H90,"")</f>
        <v/>
      </c>
      <c r="G90" s="63" t="str">
        <f>IF(A89&lt;'MASTER COPY'!$C$7,SUM(D90+E90+F90),"")</f>
        <v/>
      </c>
    </row>
    <row r="91" spans="1:7" x14ac:dyDescent="0.25">
      <c r="A91" s="63" t="str">
        <f>IF(A90&lt;'MASTER COPY'!$C$7,'MASTER COPY'!A91,"")</f>
        <v/>
      </c>
      <c r="B91" s="8" t="str">
        <f>IF(A90&lt;'MASTER COPY'!$C$7,'MASTER COPY'!B91,"")</f>
        <v/>
      </c>
      <c r="C91" s="18" t="str">
        <f>IF(A90&lt;'MASTER COPY'!$C$7,'MASTER COPY'!C91,"")</f>
        <v/>
      </c>
      <c r="D91" s="6" t="str">
        <f>IF(A90&lt;'MASTER COPY'!$C$7,'MASTER COPY'!F91,"")</f>
        <v/>
      </c>
      <c r="E91" s="7" t="str">
        <f>IF(A90&lt;'MASTER COPY'!$C$7,'MASTER COPY'!G91,"")</f>
        <v/>
      </c>
      <c r="F91" s="6" t="str">
        <f>IF(A90&lt;'MASTER COPY'!$C$7,'MASTER COPY'!H91,"")</f>
        <v/>
      </c>
      <c r="G91" s="63" t="str">
        <f>IF(A90&lt;'MASTER COPY'!$C$7,SUM(D91+E91+F91),"")</f>
        <v/>
      </c>
    </row>
    <row r="92" spans="1:7" x14ac:dyDescent="0.25">
      <c r="A92" s="63" t="str">
        <f>IF(A91&lt;'MASTER COPY'!$C$7,'MASTER COPY'!A92,"")</f>
        <v/>
      </c>
      <c r="B92" s="8" t="str">
        <f>IF(A91&lt;'MASTER COPY'!$C$7,'MASTER COPY'!B92,"")</f>
        <v/>
      </c>
      <c r="C92" s="18" t="str">
        <f>IF(A91&lt;'MASTER COPY'!$C$7,'MASTER COPY'!C92,"")</f>
        <v/>
      </c>
      <c r="D92" s="6" t="str">
        <f>IF(A91&lt;'MASTER COPY'!$C$7,'MASTER COPY'!F92,"")</f>
        <v/>
      </c>
      <c r="E92" s="7" t="str">
        <f>IF(A91&lt;'MASTER COPY'!$C$7,'MASTER COPY'!G92,"")</f>
        <v/>
      </c>
      <c r="F92" s="6" t="str">
        <f>IF(A91&lt;'MASTER COPY'!$C$7,'MASTER COPY'!H92,"")</f>
        <v/>
      </c>
      <c r="G92" s="63" t="str">
        <f>IF(A91&lt;'MASTER COPY'!$C$7,SUM(D92+E92+F92),"")</f>
        <v/>
      </c>
    </row>
    <row r="93" spans="1:7" x14ac:dyDescent="0.25">
      <c r="A93" s="63" t="str">
        <f>IF(A92&lt;'MASTER COPY'!$C$7,'MASTER COPY'!A93,"")</f>
        <v/>
      </c>
      <c r="B93" s="8" t="str">
        <f>IF(A92&lt;'MASTER COPY'!$C$7,'MASTER COPY'!B93,"")</f>
        <v/>
      </c>
      <c r="C93" s="18" t="str">
        <f>IF(A92&lt;'MASTER COPY'!$C$7,'MASTER COPY'!C93,"")</f>
        <v/>
      </c>
      <c r="D93" s="6" t="str">
        <f>IF(A92&lt;'MASTER COPY'!$C$7,'MASTER COPY'!F93,"")</f>
        <v/>
      </c>
      <c r="E93" s="7" t="str">
        <f>IF(A92&lt;'MASTER COPY'!$C$7,'MASTER COPY'!G93,"")</f>
        <v/>
      </c>
      <c r="F93" s="6" t="str">
        <f>IF(A92&lt;'MASTER COPY'!$C$7,'MASTER COPY'!H93,"")</f>
        <v/>
      </c>
      <c r="G93" s="63" t="str">
        <f>IF(A92&lt;'MASTER COPY'!$C$7,SUM(D93+E93+F93),"")</f>
        <v/>
      </c>
    </row>
    <row r="94" spans="1:7" x14ac:dyDescent="0.25">
      <c r="A94" s="63" t="str">
        <f>IF(A93&lt;'MASTER COPY'!$C$7,'MASTER COPY'!A94,"")</f>
        <v/>
      </c>
      <c r="B94" s="8" t="str">
        <f>IF(A93&lt;'MASTER COPY'!$C$7,'MASTER COPY'!B94,"")</f>
        <v/>
      </c>
      <c r="C94" s="18" t="str">
        <f>IF(A93&lt;'MASTER COPY'!$C$7,'MASTER COPY'!C94,"")</f>
        <v/>
      </c>
      <c r="D94" s="6" t="str">
        <f>IF(A93&lt;'MASTER COPY'!$C$7,'MASTER COPY'!F94,"")</f>
        <v/>
      </c>
      <c r="E94" s="7" t="str">
        <f>IF(A93&lt;'MASTER COPY'!$C$7,'MASTER COPY'!G94,"")</f>
        <v/>
      </c>
      <c r="F94" s="6" t="str">
        <f>IF(A93&lt;'MASTER COPY'!$C$7,'MASTER COPY'!H94,"")</f>
        <v/>
      </c>
      <c r="G94" s="63" t="str">
        <f>IF(A93&lt;'MASTER COPY'!$C$7,SUM(D94+E94+F94),"")</f>
        <v/>
      </c>
    </row>
    <row r="95" spans="1:7" x14ac:dyDescent="0.25">
      <c r="A95" s="63" t="str">
        <f>IF(A94&lt;'MASTER COPY'!$C$7,'MASTER COPY'!A95,"")</f>
        <v/>
      </c>
      <c r="B95" s="8" t="str">
        <f>IF(A94&lt;'MASTER COPY'!$C$7,'MASTER COPY'!B95,"")</f>
        <v/>
      </c>
      <c r="C95" s="18" t="str">
        <f>IF(A94&lt;'MASTER COPY'!$C$7,'MASTER COPY'!C95,"")</f>
        <v/>
      </c>
      <c r="D95" s="6" t="str">
        <f>IF(A94&lt;'MASTER COPY'!$C$7,'MASTER COPY'!F95,"")</f>
        <v/>
      </c>
      <c r="E95" s="7" t="str">
        <f>IF(A94&lt;'MASTER COPY'!$C$7,'MASTER COPY'!G95,"")</f>
        <v/>
      </c>
      <c r="F95" s="6" t="str">
        <f>IF(A94&lt;'MASTER COPY'!$C$7,'MASTER COPY'!H95,"")</f>
        <v/>
      </c>
      <c r="G95" s="63" t="str">
        <f>IF(A94&lt;'MASTER COPY'!$C$7,SUM(D95+E95+F95),"")</f>
        <v/>
      </c>
    </row>
    <row r="96" spans="1:7" x14ac:dyDescent="0.25">
      <c r="A96" s="63" t="str">
        <f>IF(A95&lt;'MASTER COPY'!$C$7,'MASTER COPY'!A96,"")</f>
        <v/>
      </c>
      <c r="B96" s="8" t="str">
        <f>IF(A95&lt;'MASTER COPY'!$C$7,'MASTER COPY'!B96,"")</f>
        <v/>
      </c>
      <c r="C96" s="18" t="str">
        <f>IF(A95&lt;'MASTER COPY'!$C$7,'MASTER COPY'!C96,"")</f>
        <v/>
      </c>
      <c r="D96" s="6" t="str">
        <f>IF(A95&lt;'MASTER COPY'!$C$7,'MASTER COPY'!F96,"")</f>
        <v/>
      </c>
      <c r="E96" s="7" t="str">
        <f>IF(A95&lt;'MASTER COPY'!$C$7,'MASTER COPY'!G96,"")</f>
        <v/>
      </c>
      <c r="F96" s="6" t="str">
        <f>IF(A95&lt;'MASTER COPY'!$C$7,'MASTER COPY'!H96,"")</f>
        <v/>
      </c>
      <c r="G96" s="63" t="str">
        <f>IF(A95&lt;'MASTER COPY'!$C$7,SUM(D96+E96+F96),"")</f>
        <v/>
      </c>
    </row>
    <row r="97" spans="1:7" x14ac:dyDescent="0.25">
      <c r="A97" s="63" t="str">
        <f>IF(A96&lt;'MASTER COPY'!$C$7,'MASTER COPY'!A97,"")</f>
        <v/>
      </c>
      <c r="B97" s="8" t="str">
        <f>IF(A96&lt;'MASTER COPY'!$C$7,'MASTER COPY'!B97,"")</f>
        <v/>
      </c>
      <c r="C97" s="18" t="str">
        <f>IF(A96&lt;'MASTER COPY'!$C$7,'MASTER COPY'!C97,"")</f>
        <v/>
      </c>
      <c r="D97" s="6" t="str">
        <f>IF(A96&lt;'MASTER COPY'!$C$7,'MASTER COPY'!F97,"")</f>
        <v/>
      </c>
      <c r="E97" s="7" t="str">
        <f>IF(A96&lt;'MASTER COPY'!$C$7,'MASTER COPY'!G97,"")</f>
        <v/>
      </c>
      <c r="F97" s="6" t="str">
        <f>IF(A96&lt;'MASTER COPY'!$C$7,'MASTER COPY'!H97,"")</f>
        <v/>
      </c>
      <c r="G97" s="63" t="str">
        <f>IF(A96&lt;'MASTER COPY'!$C$7,SUM(D97+E97+F97),"")</f>
        <v/>
      </c>
    </row>
    <row r="98" spans="1:7" x14ac:dyDescent="0.25">
      <c r="A98" s="63" t="str">
        <f>IF(A97&lt;'MASTER COPY'!$C$7,'MASTER COPY'!A98,"")</f>
        <v/>
      </c>
      <c r="B98" s="8" t="str">
        <f>IF(A97&lt;'MASTER COPY'!$C$7,'MASTER COPY'!B98,"")</f>
        <v/>
      </c>
      <c r="C98" s="18" t="str">
        <f>IF(A97&lt;'MASTER COPY'!$C$7,'MASTER COPY'!C98,"")</f>
        <v/>
      </c>
      <c r="D98" s="6" t="str">
        <f>IF(A97&lt;'MASTER COPY'!$C$7,'MASTER COPY'!F98,"")</f>
        <v/>
      </c>
      <c r="E98" s="7" t="str">
        <f>IF(A97&lt;'MASTER COPY'!$C$7,'MASTER COPY'!G98,"")</f>
        <v/>
      </c>
      <c r="F98" s="6" t="str">
        <f>IF(A97&lt;'MASTER COPY'!$C$7,'MASTER COPY'!H98,"")</f>
        <v/>
      </c>
      <c r="G98" s="63" t="str">
        <f>IF(A97&lt;'MASTER COPY'!$C$7,SUM(D98+E98+F98),"")</f>
        <v/>
      </c>
    </row>
    <row r="99" spans="1:7" x14ac:dyDescent="0.25">
      <c r="A99" s="63" t="str">
        <f>IF(A98&lt;'MASTER COPY'!$C$7,'MASTER COPY'!A99,"")</f>
        <v/>
      </c>
      <c r="B99" s="8" t="str">
        <f>IF(A98&lt;'MASTER COPY'!$C$7,'MASTER COPY'!B99,"")</f>
        <v/>
      </c>
      <c r="C99" s="18" t="str">
        <f>IF(A98&lt;'MASTER COPY'!$C$7,'MASTER COPY'!C99,"")</f>
        <v/>
      </c>
      <c r="D99" s="6" t="str">
        <f>IF(A98&lt;'MASTER COPY'!$C$7,'MASTER COPY'!F99,"")</f>
        <v/>
      </c>
      <c r="E99" s="7" t="str">
        <f>IF(A98&lt;'MASTER COPY'!$C$7,'MASTER COPY'!G99,"")</f>
        <v/>
      </c>
      <c r="F99" s="6" t="str">
        <f>IF(A98&lt;'MASTER COPY'!$C$7,'MASTER COPY'!H99,"")</f>
        <v/>
      </c>
      <c r="G99" s="63" t="str">
        <f>IF(A98&lt;'MASTER COPY'!$C$7,SUM(D99+E99+F99),"")</f>
        <v/>
      </c>
    </row>
    <row r="100" spans="1:7" x14ac:dyDescent="0.25">
      <c r="A100" s="63" t="str">
        <f>IF(A99&lt;'MASTER COPY'!$C$7,'MASTER COPY'!A100,"")</f>
        <v/>
      </c>
      <c r="B100" s="8" t="str">
        <f>IF(A99&lt;'MASTER COPY'!$C$7,'MASTER COPY'!B100,"")</f>
        <v/>
      </c>
      <c r="C100" s="18" t="str">
        <f>IF(A99&lt;'MASTER COPY'!$C$7,'MASTER COPY'!C100,"")</f>
        <v/>
      </c>
      <c r="D100" s="6" t="str">
        <f>IF(A99&lt;'MASTER COPY'!$C$7,'MASTER COPY'!F100,"")</f>
        <v/>
      </c>
      <c r="E100" s="7" t="str">
        <f>IF(A99&lt;'MASTER COPY'!$C$7,'MASTER COPY'!G100,"")</f>
        <v/>
      </c>
      <c r="F100" s="6" t="str">
        <f>IF(A99&lt;'MASTER COPY'!$C$7,'MASTER COPY'!H100,"")</f>
        <v/>
      </c>
      <c r="G100" s="63" t="str">
        <f>IF(A99&lt;'MASTER COPY'!$C$7,SUM(D100+E100+F100),"")</f>
        <v/>
      </c>
    </row>
    <row r="101" spans="1:7" x14ac:dyDescent="0.25">
      <c r="A101" s="63" t="str">
        <f>IF(A100&lt;'MASTER COPY'!$C$7,'MASTER COPY'!A101,"")</f>
        <v/>
      </c>
      <c r="B101" s="8" t="str">
        <f>IF(A100&lt;'MASTER COPY'!$C$7,'MASTER COPY'!B101,"")</f>
        <v/>
      </c>
      <c r="C101" s="18" t="str">
        <f>IF(A100&lt;'MASTER COPY'!$C$7,'MASTER COPY'!C101,"")</f>
        <v/>
      </c>
      <c r="D101" s="6" t="str">
        <f>IF(A100&lt;'MASTER COPY'!$C$7,'MASTER COPY'!F101,"")</f>
        <v/>
      </c>
      <c r="E101" s="7" t="str">
        <f>IF(A100&lt;'MASTER COPY'!$C$7,'MASTER COPY'!G101,"")</f>
        <v/>
      </c>
      <c r="F101" s="6" t="str">
        <f>IF(A100&lt;'MASTER COPY'!$C$7,'MASTER COPY'!H101,"")</f>
        <v/>
      </c>
      <c r="G101" s="63" t="str">
        <f>IF(A100&lt;'MASTER COPY'!$C$7,SUM(D101+E101+F101),"")</f>
        <v/>
      </c>
    </row>
    <row r="102" spans="1:7" x14ac:dyDescent="0.25">
      <c r="A102" s="63" t="str">
        <f>IF(A101&lt;'MASTER COPY'!$C$7,'MASTER COPY'!A102,"")</f>
        <v/>
      </c>
      <c r="B102" s="8" t="str">
        <f>IF(A101&lt;'MASTER COPY'!$C$7,'MASTER COPY'!B102,"")</f>
        <v/>
      </c>
      <c r="C102" s="18" t="str">
        <f>IF(A101&lt;'MASTER COPY'!$C$7,'MASTER COPY'!C102,"")</f>
        <v/>
      </c>
      <c r="D102" s="6" t="str">
        <f>IF(A101&lt;'MASTER COPY'!$C$7,'MASTER COPY'!F102,"")</f>
        <v/>
      </c>
      <c r="E102" s="7" t="str">
        <f>IF(A101&lt;'MASTER COPY'!$C$7,'MASTER COPY'!G102,"")</f>
        <v/>
      </c>
      <c r="F102" s="6" t="str">
        <f>IF(A101&lt;'MASTER COPY'!$C$7,'MASTER COPY'!H102,"")</f>
        <v/>
      </c>
      <c r="G102" s="63" t="str">
        <f>IF(A101&lt;'MASTER COPY'!$C$7,SUM(D102+E102+F102),"")</f>
        <v/>
      </c>
    </row>
    <row r="103" spans="1:7" x14ac:dyDescent="0.25">
      <c r="A103" s="63" t="str">
        <f>IF(A102&lt;'MASTER COPY'!$C$7,'MASTER COPY'!A103,"")</f>
        <v/>
      </c>
      <c r="B103" s="8" t="str">
        <f>IF(A102&lt;'MASTER COPY'!$C$7,'MASTER COPY'!B103,"")</f>
        <v/>
      </c>
      <c r="C103" s="18" t="str">
        <f>IF(A102&lt;'MASTER COPY'!$C$7,'MASTER COPY'!C103,"")</f>
        <v/>
      </c>
      <c r="D103" s="6" t="str">
        <f>IF(A102&lt;'MASTER COPY'!$C$7,'MASTER COPY'!F103,"")</f>
        <v/>
      </c>
      <c r="E103" s="7" t="str">
        <f>IF(A102&lt;'MASTER COPY'!$C$7,'MASTER COPY'!G103,"")</f>
        <v/>
      </c>
      <c r="F103" s="6" t="str">
        <f>IF(A102&lt;'MASTER COPY'!$C$7,'MASTER COPY'!H103,"")</f>
        <v/>
      </c>
      <c r="G103" s="63" t="str">
        <f>IF(A102&lt;'MASTER COPY'!$C$7,SUM(D103+E103+F103),"")</f>
        <v/>
      </c>
    </row>
    <row r="104" spans="1:7" x14ac:dyDescent="0.25">
      <c r="A104" s="63" t="str">
        <f>IF(A103&lt;'MASTER COPY'!$C$7,'MASTER COPY'!A104,"")</f>
        <v/>
      </c>
      <c r="B104" s="8" t="str">
        <f>IF(A103&lt;'MASTER COPY'!$C$7,'MASTER COPY'!B104,"")</f>
        <v/>
      </c>
      <c r="C104" s="18" t="str">
        <f>IF(A103&lt;'MASTER COPY'!$C$7,'MASTER COPY'!C104,"")</f>
        <v/>
      </c>
      <c r="D104" s="6" t="str">
        <f>IF(A103&lt;'MASTER COPY'!$C$7,'MASTER COPY'!F104,"")</f>
        <v/>
      </c>
      <c r="E104" s="7" t="str">
        <f>IF(A103&lt;'MASTER COPY'!$C$7,'MASTER COPY'!G104,"")</f>
        <v/>
      </c>
      <c r="F104" s="6" t="str">
        <f>IF(A103&lt;'MASTER COPY'!$C$7,'MASTER COPY'!H104,"")</f>
        <v/>
      </c>
      <c r="G104" s="63" t="str">
        <f>IF(A103&lt;'MASTER COPY'!$C$7,SUM(D104+E104+F104),"")</f>
        <v/>
      </c>
    </row>
    <row r="105" spans="1:7" x14ac:dyDescent="0.25">
      <c r="A105" s="63" t="str">
        <f>IF(A104&lt;'MASTER COPY'!$C$7,'MASTER COPY'!A105,"")</f>
        <v/>
      </c>
      <c r="B105" s="8" t="str">
        <f>IF(A104&lt;'MASTER COPY'!$C$7,'MASTER COPY'!B105,"")</f>
        <v/>
      </c>
      <c r="C105" s="18" t="str">
        <f>IF(A104&lt;'MASTER COPY'!$C$7,'MASTER COPY'!C105,"")</f>
        <v/>
      </c>
      <c r="D105" s="6" t="str">
        <f>IF(A104&lt;'MASTER COPY'!$C$7,'MASTER COPY'!F105,"")</f>
        <v/>
      </c>
      <c r="E105" s="7" t="str">
        <f>IF(A104&lt;'MASTER COPY'!$C$7,'MASTER COPY'!G105,"")</f>
        <v/>
      </c>
      <c r="F105" s="6" t="str">
        <f>IF(A104&lt;'MASTER COPY'!$C$7,'MASTER COPY'!H105,"")</f>
        <v/>
      </c>
      <c r="G105" s="63" t="str">
        <f>IF(A104&lt;'MASTER COPY'!$C$7,SUM(D105+E105+F105),"")</f>
        <v/>
      </c>
    </row>
    <row r="106" spans="1:7" x14ac:dyDescent="0.25">
      <c r="A106" s="63" t="str">
        <f>IF(A105&lt;'MASTER COPY'!$C$7,'MASTER COPY'!A106,"")</f>
        <v/>
      </c>
      <c r="B106" s="8" t="str">
        <f>IF(A105&lt;'MASTER COPY'!$C$7,'MASTER COPY'!B106,"")</f>
        <v/>
      </c>
      <c r="C106" s="18" t="str">
        <f>IF(A105&lt;'MASTER COPY'!$C$7,'MASTER COPY'!C106,"")</f>
        <v/>
      </c>
      <c r="D106" s="6" t="str">
        <f>IF(A105&lt;'MASTER COPY'!$C$7,'MASTER COPY'!F106,"")</f>
        <v/>
      </c>
      <c r="E106" s="7" t="str">
        <f>IF(A105&lt;'MASTER COPY'!$C$7,'MASTER COPY'!G106,"")</f>
        <v/>
      </c>
      <c r="F106" s="6" t="str">
        <f>IF(A105&lt;'MASTER COPY'!$C$7,'MASTER COPY'!H106,"")</f>
        <v/>
      </c>
      <c r="G106" s="63" t="str">
        <f>IF(A105&lt;'MASTER COPY'!$C$7,SUM(D106+E106+F106),"")</f>
        <v/>
      </c>
    </row>
    <row r="107" spans="1:7" x14ac:dyDescent="0.25">
      <c r="A107" s="63" t="str">
        <f>IF(A106&lt;'MASTER COPY'!$C$7,'MASTER COPY'!A107,"")</f>
        <v/>
      </c>
      <c r="B107" s="8" t="str">
        <f>IF(A106&lt;'MASTER COPY'!$C$7,'MASTER COPY'!B107,"")</f>
        <v/>
      </c>
      <c r="C107" s="18" t="str">
        <f>IF(A106&lt;'MASTER COPY'!$C$7,'MASTER COPY'!C107,"")</f>
        <v/>
      </c>
      <c r="D107" s="6" t="str">
        <f>IF(A106&lt;'MASTER COPY'!$C$7,'MASTER COPY'!F107,"")</f>
        <v/>
      </c>
      <c r="E107" s="7" t="str">
        <f>IF(A106&lt;'MASTER COPY'!$C$7,'MASTER COPY'!G107,"")</f>
        <v/>
      </c>
      <c r="F107" s="6" t="str">
        <f>IF(A106&lt;'MASTER COPY'!$C$7,'MASTER COPY'!H107,"")</f>
        <v/>
      </c>
      <c r="G107" s="63" t="str">
        <f>IF(A106&lt;'MASTER COPY'!$C$7,SUM(D107+E107+F107),"")</f>
        <v/>
      </c>
    </row>
    <row r="108" spans="1:7" x14ac:dyDescent="0.25">
      <c r="A108" s="63" t="str">
        <f>IF(A107&lt;'MASTER COPY'!$C$7,'MASTER COPY'!A108,"")</f>
        <v/>
      </c>
      <c r="B108" s="8" t="str">
        <f>IF(A107&lt;'MASTER COPY'!$C$7,'MASTER COPY'!B108,"")</f>
        <v/>
      </c>
      <c r="C108" s="18" t="str">
        <f>IF(A107&lt;'MASTER COPY'!$C$7,'MASTER COPY'!C108,"")</f>
        <v/>
      </c>
      <c r="D108" s="6" t="str">
        <f>IF(A107&lt;'MASTER COPY'!$C$7,'MASTER COPY'!F108,"")</f>
        <v/>
      </c>
      <c r="E108" s="7" t="str">
        <f>IF(A107&lt;'MASTER COPY'!$C$7,'MASTER COPY'!G108,"")</f>
        <v/>
      </c>
      <c r="F108" s="6" t="str">
        <f>IF(A107&lt;'MASTER COPY'!$C$7,'MASTER COPY'!H108,"")</f>
        <v/>
      </c>
      <c r="G108" s="63" t="str">
        <f>IF(A107&lt;'MASTER COPY'!$C$7,SUM(D108+E108+F108),"")</f>
        <v/>
      </c>
    </row>
    <row r="109" spans="1:7" x14ac:dyDescent="0.25">
      <c r="A109" s="63" t="str">
        <f>IF(A108&lt;'MASTER COPY'!$C$7,'MASTER COPY'!A109,"")</f>
        <v/>
      </c>
      <c r="B109" s="8" t="str">
        <f>IF(A108&lt;'MASTER COPY'!$C$7,'MASTER COPY'!B109,"")</f>
        <v/>
      </c>
      <c r="C109" s="18" t="str">
        <f>IF(A108&lt;'MASTER COPY'!$C$7,'MASTER COPY'!C109,"")</f>
        <v/>
      </c>
      <c r="D109" s="6" t="str">
        <f>IF(A108&lt;'MASTER COPY'!$C$7,'MASTER COPY'!F109,"")</f>
        <v/>
      </c>
      <c r="E109" s="7" t="str">
        <f>IF(A108&lt;'MASTER COPY'!$C$7,'MASTER COPY'!G109,"")</f>
        <v/>
      </c>
      <c r="F109" s="6" t="str">
        <f>IF(A108&lt;'MASTER COPY'!$C$7,'MASTER COPY'!H109,"")</f>
        <v/>
      </c>
      <c r="G109" s="63" t="str">
        <f>IF(A108&lt;'MASTER COPY'!$C$7,SUM(D109+E109+F109),"")</f>
        <v/>
      </c>
    </row>
    <row r="110" spans="1:7" x14ac:dyDescent="0.25">
      <c r="A110" s="63" t="str">
        <f>IF(A109&lt;'MASTER COPY'!$C$7,'MASTER COPY'!A110,"")</f>
        <v/>
      </c>
      <c r="B110" s="8" t="str">
        <f>IF(A109&lt;'MASTER COPY'!$C$7,'MASTER COPY'!B110,"")</f>
        <v/>
      </c>
      <c r="C110" s="18" t="str">
        <f>IF(A109&lt;'MASTER COPY'!$C$7,'MASTER COPY'!C110,"")</f>
        <v/>
      </c>
      <c r="D110" s="6" t="str">
        <f>IF(A109&lt;'MASTER COPY'!$C$7,'MASTER COPY'!F110,"")</f>
        <v/>
      </c>
      <c r="E110" s="7" t="str">
        <f>IF(A109&lt;'MASTER COPY'!$C$7,'MASTER COPY'!G110,"")</f>
        <v/>
      </c>
      <c r="F110" s="6" t="str">
        <f>IF(A109&lt;'MASTER COPY'!$C$7,'MASTER COPY'!H110,"")</f>
        <v/>
      </c>
      <c r="G110" s="63" t="str">
        <f>IF(A109&lt;'MASTER COPY'!$C$7,SUM(D110+E110+F110),"")</f>
        <v/>
      </c>
    </row>
    <row r="111" spans="1:7" x14ac:dyDescent="0.25">
      <c r="A111" s="63" t="str">
        <f>IF(A110&lt;'MASTER COPY'!$C$7,'MASTER COPY'!A111,"")</f>
        <v/>
      </c>
      <c r="B111" s="8" t="str">
        <f>IF(A110&lt;'MASTER COPY'!$C$7,'MASTER COPY'!B111,"")</f>
        <v/>
      </c>
      <c r="C111" s="18" t="str">
        <f>IF(A110&lt;'MASTER COPY'!$C$7,'MASTER COPY'!C111,"")</f>
        <v/>
      </c>
      <c r="D111" s="6" t="str">
        <f>IF(A110&lt;'MASTER COPY'!$C$7,'MASTER COPY'!F111,"")</f>
        <v/>
      </c>
      <c r="E111" s="7" t="str">
        <f>IF(A110&lt;'MASTER COPY'!$C$7,'MASTER COPY'!G111,"")</f>
        <v/>
      </c>
      <c r="F111" s="6" t="str">
        <f>IF(A110&lt;'MASTER COPY'!$C$7,'MASTER COPY'!H111,"")</f>
        <v/>
      </c>
      <c r="G111" s="63" t="str">
        <f>IF(A110&lt;'MASTER COPY'!$C$7,SUM(D111+E111+F111),"")</f>
        <v/>
      </c>
    </row>
    <row r="112" spans="1:7" x14ac:dyDescent="0.25">
      <c r="A112" s="63" t="str">
        <f>IF(A111&lt;'MASTER COPY'!$C$7,'MASTER COPY'!A112,"")</f>
        <v/>
      </c>
      <c r="B112" s="8" t="str">
        <f>IF(A111&lt;'MASTER COPY'!$C$7,'MASTER COPY'!B112,"")</f>
        <v/>
      </c>
      <c r="C112" s="18" t="str">
        <f>IF(A111&lt;'MASTER COPY'!$C$7,'MASTER COPY'!C112,"")</f>
        <v/>
      </c>
      <c r="D112" s="6" t="str">
        <f>IF(A111&lt;'MASTER COPY'!$C$7,'MASTER COPY'!F112,"")</f>
        <v/>
      </c>
      <c r="E112" s="7" t="str">
        <f>IF(A111&lt;'MASTER COPY'!$C$7,'MASTER COPY'!G112,"")</f>
        <v/>
      </c>
      <c r="F112" s="6" t="str">
        <f>IF(A111&lt;'MASTER COPY'!$C$7,'MASTER COPY'!H112,"")</f>
        <v/>
      </c>
      <c r="G112" s="63" t="str">
        <f>IF(A111&lt;'MASTER COPY'!$C$7,SUM(D112+E112+F112),"")</f>
        <v/>
      </c>
    </row>
    <row r="113" spans="1:7" x14ac:dyDescent="0.25">
      <c r="A113" s="63" t="str">
        <f>IF(A112&lt;'MASTER COPY'!$C$7,'MASTER COPY'!A113,"")</f>
        <v/>
      </c>
      <c r="B113" s="8" t="str">
        <f>IF(A112&lt;'MASTER COPY'!$C$7,'MASTER COPY'!B113,"")</f>
        <v/>
      </c>
      <c r="C113" s="18" t="str">
        <f>IF(A112&lt;'MASTER COPY'!$C$7,'MASTER COPY'!C113,"")</f>
        <v/>
      </c>
      <c r="D113" s="6" t="str">
        <f>IF(A112&lt;'MASTER COPY'!$C$7,'MASTER COPY'!F113,"")</f>
        <v/>
      </c>
      <c r="E113" s="7" t="str">
        <f>IF(A112&lt;'MASTER COPY'!$C$7,'MASTER COPY'!G113,"")</f>
        <v/>
      </c>
      <c r="F113" s="6" t="str">
        <f>IF(A112&lt;'MASTER COPY'!$C$7,'MASTER COPY'!H113,"")</f>
        <v/>
      </c>
      <c r="G113" s="63" t="str">
        <f>IF(A112&lt;'MASTER COPY'!$C$7,SUM(D113+E113+F113),"")</f>
        <v/>
      </c>
    </row>
    <row r="114" spans="1:7" x14ac:dyDescent="0.25">
      <c r="A114" s="63" t="str">
        <f>IF(A113&lt;'MASTER COPY'!$C$7,'MASTER COPY'!A114,"")</f>
        <v/>
      </c>
      <c r="B114" s="8" t="str">
        <f>IF(A113&lt;'MASTER COPY'!$C$7,'MASTER COPY'!B114,"")</f>
        <v/>
      </c>
      <c r="C114" s="18" t="str">
        <f>IF(A113&lt;'MASTER COPY'!$C$7,'MASTER COPY'!C114,"")</f>
        <v/>
      </c>
      <c r="D114" s="6" t="str">
        <f>IF(A113&lt;'MASTER COPY'!$C$7,'MASTER COPY'!F114,"")</f>
        <v/>
      </c>
      <c r="E114" s="7" t="str">
        <f>IF(A113&lt;'MASTER COPY'!$C$7,'MASTER COPY'!G114,"")</f>
        <v/>
      </c>
      <c r="F114" s="6" t="str">
        <f>IF(A113&lt;'MASTER COPY'!$C$7,'MASTER COPY'!H114,"")</f>
        <v/>
      </c>
      <c r="G114" s="63" t="str">
        <f>IF(A113&lt;'MASTER COPY'!$C$7,SUM(D114+E114+F114),"")</f>
        <v/>
      </c>
    </row>
    <row r="115" spans="1:7" x14ac:dyDescent="0.25">
      <c r="A115" s="63" t="str">
        <f>IF(A114&lt;'MASTER COPY'!$C$7,'MASTER COPY'!A115,"")</f>
        <v/>
      </c>
      <c r="B115" s="8" t="str">
        <f>IF(A114&lt;'MASTER COPY'!$C$7,'MASTER COPY'!B115,"")</f>
        <v/>
      </c>
      <c r="C115" s="18" t="str">
        <f>IF(A114&lt;'MASTER COPY'!$C$7,'MASTER COPY'!C115,"")</f>
        <v/>
      </c>
      <c r="D115" s="6" t="str">
        <f>IF(A114&lt;'MASTER COPY'!$C$7,'MASTER COPY'!F115,"")</f>
        <v/>
      </c>
      <c r="E115" s="7" t="str">
        <f>IF(A114&lt;'MASTER COPY'!$C$7,'MASTER COPY'!G115,"")</f>
        <v/>
      </c>
      <c r="F115" s="6" t="str">
        <f>IF(A114&lt;'MASTER COPY'!$C$7,'MASTER COPY'!H115,"")</f>
        <v/>
      </c>
      <c r="G115" s="63" t="str">
        <f>IF(A114&lt;'MASTER COPY'!$C$7,SUM(D115+E115+F115),"")</f>
        <v/>
      </c>
    </row>
    <row r="116" spans="1:7" x14ac:dyDescent="0.25">
      <c r="A116" s="63" t="str">
        <f>IF(A115&lt;'MASTER COPY'!$C$7,'MASTER COPY'!A116,"")</f>
        <v/>
      </c>
      <c r="B116" s="8" t="str">
        <f>IF(A115&lt;'MASTER COPY'!$C$7,'MASTER COPY'!B116,"")</f>
        <v/>
      </c>
      <c r="C116" s="18" t="str">
        <f>IF(A115&lt;'MASTER COPY'!$C$7,'MASTER COPY'!C116,"")</f>
        <v/>
      </c>
      <c r="D116" s="6" t="str">
        <f>IF(A115&lt;'MASTER COPY'!$C$7,'MASTER COPY'!F116,"")</f>
        <v/>
      </c>
      <c r="E116" s="7" t="str">
        <f>IF(A115&lt;'MASTER COPY'!$C$7,'MASTER COPY'!G116,"")</f>
        <v/>
      </c>
      <c r="F116" s="6" t="str">
        <f>IF(A115&lt;'MASTER COPY'!$C$7,'MASTER COPY'!H116,"")</f>
        <v/>
      </c>
      <c r="G116" s="63" t="str">
        <f>IF(A115&lt;'MASTER COPY'!$C$7,SUM(D116+E116+F116),"")</f>
        <v/>
      </c>
    </row>
    <row r="117" spans="1:7" x14ac:dyDescent="0.25">
      <c r="A117" s="63" t="str">
        <f>IF(A116&lt;'MASTER COPY'!$C$7,'MASTER COPY'!A117,"")</f>
        <v/>
      </c>
      <c r="B117" s="8" t="str">
        <f>IF(A116&lt;'MASTER COPY'!$C$7,'MASTER COPY'!B117,"")</f>
        <v/>
      </c>
      <c r="C117" s="18" t="str">
        <f>IF(A116&lt;'MASTER COPY'!$C$7,'MASTER COPY'!C117,"")</f>
        <v/>
      </c>
      <c r="D117" s="6" t="str">
        <f>IF(A116&lt;'MASTER COPY'!$C$7,'MASTER COPY'!F117,"")</f>
        <v/>
      </c>
      <c r="E117" s="7" t="str">
        <f>IF(A116&lt;'MASTER COPY'!$C$7,'MASTER COPY'!G117,"")</f>
        <v/>
      </c>
      <c r="F117" s="6" t="str">
        <f>IF(A116&lt;'MASTER COPY'!$C$7,'MASTER COPY'!H117,"")</f>
        <v/>
      </c>
      <c r="G117" s="63" t="str">
        <f>IF(A116&lt;'MASTER COPY'!$C$7,SUM(D117+E117+F117),"")</f>
        <v/>
      </c>
    </row>
    <row r="118" spans="1:7" x14ac:dyDescent="0.25">
      <c r="A118" s="63" t="str">
        <f>IF(A117&lt;'MASTER COPY'!$C$7,'MASTER COPY'!A118,"")</f>
        <v/>
      </c>
      <c r="B118" s="8" t="str">
        <f>IF(A117&lt;'MASTER COPY'!$C$7,'MASTER COPY'!B118,"")</f>
        <v/>
      </c>
      <c r="C118" s="18" t="str">
        <f>IF(A117&lt;'MASTER COPY'!$C$7,'MASTER COPY'!C118,"")</f>
        <v/>
      </c>
      <c r="D118" s="6" t="str">
        <f>IF(A117&lt;'MASTER COPY'!$C$7,'MASTER COPY'!F118,"")</f>
        <v/>
      </c>
      <c r="E118" s="7" t="str">
        <f>IF(A117&lt;'MASTER COPY'!$C$7,'MASTER COPY'!G118,"")</f>
        <v/>
      </c>
      <c r="F118" s="6" t="str">
        <f>IF(A117&lt;'MASTER COPY'!$C$7,'MASTER COPY'!H118,"")</f>
        <v/>
      </c>
      <c r="G118" s="63" t="str">
        <f>IF(A117&lt;'MASTER COPY'!$C$7,SUM(D118+E118+F118),"")</f>
        <v/>
      </c>
    </row>
    <row r="119" spans="1:7" x14ac:dyDescent="0.25">
      <c r="A119" s="63" t="str">
        <f>IF(A118&lt;'MASTER COPY'!$C$7,'MASTER COPY'!A119,"")</f>
        <v/>
      </c>
      <c r="B119" s="8" t="str">
        <f>IF(A118&lt;'MASTER COPY'!$C$7,'MASTER COPY'!B119,"")</f>
        <v/>
      </c>
      <c r="C119" s="18" t="str">
        <f>IF(A118&lt;'MASTER COPY'!$C$7,'MASTER COPY'!C119,"")</f>
        <v/>
      </c>
      <c r="D119" s="6" t="str">
        <f>IF(A118&lt;'MASTER COPY'!$C$7,'MASTER COPY'!F119,"")</f>
        <v/>
      </c>
      <c r="E119" s="7" t="str">
        <f>IF(A118&lt;'MASTER COPY'!$C$7,'MASTER COPY'!G119,"")</f>
        <v/>
      </c>
      <c r="F119" s="6" t="str">
        <f>IF(A118&lt;'MASTER COPY'!$C$7,'MASTER COPY'!H119,"")</f>
        <v/>
      </c>
      <c r="G119" s="63" t="str">
        <f>IF(A118&lt;'MASTER COPY'!$C$7,SUM(D119+E119+F119),"")</f>
        <v/>
      </c>
    </row>
    <row r="120" spans="1:7" x14ac:dyDescent="0.25">
      <c r="A120" s="63" t="str">
        <f>IF(A119&lt;'MASTER COPY'!$C$7,'MASTER COPY'!A120,"")</f>
        <v/>
      </c>
      <c r="B120" s="8" t="str">
        <f>IF(A119&lt;'MASTER COPY'!$C$7,'MASTER COPY'!B120,"")</f>
        <v/>
      </c>
      <c r="C120" s="18" t="str">
        <f>IF(A119&lt;'MASTER COPY'!$C$7,'MASTER COPY'!C120,"")</f>
        <v/>
      </c>
      <c r="D120" s="6" t="str">
        <f>IF(A119&lt;'MASTER COPY'!$C$7,'MASTER COPY'!F120,"")</f>
        <v/>
      </c>
      <c r="E120" s="7" t="str">
        <f>IF(A119&lt;'MASTER COPY'!$C$7,'MASTER COPY'!G120,"")</f>
        <v/>
      </c>
      <c r="F120" s="6" t="str">
        <f>IF(A119&lt;'MASTER COPY'!$C$7,'MASTER COPY'!H120,"")</f>
        <v/>
      </c>
      <c r="G120" s="63" t="str">
        <f>IF(A119&lt;'MASTER COPY'!$C$7,SUM(D120+E120+F120),"")</f>
        <v/>
      </c>
    </row>
    <row r="121" spans="1:7" x14ac:dyDescent="0.25">
      <c r="A121" s="63" t="str">
        <f>IF(A120&lt;'MASTER COPY'!$C$7,'MASTER COPY'!A121,"")</f>
        <v/>
      </c>
      <c r="B121" s="8" t="str">
        <f>IF(A120&lt;'MASTER COPY'!$C$7,'MASTER COPY'!B121,"")</f>
        <v/>
      </c>
      <c r="C121" s="18" t="str">
        <f>IF(A120&lt;'MASTER COPY'!$C$7,'MASTER COPY'!C121,"")</f>
        <v/>
      </c>
      <c r="D121" s="6" t="str">
        <f>IF(A120&lt;'MASTER COPY'!$C$7,'MASTER COPY'!F121,"")</f>
        <v/>
      </c>
      <c r="E121" s="7" t="str">
        <f>IF(A120&lt;'MASTER COPY'!$C$7,'MASTER COPY'!G121,"")</f>
        <v/>
      </c>
      <c r="F121" s="6" t="str">
        <f>IF(A120&lt;'MASTER COPY'!$C$7,'MASTER COPY'!H121,"")</f>
        <v/>
      </c>
      <c r="G121" s="63" t="str">
        <f>IF(A120&lt;'MASTER COPY'!$C$7,SUM(D121+E121+F121),"")</f>
        <v/>
      </c>
    </row>
    <row r="122" spans="1:7" x14ac:dyDescent="0.25">
      <c r="A122" s="63" t="str">
        <f>IF(A121&lt;'MASTER COPY'!$C$7,'MASTER COPY'!A122,"")</f>
        <v/>
      </c>
      <c r="B122" s="8" t="str">
        <f>IF(A121&lt;'MASTER COPY'!$C$7,'MASTER COPY'!B122,"")</f>
        <v/>
      </c>
      <c r="C122" s="18" t="str">
        <f>IF(A121&lt;'MASTER COPY'!$C$7,'MASTER COPY'!C122,"")</f>
        <v/>
      </c>
      <c r="D122" s="6" t="str">
        <f>IF(A121&lt;'MASTER COPY'!$C$7,'MASTER COPY'!F122,"")</f>
        <v/>
      </c>
      <c r="E122" s="7" t="str">
        <f>IF(A121&lt;'MASTER COPY'!$C$7,'MASTER COPY'!G122,"")</f>
        <v/>
      </c>
      <c r="F122" s="6" t="str">
        <f>IF(A121&lt;'MASTER COPY'!$C$7,'MASTER COPY'!H122,"")</f>
        <v/>
      </c>
      <c r="G122" s="63" t="str">
        <f>IF(A121&lt;'MASTER COPY'!$C$7,SUM(D122+E122+F122),"")</f>
        <v/>
      </c>
    </row>
    <row r="123" spans="1:7" x14ac:dyDescent="0.25">
      <c r="A123" s="63" t="str">
        <f>IF(A122&lt;'MASTER COPY'!$C$7,'MASTER COPY'!A123,"")</f>
        <v/>
      </c>
      <c r="B123" s="8" t="str">
        <f>IF(A122&lt;'MASTER COPY'!$C$7,'MASTER COPY'!B123,"")</f>
        <v/>
      </c>
      <c r="C123" s="18" t="str">
        <f>IF(A122&lt;'MASTER COPY'!$C$7,'MASTER COPY'!C123,"")</f>
        <v/>
      </c>
      <c r="D123" s="6" t="str">
        <f>IF(A122&lt;'MASTER COPY'!$C$7,'MASTER COPY'!F123,"")</f>
        <v/>
      </c>
      <c r="E123" s="7" t="str">
        <f>IF(A122&lt;'MASTER COPY'!$C$7,'MASTER COPY'!G123,"")</f>
        <v/>
      </c>
      <c r="F123" s="6" t="str">
        <f>IF(A122&lt;'MASTER COPY'!$C$7,'MASTER COPY'!H123,"")</f>
        <v/>
      </c>
      <c r="G123" s="63" t="str">
        <f>IF(A122&lt;'MASTER COPY'!$C$7,SUM(D123+E123+F123),"")</f>
        <v/>
      </c>
    </row>
    <row r="124" spans="1:7" x14ac:dyDescent="0.25">
      <c r="A124" s="63" t="str">
        <f>IF(A123&lt;'MASTER COPY'!$C$7,'MASTER COPY'!A124,"")</f>
        <v/>
      </c>
      <c r="B124" s="8" t="str">
        <f>IF(A123&lt;'MASTER COPY'!$C$7,'MASTER COPY'!B124,"")</f>
        <v/>
      </c>
      <c r="C124" s="18" t="str">
        <f>IF(A123&lt;'MASTER COPY'!$C$7,'MASTER COPY'!C124,"")</f>
        <v/>
      </c>
      <c r="D124" s="6" t="str">
        <f>IF(A123&lt;'MASTER COPY'!$C$7,'MASTER COPY'!F124,"")</f>
        <v/>
      </c>
      <c r="E124" s="7" t="str">
        <f>IF(A123&lt;'MASTER COPY'!$C$7,'MASTER COPY'!G124,"")</f>
        <v/>
      </c>
      <c r="F124" s="6" t="str">
        <f>IF(A123&lt;'MASTER COPY'!$C$7,'MASTER COPY'!H124,"")</f>
        <v/>
      </c>
      <c r="G124" s="63" t="str">
        <f>IF(A123&lt;'MASTER COPY'!$C$7,SUM(D124+E124+F124),"")</f>
        <v/>
      </c>
    </row>
    <row r="125" spans="1:7" x14ac:dyDescent="0.25">
      <c r="A125" s="63" t="str">
        <f>IF(A124&lt;'MASTER COPY'!$C$7,'MASTER COPY'!A125,"")</f>
        <v/>
      </c>
      <c r="B125" s="8" t="str">
        <f>IF(A124&lt;'MASTER COPY'!$C$7,'MASTER COPY'!B125,"")</f>
        <v/>
      </c>
      <c r="C125" s="18" t="str">
        <f>IF(A124&lt;'MASTER COPY'!$C$7,'MASTER COPY'!C125,"")</f>
        <v/>
      </c>
      <c r="D125" s="6" t="str">
        <f>IF(A124&lt;'MASTER COPY'!$C$7,'MASTER COPY'!F125,"")</f>
        <v/>
      </c>
      <c r="E125" s="7" t="str">
        <f>IF(A124&lt;'MASTER COPY'!$C$7,'MASTER COPY'!G125,"")</f>
        <v/>
      </c>
      <c r="F125" s="6" t="str">
        <f>IF(A124&lt;'MASTER COPY'!$C$7,'MASTER COPY'!H125,"")</f>
        <v/>
      </c>
      <c r="G125" s="63" t="str">
        <f>IF(A124&lt;'MASTER COPY'!$C$7,SUM(D125+E125+F125),"")</f>
        <v/>
      </c>
    </row>
    <row r="126" spans="1:7" x14ac:dyDescent="0.25">
      <c r="A126" s="63" t="str">
        <f>IF(A125&lt;'MASTER COPY'!$C$7,'MASTER COPY'!A126,"")</f>
        <v/>
      </c>
      <c r="B126" s="8" t="str">
        <f>IF(A125&lt;'MASTER COPY'!$C$7,'MASTER COPY'!B126,"")</f>
        <v/>
      </c>
      <c r="C126" s="18" t="str">
        <f>IF(A125&lt;'MASTER COPY'!$C$7,'MASTER COPY'!C126,"")</f>
        <v/>
      </c>
      <c r="D126" s="6" t="str">
        <f>IF(A125&lt;'MASTER COPY'!$C$7,'MASTER COPY'!F126,"")</f>
        <v/>
      </c>
      <c r="E126" s="7" t="str">
        <f>IF(A125&lt;'MASTER COPY'!$C$7,'MASTER COPY'!G126,"")</f>
        <v/>
      </c>
      <c r="F126" s="6" t="str">
        <f>IF(A125&lt;'MASTER COPY'!$C$7,'MASTER COPY'!H126,"")</f>
        <v/>
      </c>
      <c r="G126" s="63" t="str">
        <f>IF(A125&lt;'MASTER COPY'!$C$7,SUM(D126+E126+F126),"")</f>
        <v/>
      </c>
    </row>
    <row r="127" spans="1:7" x14ac:dyDescent="0.25">
      <c r="A127" s="63" t="str">
        <f>IF(A126&lt;'MASTER COPY'!$C$7,'MASTER COPY'!A127,"")</f>
        <v/>
      </c>
      <c r="B127" s="8" t="str">
        <f>IF(A126&lt;'MASTER COPY'!$C$7,'MASTER COPY'!B127,"")</f>
        <v/>
      </c>
      <c r="C127" s="18" t="str">
        <f>IF(A126&lt;'MASTER COPY'!$C$7,'MASTER COPY'!C127,"")</f>
        <v/>
      </c>
      <c r="D127" s="6" t="str">
        <f>IF(A126&lt;'MASTER COPY'!$C$7,'MASTER COPY'!F127,"")</f>
        <v/>
      </c>
      <c r="E127" s="7" t="str">
        <f>IF(A126&lt;'MASTER COPY'!$C$7,'MASTER COPY'!G127,"")</f>
        <v/>
      </c>
      <c r="F127" s="6" t="str">
        <f>IF(A126&lt;'MASTER COPY'!$C$7,'MASTER COPY'!H127,"")</f>
        <v/>
      </c>
      <c r="G127" s="63" t="str">
        <f>IF(A126&lt;'MASTER COPY'!$C$7,SUM(D127+E127+F127),"")</f>
        <v/>
      </c>
    </row>
    <row r="128" spans="1:7" x14ac:dyDescent="0.25">
      <c r="A128" s="63" t="str">
        <f>IF(A127&lt;'MASTER COPY'!$C$7,'MASTER COPY'!A128,"")</f>
        <v/>
      </c>
      <c r="B128" s="8" t="str">
        <f>IF(A127&lt;'MASTER COPY'!$C$7,'MASTER COPY'!B128,"")</f>
        <v/>
      </c>
      <c r="C128" s="18" t="str">
        <f>IF(A127&lt;'MASTER COPY'!$C$7,'MASTER COPY'!C128,"")</f>
        <v/>
      </c>
      <c r="D128" s="6" t="str">
        <f>IF(A127&lt;'MASTER COPY'!$C$7,'MASTER COPY'!F128,"")</f>
        <v/>
      </c>
      <c r="E128" s="7" t="str">
        <f>IF(A127&lt;'MASTER COPY'!$C$7,'MASTER COPY'!G128,"")</f>
        <v/>
      </c>
      <c r="F128" s="6" t="str">
        <f>IF(A127&lt;'MASTER COPY'!$C$7,'MASTER COPY'!H128,"")</f>
        <v/>
      </c>
      <c r="G128" s="63" t="str">
        <f>IF(A127&lt;'MASTER COPY'!$C$7,SUM(D128+E128+F128),"")</f>
        <v/>
      </c>
    </row>
    <row r="129" spans="1:7" x14ac:dyDescent="0.25">
      <c r="A129" s="63" t="str">
        <f>IF(A128&lt;'MASTER COPY'!$C$7,'MASTER COPY'!A129,"")</f>
        <v/>
      </c>
      <c r="B129" s="8" t="str">
        <f>IF(A128&lt;'MASTER COPY'!$C$7,'MASTER COPY'!B129,"")</f>
        <v/>
      </c>
      <c r="C129" s="18" t="str">
        <f>IF(A128&lt;'MASTER COPY'!$C$7,'MASTER COPY'!C129,"")</f>
        <v/>
      </c>
      <c r="D129" s="6" t="str">
        <f>IF(A128&lt;'MASTER COPY'!$C$7,'MASTER COPY'!F129,"")</f>
        <v/>
      </c>
      <c r="E129" s="7" t="str">
        <f>IF(A128&lt;'MASTER COPY'!$C$7,'MASTER COPY'!G129,"")</f>
        <v/>
      </c>
      <c r="F129" s="6" t="str">
        <f>IF(A128&lt;'MASTER COPY'!$C$7,'MASTER COPY'!H129,"")</f>
        <v/>
      </c>
      <c r="G129" s="63" t="str">
        <f>IF(A128&lt;'MASTER COPY'!$C$7,SUM(D129+E129+F129),"")</f>
        <v/>
      </c>
    </row>
    <row r="130" spans="1:7" x14ac:dyDescent="0.25">
      <c r="A130" s="63" t="str">
        <f>IF(A129&lt;'MASTER COPY'!$C$7,'MASTER COPY'!A130,"")</f>
        <v/>
      </c>
      <c r="B130" s="8" t="str">
        <f>IF(A129&lt;'MASTER COPY'!$C$7,'MASTER COPY'!B130,"")</f>
        <v/>
      </c>
      <c r="C130" s="18" t="str">
        <f>IF(A129&lt;'MASTER COPY'!$C$7,'MASTER COPY'!C130,"")</f>
        <v/>
      </c>
      <c r="D130" s="6" t="str">
        <f>IF(A129&lt;'MASTER COPY'!$C$7,'MASTER COPY'!F130,"")</f>
        <v/>
      </c>
      <c r="E130" s="7" t="str">
        <f>IF(A129&lt;'MASTER COPY'!$C$7,'MASTER COPY'!G130,"")</f>
        <v/>
      </c>
      <c r="F130" s="6" t="str">
        <f>IF(A129&lt;'MASTER COPY'!$C$7,'MASTER COPY'!H130,"")</f>
        <v/>
      </c>
      <c r="G130" s="63" t="str">
        <f>IF(A129&lt;'MASTER COPY'!$C$7,SUM(D130+E130+F130),"")</f>
        <v/>
      </c>
    </row>
    <row r="131" spans="1:7" x14ac:dyDescent="0.25">
      <c r="A131" s="63" t="str">
        <f>IF(A130&lt;'MASTER COPY'!$C$7,'MASTER COPY'!A131,"")</f>
        <v/>
      </c>
      <c r="B131" s="8" t="str">
        <f>IF(A130&lt;'MASTER COPY'!$C$7,'MASTER COPY'!B131,"")</f>
        <v/>
      </c>
      <c r="C131" s="18" t="str">
        <f>IF(A130&lt;'MASTER COPY'!$C$7,'MASTER COPY'!C131,"")</f>
        <v/>
      </c>
      <c r="D131" s="6" t="str">
        <f>IF(A130&lt;'MASTER COPY'!$C$7,'MASTER COPY'!F131,"")</f>
        <v/>
      </c>
      <c r="E131" s="7" t="str">
        <f>IF(A130&lt;'MASTER COPY'!$C$7,'MASTER COPY'!G131,"")</f>
        <v/>
      </c>
      <c r="F131" s="6" t="str">
        <f>IF(A130&lt;'MASTER COPY'!$C$7,'MASTER COPY'!H131,"")</f>
        <v/>
      </c>
      <c r="G131" s="63" t="str">
        <f>IF(A130&lt;'MASTER COPY'!$C$7,SUM(D131+E131+F131),"")</f>
        <v/>
      </c>
    </row>
    <row r="132" spans="1:7" x14ac:dyDescent="0.25">
      <c r="A132" s="63" t="str">
        <f>IF(A131&lt;'MASTER COPY'!$C$7,'MASTER COPY'!A132,"")</f>
        <v/>
      </c>
      <c r="B132" s="8" t="str">
        <f>IF(A131&lt;'MASTER COPY'!$C$7,'MASTER COPY'!B132,"")</f>
        <v/>
      </c>
      <c r="C132" s="18" t="str">
        <f>IF(A131&lt;'MASTER COPY'!$C$7,'MASTER COPY'!C132,"")</f>
        <v/>
      </c>
      <c r="D132" s="6" t="str">
        <f>IF(A131&lt;'MASTER COPY'!$C$7,'MASTER COPY'!F132,"")</f>
        <v/>
      </c>
      <c r="E132" s="7" t="str">
        <f>IF(A131&lt;'MASTER COPY'!$C$7,'MASTER COPY'!G132,"")</f>
        <v/>
      </c>
      <c r="F132" s="6" t="str">
        <f>IF(A131&lt;'MASTER COPY'!$C$7,'MASTER COPY'!H132,"")</f>
        <v/>
      </c>
      <c r="G132" s="63" t="str">
        <f>IF(A131&lt;'MASTER COPY'!$C$7,SUM(D132+E132+F132),"")</f>
        <v/>
      </c>
    </row>
    <row r="133" spans="1:7" x14ac:dyDescent="0.25">
      <c r="A133" s="63" t="str">
        <f>IF(A132&lt;'MASTER COPY'!$C$7,'MASTER COPY'!A133,"")</f>
        <v/>
      </c>
      <c r="B133" s="8" t="str">
        <f>IF(A132&lt;'MASTER COPY'!$C$7,'MASTER COPY'!B133,"")</f>
        <v/>
      </c>
      <c r="C133" s="18" t="str">
        <f>IF(A132&lt;'MASTER COPY'!$C$7,'MASTER COPY'!C133,"")</f>
        <v/>
      </c>
      <c r="D133" s="6" t="str">
        <f>IF(A132&lt;'MASTER COPY'!$C$7,'MASTER COPY'!F133,"")</f>
        <v/>
      </c>
      <c r="E133" s="7" t="str">
        <f>IF(A132&lt;'MASTER COPY'!$C$7,'MASTER COPY'!G133,"")</f>
        <v/>
      </c>
      <c r="F133" s="6" t="str">
        <f>IF(A132&lt;'MASTER COPY'!$C$7,'MASTER COPY'!H133,"")</f>
        <v/>
      </c>
      <c r="G133" s="63" t="str">
        <f>IF(A132&lt;'MASTER COPY'!$C$7,SUM(D133+E133+F133),"")</f>
        <v/>
      </c>
    </row>
    <row r="134" spans="1:7" x14ac:dyDescent="0.25">
      <c r="A134" s="63" t="str">
        <f>IF(A133&lt;'MASTER COPY'!$C$7,'MASTER COPY'!A134,"")</f>
        <v/>
      </c>
      <c r="B134" s="8" t="str">
        <f>IF(A133&lt;'MASTER COPY'!$C$7,'MASTER COPY'!B134,"")</f>
        <v/>
      </c>
      <c r="C134" s="18" t="str">
        <f>IF(A133&lt;'MASTER COPY'!$C$7,'MASTER COPY'!C134,"")</f>
        <v/>
      </c>
      <c r="D134" s="6" t="str">
        <f>IF(A133&lt;'MASTER COPY'!$C$7,'MASTER COPY'!F134,"")</f>
        <v/>
      </c>
      <c r="E134" s="7" t="str">
        <f>IF(A133&lt;'MASTER COPY'!$C$7,'MASTER COPY'!G134,"")</f>
        <v/>
      </c>
      <c r="F134" s="6" t="str">
        <f>IF(A133&lt;'MASTER COPY'!$C$7,'MASTER COPY'!H134,"")</f>
        <v/>
      </c>
      <c r="G134" s="63" t="str">
        <f>IF(A133&lt;'MASTER COPY'!$C$7,SUM(D134+E134+F134),"")</f>
        <v/>
      </c>
    </row>
    <row r="135" spans="1:7" x14ac:dyDescent="0.25">
      <c r="A135" s="63" t="str">
        <f>IF(A134&lt;'MASTER COPY'!$C$7,'MASTER COPY'!A135,"")</f>
        <v/>
      </c>
      <c r="B135" s="8" t="str">
        <f>IF(A134&lt;'MASTER COPY'!$C$7,'MASTER COPY'!B135,"")</f>
        <v/>
      </c>
      <c r="C135" s="18" t="str">
        <f>IF(A134&lt;'MASTER COPY'!$C$7,'MASTER COPY'!C135,"")</f>
        <v/>
      </c>
      <c r="D135" s="6" t="str">
        <f>IF(A134&lt;'MASTER COPY'!$C$7,'MASTER COPY'!F135,"")</f>
        <v/>
      </c>
      <c r="E135" s="7" t="str">
        <f>IF(A134&lt;'MASTER COPY'!$C$7,'MASTER COPY'!G135,"")</f>
        <v/>
      </c>
      <c r="F135" s="6" t="str">
        <f>IF(A134&lt;'MASTER COPY'!$C$7,'MASTER COPY'!H135,"")</f>
        <v/>
      </c>
      <c r="G135" s="63" t="str">
        <f>IF(A134&lt;'MASTER COPY'!$C$7,SUM(D135+E135+F135),"")</f>
        <v/>
      </c>
    </row>
    <row r="136" spans="1:7" x14ac:dyDescent="0.25">
      <c r="A136" s="63" t="str">
        <f>IF(A135&lt;'MASTER COPY'!$C$7,'MASTER COPY'!A136,"")</f>
        <v/>
      </c>
      <c r="B136" s="8" t="str">
        <f>IF(A135&lt;'MASTER COPY'!$C$7,'MASTER COPY'!B136,"")</f>
        <v/>
      </c>
      <c r="C136" s="18" t="str">
        <f>IF(A135&lt;'MASTER COPY'!$C$7,'MASTER COPY'!C136,"")</f>
        <v/>
      </c>
      <c r="D136" s="6" t="str">
        <f>IF(A135&lt;'MASTER COPY'!$C$7,'MASTER COPY'!F136,"")</f>
        <v/>
      </c>
      <c r="E136" s="7" t="str">
        <f>IF(A135&lt;'MASTER COPY'!$C$7,'MASTER COPY'!G136,"")</f>
        <v/>
      </c>
      <c r="F136" s="6" t="str">
        <f>IF(A135&lt;'MASTER COPY'!$C$7,'MASTER COPY'!H136,"")</f>
        <v/>
      </c>
      <c r="G136" s="63" t="str">
        <f>IF(A135&lt;'MASTER COPY'!$C$7,SUM(D136+E136+F136),"")</f>
        <v/>
      </c>
    </row>
    <row r="137" spans="1:7" x14ac:dyDescent="0.25">
      <c r="A137" s="63" t="str">
        <f>IF(A136&lt;'MASTER COPY'!$C$7,'MASTER COPY'!A137,"")</f>
        <v/>
      </c>
      <c r="B137" s="8" t="str">
        <f>IF(A136&lt;'MASTER COPY'!$C$7,'MASTER COPY'!B137,"")</f>
        <v/>
      </c>
      <c r="C137" s="18" t="str">
        <f>IF(A136&lt;'MASTER COPY'!$C$7,'MASTER COPY'!C137,"")</f>
        <v/>
      </c>
      <c r="D137" s="6" t="str">
        <f>IF(A136&lt;'MASTER COPY'!$C$7,'MASTER COPY'!F137,"")</f>
        <v/>
      </c>
      <c r="E137" s="7" t="str">
        <f>IF(A136&lt;'MASTER COPY'!$C$7,'MASTER COPY'!G137,"")</f>
        <v/>
      </c>
      <c r="F137" s="6" t="str">
        <f>IF(A136&lt;'MASTER COPY'!$C$7,'MASTER COPY'!H137,"")</f>
        <v/>
      </c>
      <c r="G137" s="63" t="str">
        <f>IF(A136&lt;'MASTER COPY'!$C$7,SUM(D137+E137+F137),"")</f>
        <v/>
      </c>
    </row>
    <row r="138" spans="1:7" x14ac:dyDescent="0.25">
      <c r="A138" s="63" t="str">
        <f>IF(A137&lt;'MASTER COPY'!$C$7,'MASTER COPY'!A138,"")</f>
        <v/>
      </c>
      <c r="B138" s="8" t="str">
        <f>IF(A137&lt;'MASTER COPY'!$C$7,'MASTER COPY'!B138,"")</f>
        <v/>
      </c>
      <c r="C138" s="18" t="str">
        <f>IF(A137&lt;'MASTER COPY'!$C$7,'MASTER COPY'!C138,"")</f>
        <v/>
      </c>
      <c r="D138" s="6" t="str">
        <f>IF(A137&lt;'MASTER COPY'!$C$7,'MASTER COPY'!F138,"")</f>
        <v/>
      </c>
      <c r="E138" s="7" t="str">
        <f>IF(A137&lt;'MASTER COPY'!$C$7,'MASTER COPY'!G138,"")</f>
        <v/>
      </c>
      <c r="F138" s="6" t="str">
        <f>IF(A137&lt;'MASTER COPY'!$C$7,'MASTER COPY'!H138,"")</f>
        <v/>
      </c>
      <c r="G138" s="63" t="str">
        <f>IF(A137&lt;'MASTER COPY'!$C$7,SUM(D138+E138+F138),"")</f>
        <v/>
      </c>
    </row>
    <row r="139" spans="1:7" x14ac:dyDescent="0.25">
      <c r="A139" s="63" t="str">
        <f>IF(A138&lt;'MASTER COPY'!$C$7,'MASTER COPY'!A139,"")</f>
        <v/>
      </c>
      <c r="B139" s="8" t="str">
        <f>IF(A138&lt;'MASTER COPY'!$C$7,'MASTER COPY'!B139,"")</f>
        <v/>
      </c>
      <c r="C139" s="18" t="str">
        <f>IF(A138&lt;'MASTER COPY'!$C$7,'MASTER COPY'!C139,"")</f>
        <v/>
      </c>
      <c r="D139" s="6" t="str">
        <f>IF(A138&lt;'MASTER COPY'!$C$7,'MASTER COPY'!F139,"")</f>
        <v/>
      </c>
      <c r="E139" s="7" t="str">
        <f>IF(A138&lt;'MASTER COPY'!$C$7,'MASTER COPY'!G139,"")</f>
        <v/>
      </c>
      <c r="F139" s="6" t="str">
        <f>IF(A138&lt;'MASTER COPY'!$C$7,'MASTER COPY'!H139,"")</f>
        <v/>
      </c>
      <c r="G139" s="63" t="str">
        <f>IF(A138&lt;'MASTER COPY'!$C$7,SUM(D139+E139+F139),"")</f>
        <v/>
      </c>
    </row>
    <row r="140" spans="1:7" x14ac:dyDescent="0.25">
      <c r="A140" s="63" t="str">
        <f>IF(A139&lt;'MASTER COPY'!$C$7,'MASTER COPY'!A140,"")</f>
        <v/>
      </c>
      <c r="B140" s="8" t="str">
        <f>IF(A139&lt;'MASTER COPY'!$C$7,'MASTER COPY'!B140,"")</f>
        <v/>
      </c>
      <c r="C140" s="18" t="str">
        <f>IF(A139&lt;'MASTER COPY'!$C$7,'MASTER COPY'!C140,"")</f>
        <v/>
      </c>
      <c r="D140" s="6" t="str">
        <f>IF(A139&lt;'MASTER COPY'!$C$7,'MASTER COPY'!F140,"")</f>
        <v/>
      </c>
      <c r="E140" s="7" t="str">
        <f>IF(A139&lt;'MASTER COPY'!$C$7,'MASTER COPY'!G140,"")</f>
        <v/>
      </c>
      <c r="F140" s="6" t="str">
        <f>IF(A139&lt;'MASTER COPY'!$C$7,'MASTER COPY'!H140,"")</f>
        <v/>
      </c>
      <c r="G140" s="63" t="str">
        <f>IF(A139&lt;'MASTER COPY'!$C$7,SUM(D140+E140+F140),"")</f>
        <v/>
      </c>
    </row>
    <row r="141" spans="1:7" x14ac:dyDescent="0.25">
      <c r="A141" s="63" t="str">
        <f>IF(A140&lt;'MASTER COPY'!$C$7,'MASTER COPY'!A141,"")</f>
        <v/>
      </c>
      <c r="B141" s="8" t="str">
        <f>IF(A140&lt;'MASTER COPY'!$C$7,'MASTER COPY'!B141,"")</f>
        <v/>
      </c>
      <c r="C141" s="18" t="str">
        <f>IF(A140&lt;'MASTER COPY'!$C$7,'MASTER COPY'!C141,"")</f>
        <v/>
      </c>
      <c r="D141" s="6" t="str">
        <f>IF(A140&lt;'MASTER COPY'!$C$7,'MASTER COPY'!F141,"")</f>
        <v/>
      </c>
      <c r="E141" s="7" t="str">
        <f>IF(A140&lt;'MASTER COPY'!$C$7,'MASTER COPY'!G141,"")</f>
        <v/>
      </c>
      <c r="F141" s="6" t="str">
        <f>IF(A140&lt;'MASTER COPY'!$C$7,'MASTER COPY'!H141,"")</f>
        <v/>
      </c>
      <c r="G141" s="63" t="str">
        <f>IF(A140&lt;'MASTER COPY'!$C$7,SUM(D141+E141+F141),"")</f>
        <v/>
      </c>
    </row>
    <row r="142" spans="1:7" x14ac:dyDescent="0.25">
      <c r="A142" s="63" t="str">
        <f>IF(A141&lt;'MASTER COPY'!$C$7,'MASTER COPY'!A142,"")</f>
        <v/>
      </c>
      <c r="B142" s="8" t="str">
        <f>IF(A141&lt;'MASTER COPY'!$C$7,'MASTER COPY'!B142,"")</f>
        <v/>
      </c>
      <c r="C142" s="18" t="str">
        <f>IF(A141&lt;'MASTER COPY'!$C$7,'MASTER COPY'!C142,"")</f>
        <v/>
      </c>
      <c r="D142" s="6" t="str">
        <f>IF(A141&lt;'MASTER COPY'!$C$7,'MASTER COPY'!F142,"")</f>
        <v/>
      </c>
      <c r="E142" s="7" t="str">
        <f>IF(A141&lt;'MASTER COPY'!$C$7,'MASTER COPY'!G142,"")</f>
        <v/>
      </c>
      <c r="F142" s="6" t="str">
        <f>IF(A141&lt;'MASTER COPY'!$C$7,'MASTER COPY'!H142,"")</f>
        <v/>
      </c>
      <c r="G142" s="63" t="str">
        <f>IF(A141&lt;'MASTER COPY'!$C$7,SUM(D142+E142+F142),"")</f>
        <v/>
      </c>
    </row>
    <row r="143" spans="1:7" x14ac:dyDescent="0.25">
      <c r="A143" s="63" t="str">
        <f>IF(A142&lt;'MASTER COPY'!$C$7,'MASTER COPY'!A143,"")</f>
        <v/>
      </c>
      <c r="B143" s="8" t="str">
        <f>IF(A142&lt;'MASTER COPY'!$C$7,'MASTER COPY'!B143,"")</f>
        <v/>
      </c>
      <c r="C143" s="18" t="str">
        <f>IF(A142&lt;'MASTER COPY'!$C$7,'MASTER COPY'!C143,"")</f>
        <v/>
      </c>
      <c r="D143" s="6" t="str">
        <f>IF(A142&lt;'MASTER COPY'!$C$7,'MASTER COPY'!F143,"")</f>
        <v/>
      </c>
      <c r="E143" s="7" t="str">
        <f>IF(A142&lt;'MASTER COPY'!$C$7,'MASTER COPY'!G143,"")</f>
        <v/>
      </c>
      <c r="F143" s="6" t="str">
        <f>IF(A142&lt;'MASTER COPY'!$C$7,'MASTER COPY'!H143,"")</f>
        <v/>
      </c>
      <c r="G143" s="63" t="str">
        <f>IF(A142&lt;'MASTER COPY'!$C$7,SUM(D143+E143+F143),"")</f>
        <v/>
      </c>
    </row>
    <row r="144" spans="1:7" x14ac:dyDescent="0.25">
      <c r="A144" s="63" t="str">
        <f>IF(A143&lt;'MASTER COPY'!$C$7,'MASTER COPY'!A144,"")</f>
        <v/>
      </c>
      <c r="B144" s="8" t="str">
        <f>IF(A143&lt;'MASTER COPY'!$C$7,'MASTER COPY'!B144,"")</f>
        <v/>
      </c>
      <c r="C144" s="18" t="str">
        <f>IF(A143&lt;'MASTER COPY'!$C$7,'MASTER COPY'!C144,"")</f>
        <v/>
      </c>
      <c r="D144" s="6" t="str">
        <f>IF(A143&lt;'MASTER COPY'!$C$7,'MASTER COPY'!F144,"")</f>
        <v/>
      </c>
      <c r="E144" s="7" t="str">
        <f>IF(A143&lt;'MASTER COPY'!$C$7,'MASTER COPY'!G144,"")</f>
        <v/>
      </c>
      <c r="F144" s="6" t="str">
        <f>IF(A143&lt;'MASTER COPY'!$C$7,'MASTER COPY'!H144,"")</f>
        <v/>
      </c>
      <c r="G144" s="63" t="str">
        <f>IF(A143&lt;'MASTER COPY'!$C$7,SUM(D144+E144+F144),"")</f>
        <v/>
      </c>
    </row>
    <row r="145" spans="1:7" x14ac:dyDescent="0.25">
      <c r="A145" s="63" t="str">
        <f>IF(A144&lt;'MASTER COPY'!$C$7,'MASTER COPY'!A145,"")</f>
        <v/>
      </c>
      <c r="B145" s="8" t="str">
        <f>IF(A144&lt;'MASTER COPY'!$C$7,'MASTER COPY'!B145,"")</f>
        <v/>
      </c>
      <c r="C145" s="18" t="str">
        <f>IF(A144&lt;'MASTER COPY'!$C$7,'MASTER COPY'!C145,"")</f>
        <v/>
      </c>
      <c r="D145" s="6" t="str">
        <f>IF(A144&lt;'MASTER COPY'!$C$7,'MASTER COPY'!F145,"")</f>
        <v/>
      </c>
      <c r="E145" s="7" t="str">
        <f>IF(A144&lt;'MASTER COPY'!$C$7,'MASTER COPY'!G145,"")</f>
        <v/>
      </c>
      <c r="F145" s="6" t="str">
        <f>IF(A144&lt;'MASTER COPY'!$C$7,'MASTER COPY'!H145,"")</f>
        <v/>
      </c>
      <c r="G145" s="63" t="str">
        <f>IF(A144&lt;'MASTER COPY'!$C$7,SUM(D145+E145+F145),"")</f>
        <v/>
      </c>
    </row>
    <row r="146" spans="1:7" x14ac:dyDescent="0.25">
      <c r="A146" s="63" t="str">
        <f>IF(A145&lt;'MASTER COPY'!$C$7,'MASTER COPY'!A146,"")</f>
        <v/>
      </c>
      <c r="B146" s="8" t="str">
        <f>IF(A145&lt;'MASTER COPY'!$C$7,'MASTER COPY'!B146,"")</f>
        <v/>
      </c>
      <c r="C146" s="18" t="str">
        <f>IF(A145&lt;'MASTER COPY'!$C$7,'MASTER COPY'!C146,"")</f>
        <v/>
      </c>
      <c r="D146" s="6" t="str">
        <f>IF(A145&lt;'MASTER COPY'!$C$7,'MASTER COPY'!F146,"")</f>
        <v/>
      </c>
      <c r="E146" s="7" t="str">
        <f>IF(A145&lt;'MASTER COPY'!$C$7,'MASTER COPY'!G146,"")</f>
        <v/>
      </c>
      <c r="F146" s="6" t="str">
        <f>IF(A145&lt;'MASTER COPY'!$C$7,'MASTER COPY'!H146,"")</f>
        <v/>
      </c>
      <c r="G146" s="63" t="str">
        <f>IF(A145&lt;'MASTER COPY'!$C$7,SUM(D146+E146+F146),"")</f>
        <v/>
      </c>
    </row>
    <row r="147" spans="1:7" x14ac:dyDescent="0.25">
      <c r="A147" s="63" t="str">
        <f>IF(A146&lt;'MASTER COPY'!$C$7,'MASTER COPY'!A147,"")</f>
        <v/>
      </c>
      <c r="B147" s="8" t="str">
        <f>IF(A146&lt;'MASTER COPY'!$C$7,'MASTER COPY'!B147,"")</f>
        <v/>
      </c>
      <c r="C147" s="18" t="str">
        <f>IF(A146&lt;'MASTER COPY'!$C$7,'MASTER COPY'!C147,"")</f>
        <v/>
      </c>
      <c r="D147" s="6" t="str">
        <f>IF(A146&lt;'MASTER COPY'!$C$7,'MASTER COPY'!F147,"")</f>
        <v/>
      </c>
      <c r="E147" s="7" t="str">
        <f>IF(A146&lt;'MASTER COPY'!$C$7,'MASTER COPY'!G147,"")</f>
        <v/>
      </c>
      <c r="F147" s="6" t="str">
        <f>IF(A146&lt;'MASTER COPY'!$C$7,'MASTER COPY'!H147,"")</f>
        <v/>
      </c>
      <c r="G147" s="63" t="str">
        <f>IF(A146&lt;'MASTER COPY'!$C$7,SUM(D147+E147+F147),"")</f>
        <v/>
      </c>
    </row>
    <row r="148" spans="1:7" x14ac:dyDescent="0.25">
      <c r="A148" s="63" t="str">
        <f>IF(A147&lt;'MASTER COPY'!$C$7,'MASTER COPY'!A148,"")</f>
        <v/>
      </c>
      <c r="B148" s="8" t="str">
        <f>IF(A147&lt;'MASTER COPY'!$C$7,'MASTER COPY'!B148,"")</f>
        <v/>
      </c>
      <c r="C148" s="18" t="str">
        <f>IF(A147&lt;'MASTER COPY'!$C$7,'MASTER COPY'!C148,"")</f>
        <v/>
      </c>
      <c r="D148" s="6" t="str">
        <f>IF(A147&lt;'MASTER COPY'!$C$7,'MASTER COPY'!F148,"")</f>
        <v/>
      </c>
      <c r="E148" s="7" t="str">
        <f>IF(A147&lt;'MASTER COPY'!$C$7,'MASTER COPY'!G148,"")</f>
        <v/>
      </c>
      <c r="F148" s="6" t="str">
        <f>IF(A147&lt;'MASTER COPY'!$C$7,'MASTER COPY'!H148,"")</f>
        <v/>
      </c>
      <c r="G148" s="63" t="str">
        <f>IF(A147&lt;'MASTER COPY'!$C$7,SUM(D148+E148+F148),"")</f>
        <v/>
      </c>
    </row>
    <row r="149" spans="1:7" x14ac:dyDescent="0.25">
      <c r="A149" s="63" t="str">
        <f>IF(A148&lt;'MASTER COPY'!$C$7,'MASTER COPY'!A149,"")</f>
        <v/>
      </c>
      <c r="B149" s="8" t="str">
        <f>IF(A148&lt;'MASTER COPY'!$C$7,'MASTER COPY'!B149,"")</f>
        <v/>
      </c>
      <c r="C149" s="18" t="str">
        <f>IF(A148&lt;'MASTER COPY'!$C$7,'MASTER COPY'!C149,"")</f>
        <v/>
      </c>
      <c r="D149" s="6" t="str">
        <f>IF(A148&lt;'MASTER COPY'!$C$7,'MASTER COPY'!F149,"")</f>
        <v/>
      </c>
      <c r="E149" s="7" t="str">
        <f>IF(A148&lt;'MASTER COPY'!$C$7,'MASTER COPY'!G149,"")</f>
        <v/>
      </c>
      <c r="F149" s="6" t="str">
        <f>IF(A148&lt;'MASTER COPY'!$C$7,'MASTER COPY'!H149,"")</f>
        <v/>
      </c>
      <c r="G149" s="63" t="str">
        <f>IF(A148&lt;'MASTER COPY'!$C$7,SUM(D149+E149+F149),"")</f>
        <v/>
      </c>
    </row>
    <row r="150" spans="1:7" x14ac:dyDescent="0.25">
      <c r="A150" s="63" t="str">
        <f>IF(A149&lt;'MASTER COPY'!$C$7,'MASTER COPY'!A150,"")</f>
        <v/>
      </c>
      <c r="B150" s="8" t="str">
        <f>IF(A149&lt;'MASTER COPY'!$C$7,'MASTER COPY'!B150,"")</f>
        <v/>
      </c>
      <c r="C150" s="18" t="str">
        <f>IF(A149&lt;'MASTER COPY'!$C$7,'MASTER COPY'!C150,"")</f>
        <v/>
      </c>
      <c r="D150" s="6" t="str">
        <f>IF(A149&lt;'MASTER COPY'!$C$7,'MASTER COPY'!F150,"")</f>
        <v/>
      </c>
      <c r="E150" s="7" t="str">
        <f>IF(A149&lt;'MASTER COPY'!$C$7,'MASTER COPY'!G150,"")</f>
        <v/>
      </c>
      <c r="F150" s="6" t="str">
        <f>IF(A149&lt;'MASTER COPY'!$C$7,'MASTER COPY'!H150,"")</f>
        <v/>
      </c>
      <c r="G150" s="63" t="str">
        <f>IF(A149&lt;'MASTER COPY'!$C$7,SUM(D150+E150+F150),"")</f>
        <v/>
      </c>
    </row>
    <row r="151" spans="1:7" x14ac:dyDescent="0.25">
      <c r="A151" s="63" t="str">
        <f>IF(A150&lt;'MASTER COPY'!$C$7,'MASTER COPY'!A151,"")</f>
        <v/>
      </c>
      <c r="B151" s="8" t="str">
        <f>IF(A150&lt;'MASTER COPY'!$C$7,'MASTER COPY'!B151,"")</f>
        <v/>
      </c>
      <c r="C151" s="18" t="str">
        <f>IF(A150&lt;'MASTER COPY'!$C$7,'MASTER COPY'!C151,"")</f>
        <v/>
      </c>
      <c r="D151" s="6" t="str">
        <f>IF(A150&lt;'MASTER COPY'!$C$7,'MASTER COPY'!F151,"")</f>
        <v/>
      </c>
      <c r="E151" s="7" t="str">
        <f>IF(A150&lt;'MASTER COPY'!$C$7,'MASTER COPY'!G151,"")</f>
        <v/>
      </c>
      <c r="F151" s="6" t="str">
        <f>IF(A150&lt;'MASTER COPY'!$C$7,'MASTER COPY'!H151,"")</f>
        <v/>
      </c>
      <c r="G151" s="63" t="str">
        <f>IF(A150&lt;'MASTER COPY'!$C$7,SUM(D151+E151+F151),"")</f>
        <v/>
      </c>
    </row>
    <row r="152" spans="1:7" x14ac:dyDescent="0.25">
      <c r="A152" s="63" t="str">
        <f>IF(A151&lt;'MASTER COPY'!$C$7,'MASTER COPY'!A152,"")</f>
        <v/>
      </c>
      <c r="B152" s="8" t="str">
        <f>IF(A151&lt;'MASTER COPY'!$C$7,'MASTER COPY'!B152,"")</f>
        <v/>
      </c>
      <c r="C152" s="18" t="str">
        <f>IF(A151&lt;'MASTER COPY'!$C$7,'MASTER COPY'!C152,"")</f>
        <v/>
      </c>
      <c r="D152" s="6" t="str">
        <f>IF(A151&lt;'MASTER COPY'!$C$7,'MASTER COPY'!F152,"")</f>
        <v/>
      </c>
      <c r="E152" s="7" t="str">
        <f>IF(A151&lt;'MASTER COPY'!$C$7,'MASTER COPY'!G152,"")</f>
        <v/>
      </c>
      <c r="F152" s="6" t="str">
        <f>IF(A151&lt;'MASTER COPY'!$C$7,'MASTER COPY'!H152,"")</f>
        <v/>
      </c>
      <c r="G152" s="63" t="str">
        <f>IF(A151&lt;'MASTER COPY'!$C$7,SUM(D152+E152+F152),"")</f>
        <v/>
      </c>
    </row>
    <row r="153" spans="1:7" x14ac:dyDescent="0.25">
      <c r="A153" s="63" t="str">
        <f>IF(A152&lt;'MASTER COPY'!$C$7,'MASTER COPY'!A153,"")</f>
        <v/>
      </c>
      <c r="B153" s="8" t="str">
        <f>IF(A152&lt;'MASTER COPY'!$C$7,'MASTER COPY'!B153,"")</f>
        <v/>
      </c>
      <c r="C153" s="18" t="str">
        <f>IF(A152&lt;'MASTER COPY'!$C$7,'MASTER COPY'!C153,"")</f>
        <v/>
      </c>
      <c r="D153" s="6" t="str">
        <f>IF(A152&lt;'MASTER COPY'!$C$7,'MASTER COPY'!F153,"")</f>
        <v/>
      </c>
      <c r="E153" s="7" t="str">
        <f>IF(A152&lt;'MASTER COPY'!$C$7,'MASTER COPY'!G153,"")</f>
        <v/>
      </c>
      <c r="F153" s="6" t="str">
        <f>IF(A152&lt;'MASTER COPY'!$C$7,'MASTER COPY'!H153,"")</f>
        <v/>
      </c>
      <c r="G153" s="63" t="str">
        <f>IF(A152&lt;'MASTER COPY'!$C$7,SUM(D153+E153+F153),"")</f>
        <v/>
      </c>
    </row>
    <row r="154" spans="1:7" x14ac:dyDescent="0.25">
      <c r="A154" s="63" t="str">
        <f>IF(A153&lt;'MASTER COPY'!$C$7,'MASTER COPY'!A154,"")</f>
        <v/>
      </c>
      <c r="B154" s="8" t="str">
        <f>IF(A153&lt;'MASTER COPY'!$C$7,'MASTER COPY'!B154,"")</f>
        <v/>
      </c>
      <c r="C154" s="18" t="str">
        <f>IF(A153&lt;'MASTER COPY'!$C$7,'MASTER COPY'!C154,"")</f>
        <v/>
      </c>
      <c r="D154" s="6" t="str">
        <f>IF(A153&lt;'MASTER COPY'!$C$7,'MASTER COPY'!F154,"")</f>
        <v/>
      </c>
      <c r="E154" s="7" t="str">
        <f>IF(A153&lt;'MASTER COPY'!$C$7,'MASTER COPY'!G154,"")</f>
        <v/>
      </c>
      <c r="F154" s="6" t="str">
        <f>IF(A153&lt;'MASTER COPY'!$C$7,'MASTER COPY'!H154,"")</f>
        <v/>
      </c>
      <c r="G154" s="63" t="str">
        <f>IF(A153&lt;'MASTER COPY'!$C$7,SUM(D154+E154+F154),"")</f>
        <v/>
      </c>
    </row>
    <row r="155" spans="1:7" x14ac:dyDescent="0.25">
      <c r="A155" s="63" t="str">
        <f>IF(A154&lt;'MASTER COPY'!$C$7,'MASTER COPY'!A155,"")</f>
        <v/>
      </c>
      <c r="B155" s="8" t="str">
        <f>IF(A154&lt;'MASTER COPY'!$C$7,'MASTER COPY'!B155,"")</f>
        <v/>
      </c>
      <c r="C155" s="18" t="str">
        <f>IF(A154&lt;'MASTER COPY'!$C$7,'MASTER COPY'!C155,"")</f>
        <v/>
      </c>
      <c r="D155" s="6" t="str">
        <f>IF(A154&lt;'MASTER COPY'!$C$7,'MASTER COPY'!F155,"")</f>
        <v/>
      </c>
      <c r="E155" s="7" t="str">
        <f>IF(A154&lt;'MASTER COPY'!$C$7,'MASTER COPY'!G155,"")</f>
        <v/>
      </c>
      <c r="F155" s="6" t="str">
        <f>IF(A154&lt;'MASTER COPY'!$C$7,'MASTER COPY'!H155,"")</f>
        <v/>
      </c>
      <c r="G155" s="63" t="str">
        <f>IF(A154&lt;'MASTER COPY'!$C$7,SUM(D155+E155+F155),"")</f>
        <v/>
      </c>
    </row>
    <row r="156" spans="1:7" x14ac:dyDescent="0.25">
      <c r="A156" s="63" t="str">
        <f>IF(A155&lt;'MASTER COPY'!$C$7,'MASTER COPY'!A156,"")</f>
        <v/>
      </c>
      <c r="B156" s="8" t="str">
        <f>IF(A155&lt;'MASTER COPY'!$C$7,'MASTER COPY'!B156,"")</f>
        <v/>
      </c>
      <c r="C156" s="18" t="str">
        <f>IF(A155&lt;'MASTER COPY'!$C$7,'MASTER COPY'!C156,"")</f>
        <v/>
      </c>
      <c r="D156" s="6" t="str">
        <f>IF(A155&lt;'MASTER COPY'!$C$7,'MASTER COPY'!F156,"")</f>
        <v/>
      </c>
      <c r="E156" s="7" t="str">
        <f>IF(A155&lt;'MASTER COPY'!$C$7,'MASTER COPY'!G156,"")</f>
        <v/>
      </c>
      <c r="F156" s="6" t="str">
        <f>IF(A155&lt;'MASTER COPY'!$C$7,'MASTER COPY'!H156,"")</f>
        <v/>
      </c>
      <c r="G156" s="63" t="str">
        <f>IF(A155&lt;'MASTER COPY'!$C$7,SUM(D156+E156+F156),"")</f>
        <v/>
      </c>
    </row>
    <row r="157" spans="1:7" x14ac:dyDescent="0.25">
      <c r="A157" s="63" t="str">
        <f>IF(A156&lt;'MASTER COPY'!$C$7,'MASTER COPY'!A157,"")</f>
        <v/>
      </c>
      <c r="B157" s="8" t="str">
        <f>IF(A156&lt;'MASTER COPY'!$C$7,'MASTER COPY'!B157,"")</f>
        <v/>
      </c>
      <c r="C157" s="18" t="str">
        <f>IF(A156&lt;'MASTER COPY'!$C$7,'MASTER COPY'!C157,"")</f>
        <v/>
      </c>
      <c r="D157" s="6" t="str">
        <f>IF(A156&lt;'MASTER COPY'!$C$7,'MASTER COPY'!F157,"")</f>
        <v/>
      </c>
      <c r="E157" s="7" t="str">
        <f>IF(A156&lt;'MASTER COPY'!$C$7,'MASTER COPY'!G157,"")</f>
        <v/>
      </c>
      <c r="F157" s="6" t="str">
        <f>IF(A156&lt;'MASTER COPY'!$C$7,'MASTER COPY'!H157,"")</f>
        <v/>
      </c>
      <c r="G157" s="63" t="str">
        <f>IF(A156&lt;'MASTER COPY'!$C$7,SUM(D157+E157+F157),"")</f>
        <v/>
      </c>
    </row>
    <row r="158" spans="1:7" x14ac:dyDescent="0.25">
      <c r="A158" s="63" t="str">
        <f>IF(A157&lt;'MASTER COPY'!$C$7,'MASTER COPY'!A158,"")</f>
        <v/>
      </c>
      <c r="B158" s="8" t="str">
        <f>IF(A157&lt;'MASTER COPY'!$C$7,'MASTER COPY'!B158,"")</f>
        <v/>
      </c>
      <c r="C158" s="18" t="str">
        <f>IF(A157&lt;'MASTER COPY'!$C$7,'MASTER COPY'!C158,"")</f>
        <v/>
      </c>
      <c r="D158" s="6" t="str">
        <f>IF(A157&lt;'MASTER COPY'!$C$7,'MASTER COPY'!F158,"")</f>
        <v/>
      </c>
      <c r="E158" s="7" t="str">
        <f>IF(A157&lt;'MASTER COPY'!$C$7,'MASTER COPY'!G158,"")</f>
        <v/>
      </c>
      <c r="F158" s="6" t="str">
        <f>IF(A157&lt;'MASTER COPY'!$C$7,'MASTER COPY'!H158,"")</f>
        <v/>
      </c>
      <c r="G158" s="63" t="str">
        <f>IF(A157&lt;'MASTER COPY'!$C$7,SUM(D158+E158+F158),"")</f>
        <v/>
      </c>
    </row>
    <row r="159" spans="1:7" x14ac:dyDescent="0.25">
      <c r="A159" s="63" t="str">
        <f>IF(A158&lt;'MASTER COPY'!$C$7,'MASTER COPY'!A159,"")</f>
        <v/>
      </c>
      <c r="B159" s="8" t="str">
        <f>IF(A158&lt;'MASTER COPY'!$C$7,'MASTER COPY'!B159,"")</f>
        <v/>
      </c>
      <c r="C159" s="18" t="str">
        <f>IF(A158&lt;'MASTER COPY'!$C$7,'MASTER COPY'!C159,"")</f>
        <v/>
      </c>
      <c r="D159" s="6" t="str">
        <f>IF(A158&lt;'MASTER COPY'!$C$7,'MASTER COPY'!F159,"")</f>
        <v/>
      </c>
      <c r="E159" s="7" t="str">
        <f>IF(A158&lt;'MASTER COPY'!$C$7,'MASTER COPY'!G159,"")</f>
        <v/>
      </c>
      <c r="F159" s="6" t="str">
        <f>IF(A158&lt;'MASTER COPY'!$C$7,'MASTER COPY'!H159,"")</f>
        <v/>
      </c>
      <c r="G159" s="63" t="str">
        <f>IF(A158&lt;'MASTER COPY'!$C$7,SUM(D159+E159+F159),"")</f>
        <v/>
      </c>
    </row>
    <row r="160" spans="1:7" x14ac:dyDescent="0.25">
      <c r="A160" s="63" t="str">
        <f>IF(A159&lt;'MASTER COPY'!$C$7,'MASTER COPY'!A160,"")</f>
        <v/>
      </c>
      <c r="B160" s="8" t="str">
        <f>IF(A159&lt;'MASTER COPY'!$C$7,'MASTER COPY'!B160,"")</f>
        <v/>
      </c>
      <c r="C160" s="18" t="str">
        <f>IF(A159&lt;'MASTER COPY'!$C$7,'MASTER COPY'!C160,"")</f>
        <v/>
      </c>
      <c r="D160" s="6" t="str">
        <f>IF(A159&lt;'MASTER COPY'!$C$7,'MASTER COPY'!F160,"")</f>
        <v/>
      </c>
      <c r="E160" s="7" t="str">
        <f>IF(A159&lt;'MASTER COPY'!$C$7,'MASTER COPY'!G160,"")</f>
        <v/>
      </c>
      <c r="F160" s="6" t="str">
        <f>IF(A159&lt;'MASTER COPY'!$C$7,'MASTER COPY'!H160,"")</f>
        <v/>
      </c>
      <c r="G160" s="63" t="str">
        <f>IF(A159&lt;'MASTER COPY'!$C$7,SUM(D160+E160+F160),"")</f>
        <v/>
      </c>
    </row>
    <row r="161" spans="1:7" x14ac:dyDescent="0.25">
      <c r="A161" s="63" t="str">
        <f>IF(A160&lt;'MASTER COPY'!$C$7,'MASTER COPY'!A161,"")</f>
        <v/>
      </c>
      <c r="B161" s="8" t="str">
        <f>IF(A160&lt;'MASTER COPY'!$C$7,'MASTER COPY'!B161,"")</f>
        <v/>
      </c>
      <c r="C161" s="18" t="str">
        <f>IF(A160&lt;'MASTER COPY'!$C$7,'MASTER COPY'!C161,"")</f>
        <v/>
      </c>
      <c r="D161" s="6" t="str">
        <f>IF(A160&lt;'MASTER COPY'!$C$7,'MASTER COPY'!F161,"")</f>
        <v/>
      </c>
      <c r="E161" s="7" t="str">
        <f>IF(A160&lt;'MASTER COPY'!$C$7,'MASTER COPY'!G161,"")</f>
        <v/>
      </c>
      <c r="F161" s="6" t="str">
        <f>IF(A160&lt;'MASTER COPY'!$C$7,'MASTER COPY'!H161,"")</f>
        <v/>
      </c>
      <c r="G161" s="63" t="str">
        <f>IF(A160&lt;'MASTER COPY'!$C$7,SUM(D161+E161+F161),"")</f>
        <v/>
      </c>
    </row>
    <row r="162" spans="1:7" x14ac:dyDescent="0.25">
      <c r="A162" s="63" t="str">
        <f>IF(A161&lt;'MASTER COPY'!$C$7,'MASTER COPY'!A162,"")</f>
        <v/>
      </c>
      <c r="B162" s="8" t="str">
        <f>IF(A161&lt;'MASTER COPY'!$C$7,'MASTER COPY'!B162,"")</f>
        <v/>
      </c>
      <c r="C162" s="18" t="str">
        <f>IF(A161&lt;'MASTER COPY'!$C$7,'MASTER COPY'!C162,"")</f>
        <v/>
      </c>
      <c r="D162" s="6" t="str">
        <f>IF(A161&lt;'MASTER COPY'!$C$7,'MASTER COPY'!F162,"")</f>
        <v/>
      </c>
      <c r="E162" s="7" t="str">
        <f>IF(A161&lt;'MASTER COPY'!$C$7,'MASTER COPY'!G162,"")</f>
        <v/>
      </c>
      <c r="F162" s="6" t="str">
        <f>IF(A161&lt;'MASTER COPY'!$C$7,'MASTER COPY'!H162,"")</f>
        <v/>
      </c>
      <c r="G162" s="63" t="str">
        <f>IF(A161&lt;'MASTER COPY'!$C$7,SUM(D162+E162+F162),"")</f>
        <v/>
      </c>
    </row>
    <row r="163" spans="1:7" x14ac:dyDescent="0.25">
      <c r="A163" s="63" t="str">
        <f>IF(A162&lt;'MASTER COPY'!$C$7,'MASTER COPY'!A163,"")</f>
        <v/>
      </c>
      <c r="B163" s="8" t="str">
        <f>IF(A162&lt;'MASTER COPY'!$C$7,'MASTER COPY'!B163,"")</f>
        <v/>
      </c>
      <c r="C163" s="18" t="str">
        <f>IF(A162&lt;'MASTER COPY'!$C$7,'MASTER COPY'!C163,"")</f>
        <v/>
      </c>
      <c r="D163" s="6" t="str">
        <f>IF(A162&lt;'MASTER COPY'!$C$7,'MASTER COPY'!F163,"")</f>
        <v/>
      </c>
      <c r="E163" s="7" t="str">
        <f>IF(A162&lt;'MASTER COPY'!$C$7,'MASTER COPY'!G163,"")</f>
        <v/>
      </c>
      <c r="F163" s="6" t="str">
        <f>IF(A162&lt;'MASTER COPY'!$C$7,'MASTER COPY'!H163,"")</f>
        <v/>
      </c>
      <c r="G163" s="63" t="str">
        <f>IF(A162&lt;'MASTER COPY'!$C$7,SUM(D163+E163+F163),"")</f>
        <v/>
      </c>
    </row>
    <row r="164" spans="1:7" x14ac:dyDescent="0.25">
      <c r="A164" s="63" t="str">
        <f>IF(A163&lt;'MASTER COPY'!$C$7,'MASTER COPY'!A164,"")</f>
        <v/>
      </c>
      <c r="B164" s="8" t="str">
        <f>IF(A163&lt;'MASTER COPY'!$C$7,'MASTER COPY'!B164,"")</f>
        <v/>
      </c>
      <c r="C164" s="18" t="str">
        <f>IF(A163&lt;'MASTER COPY'!$C$7,'MASTER COPY'!C164,"")</f>
        <v/>
      </c>
      <c r="D164" s="6" t="str">
        <f>IF(A163&lt;'MASTER COPY'!$C$7,'MASTER COPY'!F164,"")</f>
        <v/>
      </c>
      <c r="E164" s="7" t="str">
        <f>IF(A163&lt;'MASTER COPY'!$C$7,'MASTER COPY'!G164,"")</f>
        <v/>
      </c>
      <c r="F164" s="6" t="str">
        <f>IF(A163&lt;'MASTER COPY'!$C$7,'MASTER COPY'!H164,"")</f>
        <v/>
      </c>
      <c r="G164" s="63" t="str">
        <f>IF(A163&lt;'MASTER COPY'!$C$7,SUM(D164+E164+F164),"")</f>
        <v/>
      </c>
    </row>
    <row r="165" spans="1:7" x14ac:dyDescent="0.25">
      <c r="A165" s="63" t="str">
        <f>IF(A164&lt;'MASTER COPY'!$C$7,'MASTER COPY'!A165,"")</f>
        <v/>
      </c>
      <c r="B165" s="8" t="str">
        <f>IF(A164&lt;'MASTER COPY'!$C$7,'MASTER COPY'!B165,"")</f>
        <v/>
      </c>
      <c r="C165" s="18" t="str">
        <f>IF(A164&lt;'MASTER COPY'!$C$7,'MASTER COPY'!C165,"")</f>
        <v/>
      </c>
      <c r="D165" s="6" t="str">
        <f>IF(A164&lt;'MASTER COPY'!$C$7,'MASTER COPY'!F165,"")</f>
        <v/>
      </c>
      <c r="E165" s="7" t="str">
        <f>IF(A164&lt;'MASTER COPY'!$C$7,'MASTER COPY'!G165,"")</f>
        <v/>
      </c>
      <c r="F165" s="6" t="str">
        <f>IF(A164&lt;'MASTER COPY'!$C$7,'MASTER COPY'!H165,"")</f>
        <v/>
      </c>
      <c r="G165" s="63" t="str">
        <f>IF(A164&lt;'MASTER COPY'!$C$7,SUM(D165+E165+F165),"")</f>
        <v/>
      </c>
    </row>
    <row r="166" spans="1:7" x14ac:dyDescent="0.25">
      <c r="A166" s="63" t="str">
        <f>IF(A165&lt;'MASTER COPY'!$C$7,'MASTER COPY'!A166,"")</f>
        <v/>
      </c>
      <c r="B166" s="8" t="str">
        <f>IF(A165&lt;'MASTER COPY'!$C$7,'MASTER COPY'!B166,"")</f>
        <v/>
      </c>
      <c r="C166" s="18" t="str">
        <f>IF(A165&lt;'MASTER COPY'!$C$7,'MASTER COPY'!C166,"")</f>
        <v/>
      </c>
      <c r="D166" s="6" t="str">
        <f>IF(A165&lt;'MASTER COPY'!$C$7,'MASTER COPY'!F166,"")</f>
        <v/>
      </c>
      <c r="E166" s="7" t="str">
        <f>IF(A165&lt;'MASTER COPY'!$C$7,'MASTER COPY'!G166,"")</f>
        <v/>
      </c>
      <c r="F166" s="6" t="str">
        <f>IF(A165&lt;'MASTER COPY'!$C$7,'MASTER COPY'!H166,"")</f>
        <v/>
      </c>
      <c r="G166" s="63" t="str">
        <f>IF(A165&lt;'MASTER COPY'!$C$7,SUM(D166+E166+F166),"")</f>
        <v/>
      </c>
    </row>
    <row r="167" spans="1:7" x14ac:dyDescent="0.25">
      <c r="A167" s="63" t="str">
        <f>IF(A166&lt;'MASTER COPY'!$C$7,'MASTER COPY'!A167,"")</f>
        <v/>
      </c>
      <c r="B167" s="8" t="str">
        <f>IF(A166&lt;'MASTER COPY'!$C$7,'MASTER COPY'!B167,"")</f>
        <v/>
      </c>
      <c r="C167" s="18" t="str">
        <f>IF(A166&lt;'MASTER COPY'!$C$7,'MASTER COPY'!C167,"")</f>
        <v/>
      </c>
      <c r="D167" s="6" t="str">
        <f>IF(A166&lt;'MASTER COPY'!$C$7,'MASTER COPY'!F167,"")</f>
        <v/>
      </c>
      <c r="E167" s="7" t="str">
        <f>IF(A166&lt;'MASTER COPY'!$C$7,'MASTER COPY'!G167,"")</f>
        <v/>
      </c>
      <c r="F167" s="6" t="str">
        <f>IF(A166&lt;'MASTER COPY'!$C$7,'MASTER COPY'!H167,"")</f>
        <v/>
      </c>
      <c r="G167" s="63" t="str">
        <f>IF(A166&lt;'MASTER COPY'!$C$7,SUM(D167+E167+F167),"")</f>
        <v/>
      </c>
    </row>
    <row r="168" spans="1:7" x14ac:dyDescent="0.25">
      <c r="A168" s="63" t="str">
        <f>IF(A167&lt;'MASTER COPY'!$C$7,'MASTER COPY'!A168,"")</f>
        <v/>
      </c>
      <c r="B168" s="8" t="str">
        <f>IF(A167&lt;'MASTER COPY'!$C$7,'MASTER COPY'!B168,"")</f>
        <v/>
      </c>
      <c r="C168" s="18" t="str">
        <f>IF(A167&lt;'MASTER COPY'!$C$7,'MASTER COPY'!C168,"")</f>
        <v/>
      </c>
      <c r="D168" s="6" t="str">
        <f>IF(A167&lt;'MASTER COPY'!$C$7,'MASTER COPY'!F168,"")</f>
        <v/>
      </c>
      <c r="E168" s="7" t="str">
        <f>IF(A167&lt;'MASTER COPY'!$C$7,'MASTER COPY'!G168,"")</f>
        <v/>
      </c>
      <c r="F168" s="6" t="str">
        <f>IF(A167&lt;'MASTER COPY'!$C$7,'MASTER COPY'!H168,"")</f>
        <v/>
      </c>
      <c r="G168" s="63" t="str">
        <f>IF(A167&lt;'MASTER COPY'!$C$7,SUM(D168+E168+F168),"")</f>
        <v/>
      </c>
    </row>
    <row r="169" spans="1:7" x14ac:dyDescent="0.25">
      <c r="A169" s="63" t="str">
        <f>IF(A168&lt;'MASTER COPY'!$C$7,'MASTER COPY'!A169,"")</f>
        <v/>
      </c>
      <c r="B169" s="8" t="str">
        <f>IF(A168&lt;'MASTER COPY'!$C$7,'MASTER COPY'!B169,"")</f>
        <v/>
      </c>
      <c r="C169" s="18" t="str">
        <f>IF(A168&lt;'MASTER COPY'!$C$7,'MASTER COPY'!C169,"")</f>
        <v/>
      </c>
      <c r="D169" s="6" t="str">
        <f>IF(A168&lt;'MASTER COPY'!$C$7,'MASTER COPY'!F169,"")</f>
        <v/>
      </c>
      <c r="E169" s="7" t="str">
        <f>IF(A168&lt;'MASTER COPY'!$C$7,'MASTER COPY'!G169,"")</f>
        <v/>
      </c>
      <c r="F169" s="6" t="str">
        <f>IF(A168&lt;'MASTER COPY'!$C$7,'MASTER COPY'!H169,"")</f>
        <v/>
      </c>
      <c r="G169" s="63" t="str">
        <f>IF(A168&lt;'MASTER COPY'!$C$7,SUM(D169+E169+F169),"")</f>
        <v/>
      </c>
    </row>
    <row r="170" spans="1:7" x14ac:dyDescent="0.25">
      <c r="A170" s="63" t="str">
        <f>IF(A169&lt;'MASTER COPY'!$C$7,'MASTER COPY'!A170,"")</f>
        <v/>
      </c>
      <c r="B170" s="8" t="str">
        <f>IF(A169&lt;'MASTER COPY'!$C$7,'MASTER COPY'!B170,"")</f>
        <v/>
      </c>
      <c r="C170" s="18" t="str">
        <f>IF(A169&lt;'MASTER COPY'!$C$7,'MASTER COPY'!C170,"")</f>
        <v/>
      </c>
      <c r="D170" s="6" t="str">
        <f>IF(A169&lt;'MASTER COPY'!$C$7,'MASTER COPY'!F170,"")</f>
        <v/>
      </c>
      <c r="E170" s="7" t="str">
        <f>IF(A169&lt;'MASTER COPY'!$C$7,'MASTER COPY'!G170,"")</f>
        <v/>
      </c>
      <c r="F170" s="6" t="str">
        <f>IF(A169&lt;'MASTER COPY'!$C$7,'MASTER COPY'!H170,"")</f>
        <v/>
      </c>
      <c r="G170" s="63" t="str">
        <f>IF(A169&lt;'MASTER COPY'!$C$7,SUM(D170+E170+F170),"")</f>
        <v/>
      </c>
    </row>
    <row r="171" spans="1:7" x14ac:dyDescent="0.25">
      <c r="A171" s="63" t="str">
        <f>IF(A170&lt;'MASTER COPY'!$C$7,'MASTER COPY'!A171,"")</f>
        <v/>
      </c>
      <c r="B171" s="8" t="str">
        <f>IF(A170&lt;'MASTER COPY'!$C$7,'MASTER COPY'!B171,"")</f>
        <v/>
      </c>
      <c r="C171" s="18" t="str">
        <f>IF(A170&lt;'MASTER COPY'!$C$7,'MASTER COPY'!C171,"")</f>
        <v/>
      </c>
      <c r="D171" s="6" t="str">
        <f>IF(A170&lt;'MASTER COPY'!$C$7,'MASTER COPY'!F171,"")</f>
        <v/>
      </c>
      <c r="E171" s="7" t="str">
        <f>IF(A170&lt;'MASTER COPY'!$C$7,'MASTER COPY'!G171,"")</f>
        <v/>
      </c>
      <c r="F171" s="6" t="str">
        <f>IF(A170&lt;'MASTER COPY'!$C$7,'MASTER COPY'!H171,"")</f>
        <v/>
      </c>
      <c r="G171" s="63" t="str">
        <f>IF(A170&lt;'MASTER COPY'!$C$7,SUM(D171+E171+F171),"")</f>
        <v/>
      </c>
    </row>
    <row r="172" spans="1:7" x14ac:dyDescent="0.25">
      <c r="A172" s="63" t="str">
        <f>IF(A171&lt;'MASTER COPY'!$C$7,'MASTER COPY'!A172,"")</f>
        <v/>
      </c>
      <c r="B172" s="8" t="str">
        <f>IF(A171&lt;'MASTER COPY'!$C$7,'MASTER COPY'!B172,"")</f>
        <v/>
      </c>
      <c r="C172" s="18" t="str">
        <f>IF(A171&lt;'MASTER COPY'!$C$7,'MASTER COPY'!C172,"")</f>
        <v/>
      </c>
      <c r="D172" s="6" t="str">
        <f>IF(A171&lt;'MASTER COPY'!$C$7,'MASTER COPY'!F172,"")</f>
        <v/>
      </c>
      <c r="E172" s="7" t="str">
        <f>IF(A171&lt;'MASTER COPY'!$C$7,'MASTER COPY'!G172,"")</f>
        <v/>
      </c>
      <c r="F172" s="6" t="str">
        <f>IF(A171&lt;'MASTER COPY'!$C$7,'MASTER COPY'!H172,"")</f>
        <v/>
      </c>
      <c r="G172" s="63" t="str">
        <f>IF(A171&lt;'MASTER COPY'!$C$7,SUM(D172+E172+F172),"")</f>
        <v/>
      </c>
    </row>
    <row r="173" spans="1:7" x14ac:dyDescent="0.25">
      <c r="A173" s="63" t="str">
        <f>IF(A172&lt;'MASTER COPY'!$C$7,'MASTER COPY'!A173,"")</f>
        <v/>
      </c>
      <c r="B173" s="8" t="str">
        <f>IF(A172&lt;'MASTER COPY'!$C$7,'MASTER COPY'!B173,"")</f>
        <v/>
      </c>
      <c r="C173" s="18" t="str">
        <f>IF(A172&lt;'MASTER COPY'!$C$7,'MASTER COPY'!C173,"")</f>
        <v/>
      </c>
      <c r="D173" s="6" t="str">
        <f>IF(A172&lt;'MASTER COPY'!$C$7,'MASTER COPY'!F173,"")</f>
        <v/>
      </c>
      <c r="E173" s="7" t="str">
        <f>IF(A172&lt;'MASTER COPY'!$C$7,'MASTER COPY'!G173,"")</f>
        <v/>
      </c>
      <c r="F173" s="6" t="str">
        <f>IF(A172&lt;'MASTER COPY'!$C$7,'MASTER COPY'!H173,"")</f>
        <v/>
      </c>
      <c r="G173" s="63" t="str">
        <f>IF(A172&lt;'MASTER COPY'!$C$7,SUM(D173+E173+F173),"")</f>
        <v/>
      </c>
    </row>
    <row r="174" spans="1:7" x14ac:dyDescent="0.25">
      <c r="A174" s="63" t="str">
        <f>IF(A173&lt;'MASTER COPY'!$C$7,'MASTER COPY'!A174,"")</f>
        <v/>
      </c>
      <c r="B174" s="8" t="str">
        <f>IF(A173&lt;'MASTER COPY'!$C$7,'MASTER COPY'!B174,"")</f>
        <v/>
      </c>
      <c r="C174" s="18" t="str">
        <f>IF(A173&lt;'MASTER COPY'!$C$7,'MASTER COPY'!C174,"")</f>
        <v/>
      </c>
      <c r="D174" s="6" t="str">
        <f>IF(A173&lt;'MASTER COPY'!$C$7,'MASTER COPY'!F174,"")</f>
        <v/>
      </c>
      <c r="E174" s="7" t="str">
        <f>IF(A173&lt;'MASTER COPY'!$C$7,'MASTER COPY'!G174,"")</f>
        <v/>
      </c>
      <c r="F174" s="6" t="str">
        <f>IF(A173&lt;'MASTER COPY'!$C$7,'MASTER COPY'!H174,"")</f>
        <v/>
      </c>
      <c r="G174" s="63" t="str">
        <f>IF(A173&lt;'MASTER COPY'!$C$7,SUM(D174+E174+F174),"")</f>
        <v/>
      </c>
    </row>
    <row r="175" spans="1:7" x14ac:dyDescent="0.25">
      <c r="A175" s="63" t="str">
        <f>IF(A174&lt;'MASTER COPY'!$C$7,'MASTER COPY'!A175,"")</f>
        <v/>
      </c>
      <c r="B175" s="8" t="str">
        <f>IF(A174&lt;'MASTER COPY'!$C$7,'MASTER COPY'!B175,"")</f>
        <v/>
      </c>
      <c r="C175" s="18" t="str">
        <f>IF(A174&lt;'MASTER COPY'!$C$7,'MASTER COPY'!C175,"")</f>
        <v/>
      </c>
      <c r="D175" s="6" t="str">
        <f>IF(A174&lt;'MASTER COPY'!$C$7,'MASTER COPY'!F175,"")</f>
        <v/>
      </c>
      <c r="E175" s="7" t="str">
        <f>IF(A174&lt;'MASTER COPY'!$C$7,'MASTER COPY'!G175,"")</f>
        <v/>
      </c>
      <c r="F175" s="6" t="str">
        <f>IF(A174&lt;'MASTER COPY'!$C$7,'MASTER COPY'!H175,"")</f>
        <v/>
      </c>
      <c r="G175" s="63" t="str">
        <f>IF(A174&lt;'MASTER COPY'!$C$7,SUM(D175+E175+F175),"")</f>
        <v/>
      </c>
    </row>
    <row r="176" spans="1:7" x14ac:dyDescent="0.25">
      <c r="A176" s="63" t="str">
        <f>IF(A175&lt;'MASTER COPY'!$C$7,'MASTER COPY'!A176,"")</f>
        <v/>
      </c>
      <c r="B176" s="8" t="str">
        <f>IF(A175&lt;'MASTER COPY'!$C$7,'MASTER COPY'!B176,"")</f>
        <v/>
      </c>
      <c r="C176" s="18" t="str">
        <f>IF(A175&lt;'MASTER COPY'!$C$7,'MASTER COPY'!C176,"")</f>
        <v/>
      </c>
      <c r="D176" s="6" t="str">
        <f>IF(A175&lt;'MASTER COPY'!$C$7,'MASTER COPY'!F176,"")</f>
        <v/>
      </c>
      <c r="E176" s="7" t="str">
        <f>IF(A175&lt;'MASTER COPY'!$C$7,'MASTER COPY'!G176,"")</f>
        <v/>
      </c>
      <c r="F176" s="6" t="str">
        <f>IF(A175&lt;'MASTER COPY'!$C$7,'MASTER COPY'!H176,"")</f>
        <v/>
      </c>
      <c r="G176" s="63" t="str">
        <f>IF(A175&lt;'MASTER COPY'!$C$7,SUM(D176+E176+F176),"")</f>
        <v/>
      </c>
    </row>
    <row r="177" spans="1:7" x14ac:dyDescent="0.25">
      <c r="A177" s="63" t="str">
        <f>IF(A176&lt;'MASTER COPY'!$C$7,'MASTER COPY'!A177,"")</f>
        <v/>
      </c>
      <c r="B177" s="8" t="str">
        <f>IF(A176&lt;'MASTER COPY'!$C$7,'MASTER COPY'!B177,"")</f>
        <v/>
      </c>
      <c r="C177" s="18" t="str">
        <f>IF(A176&lt;'MASTER COPY'!$C$7,'MASTER COPY'!C177,"")</f>
        <v/>
      </c>
      <c r="D177" s="6" t="str">
        <f>IF(A176&lt;'MASTER COPY'!$C$7,'MASTER COPY'!F177,"")</f>
        <v/>
      </c>
      <c r="E177" s="7" t="str">
        <f>IF(A176&lt;'MASTER COPY'!$C$7,'MASTER COPY'!G177,"")</f>
        <v/>
      </c>
      <c r="F177" s="6" t="str">
        <f>IF(A176&lt;'MASTER COPY'!$C$7,'MASTER COPY'!H177,"")</f>
        <v/>
      </c>
      <c r="G177" s="63" t="str">
        <f>IF(A176&lt;'MASTER COPY'!$C$7,SUM(D177+E177+F177),"")</f>
        <v/>
      </c>
    </row>
    <row r="178" spans="1:7" x14ac:dyDescent="0.25">
      <c r="A178" s="63" t="str">
        <f>IF(A177&lt;'MASTER COPY'!$C$7,'MASTER COPY'!A178,"")</f>
        <v/>
      </c>
      <c r="B178" s="8" t="str">
        <f>IF(A177&lt;'MASTER COPY'!$C$7,'MASTER COPY'!B178,"")</f>
        <v/>
      </c>
      <c r="C178" s="18" t="str">
        <f>IF(A177&lt;'MASTER COPY'!$C$7,'MASTER COPY'!C178,"")</f>
        <v/>
      </c>
      <c r="D178" s="6" t="str">
        <f>IF(A177&lt;'MASTER COPY'!$C$7,'MASTER COPY'!F178,"")</f>
        <v/>
      </c>
      <c r="E178" s="7" t="str">
        <f>IF(A177&lt;'MASTER COPY'!$C$7,'MASTER COPY'!G178,"")</f>
        <v/>
      </c>
      <c r="F178" s="6" t="str">
        <f>IF(A177&lt;'MASTER COPY'!$C$7,'MASTER COPY'!H178,"")</f>
        <v/>
      </c>
      <c r="G178" s="63" t="str">
        <f>IF(A177&lt;'MASTER COPY'!$C$7,SUM(D178+E178+F178),"")</f>
        <v/>
      </c>
    </row>
    <row r="179" spans="1:7" x14ac:dyDescent="0.25">
      <c r="A179" s="63" t="str">
        <f>IF(A178&lt;'MASTER COPY'!$C$7,'MASTER COPY'!A179,"")</f>
        <v/>
      </c>
      <c r="B179" s="8" t="str">
        <f>IF(A178&lt;'MASTER COPY'!$C$7,'MASTER COPY'!B179,"")</f>
        <v/>
      </c>
      <c r="C179" s="18" t="str">
        <f>IF(A178&lt;'MASTER COPY'!$C$7,'MASTER COPY'!C179,"")</f>
        <v/>
      </c>
      <c r="D179" s="6" t="str">
        <f>IF(A178&lt;'MASTER COPY'!$C$7,'MASTER COPY'!F179,"")</f>
        <v/>
      </c>
      <c r="E179" s="7" t="str">
        <f>IF(A178&lt;'MASTER COPY'!$C$7,'MASTER COPY'!G179,"")</f>
        <v/>
      </c>
      <c r="F179" s="6" t="str">
        <f>IF(A178&lt;'MASTER COPY'!$C$7,'MASTER COPY'!H179,"")</f>
        <v/>
      </c>
      <c r="G179" s="63" t="str">
        <f>IF(A178&lt;'MASTER COPY'!$C$7,SUM(D179+E179+F179),"")</f>
        <v/>
      </c>
    </row>
    <row r="180" spans="1:7" x14ac:dyDescent="0.25">
      <c r="A180" s="63" t="str">
        <f>IF(A179&lt;'MASTER COPY'!$C$7,'MASTER COPY'!A180,"")</f>
        <v/>
      </c>
      <c r="B180" s="8" t="str">
        <f>IF(A179&lt;'MASTER COPY'!$C$7,'MASTER COPY'!B180,"")</f>
        <v/>
      </c>
      <c r="C180" s="18" t="str">
        <f>IF(A179&lt;'MASTER COPY'!$C$7,'MASTER COPY'!C180,"")</f>
        <v/>
      </c>
      <c r="D180" s="6" t="str">
        <f>IF(A179&lt;'MASTER COPY'!$C$7,'MASTER COPY'!F180,"")</f>
        <v/>
      </c>
      <c r="E180" s="7" t="str">
        <f>IF(A179&lt;'MASTER COPY'!$C$7,'MASTER COPY'!G180,"")</f>
        <v/>
      </c>
      <c r="F180" s="6" t="str">
        <f>IF(A179&lt;'MASTER COPY'!$C$7,'MASTER COPY'!H180,"")</f>
        <v/>
      </c>
      <c r="G180" s="63" t="str">
        <f>IF(A179&lt;'MASTER COPY'!$C$7,SUM(D180+E180+F180),"")</f>
        <v/>
      </c>
    </row>
    <row r="181" spans="1:7" x14ac:dyDescent="0.25">
      <c r="A181" s="63" t="str">
        <f>IF(A180&lt;'MASTER COPY'!$C$7,'MASTER COPY'!A181,"")</f>
        <v/>
      </c>
      <c r="B181" s="8" t="str">
        <f>IF(A180&lt;'MASTER COPY'!$C$7,'MASTER COPY'!B181,"")</f>
        <v/>
      </c>
      <c r="C181" s="18" t="str">
        <f>IF(A180&lt;'MASTER COPY'!$C$7,'MASTER COPY'!C181,"")</f>
        <v/>
      </c>
      <c r="D181" s="6" t="str">
        <f>IF(A180&lt;'MASTER COPY'!$C$7,'MASTER COPY'!F181,"")</f>
        <v/>
      </c>
      <c r="E181" s="7" t="str">
        <f>IF(A180&lt;'MASTER COPY'!$C$7,'MASTER COPY'!G181,"")</f>
        <v/>
      </c>
      <c r="F181" s="6" t="str">
        <f>IF(A180&lt;'MASTER COPY'!$C$7,'MASTER COPY'!H181,"")</f>
        <v/>
      </c>
      <c r="G181" s="63" t="str">
        <f>IF(A180&lt;'MASTER COPY'!$C$7,SUM(D181+E181+F181),"")</f>
        <v/>
      </c>
    </row>
    <row r="182" spans="1:7" x14ac:dyDescent="0.25">
      <c r="A182" s="63" t="str">
        <f>IF(A181&lt;'MASTER COPY'!$C$7,'MASTER COPY'!A182,"")</f>
        <v/>
      </c>
      <c r="B182" s="8" t="str">
        <f>IF(A181&lt;'MASTER COPY'!$C$7,'MASTER COPY'!B182,"")</f>
        <v/>
      </c>
      <c r="C182" s="18" t="str">
        <f>IF(A181&lt;'MASTER COPY'!$C$7,'MASTER COPY'!C182,"")</f>
        <v/>
      </c>
      <c r="D182" s="6" t="str">
        <f>IF(A181&lt;'MASTER COPY'!$C$7,'MASTER COPY'!F182,"")</f>
        <v/>
      </c>
      <c r="E182" s="7" t="str">
        <f>IF(A181&lt;'MASTER COPY'!$C$7,'MASTER COPY'!G182,"")</f>
        <v/>
      </c>
      <c r="F182" s="6" t="str">
        <f>IF(A181&lt;'MASTER COPY'!$C$7,'MASTER COPY'!H182,"")</f>
        <v/>
      </c>
      <c r="G182" s="63" t="str">
        <f>IF(A181&lt;'MASTER COPY'!$C$7,SUM(D182+E182+F182),"")</f>
        <v/>
      </c>
    </row>
    <row r="183" spans="1:7" x14ac:dyDescent="0.25">
      <c r="A183" s="63" t="str">
        <f>IF(A182&lt;'MASTER COPY'!$C$7,'MASTER COPY'!A183,"")</f>
        <v/>
      </c>
      <c r="B183" s="8" t="str">
        <f>IF(A182&lt;'MASTER COPY'!$C$7,'MASTER COPY'!B183,"")</f>
        <v/>
      </c>
      <c r="C183" s="18" t="str">
        <f>IF(A182&lt;'MASTER COPY'!$C$7,'MASTER COPY'!C183,"")</f>
        <v/>
      </c>
      <c r="D183" s="6" t="str">
        <f>IF(A182&lt;'MASTER COPY'!$C$7,'MASTER COPY'!F183,"")</f>
        <v/>
      </c>
      <c r="E183" s="7" t="str">
        <f>IF(A182&lt;'MASTER COPY'!$C$7,'MASTER COPY'!G183,"")</f>
        <v/>
      </c>
      <c r="F183" s="6" t="str">
        <f>IF(A182&lt;'MASTER COPY'!$C$7,'MASTER COPY'!H183,"")</f>
        <v/>
      </c>
      <c r="G183" s="63" t="str">
        <f>IF(A182&lt;'MASTER COPY'!$C$7,SUM(D183+E183+F183),"")</f>
        <v/>
      </c>
    </row>
    <row r="184" spans="1:7" x14ac:dyDescent="0.25">
      <c r="A184" s="63" t="str">
        <f>IF(A183&lt;'MASTER COPY'!$C$7,'MASTER COPY'!A184,"")</f>
        <v/>
      </c>
      <c r="B184" s="8" t="str">
        <f>IF(A183&lt;'MASTER COPY'!$C$7,'MASTER COPY'!B184,"")</f>
        <v/>
      </c>
      <c r="C184" s="18" t="str">
        <f>IF(A183&lt;'MASTER COPY'!$C$7,'MASTER COPY'!C184,"")</f>
        <v/>
      </c>
      <c r="D184" s="6" t="str">
        <f>IF(A183&lt;'MASTER COPY'!$C$7,'MASTER COPY'!F184,"")</f>
        <v/>
      </c>
      <c r="E184" s="7" t="str">
        <f>IF(A183&lt;'MASTER COPY'!$C$7,'MASTER COPY'!G184,"")</f>
        <v/>
      </c>
      <c r="F184" s="6" t="str">
        <f>IF(A183&lt;'MASTER COPY'!$C$7,'MASTER COPY'!H184,"")</f>
        <v/>
      </c>
      <c r="G184" s="63" t="str">
        <f>IF(A183&lt;'MASTER COPY'!$C$7,SUM(D184+E184+F184),"")</f>
        <v/>
      </c>
    </row>
    <row r="185" spans="1:7" x14ac:dyDescent="0.25">
      <c r="A185" s="63" t="str">
        <f>IF(A184&lt;'MASTER COPY'!$C$7,'MASTER COPY'!A185,"")</f>
        <v/>
      </c>
      <c r="B185" s="8" t="str">
        <f>IF(A184&lt;'MASTER COPY'!$C$7,'MASTER COPY'!B185,"")</f>
        <v/>
      </c>
      <c r="C185" s="18" t="str">
        <f>IF(A184&lt;'MASTER COPY'!$C$7,'MASTER COPY'!C185,"")</f>
        <v/>
      </c>
      <c r="D185" s="6" t="str">
        <f>IF(A184&lt;'MASTER COPY'!$C$7,'MASTER COPY'!F185,"")</f>
        <v/>
      </c>
      <c r="E185" s="7" t="str">
        <f>IF(A184&lt;'MASTER COPY'!$C$7,'MASTER COPY'!G185,"")</f>
        <v/>
      </c>
      <c r="F185" s="6" t="str">
        <f>IF(A184&lt;'MASTER COPY'!$C$7,'MASTER COPY'!H185,"")</f>
        <v/>
      </c>
      <c r="G185" s="63" t="str">
        <f>IF(A184&lt;'MASTER COPY'!$C$7,SUM(D185+E185+F185),"")</f>
        <v/>
      </c>
    </row>
    <row r="186" spans="1:7" x14ac:dyDescent="0.25">
      <c r="A186" s="63" t="str">
        <f>IF(A185&lt;'MASTER COPY'!$C$7,'MASTER COPY'!A186,"")</f>
        <v/>
      </c>
      <c r="B186" s="8" t="str">
        <f>IF(A185&lt;'MASTER COPY'!$C$7,'MASTER COPY'!B186,"")</f>
        <v/>
      </c>
      <c r="C186" s="18" t="str">
        <f>IF(A185&lt;'MASTER COPY'!$C$7,'MASTER COPY'!C186,"")</f>
        <v/>
      </c>
      <c r="D186" s="6" t="str">
        <f>IF(A185&lt;'MASTER COPY'!$C$7,'MASTER COPY'!F186,"")</f>
        <v/>
      </c>
      <c r="E186" s="7" t="str">
        <f>IF(A185&lt;'MASTER COPY'!$C$7,'MASTER COPY'!G186,"")</f>
        <v/>
      </c>
      <c r="F186" s="6" t="str">
        <f>IF(A185&lt;'MASTER COPY'!$C$7,'MASTER COPY'!H186,"")</f>
        <v/>
      </c>
      <c r="G186" s="63" t="str">
        <f>IF(A185&lt;'MASTER COPY'!$C$7,SUM(D186+E186+F186),"")</f>
        <v/>
      </c>
    </row>
    <row r="187" spans="1:7" x14ac:dyDescent="0.25">
      <c r="A187" s="63" t="str">
        <f>IF(A186&lt;'MASTER COPY'!$C$7,'MASTER COPY'!A187,"")</f>
        <v/>
      </c>
      <c r="B187" s="8" t="str">
        <f>IF(A186&lt;'MASTER COPY'!$C$7,'MASTER COPY'!B187,"")</f>
        <v/>
      </c>
      <c r="C187" s="18" t="str">
        <f>IF(A186&lt;'MASTER COPY'!$C$7,'MASTER COPY'!C187,"")</f>
        <v/>
      </c>
      <c r="D187" s="6" t="str">
        <f>IF(A186&lt;'MASTER COPY'!$C$7,'MASTER COPY'!F187,"")</f>
        <v/>
      </c>
      <c r="E187" s="7" t="str">
        <f>IF(A186&lt;'MASTER COPY'!$C$7,'MASTER COPY'!G187,"")</f>
        <v/>
      </c>
      <c r="F187" s="6" t="str">
        <f>IF(A186&lt;'MASTER COPY'!$C$7,'MASTER COPY'!H187,"")</f>
        <v/>
      </c>
      <c r="G187" s="63" t="str">
        <f>IF(A186&lt;'MASTER COPY'!$C$7,SUM(D187+E187+F187),"")</f>
        <v/>
      </c>
    </row>
    <row r="188" spans="1:7" x14ac:dyDescent="0.25">
      <c r="A188" s="63" t="str">
        <f>IF(A187&lt;'MASTER COPY'!$C$7,'MASTER COPY'!A188,"")</f>
        <v/>
      </c>
      <c r="B188" s="8" t="str">
        <f>IF(A187&lt;'MASTER COPY'!$C$7,'MASTER COPY'!B188,"")</f>
        <v/>
      </c>
      <c r="C188" s="18" t="str">
        <f>IF(A187&lt;'MASTER COPY'!$C$7,'MASTER COPY'!C188,"")</f>
        <v/>
      </c>
      <c r="D188" s="6" t="str">
        <f>IF(A187&lt;'MASTER COPY'!$C$7,'MASTER COPY'!F188,"")</f>
        <v/>
      </c>
      <c r="E188" s="7" t="str">
        <f>IF(A187&lt;'MASTER COPY'!$C$7,'MASTER COPY'!G188,"")</f>
        <v/>
      </c>
      <c r="F188" s="6" t="str">
        <f>IF(A187&lt;'MASTER COPY'!$C$7,'MASTER COPY'!H188,"")</f>
        <v/>
      </c>
      <c r="G188" s="63" t="str">
        <f>IF(A187&lt;'MASTER COPY'!$C$7,SUM(D188+E188+F188),"")</f>
        <v/>
      </c>
    </row>
    <row r="189" spans="1:7" x14ac:dyDescent="0.25">
      <c r="A189" s="63" t="str">
        <f>IF(A188&lt;'MASTER COPY'!$C$7,'MASTER COPY'!A189,"")</f>
        <v/>
      </c>
      <c r="B189" s="8" t="str">
        <f>IF(A188&lt;'MASTER COPY'!$C$7,'MASTER COPY'!B189,"")</f>
        <v/>
      </c>
      <c r="C189" s="18" t="str">
        <f>IF(A188&lt;'MASTER COPY'!$C$7,'MASTER COPY'!C189,"")</f>
        <v/>
      </c>
      <c r="D189" s="6" t="str">
        <f>IF(A188&lt;'MASTER COPY'!$C$7,'MASTER COPY'!F189,"")</f>
        <v/>
      </c>
      <c r="E189" s="7" t="str">
        <f>IF(A188&lt;'MASTER COPY'!$C$7,'MASTER COPY'!G189,"")</f>
        <v/>
      </c>
      <c r="F189" s="6" t="str">
        <f>IF(A188&lt;'MASTER COPY'!$C$7,'MASTER COPY'!H189,"")</f>
        <v/>
      </c>
      <c r="G189" s="63" t="str">
        <f>IF(A188&lt;'MASTER COPY'!$C$7,SUM(D189+E189+F189),"")</f>
        <v/>
      </c>
    </row>
    <row r="190" spans="1:7" x14ac:dyDescent="0.25">
      <c r="A190" s="63" t="str">
        <f>IF(A189&lt;'MASTER COPY'!$C$7,'MASTER COPY'!A190,"")</f>
        <v/>
      </c>
      <c r="B190" s="8" t="str">
        <f>IF(A189&lt;'MASTER COPY'!$C$7,'MASTER COPY'!B190,"")</f>
        <v/>
      </c>
      <c r="C190" s="18" t="str">
        <f>IF(A189&lt;'MASTER COPY'!$C$7,'MASTER COPY'!C190,"")</f>
        <v/>
      </c>
      <c r="D190" s="6" t="str">
        <f>IF(A189&lt;'MASTER COPY'!$C$7,'MASTER COPY'!F190,"")</f>
        <v/>
      </c>
      <c r="E190" s="7" t="str">
        <f>IF(A189&lt;'MASTER COPY'!$C$7,'MASTER COPY'!G190,"")</f>
        <v/>
      </c>
      <c r="F190" s="6" t="str">
        <f>IF(A189&lt;'MASTER COPY'!$C$7,'MASTER COPY'!H190,"")</f>
        <v/>
      </c>
      <c r="G190" s="63" t="str">
        <f>IF(A189&lt;'MASTER COPY'!$C$7,SUM(D190+E190+F190),"")</f>
        <v/>
      </c>
    </row>
    <row r="191" spans="1:7" x14ac:dyDescent="0.25">
      <c r="A191" s="63" t="str">
        <f>IF(A190&lt;'MASTER COPY'!$C$7,'MASTER COPY'!A191,"")</f>
        <v/>
      </c>
      <c r="B191" s="8" t="str">
        <f>IF(A190&lt;'MASTER COPY'!$C$7,'MASTER COPY'!B191,"")</f>
        <v/>
      </c>
      <c r="C191" s="18" t="str">
        <f>IF(A190&lt;'MASTER COPY'!$C$7,'MASTER COPY'!C191,"")</f>
        <v/>
      </c>
      <c r="D191" s="6" t="str">
        <f>IF(A190&lt;'MASTER COPY'!$C$7,'MASTER COPY'!F191,"")</f>
        <v/>
      </c>
      <c r="E191" s="7" t="str">
        <f>IF(A190&lt;'MASTER COPY'!$C$7,'MASTER COPY'!G191,"")</f>
        <v/>
      </c>
      <c r="F191" s="6" t="str">
        <f>IF(A190&lt;'MASTER COPY'!$C$7,'MASTER COPY'!H191,"")</f>
        <v/>
      </c>
      <c r="G191" s="63" t="str">
        <f>IF(A190&lt;'MASTER COPY'!$C$7,SUM(D191+E191+F191),"")</f>
        <v/>
      </c>
    </row>
    <row r="192" spans="1:7" x14ac:dyDescent="0.25">
      <c r="A192" s="63" t="str">
        <f>IF(A191&lt;'MASTER COPY'!$C$7,'MASTER COPY'!A192,"")</f>
        <v/>
      </c>
      <c r="B192" s="8" t="str">
        <f>IF(A191&lt;'MASTER COPY'!$C$7,'MASTER COPY'!B192,"")</f>
        <v/>
      </c>
      <c r="C192" s="18" t="str">
        <f>IF(A191&lt;'MASTER COPY'!$C$7,'MASTER COPY'!C192,"")</f>
        <v/>
      </c>
      <c r="D192" s="6" t="str">
        <f>IF(A191&lt;'MASTER COPY'!$C$7,'MASTER COPY'!F192,"")</f>
        <v/>
      </c>
      <c r="E192" s="7" t="str">
        <f>IF(A191&lt;'MASTER COPY'!$C$7,'MASTER COPY'!G192,"")</f>
        <v/>
      </c>
      <c r="F192" s="6" t="str">
        <f>IF(A191&lt;'MASTER COPY'!$C$7,'MASTER COPY'!H192,"")</f>
        <v/>
      </c>
      <c r="G192" s="63" t="str">
        <f>IF(A191&lt;'MASTER COPY'!$C$7,SUM(D192+E192+F192),"")</f>
        <v/>
      </c>
    </row>
    <row r="193" spans="1:7" x14ac:dyDescent="0.25">
      <c r="A193" s="63" t="str">
        <f>IF(A192&lt;'MASTER COPY'!$C$7,'MASTER COPY'!A193,"")</f>
        <v/>
      </c>
      <c r="B193" s="8" t="str">
        <f>IF(A192&lt;'MASTER COPY'!$C$7,'MASTER COPY'!B193,"")</f>
        <v/>
      </c>
      <c r="C193" s="18" t="str">
        <f>IF(A192&lt;'MASTER COPY'!$C$7,'MASTER COPY'!C193,"")</f>
        <v/>
      </c>
      <c r="D193" s="6" t="str">
        <f>IF(A192&lt;'MASTER COPY'!$C$7,'MASTER COPY'!F193,"")</f>
        <v/>
      </c>
      <c r="E193" s="7" t="str">
        <f>IF(A192&lt;'MASTER COPY'!$C$7,'MASTER COPY'!G193,"")</f>
        <v/>
      </c>
      <c r="F193" s="6" t="str">
        <f>IF(A192&lt;'MASTER COPY'!$C$7,'MASTER COPY'!H193,"")</f>
        <v/>
      </c>
      <c r="G193" s="63" t="str">
        <f>IF(A192&lt;'MASTER COPY'!$C$7,SUM(D193+E193+F193),"")</f>
        <v/>
      </c>
    </row>
    <row r="194" spans="1:7" x14ac:dyDescent="0.25">
      <c r="A194" s="63" t="str">
        <f>IF(A193&lt;'MASTER COPY'!$C$7,'MASTER COPY'!A194,"")</f>
        <v/>
      </c>
      <c r="B194" s="8" t="str">
        <f>IF(A193&lt;'MASTER COPY'!$C$7,'MASTER COPY'!B194,"")</f>
        <v/>
      </c>
      <c r="C194" s="18" t="str">
        <f>IF(A193&lt;'MASTER COPY'!$C$7,'MASTER COPY'!C194,"")</f>
        <v/>
      </c>
      <c r="D194" s="6" t="str">
        <f>IF(A193&lt;'MASTER COPY'!$C$7,'MASTER COPY'!F194,"")</f>
        <v/>
      </c>
      <c r="E194" s="7" t="str">
        <f>IF(A193&lt;'MASTER COPY'!$C$7,'MASTER COPY'!G194,"")</f>
        <v/>
      </c>
      <c r="F194" s="6" t="str">
        <f>IF(A193&lt;'MASTER COPY'!$C$7,'MASTER COPY'!H194,"")</f>
        <v/>
      </c>
      <c r="G194" s="63" t="str">
        <f>IF(A193&lt;'MASTER COPY'!$C$7,SUM(D194+E194+F194),"")</f>
        <v/>
      </c>
    </row>
    <row r="195" spans="1:7" x14ac:dyDescent="0.25">
      <c r="A195" s="63" t="str">
        <f>IF(A194&lt;'MASTER COPY'!$C$7,'MASTER COPY'!A195,"")</f>
        <v/>
      </c>
      <c r="B195" s="8" t="str">
        <f>IF(A194&lt;'MASTER COPY'!$C$7,'MASTER COPY'!B195,"")</f>
        <v/>
      </c>
      <c r="C195" s="18" t="str">
        <f>IF(A194&lt;'MASTER COPY'!$C$7,'MASTER COPY'!C195,"")</f>
        <v/>
      </c>
      <c r="D195" s="6" t="str">
        <f>IF(A194&lt;'MASTER COPY'!$C$7,'MASTER COPY'!F195,"")</f>
        <v/>
      </c>
      <c r="E195" s="7" t="str">
        <f>IF(A194&lt;'MASTER COPY'!$C$7,'MASTER COPY'!G195,"")</f>
        <v/>
      </c>
      <c r="F195" s="6" t="str">
        <f>IF(A194&lt;'MASTER COPY'!$C$7,'MASTER COPY'!H195,"")</f>
        <v/>
      </c>
      <c r="G195" s="63" t="str">
        <f>IF(A194&lt;'MASTER COPY'!$C$7,SUM(D195+E195+F195),"")</f>
        <v/>
      </c>
    </row>
    <row r="196" spans="1:7" x14ac:dyDescent="0.25">
      <c r="A196" s="63" t="str">
        <f>IF(A195&lt;'MASTER COPY'!$C$7,'MASTER COPY'!A196,"")</f>
        <v/>
      </c>
      <c r="B196" s="8" t="str">
        <f>IF(A195&lt;'MASTER COPY'!$C$7,'MASTER COPY'!B196,"")</f>
        <v/>
      </c>
      <c r="C196" s="18" t="str">
        <f>IF(A195&lt;'MASTER COPY'!$C$7,'MASTER COPY'!C196,"")</f>
        <v/>
      </c>
      <c r="D196" s="6" t="str">
        <f>IF(A195&lt;'MASTER COPY'!$C$7,'MASTER COPY'!F196,"")</f>
        <v/>
      </c>
      <c r="E196" s="7" t="str">
        <f>IF(A195&lt;'MASTER COPY'!$C$7,'MASTER COPY'!G196,"")</f>
        <v/>
      </c>
      <c r="F196" s="6" t="str">
        <f>IF(A195&lt;'MASTER COPY'!$C$7,'MASTER COPY'!H196,"")</f>
        <v/>
      </c>
      <c r="G196" s="63" t="str">
        <f>IF(A195&lt;'MASTER COPY'!$C$7,SUM(D196+E196+F196),"")</f>
        <v/>
      </c>
    </row>
    <row r="197" spans="1:7" x14ac:dyDescent="0.25">
      <c r="A197" s="63" t="str">
        <f>IF(A196&lt;'MASTER COPY'!$C$7,'MASTER COPY'!A197,"")</f>
        <v/>
      </c>
      <c r="B197" s="8" t="str">
        <f>IF(A196&lt;'MASTER COPY'!$C$7,'MASTER COPY'!B197,"")</f>
        <v/>
      </c>
      <c r="C197" s="18" t="str">
        <f>IF(A196&lt;'MASTER COPY'!$C$7,'MASTER COPY'!C197,"")</f>
        <v/>
      </c>
      <c r="D197" s="6" t="str">
        <f>IF(A196&lt;'MASTER COPY'!$C$7,'MASTER COPY'!F197,"")</f>
        <v/>
      </c>
      <c r="E197" s="7" t="str">
        <f>IF(A196&lt;'MASTER COPY'!$C$7,'MASTER COPY'!G197,"")</f>
        <v/>
      </c>
      <c r="F197" s="6" t="str">
        <f>IF(A196&lt;'MASTER COPY'!$C$7,'MASTER COPY'!H197,"")</f>
        <v/>
      </c>
      <c r="G197" s="63" t="str">
        <f>IF(A196&lt;'MASTER COPY'!$C$7,SUM(D197+E197+F197),"")</f>
        <v/>
      </c>
    </row>
    <row r="198" spans="1:7" x14ac:dyDescent="0.25">
      <c r="A198" s="63" t="str">
        <f>IF(A197&lt;'MASTER COPY'!$C$7,'MASTER COPY'!A198,"")</f>
        <v/>
      </c>
      <c r="B198" s="8" t="str">
        <f>IF(A197&lt;'MASTER COPY'!$C$7,'MASTER COPY'!B198,"")</f>
        <v/>
      </c>
      <c r="C198" s="18" t="str">
        <f>IF(A197&lt;'MASTER COPY'!$C$7,'MASTER COPY'!C198,"")</f>
        <v/>
      </c>
      <c r="D198" s="6" t="str">
        <f>IF(A197&lt;'MASTER COPY'!$C$7,'MASTER COPY'!F198,"")</f>
        <v/>
      </c>
      <c r="E198" s="7" t="str">
        <f>IF(A197&lt;'MASTER COPY'!$C$7,'MASTER COPY'!G198,"")</f>
        <v/>
      </c>
      <c r="F198" s="6" t="str">
        <f>IF(A197&lt;'MASTER COPY'!$C$7,'MASTER COPY'!H198,"")</f>
        <v/>
      </c>
      <c r="G198" s="63" t="str">
        <f>IF(A197&lt;'MASTER COPY'!$C$7,SUM(D198+E198+F198),"")</f>
        <v/>
      </c>
    </row>
    <row r="199" spans="1:7" x14ac:dyDescent="0.25">
      <c r="A199" s="63" t="str">
        <f>IF(A198&lt;'MASTER COPY'!$C$7,'MASTER COPY'!A199,"")</f>
        <v/>
      </c>
      <c r="B199" s="8" t="str">
        <f>IF(A198&lt;'MASTER COPY'!$C$7,'MASTER COPY'!B199,"")</f>
        <v/>
      </c>
      <c r="C199" s="18" t="str">
        <f>IF(A198&lt;'MASTER COPY'!$C$7,'MASTER COPY'!C199,"")</f>
        <v/>
      </c>
      <c r="D199" s="6" t="str">
        <f>IF(A198&lt;'MASTER COPY'!$C$7,'MASTER COPY'!F199,"")</f>
        <v/>
      </c>
      <c r="E199" s="7" t="str">
        <f>IF(A198&lt;'MASTER COPY'!$C$7,'MASTER COPY'!G199,"")</f>
        <v/>
      </c>
      <c r="F199" s="6" t="str">
        <f>IF(A198&lt;'MASTER COPY'!$C$7,'MASTER COPY'!H199,"")</f>
        <v/>
      </c>
      <c r="G199" s="63" t="str">
        <f>IF(A198&lt;'MASTER COPY'!$C$7,SUM(D199+E199+F199),"")</f>
        <v/>
      </c>
    </row>
    <row r="200" spans="1:7" x14ac:dyDescent="0.25">
      <c r="A200" s="63" t="str">
        <f>IF(A199&lt;'MASTER COPY'!$C$7,'MASTER COPY'!A200,"")</f>
        <v/>
      </c>
      <c r="B200" s="8" t="str">
        <f>IF(A199&lt;'MASTER COPY'!$C$7,'MASTER COPY'!B200,"")</f>
        <v/>
      </c>
      <c r="C200" s="18" t="str">
        <f>IF(A199&lt;'MASTER COPY'!$C$7,'MASTER COPY'!C200,"")</f>
        <v/>
      </c>
      <c r="D200" s="6" t="str">
        <f>IF(A199&lt;'MASTER COPY'!$C$7,'MASTER COPY'!F200,"")</f>
        <v/>
      </c>
      <c r="E200" s="7" t="str">
        <f>IF(A199&lt;'MASTER COPY'!$C$7,'MASTER COPY'!G200,"")</f>
        <v/>
      </c>
      <c r="F200" s="6" t="str">
        <f>IF(A199&lt;'MASTER COPY'!$C$7,'MASTER COPY'!H200,"")</f>
        <v/>
      </c>
      <c r="G200" s="63" t="str">
        <f>IF(A199&lt;'MASTER COPY'!$C$7,SUM(D200+E200+F200),"")</f>
        <v/>
      </c>
    </row>
    <row r="201" spans="1:7" x14ac:dyDescent="0.25">
      <c r="A201" s="63" t="str">
        <f>IF(A200&lt;'MASTER COPY'!$C$7,'MASTER COPY'!A201,"")</f>
        <v/>
      </c>
      <c r="B201" s="8" t="str">
        <f>IF(A200&lt;'MASTER COPY'!$C$7,'MASTER COPY'!B201,"")</f>
        <v/>
      </c>
      <c r="C201" s="18" t="str">
        <f>IF(A200&lt;'MASTER COPY'!$C$7,'MASTER COPY'!C201,"")</f>
        <v/>
      </c>
      <c r="D201" s="6" t="str">
        <f>IF(A200&lt;'MASTER COPY'!$C$7,'MASTER COPY'!F201,"")</f>
        <v/>
      </c>
      <c r="E201" s="7" t="str">
        <f>IF(A200&lt;'MASTER COPY'!$C$7,'MASTER COPY'!G201,"")</f>
        <v/>
      </c>
      <c r="F201" s="6" t="str">
        <f>IF(A200&lt;'MASTER COPY'!$C$7,'MASTER COPY'!H201,"")</f>
        <v/>
      </c>
      <c r="G201" s="63" t="str">
        <f>IF(A200&lt;'MASTER COPY'!$C$7,SUM(D201+E201+F201),"")</f>
        <v/>
      </c>
    </row>
    <row r="202" spans="1:7" x14ac:dyDescent="0.25">
      <c r="A202" s="63" t="str">
        <f>IF(A201&lt;'MASTER COPY'!$C$7,'MASTER COPY'!A202,"")</f>
        <v/>
      </c>
      <c r="B202" s="8" t="str">
        <f>IF(A201&lt;'MASTER COPY'!$C$7,'MASTER COPY'!B202,"")</f>
        <v/>
      </c>
      <c r="C202" s="18" t="str">
        <f>IF(A201&lt;'MASTER COPY'!$C$7,'MASTER COPY'!C202,"")</f>
        <v/>
      </c>
      <c r="D202" s="6" t="str">
        <f>IF(A201&lt;'MASTER COPY'!$C$7,'MASTER COPY'!F202,"")</f>
        <v/>
      </c>
      <c r="E202" s="7" t="str">
        <f>IF(A201&lt;'MASTER COPY'!$C$7,'MASTER COPY'!G202,"")</f>
        <v/>
      </c>
      <c r="F202" s="6" t="str">
        <f>IF(A201&lt;'MASTER COPY'!$C$7,'MASTER COPY'!H202,"")</f>
        <v/>
      </c>
      <c r="G202" s="63" t="str">
        <f>IF(A201&lt;'MASTER COPY'!$C$7,SUM(D202+E202+F202),"")</f>
        <v/>
      </c>
    </row>
    <row r="203" spans="1:7" x14ac:dyDescent="0.25">
      <c r="A203" s="63" t="str">
        <f>IF(A202&lt;'MASTER COPY'!$C$7,'MASTER COPY'!A203,"")</f>
        <v/>
      </c>
      <c r="B203" s="8" t="str">
        <f>IF(A202&lt;'MASTER COPY'!$C$7,'MASTER COPY'!B203,"")</f>
        <v/>
      </c>
      <c r="C203" s="18" t="str">
        <f>IF(A202&lt;'MASTER COPY'!$C$7,'MASTER COPY'!C203,"")</f>
        <v/>
      </c>
      <c r="D203" s="6" t="str">
        <f>IF(A202&lt;'MASTER COPY'!$C$7,'MASTER COPY'!F203,"")</f>
        <v/>
      </c>
      <c r="E203" s="7" t="str">
        <f>IF(A202&lt;'MASTER COPY'!$C$7,'MASTER COPY'!G203,"")</f>
        <v/>
      </c>
      <c r="F203" s="6" t="str">
        <f>IF(A202&lt;'MASTER COPY'!$C$7,'MASTER COPY'!H203,"")</f>
        <v/>
      </c>
      <c r="G203" s="63" t="str">
        <f>IF(A202&lt;'MASTER COPY'!$C$7,SUM(D203+E203+F203),"")</f>
        <v/>
      </c>
    </row>
    <row r="204" spans="1:7" x14ac:dyDescent="0.25">
      <c r="A204" s="63" t="str">
        <f>IF(A203&lt;'MASTER COPY'!$C$7,'MASTER COPY'!A204,"")</f>
        <v/>
      </c>
      <c r="B204" s="8" t="str">
        <f>IF(A203&lt;'MASTER COPY'!$C$7,'MASTER COPY'!B204,"")</f>
        <v/>
      </c>
      <c r="C204" s="18" t="str">
        <f>IF(A203&lt;'MASTER COPY'!$C$7,'MASTER COPY'!C204,"")</f>
        <v/>
      </c>
      <c r="D204" s="6" t="str">
        <f>IF(A203&lt;'MASTER COPY'!$C$7,'MASTER COPY'!F204,"")</f>
        <v/>
      </c>
      <c r="E204" s="7" t="str">
        <f>IF(A203&lt;'MASTER COPY'!$C$7,'MASTER COPY'!G204,"")</f>
        <v/>
      </c>
      <c r="F204" s="6" t="str">
        <f>IF(A203&lt;'MASTER COPY'!$C$7,'MASTER COPY'!H204,"")</f>
        <v/>
      </c>
      <c r="G204" s="63" t="str">
        <f>IF(A203&lt;'MASTER COPY'!$C$7,SUM(D204+E204+F204),"")</f>
        <v/>
      </c>
    </row>
    <row r="205" spans="1:7" x14ac:dyDescent="0.25">
      <c r="A205" s="63" t="str">
        <f>IF(A204&lt;'MASTER COPY'!$C$7,'MASTER COPY'!A205,"")</f>
        <v/>
      </c>
      <c r="B205" s="8" t="str">
        <f>IF(A204&lt;'MASTER COPY'!$C$7,'MASTER COPY'!B205,"")</f>
        <v/>
      </c>
      <c r="C205" s="18" t="str">
        <f>IF(A204&lt;'MASTER COPY'!$C$7,'MASTER COPY'!C205,"")</f>
        <v/>
      </c>
      <c r="D205" s="6" t="str">
        <f>IF(A204&lt;'MASTER COPY'!$C$7,'MASTER COPY'!F205,"")</f>
        <v/>
      </c>
      <c r="E205" s="7" t="str">
        <f>IF(A204&lt;'MASTER COPY'!$C$7,'MASTER COPY'!G205,"")</f>
        <v/>
      </c>
      <c r="F205" s="6" t="str">
        <f>IF(A204&lt;'MASTER COPY'!$C$7,'MASTER COPY'!H205,"")</f>
        <v/>
      </c>
      <c r="G205" s="63" t="str">
        <f>IF(A204&lt;'MASTER COPY'!$C$7,SUM(D205+E205+F205),"")</f>
        <v/>
      </c>
    </row>
    <row r="206" spans="1:7" x14ac:dyDescent="0.25">
      <c r="A206" s="63" t="str">
        <f>IF(A205&lt;'MASTER COPY'!$C$7,'MASTER COPY'!A206,"")</f>
        <v/>
      </c>
      <c r="B206" s="8" t="str">
        <f>IF(A205&lt;'MASTER COPY'!$C$7,'MASTER COPY'!B206,"")</f>
        <v/>
      </c>
      <c r="C206" s="18" t="str">
        <f>IF(A205&lt;'MASTER COPY'!$C$7,'MASTER COPY'!C206,"")</f>
        <v/>
      </c>
      <c r="D206" s="6" t="str">
        <f>IF(A205&lt;'MASTER COPY'!$C$7,'MASTER COPY'!F206,"")</f>
        <v/>
      </c>
      <c r="E206" s="7" t="str">
        <f>IF(A205&lt;'MASTER COPY'!$C$7,'MASTER COPY'!G206,"")</f>
        <v/>
      </c>
      <c r="F206" s="6" t="str">
        <f>IF(A205&lt;'MASTER COPY'!$C$7,'MASTER COPY'!H206,"")</f>
        <v/>
      </c>
      <c r="G206" s="63" t="str">
        <f>IF(A205&lt;'MASTER COPY'!$C$7,SUM(D206+E206+F206),"")</f>
        <v/>
      </c>
    </row>
    <row r="207" spans="1:7" x14ac:dyDescent="0.25">
      <c r="A207" s="63" t="str">
        <f>IF(A206&lt;'MASTER COPY'!$C$7,'MASTER COPY'!A207,"")</f>
        <v/>
      </c>
      <c r="B207" s="8" t="str">
        <f>IF(A206&lt;'MASTER COPY'!$C$7,'MASTER COPY'!B207,"")</f>
        <v/>
      </c>
      <c r="C207" s="18" t="str">
        <f>IF(A206&lt;'MASTER COPY'!$C$7,'MASTER COPY'!C207,"")</f>
        <v/>
      </c>
      <c r="D207" s="6" t="str">
        <f>IF(A206&lt;'MASTER COPY'!$C$7,'MASTER COPY'!F207,"")</f>
        <v/>
      </c>
      <c r="E207" s="7" t="str">
        <f>IF(A206&lt;'MASTER COPY'!$C$7,'MASTER COPY'!G207,"")</f>
        <v/>
      </c>
      <c r="F207" s="6" t="str">
        <f>IF(A206&lt;'MASTER COPY'!$C$7,'MASTER COPY'!H207,"")</f>
        <v/>
      </c>
      <c r="G207" s="63" t="str">
        <f>IF(A206&lt;'MASTER COPY'!$C$7,SUM(D207+E207+F207),"")</f>
        <v/>
      </c>
    </row>
    <row r="208" spans="1:7" x14ac:dyDescent="0.25">
      <c r="A208" s="63" t="str">
        <f>IF(A207&lt;'MASTER COPY'!$C$7,'MASTER COPY'!A208,"")</f>
        <v/>
      </c>
      <c r="B208" s="8" t="str">
        <f>IF(A207&lt;'MASTER COPY'!$C$7,'MASTER COPY'!B208,"")</f>
        <v/>
      </c>
      <c r="C208" s="18" t="str">
        <f>IF(A207&lt;'MASTER COPY'!$C$7,'MASTER COPY'!C208,"")</f>
        <v/>
      </c>
      <c r="D208" s="6" t="str">
        <f>IF(A207&lt;'MASTER COPY'!$C$7,'MASTER COPY'!F208,"")</f>
        <v/>
      </c>
      <c r="E208" s="7" t="str">
        <f>IF(A207&lt;'MASTER COPY'!$C$7,'MASTER COPY'!G208,"")</f>
        <v/>
      </c>
      <c r="F208" s="6" t="str">
        <f>IF(A207&lt;'MASTER COPY'!$C$7,'MASTER COPY'!H208,"")</f>
        <v/>
      </c>
      <c r="G208" s="63" t="str">
        <f>IF(A207&lt;'MASTER COPY'!$C$7,SUM(D208+E208+F208),"")</f>
        <v/>
      </c>
    </row>
    <row r="209" spans="1:7" x14ac:dyDescent="0.25">
      <c r="A209" s="63" t="str">
        <f>IF(A208&lt;'MASTER COPY'!$C$7,'MASTER COPY'!A209,"")</f>
        <v/>
      </c>
      <c r="B209" s="8" t="str">
        <f>IF(A208&lt;'MASTER COPY'!$C$7,'MASTER COPY'!B209,"")</f>
        <v/>
      </c>
      <c r="C209" s="18" t="str">
        <f>IF(A208&lt;'MASTER COPY'!$C$7,'MASTER COPY'!C209,"")</f>
        <v/>
      </c>
      <c r="D209" s="6" t="str">
        <f>IF(A208&lt;'MASTER COPY'!$C$7,'MASTER COPY'!F209,"")</f>
        <v/>
      </c>
      <c r="E209" s="7" t="str">
        <f>IF(A208&lt;'MASTER COPY'!$C$7,'MASTER COPY'!G209,"")</f>
        <v/>
      </c>
      <c r="F209" s="6" t="str">
        <f>IF(A208&lt;'MASTER COPY'!$C$7,'MASTER COPY'!H209,"")</f>
        <v/>
      </c>
      <c r="G209" s="63" t="str">
        <f>IF(A208&lt;'MASTER COPY'!$C$7,SUM(D209+E209+F209),"")</f>
        <v/>
      </c>
    </row>
    <row r="210" spans="1:7" x14ac:dyDescent="0.25">
      <c r="A210" s="63" t="str">
        <f>IF(A209&lt;'MASTER COPY'!$C$7,'MASTER COPY'!A210,"")</f>
        <v/>
      </c>
      <c r="B210" s="8" t="str">
        <f>IF(A209&lt;'MASTER COPY'!$C$7,'MASTER COPY'!B210,"")</f>
        <v/>
      </c>
      <c r="C210" s="18" t="str">
        <f>IF(A209&lt;'MASTER COPY'!$C$7,'MASTER COPY'!C210,"")</f>
        <v/>
      </c>
      <c r="D210" s="6" t="str">
        <f>IF(A209&lt;'MASTER COPY'!$C$7,'MASTER COPY'!F210,"")</f>
        <v/>
      </c>
      <c r="E210" s="7" t="str">
        <f>IF(A209&lt;'MASTER COPY'!$C$7,'MASTER COPY'!G210,"")</f>
        <v/>
      </c>
      <c r="F210" s="6" t="str">
        <f>IF(A209&lt;'MASTER COPY'!$C$7,'MASTER COPY'!H210,"")</f>
        <v/>
      </c>
      <c r="G210" s="63" t="str">
        <f>IF(A209&lt;'MASTER COPY'!$C$7,SUM(D210+E210+F210),"")</f>
        <v/>
      </c>
    </row>
    <row r="211" spans="1:7" x14ac:dyDescent="0.25">
      <c r="A211" s="63" t="str">
        <f>IF(A210&lt;'MASTER COPY'!$C$7,'MASTER COPY'!A211,"")</f>
        <v/>
      </c>
      <c r="B211" s="8" t="str">
        <f>IF(A210&lt;'MASTER COPY'!$C$7,'MASTER COPY'!B211,"")</f>
        <v/>
      </c>
      <c r="C211" s="18" t="str">
        <f>IF(A210&lt;'MASTER COPY'!$C$7,'MASTER COPY'!C211,"")</f>
        <v/>
      </c>
      <c r="D211" s="6" t="str">
        <f>IF(A210&lt;'MASTER COPY'!$C$7,'MASTER COPY'!F211,"")</f>
        <v/>
      </c>
      <c r="E211" s="7" t="str">
        <f>IF(A210&lt;'MASTER COPY'!$C$7,'MASTER COPY'!G211,"")</f>
        <v/>
      </c>
      <c r="F211" s="6" t="str">
        <f>IF(A210&lt;'MASTER COPY'!$C$7,'MASTER COPY'!H211,"")</f>
        <v/>
      </c>
      <c r="G211" s="63" t="str">
        <f>IF(A210&lt;'MASTER COPY'!$C$7,SUM(D211+E211+F211),"")</f>
        <v/>
      </c>
    </row>
    <row r="212" spans="1:7" x14ac:dyDescent="0.25">
      <c r="A212" s="63" t="str">
        <f>IF(A211&lt;'MASTER COPY'!$C$7,'MASTER COPY'!A212,"")</f>
        <v/>
      </c>
      <c r="B212" s="8" t="str">
        <f>IF(A211&lt;'MASTER COPY'!$C$7,'MASTER COPY'!B212,"")</f>
        <v/>
      </c>
      <c r="C212" s="18" t="str">
        <f>IF(A211&lt;'MASTER COPY'!$C$7,'MASTER COPY'!C212,"")</f>
        <v/>
      </c>
      <c r="D212" s="6" t="str">
        <f>IF(A211&lt;'MASTER COPY'!$C$7,'MASTER COPY'!F212,"")</f>
        <v/>
      </c>
      <c r="E212" s="7" t="str">
        <f>IF(A211&lt;'MASTER COPY'!$C$7,'MASTER COPY'!G212,"")</f>
        <v/>
      </c>
      <c r="F212" s="6" t="str">
        <f>IF(A211&lt;'MASTER COPY'!$C$7,'MASTER COPY'!H212,"")</f>
        <v/>
      </c>
      <c r="G212" s="63" t="str">
        <f>IF(A211&lt;'MASTER COPY'!$C$7,SUM(D212+E212+F212),"")</f>
        <v/>
      </c>
    </row>
    <row r="213" spans="1:7" x14ac:dyDescent="0.25">
      <c r="A213" s="63" t="str">
        <f>IF(A212&lt;'MASTER COPY'!$C$7,'MASTER COPY'!A213,"")</f>
        <v/>
      </c>
      <c r="B213" s="8" t="str">
        <f>IF(A212&lt;'MASTER COPY'!$C$7,'MASTER COPY'!B213,"")</f>
        <v/>
      </c>
      <c r="C213" s="18" t="str">
        <f>IF(A212&lt;'MASTER COPY'!$C$7,'MASTER COPY'!C213,"")</f>
        <v/>
      </c>
      <c r="D213" s="6" t="str">
        <f>IF(A212&lt;'MASTER COPY'!$C$7,'MASTER COPY'!F213,"")</f>
        <v/>
      </c>
      <c r="E213" s="7" t="str">
        <f>IF(A212&lt;'MASTER COPY'!$C$7,'MASTER COPY'!G213,"")</f>
        <v/>
      </c>
      <c r="F213" s="6" t="str">
        <f>IF(A212&lt;'MASTER COPY'!$C$7,'MASTER COPY'!H213,"")</f>
        <v/>
      </c>
      <c r="G213" s="63" t="str">
        <f>IF(A212&lt;'MASTER COPY'!$C$7,SUM(D213+E213+F213),"")</f>
        <v/>
      </c>
    </row>
    <row r="214" spans="1:7" x14ac:dyDescent="0.25">
      <c r="A214" s="63" t="str">
        <f>IF(A213&lt;'MASTER COPY'!$C$7,'MASTER COPY'!A214,"")</f>
        <v/>
      </c>
      <c r="B214" s="8" t="str">
        <f>IF(A213&lt;'MASTER COPY'!$C$7,'MASTER COPY'!B214,"")</f>
        <v/>
      </c>
      <c r="C214" s="18" t="str">
        <f>IF(A213&lt;'MASTER COPY'!$C$7,'MASTER COPY'!C214,"")</f>
        <v/>
      </c>
      <c r="D214" s="6" t="str">
        <f>IF(A213&lt;'MASTER COPY'!$C$7,'MASTER COPY'!F214,"")</f>
        <v/>
      </c>
      <c r="E214" s="7" t="str">
        <f>IF(A213&lt;'MASTER COPY'!$C$7,'MASTER COPY'!G214,"")</f>
        <v/>
      </c>
      <c r="F214" s="6" t="str">
        <f>IF(A213&lt;'MASTER COPY'!$C$7,'MASTER COPY'!H214,"")</f>
        <v/>
      </c>
      <c r="G214" s="63" t="str">
        <f>IF(A213&lt;'MASTER COPY'!$C$7,SUM(D214+E214+F214),"")</f>
        <v/>
      </c>
    </row>
    <row r="215" spans="1:7" x14ac:dyDescent="0.25">
      <c r="A215" s="63" t="str">
        <f>IF(A214&lt;'MASTER COPY'!$C$7,'MASTER COPY'!A215,"")</f>
        <v/>
      </c>
      <c r="B215" s="8" t="str">
        <f>IF(A214&lt;'MASTER COPY'!$C$7,'MASTER COPY'!B215,"")</f>
        <v/>
      </c>
      <c r="C215" s="18" t="str">
        <f>IF(A214&lt;'MASTER COPY'!$C$7,'MASTER COPY'!C215,"")</f>
        <v/>
      </c>
      <c r="D215" s="6" t="str">
        <f>IF(A214&lt;'MASTER COPY'!$C$7,'MASTER COPY'!F215,"")</f>
        <v/>
      </c>
      <c r="E215" s="7" t="str">
        <f>IF(A214&lt;'MASTER COPY'!$C$7,'MASTER COPY'!G215,"")</f>
        <v/>
      </c>
      <c r="F215" s="6" t="str">
        <f>IF(A214&lt;'MASTER COPY'!$C$7,'MASTER COPY'!H215,"")</f>
        <v/>
      </c>
      <c r="G215" s="63" t="str">
        <f>IF(A214&lt;'MASTER COPY'!$C$7,SUM(D215+E215+F215),"")</f>
        <v/>
      </c>
    </row>
    <row r="216" spans="1:7" x14ac:dyDescent="0.25">
      <c r="A216" s="63" t="str">
        <f>IF(A215&lt;'MASTER COPY'!$C$7,'MASTER COPY'!A216,"")</f>
        <v/>
      </c>
      <c r="B216" s="8" t="str">
        <f>IF(A215&lt;'MASTER COPY'!$C$7,'MASTER COPY'!B216,"")</f>
        <v/>
      </c>
      <c r="C216" s="18" t="str">
        <f>IF(A215&lt;'MASTER COPY'!$C$7,'MASTER COPY'!C216,"")</f>
        <v/>
      </c>
      <c r="D216" s="6" t="str">
        <f>IF(A215&lt;'MASTER COPY'!$C$7,'MASTER COPY'!F216,"")</f>
        <v/>
      </c>
      <c r="E216" s="7" t="str">
        <f>IF(A215&lt;'MASTER COPY'!$C$7,'MASTER COPY'!G216,"")</f>
        <v/>
      </c>
      <c r="F216" s="6" t="str">
        <f>IF(A215&lt;'MASTER COPY'!$C$7,'MASTER COPY'!H216,"")</f>
        <v/>
      </c>
      <c r="G216" s="63" t="str">
        <f>IF(A215&lt;'MASTER COPY'!$C$7,SUM(D216+E216+F216),"")</f>
        <v/>
      </c>
    </row>
    <row r="217" spans="1:7" x14ac:dyDescent="0.25">
      <c r="A217" s="63" t="str">
        <f>IF(A216&lt;'MASTER COPY'!$C$7,'MASTER COPY'!A217,"")</f>
        <v/>
      </c>
      <c r="B217" s="8" t="str">
        <f>IF(A216&lt;'MASTER COPY'!$C$7,'MASTER COPY'!B217,"")</f>
        <v/>
      </c>
      <c r="C217" s="18" t="str">
        <f>IF(A216&lt;'MASTER COPY'!$C$7,'MASTER COPY'!C217,"")</f>
        <v/>
      </c>
      <c r="D217" s="6" t="str">
        <f>IF(A216&lt;'MASTER COPY'!$C$7,'MASTER COPY'!F217,"")</f>
        <v/>
      </c>
      <c r="E217" s="7" t="str">
        <f>IF(A216&lt;'MASTER COPY'!$C$7,'MASTER COPY'!G217,"")</f>
        <v/>
      </c>
      <c r="F217" s="6" t="str">
        <f>IF(A216&lt;'MASTER COPY'!$C$7,'MASTER COPY'!H217,"")</f>
        <v/>
      </c>
      <c r="G217" s="63" t="str">
        <f>IF(A216&lt;'MASTER COPY'!$C$7,SUM(D217+E217+F217),"")</f>
        <v/>
      </c>
    </row>
    <row r="218" spans="1:7" x14ac:dyDescent="0.25">
      <c r="A218" s="63" t="str">
        <f>IF(A217&lt;'MASTER COPY'!$C$7,'MASTER COPY'!A218,"")</f>
        <v/>
      </c>
      <c r="B218" s="8" t="str">
        <f>IF(A217&lt;'MASTER COPY'!$C$7,'MASTER COPY'!B218,"")</f>
        <v/>
      </c>
      <c r="C218" s="18" t="str">
        <f>IF(A217&lt;'MASTER COPY'!$C$7,'MASTER COPY'!C218,"")</f>
        <v/>
      </c>
      <c r="D218" s="6" t="str">
        <f>IF(A217&lt;'MASTER COPY'!$C$7,'MASTER COPY'!F218,"")</f>
        <v/>
      </c>
      <c r="E218" s="7" t="str">
        <f>IF(A217&lt;'MASTER COPY'!$C$7,'MASTER COPY'!G218,"")</f>
        <v/>
      </c>
      <c r="F218" s="6" t="str">
        <f>IF(A217&lt;'MASTER COPY'!$C$7,'MASTER COPY'!H218,"")</f>
        <v/>
      </c>
      <c r="G218" s="63" t="str">
        <f>IF(A217&lt;'MASTER COPY'!$C$7,SUM(D218+E218+F218),"")</f>
        <v/>
      </c>
    </row>
    <row r="219" spans="1:7" x14ac:dyDescent="0.25">
      <c r="A219" s="63" t="str">
        <f>IF(A218&lt;'MASTER COPY'!$C$7,'MASTER COPY'!A219,"")</f>
        <v/>
      </c>
      <c r="B219" s="8" t="str">
        <f>IF(A218&lt;'MASTER COPY'!$C$7,'MASTER COPY'!B219,"")</f>
        <v/>
      </c>
      <c r="C219" s="18" t="str">
        <f>IF(A218&lt;'MASTER COPY'!$C$7,'MASTER COPY'!C219,"")</f>
        <v/>
      </c>
      <c r="D219" s="6" t="str">
        <f>IF(A218&lt;'MASTER COPY'!$C$7,'MASTER COPY'!F219,"")</f>
        <v/>
      </c>
      <c r="E219" s="7" t="str">
        <f>IF(A218&lt;'MASTER COPY'!$C$7,'MASTER COPY'!G219,"")</f>
        <v/>
      </c>
      <c r="F219" s="6" t="str">
        <f>IF(A218&lt;'MASTER COPY'!$C$7,'MASTER COPY'!H219,"")</f>
        <v/>
      </c>
      <c r="G219" s="63" t="str">
        <f>IF(A218&lt;'MASTER COPY'!$C$7,SUM(D219+E219+F219),"")</f>
        <v/>
      </c>
    </row>
    <row r="220" spans="1:7" x14ac:dyDescent="0.25">
      <c r="A220" s="63" t="str">
        <f>IF(A219&lt;'MASTER COPY'!$C$7,'MASTER COPY'!A220,"")</f>
        <v/>
      </c>
      <c r="B220" s="8" t="str">
        <f>IF(A219&lt;'MASTER COPY'!$C$7,'MASTER COPY'!B220,"")</f>
        <v/>
      </c>
      <c r="C220" s="18" t="str">
        <f>IF(A219&lt;'MASTER COPY'!$C$7,'MASTER COPY'!C220,"")</f>
        <v/>
      </c>
      <c r="D220" s="6" t="str">
        <f>IF(A219&lt;'MASTER COPY'!$C$7,'MASTER COPY'!F220,"")</f>
        <v/>
      </c>
      <c r="E220" s="7" t="str">
        <f>IF(A219&lt;'MASTER COPY'!$C$7,'MASTER COPY'!G220,"")</f>
        <v/>
      </c>
      <c r="F220" s="6" t="str">
        <f>IF(A219&lt;'MASTER COPY'!$C$7,'MASTER COPY'!H220,"")</f>
        <v/>
      </c>
      <c r="G220" s="63" t="str">
        <f>IF(A219&lt;'MASTER COPY'!$C$7,SUM(D220+E220+F220),"")</f>
        <v/>
      </c>
    </row>
    <row r="221" spans="1:7" x14ac:dyDescent="0.25">
      <c r="A221" s="63" t="str">
        <f>IF(A220&lt;'MASTER COPY'!$C$7,'MASTER COPY'!A221,"")</f>
        <v/>
      </c>
      <c r="B221" s="8" t="str">
        <f>IF(A220&lt;'MASTER COPY'!$C$7,'MASTER COPY'!B221,"")</f>
        <v/>
      </c>
      <c r="C221" s="18" t="str">
        <f>IF(A220&lt;'MASTER COPY'!$C$7,'MASTER COPY'!C221,"")</f>
        <v/>
      </c>
      <c r="D221" s="6" t="str">
        <f>IF(A220&lt;'MASTER COPY'!$C$7,'MASTER COPY'!F221,"")</f>
        <v/>
      </c>
      <c r="E221" s="7" t="str">
        <f>IF(A220&lt;'MASTER COPY'!$C$7,'MASTER COPY'!G221,"")</f>
        <v/>
      </c>
      <c r="F221" s="6" t="str">
        <f>IF(A220&lt;'MASTER COPY'!$C$7,'MASTER COPY'!H221,"")</f>
        <v/>
      </c>
      <c r="G221" s="63" t="str">
        <f>IF(A220&lt;'MASTER COPY'!$C$7,SUM(D221+E221+F221),"")</f>
        <v/>
      </c>
    </row>
    <row r="222" spans="1:7" x14ac:dyDescent="0.25">
      <c r="A222" s="63" t="str">
        <f>IF(A221&lt;'MASTER COPY'!$C$7,'MASTER COPY'!A222,"")</f>
        <v/>
      </c>
      <c r="B222" s="8" t="str">
        <f>IF(A221&lt;'MASTER COPY'!$C$7,'MASTER COPY'!B222,"")</f>
        <v/>
      </c>
      <c r="C222" s="18" t="str">
        <f>IF(A221&lt;'MASTER COPY'!$C$7,'MASTER COPY'!C222,"")</f>
        <v/>
      </c>
      <c r="D222" s="6" t="str">
        <f>IF(A221&lt;'MASTER COPY'!$C$7,'MASTER COPY'!F222,"")</f>
        <v/>
      </c>
      <c r="E222" s="7" t="str">
        <f>IF(A221&lt;'MASTER COPY'!$C$7,'MASTER COPY'!G222,"")</f>
        <v/>
      </c>
      <c r="F222" s="6" t="str">
        <f>IF(A221&lt;'MASTER COPY'!$C$7,'MASTER COPY'!H222,"")</f>
        <v/>
      </c>
      <c r="G222" s="63" t="str">
        <f>IF(A221&lt;'MASTER COPY'!$C$7,SUM(D222+E222+F222),"")</f>
        <v/>
      </c>
    </row>
    <row r="223" spans="1:7" x14ac:dyDescent="0.25">
      <c r="A223" s="63" t="str">
        <f>IF(A222&lt;'MASTER COPY'!$C$7,'MASTER COPY'!A223,"")</f>
        <v/>
      </c>
      <c r="B223" s="8" t="str">
        <f>IF(A222&lt;'MASTER COPY'!$C$7,'MASTER COPY'!B223,"")</f>
        <v/>
      </c>
      <c r="C223" s="18" t="str">
        <f>IF(A222&lt;'MASTER COPY'!$C$7,'MASTER COPY'!C223,"")</f>
        <v/>
      </c>
      <c r="D223" s="6" t="str">
        <f>IF(A222&lt;'MASTER COPY'!$C$7,'MASTER COPY'!F223,"")</f>
        <v/>
      </c>
      <c r="E223" s="7" t="str">
        <f>IF(A222&lt;'MASTER COPY'!$C$7,'MASTER COPY'!G223,"")</f>
        <v/>
      </c>
      <c r="F223" s="6" t="str">
        <f>IF(A222&lt;'MASTER COPY'!$C$7,'MASTER COPY'!H223,"")</f>
        <v/>
      </c>
      <c r="G223" s="63" t="str">
        <f>IF(A222&lt;'MASTER COPY'!$C$7,SUM(D223+E223+F223),"")</f>
        <v/>
      </c>
    </row>
    <row r="224" spans="1:7" x14ac:dyDescent="0.25">
      <c r="A224" s="63" t="str">
        <f>IF(A223&lt;'MASTER COPY'!$C$7,'MASTER COPY'!A224,"")</f>
        <v/>
      </c>
      <c r="B224" s="8" t="str">
        <f>IF(A223&lt;'MASTER COPY'!$C$7,'MASTER COPY'!B224,"")</f>
        <v/>
      </c>
      <c r="C224" s="18" t="str">
        <f>IF(A223&lt;'MASTER COPY'!$C$7,'MASTER COPY'!C224,"")</f>
        <v/>
      </c>
      <c r="D224" s="6" t="str">
        <f>IF(A223&lt;'MASTER COPY'!$C$7,'MASTER COPY'!F224,"")</f>
        <v/>
      </c>
      <c r="E224" s="7" t="str">
        <f>IF(A223&lt;'MASTER COPY'!$C$7,'MASTER COPY'!G224,"")</f>
        <v/>
      </c>
      <c r="F224" s="6" t="str">
        <f>IF(A223&lt;'MASTER COPY'!$C$7,'MASTER COPY'!H224,"")</f>
        <v/>
      </c>
      <c r="G224" s="63" t="str">
        <f>IF(A223&lt;'MASTER COPY'!$C$7,SUM(D224+E224+F224),"")</f>
        <v/>
      </c>
    </row>
    <row r="225" spans="1:7" x14ac:dyDescent="0.25">
      <c r="A225" s="63" t="str">
        <f>IF(A224&lt;'MASTER COPY'!$C$7,'MASTER COPY'!A225,"")</f>
        <v/>
      </c>
      <c r="B225" s="8" t="str">
        <f>IF(A224&lt;'MASTER COPY'!$C$7,'MASTER COPY'!B225,"")</f>
        <v/>
      </c>
      <c r="C225" s="18" t="str">
        <f>IF(A224&lt;'MASTER COPY'!$C$7,'MASTER COPY'!C225,"")</f>
        <v/>
      </c>
      <c r="D225" s="6" t="str">
        <f>IF(A224&lt;'MASTER COPY'!$C$7,'MASTER COPY'!F225,"")</f>
        <v/>
      </c>
      <c r="E225" s="7" t="str">
        <f>IF(A224&lt;'MASTER COPY'!$C$7,'MASTER COPY'!G225,"")</f>
        <v/>
      </c>
      <c r="F225" s="6" t="str">
        <f>IF(A224&lt;'MASTER COPY'!$C$7,'MASTER COPY'!H225,"")</f>
        <v/>
      </c>
      <c r="G225" s="63" t="str">
        <f>IF(A224&lt;'MASTER COPY'!$C$7,SUM(D225+E225+F225),"")</f>
        <v/>
      </c>
    </row>
    <row r="226" spans="1:7" x14ac:dyDescent="0.25">
      <c r="A226" s="63" t="str">
        <f>IF(A225&lt;'MASTER COPY'!$C$7,'MASTER COPY'!A226,"")</f>
        <v/>
      </c>
      <c r="B226" s="8" t="str">
        <f>IF(A225&lt;'MASTER COPY'!$C$7,'MASTER COPY'!B226,"")</f>
        <v/>
      </c>
      <c r="C226" s="18" t="str">
        <f>IF(A225&lt;'MASTER COPY'!$C$7,'MASTER COPY'!C226,"")</f>
        <v/>
      </c>
      <c r="D226" s="6" t="str">
        <f>IF(A225&lt;'MASTER COPY'!$C$7,'MASTER COPY'!F226,"")</f>
        <v/>
      </c>
      <c r="E226" s="7" t="str">
        <f>IF(A225&lt;'MASTER COPY'!$C$7,'MASTER COPY'!G226,"")</f>
        <v/>
      </c>
      <c r="F226" s="6" t="str">
        <f>IF(A225&lt;'MASTER COPY'!$C$7,'MASTER COPY'!H226,"")</f>
        <v/>
      </c>
      <c r="G226" s="63" t="str">
        <f>IF(A225&lt;'MASTER COPY'!$C$7,SUM(D226+E226+F226),"")</f>
        <v/>
      </c>
    </row>
    <row r="227" spans="1:7" x14ac:dyDescent="0.25">
      <c r="A227" s="63" t="str">
        <f>IF(A226&lt;'MASTER COPY'!$C$7,'MASTER COPY'!A227,"")</f>
        <v/>
      </c>
      <c r="B227" s="8" t="str">
        <f>IF(A226&lt;'MASTER COPY'!$C$7,'MASTER COPY'!B227,"")</f>
        <v/>
      </c>
      <c r="C227" s="18" t="str">
        <f>IF(A226&lt;'MASTER COPY'!$C$7,'MASTER COPY'!C227,"")</f>
        <v/>
      </c>
      <c r="D227" s="6" t="str">
        <f>IF(A226&lt;'MASTER COPY'!$C$7,'MASTER COPY'!F227,"")</f>
        <v/>
      </c>
      <c r="E227" s="7" t="str">
        <f>IF(A226&lt;'MASTER COPY'!$C$7,'MASTER COPY'!G227,"")</f>
        <v/>
      </c>
      <c r="F227" s="6" t="str">
        <f>IF(A226&lt;'MASTER COPY'!$C$7,'MASTER COPY'!H227,"")</f>
        <v/>
      </c>
      <c r="G227" s="63" t="str">
        <f>IF(A226&lt;'MASTER COPY'!$C$7,SUM(D227+E227+F227),"")</f>
        <v/>
      </c>
    </row>
    <row r="228" spans="1:7" x14ac:dyDescent="0.25">
      <c r="A228" s="63" t="str">
        <f>IF(A227&lt;'MASTER COPY'!$C$7,'MASTER COPY'!A228,"")</f>
        <v/>
      </c>
      <c r="B228" s="8" t="str">
        <f>IF(A227&lt;'MASTER COPY'!$C$7,'MASTER COPY'!B228,"")</f>
        <v/>
      </c>
      <c r="C228" s="18" t="str">
        <f>IF(A227&lt;'MASTER COPY'!$C$7,'MASTER COPY'!C228,"")</f>
        <v/>
      </c>
      <c r="D228" s="6" t="str">
        <f>IF(A227&lt;'MASTER COPY'!$C$7,'MASTER COPY'!F228,"")</f>
        <v/>
      </c>
      <c r="E228" s="7" t="str">
        <f>IF(A227&lt;'MASTER COPY'!$C$7,'MASTER COPY'!G228,"")</f>
        <v/>
      </c>
      <c r="F228" s="6" t="str">
        <f>IF(A227&lt;'MASTER COPY'!$C$7,'MASTER COPY'!H228,"")</f>
        <v/>
      </c>
      <c r="G228" s="63" t="str">
        <f>IF(A227&lt;'MASTER COPY'!$C$7,SUM(D228+E228+F228),"")</f>
        <v/>
      </c>
    </row>
    <row r="229" spans="1:7" x14ac:dyDescent="0.25">
      <c r="A229" s="63" t="str">
        <f>IF(A228&lt;'MASTER COPY'!$C$7,'MASTER COPY'!A229,"")</f>
        <v/>
      </c>
      <c r="B229" s="8" t="str">
        <f>IF(A228&lt;'MASTER COPY'!$C$7,'MASTER COPY'!B229,"")</f>
        <v/>
      </c>
      <c r="C229" s="18" t="str">
        <f>IF(A228&lt;'MASTER COPY'!$C$7,'MASTER COPY'!C229,"")</f>
        <v/>
      </c>
      <c r="D229" s="6" t="str">
        <f>IF(A228&lt;'MASTER COPY'!$C$7,'MASTER COPY'!F229,"")</f>
        <v/>
      </c>
      <c r="E229" s="7" t="str">
        <f>IF(A228&lt;'MASTER COPY'!$C$7,'MASTER COPY'!G229,"")</f>
        <v/>
      </c>
      <c r="F229" s="6" t="str">
        <f>IF(A228&lt;'MASTER COPY'!$C$7,'MASTER COPY'!H229,"")</f>
        <v/>
      </c>
      <c r="G229" s="63" t="str">
        <f>IF(A228&lt;'MASTER COPY'!$C$7,SUM(D229+E229+F229),"")</f>
        <v/>
      </c>
    </row>
    <row r="230" spans="1:7" x14ac:dyDescent="0.25">
      <c r="A230" s="63" t="str">
        <f>IF(A229&lt;'MASTER COPY'!$C$7,'MASTER COPY'!A230,"")</f>
        <v/>
      </c>
      <c r="B230" s="8" t="str">
        <f>IF(A229&lt;'MASTER COPY'!$C$7,'MASTER COPY'!B230,"")</f>
        <v/>
      </c>
      <c r="C230" s="18" t="str">
        <f>IF(A229&lt;'MASTER COPY'!$C$7,'MASTER COPY'!C230,"")</f>
        <v/>
      </c>
      <c r="D230" s="6" t="str">
        <f>IF(A229&lt;'MASTER COPY'!$C$7,'MASTER COPY'!F230,"")</f>
        <v/>
      </c>
      <c r="E230" s="7" t="str">
        <f>IF(A229&lt;'MASTER COPY'!$C$7,'MASTER COPY'!G230,"")</f>
        <v/>
      </c>
      <c r="F230" s="6" t="str">
        <f>IF(A229&lt;'MASTER COPY'!$C$7,'MASTER COPY'!H230,"")</f>
        <v/>
      </c>
      <c r="G230" s="63" t="str">
        <f>IF(A229&lt;'MASTER COPY'!$C$7,SUM(D230+E230+F230),"")</f>
        <v/>
      </c>
    </row>
    <row r="231" spans="1:7" x14ac:dyDescent="0.25">
      <c r="A231" s="63" t="str">
        <f>IF(A230&lt;'MASTER COPY'!$C$7,'MASTER COPY'!A231,"")</f>
        <v/>
      </c>
      <c r="B231" s="8" t="str">
        <f>IF(A230&lt;'MASTER COPY'!$C$7,'MASTER COPY'!B231,"")</f>
        <v/>
      </c>
      <c r="C231" s="18" t="str">
        <f>IF(A230&lt;'MASTER COPY'!$C$7,'MASTER COPY'!C231,"")</f>
        <v/>
      </c>
      <c r="D231" s="6" t="str">
        <f>IF(A230&lt;'MASTER COPY'!$C$7,'MASTER COPY'!F231,"")</f>
        <v/>
      </c>
      <c r="E231" s="7" t="str">
        <f>IF(A230&lt;'MASTER COPY'!$C$7,'MASTER COPY'!G231,"")</f>
        <v/>
      </c>
      <c r="F231" s="6" t="str">
        <f>IF(A230&lt;'MASTER COPY'!$C$7,'MASTER COPY'!H231,"")</f>
        <v/>
      </c>
      <c r="G231" s="63" t="str">
        <f>IF(A230&lt;'MASTER COPY'!$C$7,SUM(D231+E231+F231),"")</f>
        <v/>
      </c>
    </row>
    <row r="232" spans="1:7" x14ac:dyDescent="0.25">
      <c r="A232" s="63" t="str">
        <f>IF(A231&lt;'MASTER COPY'!$C$7,'MASTER COPY'!A232,"")</f>
        <v/>
      </c>
      <c r="B232" s="8" t="str">
        <f>IF(A231&lt;'MASTER COPY'!$C$7,'MASTER COPY'!B232,"")</f>
        <v/>
      </c>
      <c r="C232" s="18" t="str">
        <f>IF(A231&lt;'MASTER COPY'!$C$7,'MASTER COPY'!C232,"")</f>
        <v/>
      </c>
      <c r="D232" s="6" t="str">
        <f>IF(A231&lt;'MASTER COPY'!$C$7,'MASTER COPY'!F232,"")</f>
        <v/>
      </c>
      <c r="E232" s="7" t="str">
        <f>IF(A231&lt;'MASTER COPY'!$C$7,'MASTER COPY'!G232,"")</f>
        <v/>
      </c>
      <c r="F232" s="6" t="str">
        <f>IF(A231&lt;'MASTER COPY'!$C$7,'MASTER COPY'!H232,"")</f>
        <v/>
      </c>
      <c r="G232" s="63" t="str">
        <f>IF(A231&lt;'MASTER COPY'!$C$7,SUM(D232+E232+F232),"")</f>
        <v/>
      </c>
    </row>
    <row r="233" spans="1:7" x14ac:dyDescent="0.25">
      <c r="A233" s="63" t="str">
        <f>IF(A232&lt;'MASTER COPY'!$C$7,'MASTER COPY'!A233,"")</f>
        <v/>
      </c>
      <c r="B233" s="8" t="str">
        <f>IF(A232&lt;'MASTER COPY'!$C$7,'MASTER COPY'!B233,"")</f>
        <v/>
      </c>
      <c r="C233" s="18" t="str">
        <f>IF(A232&lt;'MASTER COPY'!$C$7,'MASTER COPY'!C233,"")</f>
        <v/>
      </c>
      <c r="D233" s="6" t="str">
        <f>IF(A232&lt;'MASTER COPY'!$C$7,'MASTER COPY'!F233,"")</f>
        <v/>
      </c>
      <c r="E233" s="7" t="str">
        <f>IF(A232&lt;'MASTER COPY'!$C$7,'MASTER COPY'!G233,"")</f>
        <v/>
      </c>
      <c r="F233" s="6" t="str">
        <f>IF(A232&lt;'MASTER COPY'!$C$7,'MASTER COPY'!H233,"")</f>
        <v/>
      </c>
      <c r="G233" s="63" t="str">
        <f>IF(A232&lt;'MASTER COPY'!$C$7,SUM(D233+E233+F233),"")</f>
        <v/>
      </c>
    </row>
    <row r="234" spans="1:7" x14ac:dyDescent="0.25">
      <c r="A234" s="63" t="str">
        <f>IF(A233&lt;'MASTER COPY'!$C$7,'MASTER COPY'!A234,"")</f>
        <v/>
      </c>
      <c r="B234" s="8" t="str">
        <f>IF(A233&lt;'MASTER COPY'!$C$7,'MASTER COPY'!B234,"")</f>
        <v/>
      </c>
      <c r="C234" s="18" t="str">
        <f>IF(A233&lt;'MASTER COPY'!$C$7,'MASTER COPY'!C234,"")</f>
        <v/>
      </c>
      <c r="D234" s="6" t="str">
        <f>IF(A233&lt;'MASTER COPY'!$C$7,'MASTER COPY'!F234,"")</f>
        <v/>
      </c>
      <c r="E234" s="7" t="str">
        <f>IF(A233&lt;'MASTER COPY'!$C$7,'MASTER COPY'!G234,"")</f>
        <v/>
      </c>
      <c r="F234" s="6" t="str">
        <f>IF(A233&lt;'MASTER COPY'!$C$7,'MASTER COPY'!H234,"")</f>
        <v/>
      </c>
      <c r="G234" s="63" t="str">
        <f>IF(A233&lt;'MASTER COPY'!$C$7,SUM(D234+E234+F234),"")</f>
        <v/>
      </c>
    </row>
    <row r="235" spans="1:7" x14ac:dyDescent="0.25">
      <c r="A235" s="63" t="str">
        <f>IF(A234&lt;'MASTER COPY'!$C$7,'MASTER COPY'!A235,"")</f>
        <v/>
      </c>
      <c r="B235" s="8" t="str">
        <f>IF(A234&lt;'MASTER COPY'!$C$7,'MASTER COPY'!B235,"")</f>
        <v/>
      </c>
      <c r="C235" s="18" t="str">
        <f>IF(A234&lt;'MASTER COPY'!$C$7,'MASTER COPY'!C235,"")</f>
        <v/>
      </c>
      <c r="D235" s="6" t="str">
        <f>IF(A234&lt;'MASTER COPY'!$C$7,'MASTER COPY'!F235,"")</f>
        <v/>
      </c>
      <c r="E235" s="7" t="str">
        <f>IF(A234&lt;'MASTER COPY'!$C$7,'MASTER COPY'!G235,"")</f>
        <v/>
      </c>
      <c r="F235" s="6" t="str">
        <f>IF(A234&lt;'MASTER COPY'!$C$7,'MASTER COPY'!H235,"")</f>
        <v/>
      </c>
      <c r="G235" s="63" t="str">
        <f>IF(A234&lt;'MASTER COPY'!$C$7,SUM(D235+E235+F235),"")</f>
        <v/>
      </c>
    </row>
    <row r="236" spans="1:7" x14ac:dyDescent="0.25">
      <c r="A236" s="63" t="str">
        <f>IF(A235&lt;'MASTER COPY'!$C$7,'MASTER COPY'!A236,"")</f>
        <v/>
      </c>
      <c r="B236" s="8" t="str">
        <f>IF(A235&lt;'MASTER COPY'!$C$7,'MASTER COPY'!B236,"")</f>
        <v/>
      </c>
      <c r="C236" s="18" t="str">
        <f>IF(A235&lt;'MASTER COPY'!$C$7,'MASTER COPY'!C236,"")</f>
        <v/>
      </c>
      <c r="D236" s="6" t="str">
        <f>IF(A235&lt;'MASTER COPY'!$C$7,'MASTER COPY'!F236,"")</f>
        <v/>
      </c>
      <c r="E236" s="7" t="str">
        <f>IF(A235&lt;'MASTER COPY'!$C$7,'MASTER COPY'!G236,"")</f>
        <v/>
      </c>
      <c r="F236" s="6" t="str">
        <f>IF(A235&lt;'MASTER COPY'!$C$7,'MASTER COPY'!H236,"")</f>
        <v/>
      </c>
      <c r="G236" s="63" t="str">
        <f>IF(A235&lt;'MASTER COPY'!$C$7,SUM(D236+E236+F236),"")</f>
        <v/>
      </c>
    </row>
    <row r="237" spans="1:7" x14ac:dyDescent="0.25">
      <c r="A237" s="63" t="str">
        <f>IF(A236&lt;'MASTER COPY'!$C$7,'MASTER COPY'!A237,"")</f>
        <v/>
      </c>
      <c r="B237" s="8" t="str">
        <f>IF(A236&lt;'MASTER COPY'!$C$7,'MASTER COPY'!B237,"")</f>
        <v/>
      </c>
      <c r="C237" s="18" t="str">
        <f>IF(A236&lt;'MASTER COPY'!$C$7,'MASTER COPY'!C237,"")</f>
        <v/>
      </c>
      <c r="D237" s="6" t="str">
        <f>IF(A236&lt;'MASTER COPY'!$C$7,'MASTER COPY'!F237,"")</f>
        <v/>
      </c>
      <c r="E237" s="7" t="str">
        <f>IF(A236&lt;'MASTER COPY'!$C$7,'MASTER COPY'!G237,"")</f>
        <v/>
      </c>
      <c r="F237" s="6" t="str">
        <f>IF(A236&lt;'MASTER COPY'!$C$7,'MASTER COPY'!H237,"")</f>
        <v/>
      </c>
      <c r="G237" s="63" t="str">
        <f>IF(A236&lt;'MASTER COPY'!$C$7,SUM(D237+E237+F237),"")</f>
        <v/>
      </c>
    </row>
    <row r="238" spans="1:7" x14ac:dyDescent="0.25">
      <c r="A238" s="63" t="str">
        <f>IF(A237&lt;'MASTER COPY'!$C$7,'MASTER COPY'!A238,"")</f>
        <v/>
      </c>
      <c r="B238" s="8" t="str">
        <f>IF(A237&lt;'MASTER COPY'!$C$7,'MASTER COPY'!B238,"")</f>
        <v/>
      </c>
      <c r="C238" s="18" t="str">
        <f>IF(A237&lt;'MASTER COPY'!$C$7,'MASTER COPY'!C238,"")</f>
        <v/>
      </c>
      <c r="D238" s="6" t="str">
        <f>IF(A237&lt;'MASTER COPY'!$C$7,'MASTER COPY'!F238,"")</f>
        <v/>
      </c>
      <c r="E238" s="7" t="str">
        <f>IF(A237&lt;'MASTER COPY'!$C$7,'MASTER COPY'!G238,"")</f>
        <v/>
      </c>
      <c r="F238" s="6" t="str">
        <f>IF(A237&lt;'MASTER COPY'!$C$7,'MASTER COPY'!H238,"")</f>
        <v/>
      </c>
      <c r="G238" s="63" t="str">
        <f>IF(A237&lt;'MASTER COPY'!$C$7,SUM(D238+E238+F238),"")</f>
        <v/>
      </c>
    </row>
    <row r="239" spans="1:7" x14ac:dyDescent="0.25">
      <c r="A239" s="63" t="str">
        <f>IF(A238&lt;'MASTER COPY'!$C$7,'MASTER COPY'!A239,"")</f>
        <v/>
      </c>
      <c r="B239" s="8" t="str">
        <f>IF(A238&lt;'MASTER COPY'!$C$7,'MASTER COPY'!B239,"")</f>
        <v/>
      </c>
      <c r="C239" s="18" t="str">
        <f>IF(A238&lt;'MASTER COPY'!$C$7,'MASTER COPY'!C239,"")</f>
        <v/>
      </c>
      <c r="D239" s="6" t="str">
        <f>IF(A238&lt;'MASTER COPY'!$C$7,'MASTER COPY'!F239,"")</f>
        <v/>
      </c>
      <c r="E239" s="7" t="str">
        <f>IF(A238&lt;'MASTER COPY'!$C$7,'MASTER COPY'!G239,"")</f>
        <v/>
      </c>
      <c r="F239" s="6" t="str">
        <f>IF(A238&lt;'MASTER COPY'!$C$7,'MASTER COPY'!H239,"")</f>
        <v/>
      </c>
      <c r="G239" s="63" t="str">
        <f>IF(A238&lt;'MASTER COPY'!$C$7,SUM(D239+E239+F239),"")</f>
        <v/>
      </c>
    </row>
    <row r="240" spans="1:7" x14ac:dyDescent="0.25">
      <c r="A240" s="63" t="str">
        <f>IF(A239&lt;'MASTER COPY'!$C$7,'MASTER COPY'!A240,"")</f>
        <v/>
      </c>
      <c r="B240" s="8" t="str">
        <f>IF(A239&lt;'MASTER COPY'!$C$7,'MASTER COPY'!B240,"")</f>
        <v/>
      </c>
      <c r="C240" s="18" t="str">
        <f>IF(A239&lt;'MASTER COPY'!$C$7,'MASTER COPY'!C240,"")</f>
        <v/>
      </c>
      <c r="D240" s="6" t="str">
        <f>IF(A239&lt;'MASTER COPY'!$C$7,'MASTER COPY'!F240,"")</f>
        <v/>
      </c>
      <c r="E240" s="7" t="str">
        <f>IF(A239&lt;'MASTER COPY'!$C$7,'MASTER COPY'!G240,"")</f>
        <v/>
      </c>
      <c r="F240" s="6" t="str">
        <f>IF(A239&lt;'MASTER COPY'!$C$7,'MASTER COPY'!H240,"")</f>
        <v/>
      </c>
      <c r="G240" s="63" t="str">
        <f>IF(A239&lt;'MASTER COPY'!$C$7,SUM(D240+E240+F240),"")</f>
        <v/>
      </c>
    </row>
    <row r="241" spans="1:7" x14ac:dyDescent="0.25">
      <c r="A241" s="63" t="str">
        <f>IF(A240&lt;'MASTER COPY'!$C$7,'MASTER COPY'!A241,"")</f>
        <v/>
      </c>
      <c r="B241" s="8" t="str">
        <f>IF(A240&lt;'MASTER COPY'!$C$7,'MASTER COPY'!B241,"")</f>
        <v/>
      </c>
      <c r="C241" s="18" t="str">
        <f>IF(A240&lt;'MASTER COPY'!$C$7,'MASTER COPY'!C241,"")</f>
        <v/>
      </c>
      <c r="D241" s="6" t="str">
        <f>IF(A240&lt;'MASTER COPY'!$C$7,'MASTER COPY'!F241,"")</f>
        <v/>
      </c>
      <c r="E241" s="7" t="str">
        <f>IF(A240&lt;'MASTER COPY'!$C$7,'MASTER COPY'!G241,"")</f>
        <v/>
      </c>
      <c r="F241" s="6" t="str">
        <f>IF(A240&lt;'MASTER COPY'!$C$7,'MASTER COPY'!H241,"")</f>
        <v/>
      </c>
      <c r="G241" s="63" t="str">
        <f>IF(A240&lt;'MASTER COPY'!$C$7,SUM(D241+E241+F241),"")</f>
        <v/>
      </c>
    </row>
    <row r="242" spans="1:7" x14ac:dyDescent="0.25">
      <c r="A242" s="63" t="str">
        <f>IF(A241&lt;'MASTER COPY'!$C$7,'MASTER COPY'!A242,"")</f>
        <v/>
      </c>
      <c r="B242" s="8" t="str">
        <f>IF(A241&lt;'MASTER COPY'!$C$7,'MASTER COPY'!B242,"")</f>
        <v/>
      </c>
      <c r="C242" s="18" t="str">
        <f>IF(A241&lt;'MASTER COPY'!$C$7,'MASTER COPY'!C242,"")</f>
        <v/>
      </c>
      <c r="D242" s="6" t="str">
        <f>IF(A241&lt;'MASTER COPY'!$C$7,'MASTER COPY'!F242,"")</f>
        <v/>
      </c>
      <c r="E242" s="7" t="str">
        <f>IF(A241&lt;'MASTER COPY'!$C$7,'MASTER COPY'!G242,"")</f>
        <v/>
      </c>
      <c r="F242" s="6" t="str">
        <f>IF(A241&lt;'MASTER COPY'!$C$7,'MASTER COPY'!H242,"")</f>
        <v/>
      </c>
      <c r="G242" s="63" t="str">
        <f>IF(A241&lt;'MASTER COPY'!$C$7,SUM(D242+E242+F242),"")</f>
        <v/>
      </c>
    </row>
    <row r="243" spans="1:7" x14ac:dyDescent="0.25">
      <c r="A243" s="63" t="str">
        <f>IF(A242&lt;'MASTER COPY'!$C$7,'MASTER COPY'!A243,"")</f>
        <v/>
      </c>
      <c r="B243" s="8" t="str">
        <f>IF(A242&lt;'MASTER COPY'!$C$7,'MASTER COPY'!B243,"")</f>
        <v/>
      </c>
      <c r="C243" s="18" t="str">
        <f>IF(A242&lt;'MASTER COPY'!$C$7,'MASTER COPY'!C243,"")</f>
        <v/>
      </c>
      <c r="D243" s="6" t="str">
        <f>IF(A242&lt;'MASTER COPY'!$C$7,'MASTER COPY'!F243,"")</f>
        <v/>
      </c>
      <c r="E243" s="7" t="str">
        <f>IF(A242&lt;'MASTER COPY'!$C$7,'MASTER COPY'!G243,"")</f>
        <v/>
      </c>
      <c r="F243" s="6" t="str">
        <f>IF(A242&lt;'MASTER COPY'!$C$7,'MASTER COPY'!H243,"")</f>
        <v/>
      </c>
      <c r="G243" s="63" t="str">
        <f>IF(A242&lt;'MASTER COPY'!$C$7,SUM(D243+E243+F243),"")</f>
        <v/>
      </c>
    </row>
    <row r="244" spans="1:7" x14ac:dyDescent="0.25">
      <c r="A244" s="63" t="str">
        <f>IF(A243&lt;'MASTER COPY'!$C$7,'MASTER COPY'!A244,"")</f>
        <v/>
      </c>
      <c r="B244" s="8" t="str">
        <f>IF(A243&lt;'MASTER COPY'!$C$7,'MASTER COPY'!B244,"")</f>
        <v/>
      </c>
      <c r="C244" s="18" t="str">
        <f>IF(A243&lt;'MASTER COPY'!$C$7,'MASTER COPY'!C244,"")</f>
        <v/>
      </c>
      <c r="D244" s="6" t="str">
        <f>IF(A243&lt;'MASTER COPY'!$C$7,'MASTER COPY'!F244,"")</f>
        <v/>
      </c>
      <c r="E244" s="7" t="str">
        <f>IF(A243&lt;'MASTER COPY'!$C$7,'MASTER COPY'!G244,"")</f>
        <v/>
      </c>
      <c r="F244" s="6" t="str">
        <f>IF(A243&lt;'MASTER COPY'!$C$7,'MASTER COPY'!H244,"")</f>
        <v/>
      </c>
      <c r="G244" s="63" t="str">
        <f>IF(A243&lt;'MASTER COPY'!$C$7,SUM(D244+E244+F244),"")</f>
        <v/>
      </c>
    </row>
    <row r="245" spans="1:7" x14ac:dyDescent="0.25">
      <c r="A245" s="63" t="str">
        <f>IF(A244&lt;'MASTER COPY'!$C$7,'MASTER COPY'!A245,"")</f>
        <v/>
      </c>
      <c r="B245" s="8" t="str">
        <f>IF(A244&lt;'MASTER COPY'!$C$7,'MASTER COPY'!B245,"")</f>
        <v/>
      </c>
      <c r="C245" s="18" t="str">
        <f>IF(A244&lt;'MASTER COPY'!$C$7,'MASTER COPY'!C245,"")</f>
        <v/>
      </c>
      <c r="D245" s="6" t="str">
        <f>IF(A244&lt;'MASTER COPY'!$C$7,'MASTER COPY'!F245,"")</f>
        <v/>
      </c>
      <c r="E245" s="7" t="str">
        <f>IF(A244&lt;'MASTER COPY'!$C$7,'MASTER COPY'!G245,"")</f>
        <v/>
      </c>
      <c r="F245" s="6" t="str">
        <f>IF(A244&lt;'MASTER COPY'!$C$7,'MASTER COPY'!H245,"")</f>
        <v/>
      </c>
      <c r="G245" s="63" t="str">
        <f>IF(A244&lt;'MASTER COPY'!$C$7,SUM(D245+E245+F245),"")</f>
        <v/>
      </c>
    </row>
    <row r="246" spans="1:7" x14ac:dyDescent="0.25">
      <c r="A246" s="63" t="str">
        <f>IF(A245&lt;'MASTER COPY'!$C$7,'MASTER COPY'!A246,"")</f>
        <v/>
      </c>
      <c r="B246" s="8" t="str">
        <f>IF(A245&lt;'MASTER COPY'!$C$7,'MASTER COPY'!B246,"")</f>
        <v/>
      </c>
      <c r="C246" s="18" t="str">
        <f>IF(A245&lt;'MASTER COPY'!$C$7,'MASTER COPY'!C246,"")</f>
        <v/>
      </c>
      <c r="D246" s="6" t="str">
        <f>IF(A245&lt;'MASTER COPY'!$C$7,'MASTER COPY'!F246,"")</f>
        <v/>
      </c>
      <c r="E246" s="7" t="str">
        <f>IF(A245&lt;'MASTER COPY'!$C$7,'MASTER COPY'!G246,"")</f>
        <v/>
      </c>
      <c r="F246" s="6" t="str">
        <f>IF(A245&lt;'MASTER COPY'!$C$7,'MASTER COPY'!H246,"")</f>
        <v/>
      </c>
      <c r="G246" s="63" t="str">
        <f>IF(A245&lt;'MASTER COPY'!$C$7,SUM(D246+E246+F246),"")</f>
        <v/>
      </c>
    </row>
    <row r="247" spans="1:7" x14ac:dyDescent="0.25">
      <c r="A247" s="63" t="str">
        <f>IF(A246&lt;'MASTER COPY'!$C$7,'MASTER COPY'!A247,"")</f>
        <v/>
      </c>
      <c r="B247" s="8" t="str">
        <f>IF(A246&lt;'MASTER COPY'!$C$7,'MASTER COPY'!B247,"")</f>
        <v/>
      </c>
      <c r="C247" s="18" t="str">
        <f>IF(A246&lt;'MASTER COPY'!$C$7,'MASTER COPY'!C247,"")</f>
        <v/>
      </c>
      <c r="D247" s="6" t="str">
        <f>IF(A246&lt;'MASTER COPY'!$C$7,'MASTER COPY'!F247,"")</f>
        <v/>
      </c>
      <c r="E247" s="7" t="str">
        <f>IF(A246&lt;'MASTER COPY'!$C$7,'MASTER COPY'!G247,"")</f>
        <v/>
      </c>
      <c r="F247" s="6" t="str">
        <f>IF(A246&lt;'MASTER COPY'!$C$7,'MASTER COPY'!H247,"")</f>
        <v/>
      </c>
      <c r="G247" s="63" t="str">
        <f>IF(A246&lt;'MASTER COPY'!$C$7,SUM(D247+E247+F247),"")</f>
        <v/>
      </c>
    </row>
    <row r="248" spans="1:7" x14ac:dyDescent="0.25">
      <c r="A248" s="63" t="str">
        <f>IF(A247&lt;'MASTER COPY'!$C$7,'MASTER COPY'!A248,"")</f>
        <v/>
      </c>
      <c r="B248" s="8" t="str">
        <f>IF(A247&lt;'MASTER COPY'!$C$7,'MASTER COPY'!B248,"")</f>
        <v/>
      </c>
      <c r="C248" s="18" t="str">
        <f>IF(A247&lt;'MASTER COPY'!$C$7,'MASTER COPY'!C248,"")</f>
        <v/>
      </c>
      <c r="D248" s="6" t="str">
        <f>IF(A247&lt;'MASTER COPY'!$C$7,'MASTER COPY'!F248,"")</f>
        <v/>
      </c>
      <c r="E248" s="7" t="str">
        <f>IF(A247&lt;'MASTER COPY'!$C$7,'MASTER COPY'!G248,"")</f>
        <v/>
      </c>
      <c r="F248" s="6" t="str">
        <f>IF(A247&lt;'MASTER COPY'!$C$7,'MASTER COPY'!H248,"")</f>
        <v/>
      </c>
      <c r="G248" s="63" t="str">
        <f>IF(A247&lt;'MASTER COPY'!$C$7,SUM(D248+E248+F248),"")</f>
        <v/>
      </c>
    </row>
    <row r="249" spans="1:7" x14ac:dyDescent="0.25">
      <c r="A249" s="63" t="str">
        <f>IF(A248&lt;'MASTER COPY'!$C$7,'MASTER COPY'!A249,"")</f>
        <v/>
      </c>
      <c r="B249" s="8" t="str">
        <f>IF(A248&lt;'MASTER COPY'!$C$7,'MASTER COPY'!B249,"")</f>
        <v/>
      </c>
      <c r="C249" s="18" t="str">
        <f>IF(A248&lt;'MASTER COPY'!$C$7,'MASTER COPY'!C249,"")</f>
        <v/>
      </c>
      <c r="D249" s="6" t="str">
        <f>IF(A248&lt;'MASTER COPY'!$C$7,'MASTER COPY'!F249,"")</f>
        <v/>
      </c>
      <c r="E249" s="7" t="str">
        <f>IF(A248&lt;'MASTER COPY'!$C$7,'MASTER COPY'!G249,"")</f>
        <v/>
      </c>
      <c r="F249" s="6" t="str">
        <f>IF(A248&lt;'MASTER COPY'!$C$7,'MASTER COPY'!H249,"")</f>
        <v/>
      </c>
      <c r="G249" s="63" t="str">
        <f>IF(A248&lt;'MASTER COPY'!$C$7,SUM(D249+E249+F249),"")</f>
        <v/>
      </c>
    </row>
    <row r="250" spans="1:7" x14ac:dyDescent="0.25">
      <c r="A250" s="63" t="str">
        <f>IF(A249&lt;'MASTER COPY'!$C$7,'MASTER COPY'!A250,"")</f>
        <v/>
      </c>
      <c r="B250" s="8" t="str">
        <f>IF(A249&lt;'MASTER COPY'!$C$7,'MASTER COPY'!B250,"")</f>
        <v/>
      </c>
      <c r="C250" s="18" t="str">
        <f>IF(A249&lt;'MASTER COPY'!$C$7,'MASTER COPY'!C250,"")</f>
        <v/>
      </c>
      <c r="D250" s="6" t="str">
        <f>IF(A249&lt;'MASTER COPY'!$C$7,'MASTER COPY'!F250,"")</f>
        <v/>
      </c>
      <c r="E250" s="7" t="str">
        <f>IF(A249&lt;'MASTER COPY'!$C$7,'MASTER COPY'!G250,"")</f>
        <v/>
      </c>
      <c r="F250" s="6" t="str">
        <f>IF(A249&lt;'MASTER COPY'!$C$7,'MASTER COPY'!H250,"")</f>
        <v/>
      </c>
      <c r="G250" s="63" t="str">
        <f>IF(A249&lt;'MASTER COPY'!$C$7,SUM(D250+E250+F250),"")</f>
        <v/>
      </c>
    </row>
    <row r="251" spans="1:7" x14ac:dyDescent="0.25">
      <c r="A251" s="63" t="str">
        <f>IF(A250&lt;'MASTER COPY'!$C$7,'MASTER COPY'!A251,"")</f>
        <v/>
      </c>
      <c r="B251" s="8" t="str">
        <f>IF(A250&lt;'MASTER COPY'!$C$7,'MASTER COPY'!B251,"")</f>
        <v/>
      </c>
      <c r="C251" s="18" t="str">
        <f>IF(A250&lt;'MASTER COPY'!$C$7,'MASTER COPY'!C251,"")</f>
        <v/>
      </c>
      <c r="D251" s="6" t="str">
        <f>IF(A250&lt;'MASTER COPY'!$C$7,'MASTER COPY'!F251,"")</f>
        <v/>
      </c>
      <c r="E251" s="7" t="str">
        <f>IF(A250&lt;'MASTER COPY'!$C$7,'MASTER COPY'!G251,"")</f>
        <v/>
      </c>
      <c r="F251" s="6" t="str">
        <f>IF(A250&lt;'MASTER COPY'!$C$7,'MASTER COPY'!H251,"")</f>
        <v/>
      </c>
      <c r="G251" s="63" t="str">
        <f>IF(A250&lt;'MASTER COPY'!$C$7,SUM(D251+E251+F251),"")</f>
        <v/>
      </c>
    </row>
    <row r="252" spans="1:7" x14ac:dyDescent="0.25">
      <c r="A252" s="63" t="str">
        <f>IF(A251&lt;'MASTER COPY'!$C$7,'MASTER COPY'!A252,"")</f>
        <v/>
      </c>
      <c r="B252" s="8" t="str">
        <f>IF(A251&lt;'MASTER COPY'!$C$7,'MASTER COPY'!B252,"")</f>
        <v/>
      </c>
      <c r="C252" s="18" t="str">
        <f>IF(A251&lt;'MASTER COPY'!$C$7,'MASTER COPY'!C252,"")</f>
        <v/>
      </c>
      <c r="D252" s="6" t="str">
        <f>IF(A251&lt;'MASTER COPY'!$C$7,'MASTER COPY'!F252,"")</f>
        <v/>
      </c>
      <c r="E252" s="7" t="str">
        <f>IF(A251&lt;'MASTER COPY'!$C$7,'MASTER COPY'!G252,"")</f>
        <v/>
      </c>
      <c r="F252" s="6" t="str">
        <f>IF(A251&lt;'MASTER COPY'!$C$7,'MASTER COPY'!H252,"")</f>
        <v/>
      </c>
      <c r="G252" s="63" t="str">
        <f>IF(A251&lt;'MASTER COPY'!$C$7,SUM(D252+E252+F252),"")</f>
        <v/>
      </c>
    </row>
    <row r="253" spans="1:7" x14ac:dyDescent="0.25">
      <c r="A253" s="63" t="str">
        <f>IF(A252&lt;'MASTER COPY'!$C$7,'MASTER COPY'!A253,"")</f>
        <v/>
      </c>
      <c r="B253" s="8" t="str">
        <f>IF(A252&lt;'MASTER COPY'!$C$7,'MASTER COPY'!B253,"")</f>
        <v/>
      </c>
      <c r="C253" s="18" t="str">
        <f>IF(A252&lt;'MASTER COPY'!$C$7,'MASTER COPY'!C253,"")</f>
        <v/>
      </c>
      <c r="D253" s="6" t="str">
        <f>IF(A252&lt;'MASTER COPY'!$C$7,'MASTER COPY'!F253,"")</f>
        <v/>
      </c>
      <c r="E253" s="7" t="str">
        <f>IF(A252&lt;'MASTER COPY'!$C$7,'MASTER COPY'!G253,"")</f>
        <v/>
      </c>
      <c r="F253" s="6" t="str">
        <f>IF(A252&lt;'MASTER COPY'!$C$7,'MASTER COPY'!H253,"")</f>
        <v/>
      </c>
      <c r="G253" s="63" t="str">
        <f>IF(A252&lt;'MASTER COPY'!$C$7,SUM(D253+E253+F253),"")</f>
        <v/>
      </c>
    </row>
    <row r="254" spans="1:7" x14ac:dyDescent="0.25">
      <c r="A254" s="63" t="str">
        <f>IF(A253&lt;'MASTER COPY'!$C$7,'MASTER COPY'!A254,"")</f>
        <v/>
      </c>
      <c r="B254" s="8" t="str">
        <f>IF(A253&lt;'MASTER COPY'!$C$7,'MASTER COPY'!B254,"")</f>
        <v/>
      </c>
      <c r="C254" s="18" t="str">
        <f>IF(A253&lt;'MASTER COPY'!$C$7,'MASTER COPY'!C254,"")</f>
        <v/>
      </c>
      <c r="D254" s="6" t="str">
        <f>IF(A253&lt;'MASTER COPY'!$C$7,'MASTER COPY'!F254,"")</f>
        <v/>
      </c>
      <c r="E254" s="7" t="str">
        <f>IF(A253&lt;'MASTER COPY'!$C$7,'MASTER COPY'!G254,"")</f>
        <v/>
      </c>
      <c r="F254" s="6" t="str">
        <f>IF(A253&lt;'MASTER COPY'!$C$7,'MASTER COPY'!H254,"")</f>
        <v/>
      </c>
      <c r="G254" s="63" t="str">
        <f>IF(A253&lt;'MASTER COPY'!$C$7,SUM(D254+E254+F254),"")</f>
        <v/>
      </c>
    </row>
    <row r="255" spans="1:7" x14ac:dyDescent="0.25">
      <c r="A255" s="63" t="str">
        <f>IF(A254&lt;'MASTER COPY'!$C$7,'MASTER COPY'!A255,"")</f>
        <v/>
      </c>
      <c r="B255" s="8" t="str">
        <f>IF(A254&lt;'MASTER COPY'!$C$7,'MASTER COPY'!B255,"")</f>
        <v/>
      </c>
      <c r="C255" s="18" t="str">
        <f>IF(A254&lt;'MASTER COPY'!$C$7,'MASTER COPY'!C255,"")</f>
        <v/>
      </c>
      <c r="D255" s="6" t="str">
        <f>IF(A254&lt;'MASTER COPY'!$C$7,'MASTER COPY'!F255,"")</f>
        <v/>
      </c>
      <c r="E255" s="7" t="str">
        <f>IF(A254&lt;'MASTER COPY'!$C$7,'MASTER COPY'!G255,"")</f>
        <v/>
      </c>
      <c r="F255" s="6" t="str">
        <f>IF(A254&lt;'MASTER COPY'!$C$7,'MASTER COPY'!H255,"")</f>
        <v/>
      </c>
      <c r="G255" s="63" t="str">
        <f>IF(A254&lt;'MASTER COPY'!$C$7,SUM(D255+E255+F255),"")</f>
        <v/>
      </c>
    </row>
    <row r="256" spans="1:7" x14ac:dyDescent="0.25">
      <c r="A256" s="63" t="str">
        <f>IF(A255&lt;'MASTER COPY'!$C$7,'MASTER COPY'!A256,"")</f>
        <v/>
      </c>
      <c r="B256" s="8" t="str">
        <f>IF(A255&lt;'MASTER COPY'!$C$7,'MASTER COPY'!B256,"")</f>
        <v/>
      </c>
      <c r="C256" s="18" t="str">
        <f>IF(A255&lt;'MASTER COPY'!$C$7,'MASTER COPY'!C256,"")</f>
        <v/>
      </c>
      <c r="D256" s="6" t="str">
        <f>IF(A255&lt;'MASTER COPY'!$C$7,'MASTER COPY'!F256,"")</f>
        <v/>
      </c>
      <c r="E256" s="7" t="str">
        <f>IF(A255&lt;'MASTER COPY'!$C$7,'MASTER COPY'!G256,"")</f>
        <v/>
      </c>
      <c r="F256" s="6" t="str">
        <f>IF(A255&lt;'MASTER COPY'!$C$7,'MASTER COPY'!H256,"")</f>
        <v/>
      </c>
      <c r="G256" s="63" t="str">
        <f>IF(A255&lt;'MASTER COPY'!$C$7,SUM(D256+E256+F256),"")</f>
        <v/>
      </c>
    </row>
    <row r="257" spans="1:7" x14ac:dyDescent="0.25">
      <c r="A257" s="63" t="str">
        <f>IF(A256&lt;'MASTER COPY'!$C$7,'MASTER COPY'!A257,"")</f>
        <v/>
      </c>
      <c r="B257" s="8" t="str">
        <f>IF(A256&lt;'MASTER COPY'!$C$7,'MASTER COPY'!B257,"")</f>
        <v/>
      </c>
      <c r="C257" s="18" t="str">
        <f>IF(A256&lt;'MASTER COPY'!$C$7,'MASTER COPY'!C257,"")</f>
        <v/>
      </c>
      <c r="D257" s="6" t="str">
        <f>IF(A256&lt;'MASTER COPY'!$C$7,'MASTER COPY'!F257,"")</f>
        <v/>
      </c>
      <c r="E257" s="7" t="str">
        <f>IF(A256&lt;'MASTER COPY'!$C$7,'MASTER COPY'!G257,"")</f>
        <v/>
      </c>
      <c r="F257" s="6" t="str">
        <f>IF(A256&lt;'MASTER COPY'!$C$7,'MASTER COPY'!H257,"")</f>
        <v/>
      </c>
      <c r="G257" s="63" t="str">
        <f>IF(A256&lt;'MASTER COPY'!$C$7,SUM(D257+E257+F257),"")</f>
        <v/>
      </c>
    </row>
    <row r="258" spans="1:7" x14ac:dyDescent="0.25">
      <c r="A258" s="63" t="str">
        <f>IF(A257&lt;'MASTER COPY'!$C$7,'MASTER COPY'!A258,"")</f>
        <v/>
      </c>
      <c r="B258" s="8" t="str">
        <f>IF(A257&lt;'MASTER COPY'!$C$7,'MASTER COPY'!B258,"")</f>
        <v/>
      </c>
      <c r="C258" s="18" t="str">
        <f>IF(A257&lt;'MASTER COPY'!$C$7,'MASTER COPY'!C258,"")</f>
        <v/>
      </c>
      <c r="D258" s="6" t="str">
        <f>IF(A257&lt;'MASTER COPY'!$C$7,'MASTER COPY'!F258,"")</f>
        <v/>
      </c>
      <c r="E258" s="7" t="str">
        <f>IF(A257&lt;'MASTER COPY'!$C$7,'MASTER COPY'!G258,"")</f>
        <v/>
      </c>
      <c r="F258" s="6" t="str">
        <f>IF(A257&lt;'MASTER COPY'!$C$7,'MASTER COPY'!H258,"")</f>
        <v/>
      </c>
      <c r="G258" s="63" t="str">
        <f>IF(A257&lt;'MASTER COPY'!$C$7,SUM(D258+E258+F258),"")</f>
        <v/>
      </c>
    </row>
  </sheetData>
  <sheetProtection password="FABF" sheet="1" objects="1" scenarios="1"/>
  <mergeCells count="9">
    <mergeCell ref="B7:B8"/>
    <mergeCell ref="A1:G1"/>
    <mergeCell ref="A2:G2"/>
    <mergeCell ref="A3:G3"/>
    <mergeCell ref="A5:B5"/>
    <mergeCell ref="A7:A8"/>
    <mergeCell ref="A6:B6"/>
    <mergeCell ref="C7:C8"/>
    <mergeCell ref="A4:D4"/>
  </mergeCells>
  <pageMargins left="0.7" right="0.7" top="0.75" bottom="0.75" header="0.3" footer="0.3"/>
  <pageSetup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4"/>
  <sheetViews>
    <sheetView topLeftCell="A55" zoomScale="145" zoomScaleNormal="145" workbookViewId="0">
      <selection activeCell="F4" sqref="F4"/>
    </sheetView>
  </sheetViews>
  <sheetFormatPr defaultColWidth="9.140625" defaultRowHeight="15" x14ac:dyDescent="0.25"/>
  <cols>
    <col min="1" max="1" width="6.140625" style="24" customWidth="1"/>
    <col min="2" max="2" width="14.7109375" style="24" bestFit="1" customWidth="1"/>
    <col min="3" max="3" width="24.85546875" style="29" bestFit="1" customWidth="1"/>
    <col min="4" max="4" width="13.140625" style="24" customWidth="1"/>
    <col min="5" max="5" width="12.28515625" style="24" customWidth="1"/>
    <col min="6" max="6" width="13.28515625" style="24" customWidth="1"/>
    <col min="7" max="7" width="12.5703125" style="24" customWidth="1"/>
    <col min="8" max="8" width="13.140625" style="24" customWidth="1"/>
    <col min="9" max="9" width="12.42578125" style="24" customWidth="1"/>
    <col min="10" max="10" width="9.7109375" style="24" bestFit="1" customWidth="1"/>
    <col min="11" max="16384" width="9.140625" style="24"/>
  </cols>
  <sheetData>
    <row r="1" spans="1:10" x14ac:dyDescent="0.25">
      <c r="A1" s="139" t="str">
        <f>'MASTER COPY'!A1:L1</f>
        <v>DEPARTMENT OF INFORMATION TECHNOLOGY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x14ac:dyDescent="0.25">
      <c r="A2" s="139" t="str">
        <f>'MASTER COPY'!A2:L2</f>
        <v>Narula Institute of Technology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39" t="str">
        <f>'MASTER COPY'!A3:L3</f>
        <v>Internal Assesment Records</v>
      </c>
      <c r="B3" s="139"/>
      <c r="C3" s="139"/>
      <c r="D3" s="139"/>
      <c r="E3" s="139"/>
      <c r="F3" s="139"/>
      <c r="G3" s="139"/>
      <c r="H3" s="139"/>
      <c r="I3" s="139"/>
      <c r="J3" s="139"/>
    </row>
    <row r="4" spans="1:10" x14ac:dyDescent="0.25">
      <c r="A4" s="137" t="str">
        <f>'MASTER COPY'!A4:L4</f>
        <v xml:space="preserve">Academic Session: </v>
      </c>
      <c r="B4" s="140"/>
      <c r="C4" s="140"/>
      <c r="D4" s="140"/>
      <c r="E4" s="138"/>
      <c r="F4" s="63">
        <f>'MASTER COPY'!F4</f>
        <v>2021</v>
      </c>
      <c r="G4" s="25"/>
      <c r="H4" s="25"/>
      <c r="I4" s="25"/>
      <c r="J4" s="26"/>
    </row>
    <row r="5" spans="1:10" x14ac:dyDescent="0.25">
      <c r="A5" s="137" t="s">
        <v>98</v>
      </c>
      <c r="B5" s="138"/>
      <c r="C5" s="63" t="str">
        <f>'MASTER COPY'!B5</f>
        <v>IT</v>
      </c>
      <c r="D5" s="1" t="s">
        <v>97</v>
      </c>
      <c r="E5" s="63" t="str">
        <f>'MASTER COPY'!D5</f>
        <v>4th</v>
      </c>
      <c r="F5" s="63"/>
      <c r="G5" s="1" t="s">
        <v>99</v>
      </c>
      <c r="H5" s="63" t="str">
        <f>'MASTER COPY'!C6</f>
        <v>8th</v>
      </c>
      <c r="I5" s="63"/>
      <c r="J5" s="63"/>
    </row>
    <row r="6" spans="1:10" x14ac:dyDescent="0.25">
      <c r="A6" s="63"/>
      <c r="B6" s="63"/>
      <c r="C6" s="1" t="str">
        <f>SLOT1!C6</f>
        <v xml:space="preserve"> Paper code: </v>
      </c>
      <c r="D6" s="63" t="str">
        <f>'MASTER COPY'!F5</f>
        <v>IT801B</v>
      </c>
      <c r="E6" s="63"/>
      <c r="F6" s="63"/>
      <c r="G6" s="63"/>
      <c r="H6" s="63"/>
      <c r="I6" s="63"/>
      <c r="J6" s="63"/>
    </row>
    <row r="7" spans="1:10" ht="30" x14ac:dyDescent="0.25">
      <c r="A7" s="63" t="s">
        <v>3</v>
      </c>
      <c r="B7" s="63" t="s">
        <v>22</v>
      </c>
      <c r="C7" s="63" t="s">
        <v>0</v>
      </c>
      <c r="D7" s="27" t="s">
        <v>81</v>
      </c>
      <c r="E7" s="27" t="s">
        <v>82</v>
      </c>
      <c r="F7" s="27" t="s">
        <v>80</v>
      </c>
      <c r="G7" s="27" t="s">
        <v>77</v>
      </c>
      <c r="H7" s="27" t="s">
        <v>78</v>
      </c>
      <c r="I7" s="27" t="s">
        <v>79</v>
      </c>
      <c r="J7" s="27" t="s">
        <v>29</v>
      </c>
    </row>
    <row r="8" spans="1:10" ht="20.100000000000001" customHeight="1" x14ac:dyDescent="0.25">
      <c r="A8" s="63">
        <f>'MASTER COPY'!A9</f>
        <v>1</v>
      </c>
      <c r="B8" s="63">
        <f>'MASTER COPY'!B9</f>
        <v>430417010003</v>
      </c>
      <c r="C8" s="28" t="str">
        <f>'MASTER COPY'!C9</f>
        <v>SOURAV MAITY</v>
      </c>
      <c r="D8" s="47">
        <f ca="1">'MASTER COPY'!D9/2</f>
        <v>14</v>
      </c>
      <c r="E8" s="48">
        <f ca="1">'MASTER COPY'!E9/2</f>
        <v>14</v>
      </c>
      <c r="F8" s="63">
        <f ca="1">'MASTER COPY'!H9</f>
        <v>14</v>
      </c>
      <c r="G8" s="27">
        <f ca="1">IF(J8=1,1,IF(J8=2,2,IF(J8=3,3,IF(J8=0,0,IF(J8=4,4,IF(J8=5,RANDBETWEEN(3,6),IF(J8=6,RANDBETWEEN(4,7),IF(J8=7,RANDBETWEEN(5,8),IF(J8=8,RANDBETWEEN(6,9),IF(J8=10,10,RANDBETWEEN(9,10)))))))))))</f>
        <v>9</v>
      </c>
      <c r="H8" s="27">
        <f t="shared" ref="H8" ca="1" si="0">MIN(2*J8-G8,10)</f>
        <v>9</v>
      </c>
      <c r="I8" s="27">
        <f t="shared" ref="I8" ca="1" si="1">3*J8-(G8+H8)</f>
        <v>9</v>
      </c>
      <c r="J8" s="27">
        <f ca="1">'MASTER COPY'!G9</f>
        <v>9</v>
      </c>
    </row>
    <row r="9" spans="1:10" ht="20.100000000000001" customHeight="1" x14ac:dyDescent="0.25">
      <c r="A9" s="63">
        <f>IF(A8&lt;'MASTER COPY'!$C$7,'MASTER COPY'!A10,"")</f>
        <v>2</v>
      </c>
      <c r="B9" s="63">
        <f>IF(A8&lt;'MASTER COPY'!$C$7,'MASTER COPY'!B10,"")</f>
        <v>430417010004</v>
      </c>
      <c r="C9" s="28" t="str">
        <f>IF(A8&lt;'MASTER COPY'!$C$7,'MASTER COPY'!C10,"")</f>
        <v>ABHISHEK MALAKAR</v>
      </c>
      <c r="D9" s="47">
        <f ca="1">IF(A8&lt;'MASTER COPY'!$C$7,'MASTER COPY'!D10/2,"")</f>
        <v>14.5</v>
      </c>
      <c r="E9" s="48">
        <f ca="1">IF(A8&lt;'MASTER COPY'!$C$7,'MASTER COPY'!E10/2,"")</f>
        <v>13.5</v>
      </c>
      <c r="F9" s="63">
        <f ca="1">IF(A8&lt;'MASTER COPY'!$C$7,'MASTER COPY'!H10,"")</f>
        <v>14</v>
      </c>
      <c r="G9" s="27">
        <f ca="1">IF(A8&lt;'MASTER COPY'!$C$7,IF(J9=1,1,IF(J9=2,2,IF(J9=3,3,IF(J9=0,0,IF(J9=4,4,IF(J9=5,RANDBETWEEN(3,6),IF(J9=6,RANDBETWEEN(4,7),IF(J9=7,RANDBETWEEN(5,8),IF(J9=8,RANDBETWEEN(6,9),IF(J9=10,10,RANDBETWEEN(9,10))))))))))),"")</f>
        <v>10</v>
      </c>
      <c r="H9" s="27">
        <f ca="1">IF(A8&lt;'MASTER COPY'!$C$7,MIN(2*J9-G9,10),"")</f>
        <v>8</v>
      </c>
      <c r="I9" s="27">
        <f ca="1">IF(A8&lt;'MASTER COPY'!$C$7,3*J9-(G9+H9),"")</f>
        <v>9</v>
      </c>
      <c r="J9" s="27">
        <f ca="1">IF(A8&lt;'MASTER COPY'!$C$7,'MASTER COPY'!G10,"")</f>
        <v>9</v>
      </c>
    </row>
    <row r="10" spans="1:10" ht="20.100000000000001" customHeight="1" x14ac:dyDescent="0.25">
      <c r="A10" s="63">
        <f>IF(A9&lt;'MASTER COPY'!$C$7,'MASTER COPY'!A11,"")</f>
        <v>3</v>
      </c>
      <c r="B10" s="63">
        <f>IF(A9&lt;'MASTER COPY'!$C$7,'MASTER COPY'!B11,"")</f>
        <v>430417010005</v>
      </c>
      <c r="C10" s="28" t="str">
        <f>IF(A9&lt;'MASTER COPY'!$C$7,'MASTER COPY'!C11,"")</f>
        <v>SOUMYAJIT GHOSH</v>
      </c>
      <c r="D10" s="47">
        <f ca="1">IF(A9&lt;'MASTER COPY'!$C$7,'MASTER COPY'!D11/2,"")</f>
        <v>14.5</v>
      </c>
      <c r="E10" s="48">
        <f ca="1">IF(A9&lt;'MASTER COPY'!$C$7,'MASTER COPY'!E11/2,"")</f>
        <v>13.5</v>
      </c>
      <c r="F10" s="63">
        <f ca="1">IF(A9&lt;'MASTER COPY'!$C$7,'MASTER COPY'!H11,"")</f>
        <v>14</v>
      </c>
      <c r="G10" s="27">
        <f ca="1">IF(A9&lt;'MASTER COPY'!$C$7,IF(J10=1,1,IF(J10=2,2,IF(J10=3,3,IF(J10=0,0,IF(J10=4,4,IF(J10=5,RANDBETWEEN(3,6),IF(J10=6,RANDBETWEEN(4,7),IF(J10=7,RANDBETWEEN(5,8),IF(J10=8,RANDBETWEEN(6,9),IF(J10=10,10,RANDBETWEEN(9,10))))))))))),"")</f>
        <v>10</v>
      </c>
      <c r="H10" s="27">
        <f ca="1">IF(A9&lt;'MASTER COPY'!$C$7,MIN(2*J10-G10,10),"")</f>
        <v>8</v>
      </c>
      <c r="I10" s="27">
        <f ca="1">IF(A9&lt;'MASTER COPY'!$C$7,3*J10-(G10+H10),"")</f>
        <v>9</v>
      </c>
      <c r="J10" s="27">
        <f ca="1">IF(A9&lt;'MASTER COPY'!$C$7,'MASTER COPY'!G11,"")</f>
        <v>9</v>
      </c>
    </row>
    <row r="11" spans="1:10" ht="20.100000000000001" customHeight="1" x14ac:dyDescent="0.25">
      <c r="A11" s="63">
        <f>IF(A10&lt;'MASTER COPY'!$C$7,'MASTER COPY'!A12,"")</f>
        <v>4</v>
      </c>
      <c r="B11" s="63">
        <f>IF(A10&lt;'MASTER COPY'!$C$7,'MASTER COPY'!B12,"")</f>
        <v>430417010007</v>
      </c>
      <c r="C11" s="28" t="str">
        <f>IF(A10&lt;'MASTER COPY'!$C$7,'MASTER COPY'!C12,"")</f>
        <v>ARNOB MAJUMDER</v>
      </c>
      <c r="D11" s="47">
        <f ca="1">IF(A10&lt;'MASTER COPY'!$C$7,'MASTER COPY'!D12/2,"")</f>
        <v>14.5</v>
      </c>
      <c r="E11" s="48">
        <f ca="1">IF(A10&lt;'MASTER COPY'!$C$7,'MASTER COPY'!E12/2,"")</f>
        <v>13.5</v>
      </c>
      <c r="F11" s="63">
        <f ca="1">IF(A10&lt;'MASTER COPY'!$C$7,'MASTER COPY'!H12,"")</f>
        <v>14</v>
      </c>
      <c r="G11" s="27">
        <f ca="1">IF(A10&lt;'MASTER COPY'!$C$7,IF(J11=1,1,IF(J11=2,2,IF(J11=3,3,IF(J11=0,0,IF(J11=4,4,IF(J11=5,RANDBETWEEN(3,6),IF(J11=6,RANDBETWEEN(4,7),IF(J11=7,RANDBETWEEN(5,8),IF(J11=8,RANDBETWEEN(6,9),IF(J11=10,10,RANDBETWEEN(9,10))))))))))),"")</f>
        <v>9</v>
      </c>
      <c r="H11" s="27">
        <f ca="1">IF(A10&lt;'MASTER COPY'!$C$7,MIN(2*J11-G11,10),"")</f>
        <v>7</v>
      </c>
      <c r="I11" s="27">
        <f ca="1">IF(A10&lt;'MASTER COPY'!$C$7,3*J11-(G11+H11),"")</f>
        <v>8</v>
      </c>
      <c r="J11" s="27">
        <f ca="1">IF(A10&lt;'MASTER COPY'!$C$7,'MASTER COPY'!G12,"")</f>
        <v>8</v>
      </c>
    </row>
    <row r="12" spans="1:10" ht="20.100000000000001" customHeight="1" x14ac:dyDescent="0.25">
      <c r="A12" s="63">
        <f>IF(A11&lt;'MASTER COPY'!$C$7,'MASTER COPY'!A13,"")</f>
        <v>5</v>
      </c>
      <c r="B12" s="63">
        <f>IF(A11&lt;'MASTER COPY'!$C$7,'MASTER COPY'!B13,"")</f>
        <v>430417010009</v>
      </c>
      <c r="C12" s="28" t="str">
        <f>IF(A11&lt;'MASTER COPY'!$C$7,'MASTER COPY'!C13,"")</f>
        <v>SANKHASUBHRA SAHA</v>
      </c>
      <c r="D12" s="47">
        <f ca="1">IF(A11&lt;'MASTER COPY'!$C$7,'MASTER COPY'!D13/2,"")</f>
        <v>14</v>
      </c>
      <c r="E12" s="48">
        <f ca="1">IF(A11&lt;'MASTER COPY'!$C$7,'MASTER COPY'!E13/2,"")</f>
        <v>14</v>
      </c>
      <c r="F12" s="63">
        <f ca="1">IF(A11&lt;'MASTER COPY'!$C$7,'MASTER COPY'!H13,"")</f>
        <v>14</v>
      </c>
      <c r="G12" s="27">
        <f ca="1">IF(A11&lt;'MASTER COPY'!$C$7,IF(J12=1,1,IF(J12=2,2,IF(J12=3,3,IF(J12=0,0,IF(J12=4,4,IF(J12=5,RANDBETWEEN(3,6),IF(J12=6,RANDBETWEEN(4,7),IF(J12=7,RANDBETWEEN(5,8),IF(J12=8,RANDBETWEEN(6,9),IF(J12=10,10,RANDBETWEEN(9,10))))))))))),"")</f>
        <v>6</v>
      </c>
      <c r="H12" s="27">
        <f ca="1">IF(A11&lt;'MASTER COPY'!$C$7,MIN(2*J12-G12,10),"")</f>
        <v>10</v>
      </c>
      <c r="I12" s="27">
        <f ca="1">IF(A11&lt;'MASTER COPY'!$C$7,3*J12-(G12+H12),"")</f>
        <v>8</v>
      </c>
      <c r="J12" s="27">
        <f ca="1">IF(A11&lt;'MASTER COPY'!$C$7,'MASTER COPY'!G13,"")</f>
        <v>8</v>
      </c>
    </row>
    <row r="13" spans="1:10" ht="20.100000000000001" customHeight="1" x14ac:dyDescent="0.25">
      <c r="A13" s="63">
        <f>IF(A12&lt;'MASTER COPY'!$C$7,'MASTER COPY'!A14,"")</f>
        <v>6</v>
      </c>
      <c r="B13" s="63">
        <f>IF(A12&lt;'MASTER COPY'!$C$7,'MASTER COPY'!B14,"")</f>
        <v>430417010010</v>
      </c>
      <c r="C13" s="28" t="str">
        <f>IF(A12&lt;'MASTER COPY'!$C$7,'MASTER COPY'!C14,"")</f>
        <v>NILESH MISRA</v>
      </c>
      <c r="D13" s="47">
        <f ca="1">IF(A12&lt;'MASTER COPY'!$C$7,'MASTER COPY'!D14/2,"")</f>
        <v>14</v>
      </c>
      <c r="E13" s="48">
        <f ca="1">IF(A12&lt;'MASTER COPY'!$C$7,'MASTER COPY'!E14/2,"")</f>
        <v>14</v>
      </c>
      <c r="F13" s="63">
        <f ca="1">IF(A12&lt;'MASTER COPY'!$C$7,'MASTER COPY'!H14,"")</f>
        <v>14</v>
      </c>
      <c r="G13" s="27">
        <f ca="1">IF(A12&lt;'MASTER COPY'!$C$7,IF(J13=1,1,IF(J13=2,2,IF(J13=3,3,IF(J13=0,0,IF(J13=4,4,IF(J13=5,RANDBETWEEN(3,6),IF(J13=6,RANDBETWEEN(4,7),IF(J13=7,RANDBETWEEN(5,8),IF(J13=8,RANDBETWEEN(6,9),IF(J13=10,10,RANDBETWEEN(9,10))))))))))),"")</f>
        <v>8</v>
      </c>
      <c r="H13" s="27">
        <f ca="1">IF(A12&lt;'MASTER COPY'!$C$7,MIN(2*J13-G13,10),"")</f>
        <v>8</v>
      </c>
      <c r="I13" s="27">
        <f ca="1">IF(A12&lt;'MASTER COPY'!$C$7,3*J13-(G13+H13),"")</f>
        <v>8</v>
      </c>
      <c r="J13" s="27">
        <f ca="1">IF(A12&lt;'MASTER COPY'!$C$7,'MASTER COPY'!G14,"")</f>
        <v>8</v>
      </c>
    </row>
    <row r="14" spans="1:10" ht="20.100000000000001" customHeight="1" x14ac:dyDescent="0.25">
      <c r="A14" s="63">
        <f>IF(A13&lt;'MASTER COPY'!$C$7,'MASTER COPY'!A15,"")</f>
        <v>7</v>
      </c>
      <c r="B14" s="63">
        <f>IF(A13&lt;'MASTER COPY'!$C$7,'MASTER COPY'!B15,"")</f>
        <v>430417010011</v>
      </c>
      <c r="C14" s="28" t="str">
        <f>IF(A13&lt;'MASTER COPY'!$C$7,'MASTER COPY'!C15,"")</f>
        <v>SUBHRA SANKHA SAHA</v>
      </c>
      <c r="D14" s="47">
        <f ca="1">IF(A13&lt;'MASTER COPY'!$C$7,'MASTER COPY'!D15/2,"")</f>
        <v>14.5</v>
      </c>
      <c r="E14" s="48">
        <f ca="1">IF(A13&lt;'MASTER COPY'!$C$7,'MASTER COPY'!E15/2,"")</f>
        <v>13.5</v>
      </c>
      <c r="F14" s="63">
        <f ca="1">IF(A13&lt;'MASTER COPY'!$C$7,'MASTER COPY'!H15,"")</f>
        <v>14</v>
      </c>
      <c r="G14" s="27">
        <f ca="1">IF(A13&lt;'MASTER COPY'!$C$7,IF(J14=1,1,IF(J14=2,2,IF(J14=3,3,IF(J14=0,0,IF(J14=4,4,IF(J14=5,RANDBETWEEN(3,6),IF(J14=6,RANDBETWEEN(4,7),IF(J14=7,RANDBETWEEN(5,8),IF(J14=8,RANDBETWEEN(6,9),IF(J14=10,10,RANDBETWEEN(9,10))))))))))),"")</f>
        <v>8</v>
      </c>
      <c r="H14" s="27">
        <f ca="1">IF(A13&lt;'MASTER COPY'!$C$7,MIN(2*J14-G14,10),"")</f>
        <v>8</v>
      </c>
      <c r="I14" s="27">
        <f ca="1">IF(A13&lt;'MASTER COPY'!$C$7,3*J14-(G14+H14),"")</f>
        <v>8</v>
      </c>
      <c r="J14" s="27">
        <f ca="1">IF(A13&lt;'MASTER COPY'!$C$7,'MASTER COPY'!G15,"")</f>
        <v>8</v>
      </c>
    </row>
    <row r="15" spans="1:10" ht="20.100000000000001" customHeight="1" x14ac:dyDescent="0.25">
      <c r="A15" s="63">
        <f>IF(A14&lt;'MASTER COPY'!$C$7,'MASTER COPY'!A16,"")</f>
        <v>8</v>
      </c>
      <c r="B15" s="63">
        <f>IF(A14&lt;'MASTER COPY'!$C$7,'MASTER COPY'!B16,"")</f>
        <v>430417010012</v>
      </c>
      <c r="C15" s="28" t="str">
        <f>IF(A14&lt;'MASTER COPY'!$C$7,'MASTER COPY'!C16,"")</f>
        <v>SAIKAT DAS</v>
      </c>
      <c r="D15" s="47">
        <f ca="1">IF(A14&lt;'MASTER COPY'!$C$7,'MASTER COPY'!D16/2,"")</f>
        <v>14.5</v>
      </c>
      <c r="E15" s="48">
        <f ca="1">IF(A14&lt;'MASTER COPY'!$C$7,'MASTER COPY'!E16/2,"")</f>
        <v>13.5</v>
      </c>
      <c r="F15" s="63">
        <f ca="1">IF(A14&lt;'MASTER COPY'!$C$7,'MASTER COPY'!H16,"")</f>
        <v>14</v>
      </c>
      <c r="G15" s="27">
        <f ca="1">IF(A14&lt;'MASTER COPY'!$C$7,IF(J15=1,1,IF(J15=2,2,IF(J15=3,3,IF(J15=0,0,IF(J15=4,4,IF(J15=5,RANDBETWEEN(3,6),IF(J15=6,RANDBETWEEN(4,7),IF(J15=7,RANDBETWEEN(5,8),IF(J15=8,RANDBETWEEN(6,9),IF(J15=10,10,RANDBETWEEN(9,10))))))))))),"")</f>
        <v>7</v>
      </c>
      <c r="H15" s="27">
        <f ca="1">IF(A14&lt;'MASTER COPY'!$C$7,MIN(2*J15-G15,10),"")</f>
        <v>9</v>
      </c>
      <c r="I15" s="27">
        <f ca="1">IF(A14&lt;'MASTER COPY'!$C$7,3*J15-(G15+H15),"")</f>
        <v>8</v>
      </c>
      <c r="J15" s="27">
        <f ca="1">IF(A14&lt;'MASTER COPY'!$C$7,'MASTER COPY'!G16,"")</f>
        <v>8</v>
      </c>
    </row>
    <row r="16" spans="1:10" ht="20.100000000000001" customHeight="1" x14ac:dyDescent="0.25">
      <c r="A16" s="63">
        <f>IF(A15&lt;'MASTER COPY'!$C$7,'MASTER COPY'!A17,"")</f>
        <v>9</v>
      </c>
      <c r="B16" s="63">
        <f>IF(A15&lt;'MASTER COPY'!$C$7,'MASTER COPY'!B17,"")</f>
        <v>430417010015</v>
      </c>
      <c r="C16" s="28" t="str">
        <f>IF(A15&lt;'MASTER COPY'!$C$7,'MASTER COPY'!C17,"")</f>
        <v>HARDEEP SINGH GILL</v>
      </c>
      <c r="D16" s="47">
        <f ca="1">IF(A15&lt;'MASTER COPY'!$C$7,'MASTER COPY'!D17/2,"")</f>
        <v>14</v>
      </c>
      <c r="E16" s="48">
        <f ca="1">IF(A15&lt;'MASTER COPY'!$C$7,'MASTER COPY'!E17/2,"")</f>
        <v>14</v>
      </c>
      <c r="F16" s="63">
        <f ca="1">IF(A15&lt;'MASTER COPY'!$C$7,'MASTER COPY'!H17,"")</f>
        <v>14</v>
      </c>
      <c r="G16" s="27">
        <f ca="1">IF(A15&lt;'MASTER COPY'!$C$7,IF(J16=1,1,IF(J16=2,2,IF(J16=3,3,IF(J16=0,0,IF(J16=4,4,IF(J16=5,RANDBETWEEN(3,6),IF(J16=6,RANDBETWEEN(4,7),IF(J16=7,RANDBETWEEN(5,8),IF(J16=8,RANDBETWEEN(6,9),IF(J16=10,10,RANDBETWEEN(9,10))))))))))),"")</f>
        <v>10</v>
      </c>
      <c r="H16" s="27">
        <f ca="1">IF(A15&lt;'MASTER COPY'!$C$7,MIN(2*J16-G16,10),"")</f>
        <v>8</v>
      </c>
      <c r="I16" s="27">
        <f ca="1">IF(A15&lt;'MASTER COPY'!$C$7,3*J16-(G16+H16),"")</f>
        <v>9</v>
      </c>
      <c r="J16" s="27">
        <f ca="1">IF(A15&lt;'MASTER COPY'!$C$7,'MASTER COPY'!G17,"")</f>
        <v>9</v>
      </c>
    </row>
    <row r="17" spans="1:10" ht="20.100000000000001" customHeight="1" x14ac:dyDescent="0.25">
      <c r="A17" s="63">
        <f>IF(A16&lt;'MASTER COPY'!$C$7,'MASTER COPY'!A18,"")</f>
        <v>10</v>
      </c>
      <c r="B17" s="63">
        <f>IF(A16&lt;'MASTER COPY'!$C$7,'MASTER COPY'!B18,"")</f>
        <v>430417010016</v>
      </c>
      <c r="C17" s="28" t="str">
        <f>IF(A16&lt;'MASTER COPY'!$C$7,'MASTER COPY'!C18,"")</f>
        <v>SOUVIK PAUL</v>
      </c>
      <c r="D17" s="47">
        <f ca="1">IF(A16&lt;'MASTER COPY'!$C$7,'MASTER COPY'!D18/2,"")</f>
        <v>14</v>
      </c>
      <c r="E17" s="48">
        <f ca="1">IF(A16&lt;'MASTER COPY'!$C$7,'MASTER COPY'!E18/2,"")</f>
        <v>14</v>
      </c>
      <c r="F17" s="63">
        <f ca="1">IF(A16&lt;'MASTER COPY'!$C$7,'MASTER COPY'!H18,"")</f>
        <v>14</v>
      </c>
      <c r="G17" s="27">
        <f ca="1">IF(A16&lt;'MASTER COPY'!$C$7,IF(J17=1,1,IF(J17=2,2,IF(J17=3,3,IF(J17=0,0,IF(J17=4,4,IF(J17=5,RANDBETWEEN(3,6),IF(J17=6,RANDBETWEEN(4,7),IF(J17=7,RANDBETWEEN(5,8),IF(J17=8,RANDBETWEEN(6,9),IF(J17=10,10,RANDBETWEEN(9,10))))))))))),"")</f>
        <v>9</v>
      </c>
      <c r="H17" s="27">
        <f ca="1">IF(A16&lt;'MASTER COPY'!$C$7,MIN(2*J17-G17,10),"")</f>
        <v>9</v>
      </c>
      <c r="I17" s="27">
        <f ca="1">IF(A16&lt;'MASTER COPY'!$C$7,3*J17-(G17+H17),"")</f>
        <v>9</v>
      </c>
      <c r="J17" s="27">
        <f ca="1">IF(A16&lt;'MASTER COPY'!$C$7,'MASTER COPY'!G18,"")</f>
        <v>9</v>
      </c>
    </row>
    <row r="18" spans="1:10" ht="20.100000000000001" customHeight="1" x14ac:dyDescent="0.25">
      <c r="A18" s="63">
        <f>IF(A17&lt;'MASTER COPY'!$C$7,'MASTER COPY'!A19,"")</f>
        <v>11</v>
      </c>
      <c r="B18" s="63">
        <f>IF(A17&lt;'MASTER COPY'!$C$7,'MASTER COPY'!B19,"")</f>
        <v>430417010017</v>
      </c>
      <c r="C18" s="28" t="str">
        <f>IF(A17&lt;'MASTER COPY'!$C$7,'MASTER COPY'!C19,"")</f>
        <v>DEBANJAN GHOSH</v>
      </c>
      <c r="D18" s="47">
        <f ca="1">IF(A17&lt;'MASTER COPY'!$C$7,'MASTER COPY'!D19/2,"")</f>
        <v>14</v>
      </c>
      <c r="E18" s="48">
        <f ca="1">IF(A17&lt;'MASTER COPY'!$C$7,'MASTER COPY'!E19/2,"")</f>
        <v>14</v>
      </c>
      <c r="F18" s="63">
        <f ca="1">IF(A17&lt;'MASTER COPY'!$C$7,'MASTER COPY'!H19,"")</f>
        <v>14</v>
      </c>
      <c r="G18" s="27">
        <f ca="1">IF(A17&lt;'MASTER COPY'!$C$7,IF(J18=1,1,IF(J18=2,2,IF(J18=3,3,IF(J18=0,0,IF(J18=4,4,IF(J18=5,RANDBETWEEN(3,6),IF(J18=6,RANDBETWEEN(4,7),IF(J18=7,RANDBETWEEN(5,8),IF(J18=8,RANDBETWEEN(6,9),IF(J18=10,10,RANDBETWEEN(9,10))))))))))),"")</f>
        <v>7</v>
      </c>
      <c r="H18" s="27">
        <f ca="1">IF(A17&lt;'MASTER COPY'!$C$7,MIN(2*J18-G18,10),"")</f>
        <v>9</v>
      </c>
      <c r="I18" s="27">
        <f ca="1">IF(A17&lt;'MASTER COPY'!$C$7,3*J18-(G18+H18),"")</f>
        <v>8</v>
      </c>
      <c r="J18" s="27">
        <f ca="1">IF(A17&lt;'MASTER COPY'!$C$7,'MASTER COPY'!G19,"")</f>
        <v>8</v>
      </c>
    </row>
    <row r="19" spans="1:10" ht="20.100000000000001" customHeight="1" x14ac:dyDescent="0.25">
      <c r="A19" s="63">
        <f>IF(A18&lt;'MASTER COPY'!$C$7,'MASTER COPY'!A20,"")</f>
        <v>12</v>
      </c>
      <c r="B19" s="63">
        <f>IF(A18&lt;'MASTER COPY'!$C$7,'MASTER COPY'!B20,"")</f>
        <v>430417010018</v>
      </c>
      <c r="C19" s="28" t="str">
        <f>IF(A18&lt;'MASTER COPY'!$C$7,'MASTER COPY'!C20,"")</f>
        <v>MD ASIF NAWAZ</v>
      </c>
      <c r="D19" s="47">
        <f ca="1">IF(A18&lt;'MASTER COPY'!$C$7,'MASTER COPY'!D20/2,"")</f>
        <v>14.5</v>
      </c>
      <c r="E19" s="48">
        <f ca="1">IF(A18&lt;'MASTER COPY'!$C$7,'MASTER COPY'!E20/2,"")</f>
        <v>13.5</v>
      </c>
      <c r="F19" s="63">
        <f ca="1">IF(A18&lt;'MASTER COPY'!$C$7,'MASTER COPY'!H20,"")</f>
        <v>14</v>
      </c>
      <c r="G19" s="27">
        <f ca="1">IF(A18&lt;'MASTER COPY'!$C$7,IF(J19=1,1,IF(J19=2,2,IF(J19=3,3,IF(J19=0,0,IF(J19=4,4,IF(J19=5,RANDBETWEEN(3,6),IF(J19=6,RANDBETWEEN(4,7),IF(J19=7,RANDBETWEEN(5,8),IF(J19=8,RANDBETWEEN(6,9),IF(J19=10,10,RANDBETWEEN(9,10))))))))))),"")</f>
        <v>7</v>
      </c>
      <c r="H19" s="27">
        <f ca="1">IF(A18&lt;'MASTER COPY'!$C$7,MIN(2*J19-G19,10),"")</f>
        <v>9</v>
      </c>
      <c r="I19" s="27">
        <f ca="1">IF(A18&lt;'MASTER COPY'!$C$7,3*J19-(G19+H19),"")</f>
        <v>8</v>
      </c>
      <c r="J19" s="27">
        <f ca="1">IF(A18&lt;'MASTER COPY'!$C$7,'MASTER COPY'!G20,"")</f>
        <v>8</v>
      </c>
    </row>
    <row r="20" spans="1:10" ht="20.100000000000001" customHeight="1" x14ac:dyDescent="0.25">
      <c r="A20" s="63">
        <f>IF(A19&lt;'MASTER COPY'!$C$7,'MASTER COPY'!A21,"")</f>
        <v>13</v>
      </c>
      <c r="B20" s="63">
        <f>IF(A19&lt;'MASTER COPY'!$C$7,'MASTER COPY'!B21,"")</f>
        <v>430417010021</v>
      </c>
      <c r="C20" s="28" t="str">
        <f>IF(A19&lt;'MASTER COPY'!$C$7,'MASTER COPY'!C21,"")</f>
        <v>ARPIT SARKAR</v>
      </c>
      <c r="D20" s="47">
        <f ca="1">IF(A19&lt;'MASTER COPY'!$C$7,'MASTER COPY'!D21/2,"")</f>
        <v>14</v>
      </c>
      <c r="E20" s="48">
        <f ca="1">IF(A19&lt;'MASTER COPY'!$C$7,'MASTER COPY'!E21/2,"")</f>
        <v>14</v>
      </c>
      <c r="F20" s="63">
        <f ca="1">IF(A19&lt;'MASTER COPY'!$C$7,'MASTER COPY'!H21,"")</f>
        <v>14</v>
      </c>
      <c r="G20" s="27">
        <f ca="1">IF(A19&lt;'MASTER COPY'!$C$7,IF(J20=1,1,IF(J20=2,2,IF(J20=3,3,IF(J20=0,0,IF(J20=4,4,IF(J20=5,RANDBETWEEN(3,6),IF(J20=6,RANDBETWEEN(4,7),IF(J20=7,RANDBETWEEN(5,8),IF(J20=8,RANDBETWEEN(6,9),IF(J20=10,10,RANDBETWEEN(9,10))))))))))),"")</f>
        <v>10</v>
      </c>
      <c r="H20" s="27">
        <f ca="1">IF(A19&lt;'MASTER COPY'!$C$7,MIN(2*J20-G20,10),"")</f>
        <v>10</v>
      </c>
      <c r="I20" s="27">
        <f ca="1">IF(A19&lt;'MASTER COPY'!$C$7,3*J20-(G20+H20),"")</f>
        <v>10</v>
      </c>
      <c r="J20" s="27">
        <f ca="1">IF(A19&lt;'MASTER COPY'!$C$7,'MASTER COPY'!G21,"")</f>
        <v>10</v>
      </c>
    </row>
    <row r="21" spans="1:10" ht="20.100000000000001" customHeight="1" x14ac:dyDescent="0.25">
      <c r="A21" s="63">
        <f>IF(A20&lt;'MASTER COPY'!$C$7,'MASTER COPY'!A22,"")</f>
        <v>14</v>
      </c>
      <c r="B21" s="63">
        <f>IF(A20&lt;'MASTER COPY'!$C$7,'MASTER COPY'!B22,"")</f>
        <v>430417010023</v>
      </c>
      <c r="C21" s="28" t="str">
        <f>IF(A20&lt;'MASTER COPY'!$C$7,'MASTER COPY'!C22,"")</f>
        <v>BISHAL SINGH</v>
      </c>
      <c r="D21" s="47">
        <f ca="1">IF(A20&lt;'MASTER COPY'!$C$7,'MASTER COPY'!D22/2,"")</f>
        <v>14</v>
      </c>
      <c r="E21" s="48">
        <f ca="1">IF(A20&lt;'MASTER COPY'!$C$7,'MASTER COPY'!E22/2,"")</f>
        <v>14</v>
      </c>
      <c r="F21" s="63">
        <f ca="1">IF(A20&lt;'MASTER COPY'!$C$7,'MASTER COPY'!H22,"")</f>
        <v>14</v>
      </c>
      <c r="G21" s="27">
        <f ca="1">IF(A20&lt;'MASTER COPY'!$C$7,IF(J21=1,1,IF(J21=2,2,IF(J21=3,3,IF(J21=0,0,IF(J21=4,4,IF(J21=5,RANDBETWEEN(3,6),IF(J21=6,RANDBETWEEN(4,7),IF(J21=7,RANDBETWEEN(5,8),IF(J21=8,RANDBETWEEN(6,9),IF(J21=10,10,RANDBETWEEN(9,10))))))))))),"")</f>
        <v>10</v>
      </c>
      <c r="H21" s="27">
        <f ca="1">IF(A20&lt;'MASTER COPY'!$C$7,MIN(2*J21-G21,10),"")</f>
        <v>10</v>
      </c>
      <c r="I21" s="27">
        <f ca="1">IF(A20&lt;'MASTER COPY'!$C$7,3*J21-(G21+H21),"")</f>
        <v>10</v>
      </c>
      <c r="J21" s="27">
        <f ca="1">IF(A20&lt;'MASTER COPY'!$C$7,'MASTER COPY'!G22,"")</f>
        <v>10</v>
      </c>
    </row>
    <row r="22" spans="1:10" ht="20.100000000000001" customHeight="1" x14ac:dyDescent="0.25">
      <c r="A22" s="63">
        <f>IF(A21&lt;'MASTER COPY'!$C$7,'MASTER COPY'!A23,"")</f>
        <v>15</v>
      </c>
      <c r="B22" s="63">
        <f>IF(A21&lt;'MASTER COPY'!$C$7,'MASTER COPY'!B23,"")</f>
        <v>430417010025</v>
      </c>
      <c r="C22" s="28" t="str">
        <f>IF(A21&lt;'MASTER COPY'!$C$7,'MASTER COPY'!C23,"")</f>
        <v>MANADEEP PAL</v>
      </c>
      <c r="D22" s="47">
        <f ca="1">IF(A21&lt;'MASTER COPY'!$C$7,'MASTER COPY'!D23/2,"")</f>
        <v>14</v>
      </c>
      <c r="E22" s="48">
        <f ca="1">IF(A21&lt;'MASTER COPY'!$C$7,'MASTER COPY'!E23/2,"")</f>
        <v>14</v>
      </c>
      <c r="F22" s="63">
        <f ca="1">IF(A21&lt;'MASTER COPY'!$C$7,'MASTER COPY'!H23,"")</f>
        <v>14</v>
      </c>
      <c r="G22" s="27">
        <f ca="1">IF(A21&lt;'MASTER COPY'!$C$7,IF(J22=1,1,IF(J22=2,2,IF(J22=3,3,IF(J22=0,0,IF(J22=4,4,IF(J22=5,RANDBETWEEN(3,6),IF(J22=6,RANDBETWEEN(4,7),IF(J22=7,RANDBETWEEN(5,8),IF(J22=8,RANDBETWEEN(6,9),IF(J22=10,10,RANDBETWEEN(9,10))))))))))),"")</f>
        <v>7</v>
      </c>
      <c r="H22" s="27">
        <f ca="1">IF(A21&lt;'MASTER COPY'!$C$7,MIN(2*J22-G22,10),"")</f>
        <v>9</v>
      </c>
      <c r="I22" s="27">
        <f ca="1">IF(A21&lt;'MASTER COPY'!$C$7,3*J22-(G22+H22),"")</f>
        <v>8</v>
      </c>
      <c r="J22" s="27">
        <f ca="1">IF(A21&lt;'MASTER COPY'!$C$7,'MASTER COPY'!G23,"")</f>
        <v>8</v>
      </c>
    </row>
    <row r="23" spans="1:10" ht="20.100000000000001" customHeight="1" x14ac:dyDescent="0.25">
      <c r="A23" s="63">
        <f>IF(A22&lt;'MASTER COPY'!$C$7,'MASTER COPY'!A24,"")</f>
        <v>16</v>
      </c>
      <c r="B23" s="63">
        <f>IF(A22&lt;'MASTER COPY'!$C$7,'MASTER COPY'!B24,"")</f>
        <v>430417010026</v>
      </c>
      <c r="C23" s="28" t="str">
        <f>IF(A22&lt;'MASTER COPY'!$C$7,'MASTER COPY'!C24,"")</f>
        <v>ASHISH KUMAR</v>
      </c>
      <c r="D23" s="47">
        <f ca="1">IF(A22&lt;'MASTER COPY'!$C$7,'MASTER COPY'!D24/2,"")</f>
        <v>14.5</v>
      </c>
      <c r="E23" s="48">
        <f ca="1">IF(A22&lt;'MASTER COPY'!$C$7,'MASTER COPY'!E24/2,"")</f>
        <v>13.5</v>
      </c>
      <c r="F23" s="63">
        <f ca="1">IF(A22&lt;'MASTER COPY'!$C$7,'MASTER COPY'!H24,"")</f>
        <v>14</v>
      </c>
      <c r="G23" s="27">
        <f ca="1">IF(A22&lt;'MASTER COPY'!$C$7,IF(J23=1,1,IF(J23=2,2,IF(J23=3,3,IF(J23=0,0,IF(J23=4,4,IF(J23=5,RANDBETWEEN(3,6),IF(J23=6,RANDBETWEEN(4,7),IF(J23=7,RANDBETWEEN(5,8),IF(J23=8,RANDBETWEEN(6,9),IF(J23=10,10,RANDBETWEEN(9,10))))))))))),"")</f>
        <v>10</v>
      </c>
      <c r="H23" s="27">
        <f ca="1">IF(A22&lt;'MASTER COPY'!$C$7,MIN(2*J23-G23,10),"")</f>
        <v>8</v>
      </c>
      <c r="I23" s="27">
        <f ca="1">IF(A22&lt;'MASTER COPY'!$C$7,3*J23-(G23+H23),"")</f>
        <v>9</v>
      </c>
      <c r="J23" s="27">
        <f ca="1">IF(A22&lt;'MASTER COPY'!$C$7,'MASTER COPY'!G24,"")</f>
        <v>9</v>
      </c>
    </row>
    <row r="24" spans="1:10" ht="20.100000000000001" customHeight="1" x14ac:dyDescent="0.25">
      <c r="A24" s="63">
        <f>IF(A23&lt;'MASTER COPY'!$C$7,'MASTER COPY'!A25,"")</f>
        <v>17</v>
      </c>
      <c r="B24" s="63">
        <f>IF(A23&lt;'MASTER COPY'!$C$7,'MASTER COPY'!B25,"")</f>
        <v>430417010029</v>
      </c>
      <c r="C24" s="28" t="str">
        <f>IF(A23&lt;'MASTER COPY'!$C$7,'MASTER COPY'!C25,"")</f>
        <v>SUBHADEEP CHATTERJEE</v>
      </c>
      <c r="D24" s="47">
        <f ca="1">IF(A23&lt;'MASTER COPY'!$C$7,'MASTER COPY'!D25/2,"")</f>
        <v>14.5</v>
      </c>
      <c r="E24" s="48">
        <f ca="1">IF(A23&lt;'MASTER COPY'!$C$7,'MASTER COPY'!E25/2,"")</f>
        <v>13.5</v>
      </c>
      <c r="F24" s="63">
        <f ca="1">IF(A23&lt;'MASTER COPY'!$C$7,'MASTER COPY'!H25,"")</f>
        <v>14</v>
      </c>
      <c r="G24" s="27">
        <f ca="1">IF(A23&lt;'MASTER COPY'!$C$7,IF(J24=1,1,IF(J24=2,2,IF(J24=3,3,IF(J24=0,0,IF(J24=4,4,IF(J24=5,RANDBETWEEN(3,6),IF(J24=6,RANDBETWEEN(4,7),IF(J24=7,RANDBETWEEN(5,8),IF(J24=8,RANDBETWEEN(6,9),IF(J24=10,10,RANDBETWEEN(9,10))))))))))),"")</f>
        <v>9</v>
      </c>
      <c r="H24" s="27">
        <f ca="1">IF(A23&lt;'MASTER COPY'!$C$7,MIN(2*J24-G24,10),"")</f>
        <v>7</v>
      </c>
      <c r="I24" s="27">
        <f ca="1">IF(A23&lt;'MASTER COPY'!$C$7,3*J24-(G24+H24),"")</f>
        <v>8</v>
      </c>
      <c r="J24" s="27">
        <f ca="1">IF(A23&lt;'MASTER COPY'!$C$7,'MASTER COPY'!G25,"")</f>
        <v>8</v>
      </c>
    </row>
    <row r="25" spans="1:10" ht="20.100000000000001" customHeight="1" x14ac:dyDescent="0.25">
      <c r="A25" s="63">
        <f>IF(A24&lt;'MASTER COPY'!$C$7,'MASTER COPY'!A26,"")</f>
        <v>18</v>
      </c>
      <c r="B25" s="63">
        <f>IF(A24&lt;'MASTER COPY'!$C$7,'MASTER COPY'!B26,"")</f>
        <v>430417010030</v>
      </c>
      <c r="C25" s="28" t="str">
        <f>IF(A24&lt;'MASTER COPY'!$C$7,'MASTER COPY'!C26,"")</f>
        <v>YASH GAURAV</v>
      </c>
      <c r="D25" s="47">
        <f ca="1">IF(A24&lt;'MASTER COPY'!$C$7,'MASTER COPY'!D26/2,"")</f>
        <v>14.5</v>
      </c>
      <c r="E25" s="48">
        <f ca="1">IF(A24&lt;'MASTER COPY'!$C$7,'MASTER COPY'!E26/2,"")</f>
        <v>13.5</v>
      </c>
      <c r="F25" s="63">
        <f ca="1">IF(A24&lt;'MASTER COPY'!$C$7,'MASTER COPY'!H26,"")</f>
        <v>14</v>
      </c>
      <c r="G25" s="27">
        <f ca="1">IF(A24&lt;'MASTER COPY'!$C$7,IF(J25=1,1,IF(J25=2,2,IF(J25=3,3,IF(J25=0,0,IF(J25=4,4,IF(J25=5,RANDBETWEEN(3,6),IF(J25=6,RANDBETWEEN(4,7),IF(J25=7,RANDBETWEEN(5,8),IF(J25=8,RANDBETWEEN(6,9),IF(J25=10,10,RANDBETWEEN(9,10))))))))))),"")</f>
        <v>7</v>
      </c>
      <c r="H25" s="27">
        <f ca="1">IF(A24&lt;'MASTER COPY'!$C$7,MIN(2*J25-G25,10),"")</f>
        <v>9</v>
      </c>
      <c r="I25" s="27">
        <f ca="1">IF(A24&lt;'MASTER COPY'!$C$7,3*J25-(G25+H25),"")</f>
        <v>8</v>
      </c>
      <c r="J25" s="27">
        <f ca="1">IF(A24&lt;'MASTER COPY'!$C$7,'MASTER COPY'!G26,"")</f>
        <v>8</v>
      </c>
    </row>
    <row r="26" spans="1:10" ht="20.100000000000001" customHeight="1" x14ac:dyDescent="0.25">
      <c r="A26" s="63">
        <f>IF(A25&lt;'MASTER COPY'!$C$7,'MASTER COPY'!A27,"")</f>
        <v>19</v>
      </c>
      <c r="B26" s="63">
        <f>IF(A25&lt;'MASTER COPY'!$C$7,'MASTER COPY'!B27,"")</f>
        <v>430417010031</v>
      </c>
      <c r="C26" s="28" t="str">
        <f>IF(A25&lt;'MASTER COPY'!$C$7,'MASTER COPY'!C27,"")</f>
        <v>MOHIT SHAW</v>
      </c>
      <c r="D26" s="47">
        <f ca="1">IF(A25&lt;'MASTER COPY'!$C$7,'MASTER COPY'!D27/2,"")</f>
        <v>14.5</v>
      </c>
      <c r="E26" s="48">
        <f ca="1">IF(A25&lt;'MASTER COPY'!$C$7,'MASTER COPY'!E27/2,"")</f>
        <v>13.5</v>
      </c>
      <c r="F26" s="63">
        <f ca="1">IF(A25&lt;'MASTER COPY'!$C$7,'MASTER COPY'!H27,"")</f>
        <v>14</v>
      </c>
      <c r="G26" s="27">
        <f ca="1">IF(A25&lt;'MASTER COPY'!$C$7,IF(J26=1,1,IF(J26=2,2,IF(J26=3,3,IF(J26=0,0,IF(J26=4,4,IF(J26=5,RANDBETWEEN(3,6),IF(J26=6,RANDBETWEEN(4,7),IF(J26=7,RANDBETWEEN(5,8),IF(J26=8,RANDBETWEEN(6,9),IF(J26=10,10,RANDBETWEEN(9,10))))))))))),"")</f>
        <v>6</v>
      </c>
      <c r="H26" s="27">
        <f ca="1">IF(A25&lt;'MASTER COPY'!$C$7,MIN(2*J26-G26,10),"")</f>
        <v>10</v>
      </c>
      <c r="I26" s="27">
        <f ca="1">IF(A25&lt;'MASTER COPY'!$C$7,3*J26-(G26+H26),"")</f>
        <v>8</v>
      </c>
      <c r="J26" s="27">
        <f ca="1">IF(A25&lt;'MASTER COPY'!$C$7,'MASTER COPY'!G27,"")</f>
        <v>8</v>
      </c>
    </row>
    <row r="27" spans="1:10" ht="20.100000000000001" customHeight="1" x14ac:dyDescent="0.25">
      <c r="A27" s="63">
        <f>IF(A26&lt;'MASTER COPY'!$C$7,'MASTER COPY'!A28,"")</f>
        <v>20</v>
      </c>
      <c r="B27" s="63">
        <f>IF(A26&lt;'MASTER COPY'!$C$7,'MASTER COPY'!B28,"")</f>
        <v>430417010032</v>
      </c>
      <c r="C27" s="28" t="str">
        <f>IF(A26&lt;'MASTER COPY'!$C$7,'MASTER COPY'!C28,"")</f>
        <v>KRISHNENDU DUTTA</v>
      </c>
      <c r="D27" s="47">
        <f ca="1">IF(A26&lt;'MASTER COPY'!$C$7,'MASTER COPY'!D28/2,"")</f>
        <v>14.5</v>
      </c>
      <c r="E27" s="48">
        <f ca="1">IF(A26&lt;'MASTER COPY'!$C$7,'MASTER COPY'!E28/2,"")</f>
        <v>13.5</v>
      </c>
      <c r="F27" s="63">
        <f ca="1">IF(A26&lt;'MASTER COPY'!$C$7,'MASTER COPY'!H28,"")</f>
        <v>14</v>
      </c>
      <c r="G27" s="27">
        <f ca="1">IF(A26&lt;'MASTER COPY'!$C$7,IF(J27=1,1,IF(J27=2,2,IF(J27=3,3,IF(J27=0,0,IF(J27=4,4,IF(J27=5,RANDBETWEEN(3,6),IF(J27=6,RANDBETWEEN(4,7),IF(J27=7,RANDBETWEEN(5,8),IF(J27=8,RANDBETWEEN(6,9),IF(J27=10,10,RANDBETWEEN(9,10))))))))))),"")</f>
        <v>8</v>
      </c>
      <c r="H27" s="27">
        <f ca="1">IF(A26&lt;'MASTER COPY'!$C$7,MIN(2*J27-G27,10),"")</f>
        <v>8</v>
      </c>
      <c r="I27" s="27">
        <f ca="1">IF(A26&lt;'MASTER COPY'!$C$7,3*J27-(G27+H27),"")</f>
        <v>8</v>
      </c>
      <c r="J27" s="27">
        <f ca="1">IF(A26&lt;'MASTER COPY'!$C$7,'MASTER COPY'!G28,"")</f>
        <v>8</v>
      </c>
    </row>
    <row r="28" spans="1:10" ht="20.100000000000001" customHeight="1" x14ac:dyDescent="0.25">
      <c r="A28" s="63">
        <f>IF(A27&lt;'MASTER COPY'!$C$7,'MASTER COPY'!A29,"")</f>
        <v>21</v>
      </c>
      <c r="B28" s="63">
        <f>IF(A27&lt;'MASTER COPY'!$C$7,'MASTER COPY'!B29,"")</f>
        <v>430417010035</v>
      </c>
      <c r="C28" s="28" t="str">
        <f>IF(A27&lt;'MASTER COPY'!$C$7,'MASTER COPY'!C29,"")</f>
        <v>ADITYA SARKHEL</v>
      </c>
      <c r="D28" s="47">
        <f ca="1">IF(A27&lt;'MASTER COPY'!$C$7,'MASTER COPY'!D29/2,"")</f>
        <v>14</v>
      </c>
      <c r="E28" s="48">
        <f ca="1">IF(A27&lt;'MASTER COPY'!$C$7,'MASTER COPY'!E29/2,"")</f>
        <v>14</v>
      </c>
      <c r="F28" s="63">
        <f ca="1">IF(A27&lt;'MASTER COPY'!$C$7,'MASTER COPY'!H29,"")</f>
        <v>14</v>
      </c>
      <c r="G28" s="27">
        <f ca="1">IF(A27&lt;'MASTER COPY'!$C$7,IF(J28=1,1,IF(J28=2,2,IF(J28=3,3,IF(J28=0,0,IF(J28=4,4,IF(J28=5,RANDBETWEEN(3,6),IF(J28=6,RANDBETWEEN(4,7),IF(J28=7,RANDBETWEEN(5,8),IF(J28=8,RANDBETWEEN(6,9),IF(J28=10,10,RANDBETWEEN(9,10))))))))))),"")</f>
        <v>10</v>
      </c>
      <c r="H28" s="27">
        <f ca="1">IF(A27&lt;'MASTER COPY'!$C$7,MIN(2*J28-G28,10),"")</f>
        <v>10</v>
      </c>
      <c r="I28" s="27">
        <f ca="1">IF(A27&lt;'MASTER COPY'!$C$7,3*J28-(G28+H28),"")</f>
        <v>10</v>
      </c>
      <c r="J28" s="27">
        <f ca="1">IF(A27&lt;'MASTER COPY'!$C$7,'MASTER COPY'!G29,"")</f>
        <v>10</v>
      </c>
    </row>
    <row r="29" spans="1:10" ht="20.100000000000001" customHeight="1" x14ac:dyDescent="0.25">
      <c r="A29" s="63">
        <f>IF(A28&lt;'MASTER COPY'!$C$7,'MASTER COPY'!A30,"")</f>
        <v>22</v>
      </c>
      <c r="B29" s="63">
        <f>IF(A28&lt;'MASTER COPY'!$C$7,'MASTER COPY'!B30,"")</f>
        <v>430417010036</v>
      </c>
      <c r="C29" s="28" t="str">
        <f>IF(A28&lt;'MASTER COPY'!$C$7,'MASTER COPY'!C30,"")</f>
        <v>MD SHADAB ILYAS</v>
      </c>
      <c r="D29" s="47">
        <f ca="1">IF(A28&lt;'MASTER COPY'!$C$7,'MASTER COPY'!D30/2,"")</f>
        <v>14</v>
      </c>
      <c r="E29" s="48">
        <f ca="1">IF(A28&lt;'MASTER COPY'!$C$7,'MASTER COPY'!E30/2,"")</f>
        <v>14</v>
      </c>
      <c r="F29" s="63">
        <f ca="1">IF(A28&lt;'MASTER COPY'!$C$7,'MASTER COPY'!H30,"")</f>
        <v>14</v>
      </c>
      <c r="G29" s="27">
        <f ca="1">IF(A28&lt;'MASTER COPY'!$C$7,IF(J29=1,1,IF(J29=2,2,IF(J29=3,3,IF(J29=0,0,IF(J29=4,4,IF(J29=5,RANDBETWEEN(3,6),IF(J29=6,RANDBETWEEN(4,7),IF(J29=7,RANDBETWEEN(5,8),IF(J29=8,RANDBETWEEN(6,9),IF(J29=10,10,RANDBETWEEN(9,10))))))))))),"")</f>
        <v>8</v>
      </c>
      <c r="H29" s="27">
        <f ca="1">IF(A28&lt;'MASTER COPY'!$C$7,MIN(2*J29-G29,10),"")</f>
        <v>8</v>
      </c>
      <c r="I29" s="27">
        <f ca="1">IF(A28&lt;'MASTER COPY'!$C$7,3*J29-(G29+H29),"")</f>
        <v>8</v>
      </c>
      <c r="J29" s="27">
        <f ca="1">IF(A28&lt;'MASTER COPY'!$C$7,'MASTER COPY'!G30,"")</f>
        <v>8</v>
      </c>
    </row>
    <row r="30" spans="1:10" ht="20.100000000000001" customHeight="1" x14ac:dyDescent="0.25">
      <c r="A30" s="63">
        <f>IF(A29&lt;'MASTER COPY'!$C$7,'MASTER COPY'!A31,"")</f>
        <v>23</v>
      </c>
      <c r="B30" s="63">
        <f>IF(A29&lt;'MASTER COPY'!$C$7,'MASTER COPY'!B31,"")</f>
        <v>430417010037</v>
      </c>
      <c r="C30" s="28" t="str">
        <f>IF(A29&lt;'MASTER COPY'!$C$7,'MASTER COPY'!C31,"")</f>
        <v>HARSH KUMAR</v>
      </c>
      <c r="D30" s="47">
        <f ca="1">IF(A29&lt;'MASTER COPY'!$C$7,'MASTER COPY'!D31/2,"")</f>
        <v>14.5</v>
      </c>
      <c r="E30" s="48">
        <f ca="1">IF(A29&lt;'MASTER COPY'!$C$7,'MASTER COPY'!E31/2,"")</f>
        <v>13.5</v>
      </c>
      <c r="F30" s="63">
        <f ca="1">IF(A29&lt;'MASTER COPY'!$C$7,'MASTER COPY'!H31,"")</f>
        <v>14</v>
      </c>
      <c r="G30" s="27">
        <f ca="1">IF(A29&lt;'MASTER COPY'!$C$7,IF(J30=1,1,IF(J30=2,2,IF(J30=3,3,IF(J30=0,0,IF(J30=4,4,IF(J30=5,RANDBETWEEN(3,6),IF(J30=6,RANDBETWEEN(4,7),IF(J30=7,RANDBETWEEN(5,8),IF(J30=8,RANDBETWEEN(6,9),IF(J30=10,10,RANDBETWEEN(9,10))))))))))),"")</f>
        <v>9</v>
      </c>
      <c r="H30" s="27">
        <f ca="1">IF(A29&lt;'MASTER COPY'!$C$7,MIN(2*J30-G30,10),"")</f>
        <v>9</v>
      </c>
      <c r="I30" s="27">
        <f ca="1">IF(A29&lt;'MASTER COPY'!$C$7,3*J30-(G30+H30),"")</f>
        <v>9</v>
      </c>
      <c r="J30" s="27">
        <f ca="1">IF(A29&lt;'MASTER COPY'!$C$7,'MASTER COPY'!G31,"")</f>
        <v>9</v>
      </c>
    </row>
    <row r="31" spans="1:10" ht="20.100000000000001" customHeight="1" x14ac:dyDescent="0.25">
      <c r="A31" s="63">
        <f>IF(A30&lt;'MASTER COPY'!$C$7,'MASTER COPY'!A32,"")</f>
        <v>24</v>
      </c>
      <c r="B31" s="63">
        <f>IF(A30&lt;'MASTER COPY'!$C$7,'MASTER COPY'!B32,"")</f>
        <v>430417010039</v>
      </c>
      <c r="C31" s="28" t="str">
        <f>IF(A30&lt;'MASTER COPY'!$C$7,'MASTER COPY'!C32,"")</f>
        <v>SURAJIT GHOSH</v>
      </c>
      <c r="D31" s="47">
        <f ca="1">IF(A30&lt;'MASTER COPY'!$C$7,'MASTER COPY'!D32/2,"")</f>
        <v>14.5</v>
      </c>
      <c r="E31" s="48">
        <f ca="1">IF(A30&lt;'MASTER COPY'!$C$7,'MASTER COPY'!E32/2,"")</f>
        <v>13.5</v>
      </c>
      <c r="F31" s="63">
        <f ca="1">IF(A30&lt;'MASTER COPY'!$C$7,'MASTER COPY'!H32,"")</f>
        <v>14</v>
      </c>
      <c r="G31" s="27">
        <f ca="1">IF(A30&lt;'MASTER COPY'!$C$7,IF(J31=1,1,IF(J31=2,2,IF(J31=3,3,IF(J31=0,0,IF(J31=4,4,IF(J31=5,RANDBETWEEN(3,6),IF(J31=6,RANDBETWEEN(4,7),IF(J31=7,RANDBETWEEN(5,8),IF(J31=8,RANDBETWEEN(6,9),IF(J31=10,10,RANDBETWEEN(9,10))))))))))),"")</f>
        <v>10</v>
      </c>
      <c r="H31" s="27">
        <f ca="1">IF(A30&lt;'MASTER COPY'!$C$7,MIN(2*J31-G31,10),"")</f>
        <v>8</v>
      </c>
      <c r="I31" s="27">
        <f ca="1">IF(A30&lt;'MASTER COPY'!$C$7,3*J31-(G31+H31),"")</f>
        <v>9</v>
      </c>
      <c r="J31" s="27">
        <f ca="1">IF(A30&lt;'MASTER COPY'!$C$7,'MASTER COPY'!G32,"")</f>
        <v>9</v>
      </c>
    </row>
    <row r="32" spans="1:10" ht="20.100000000000001" customHeight="1" x14ac:dyDescent="0.25">
      <c r="A32" s="63">
        <f>IF(A31&lt;'MASTER COPY'!$C$7,'MASTER COPY'!A33,"")</f>
        <v>25</v>
      </c>
      <c r="B32" s="63">
        <f>IF(A31&lt;'MASTER COPY'!$C$7,'MASTER COPY'!B33,"")</f>
        <v>430417010042</v>
      </c>
      <c r="C32" s="28" t="str">
        <f>IF(A31&lt;'MASTER COPY'!$C$7,'MASTER COPY'!C33,"")</f>
        <v>ABHIRUP DAS</v>
      </c>
      <c r="D32" s="47">
        <f ca="1">IF(A31&lt;'MASTER COPY'!$C$7,'MASTER COPY'!D33/2,"")</f>
        <v>14.5</v>
      </c>
      <c r="E32" s="48">
        <f ca="1">IF(A31&lt;'MASTER COPY'!$C$7,'MASTER COPY'!E33/2,"")</f>
        <v>13.5</v>
      </c>
      <c r="F32" s="63">
        <f ca="1">IF(A31&lt;'MASTER COPY'!$C$7,'MASTER COPY'!H33,"")</f>
        <v>14</v>
      </c>
      <c r="G32" s="27">
        <f ca="1">IF(A31&lt;'MASTER COPY'!$C$7,IF(J32=1,1,IF(J32=2,2,IF(J32=3,3,IF(J32=0,0,IF(J32=4,4,IF(J32=5,RANDBETWEEN(3,6),IF(J32=6,RANDBETWEEN(4,7),IF(J32=7,RANDBETWEEN(5,8),IF(J32=8,RANDBETWEEN(6,9),IF(J32=10,10,RANDBETWEEN(9,10))))))))))),"")</f>
        <v>8</v>
      </c>
      <c r="H32" s="27">
        <f ca="1">IF(A31&lt;'MASTER COPY'!$C$7,MIN(2*J32-G32,10),"")</f>
        <v>8</v>
      </c>
      <c r="I32" s="27">
        <f ca="1">IF(A31&lt;'MASTER COPY'!$C$7,3*J32-(G32+H32),"")</f>
        <v>8</v>
      </c>
      <c r="J32" s="27">
        <f ca="1">IF(A31&lt;'MASTER COPY'!$C$7,'MASTER COPY'!G33,"")</f>
        <v>8</v>
      </c>
    </row>
    <row r="33" spans="1:10" ht="20.100000000000001" customHeight="1" x14ac:dyDescent="0.25">
      <c r="A33" s="63">
        <f>IF(A32&lt;'MASTER COPY'!$C$7,'MASTER COPY'!A34,"")</f>
        <v>26</v>
      </c>
      <c r="B33" s="63">
        <f>IF(A32&lt;'MASTER COPY'!$C$7,'MASTER COPY'!B34,"")</f>
        <v>430417010044</v>
      </c>
      <c r="C33" s="28" t="str">
        <f>IF(A32&lt;'MASTER COPY'!$C$7,'MASTER COPY'!C34,"")</f>
        <v>SOUVIK DEY</v>
      </c>
      <c r="D33" s="47">
        <f ca="1">IF(A32&lt;'MASTER COPY'!$C$7,'MASTER COPY'!D34/2,"")</f>
        <v>14.5</v>
      </c>
      <c r="E33" s="48">
        <f ca="1">IF(A32&lt;'MASTER COPY'!$C$7,'MASTER COPY'!E34/2,"")</f>
        <v>13.5</v>
      </c>
      <c r="F33" s="63">
        <f ca="1">IF(A32&lt;'MASTER COPY'!$C$7,'MASTER COPY'!H34,"")</f>
        <v>14</v>
      </c>
      <c r="G33" s="27">
        <f ca="1">IF(A32&lt;'MASTER COPY'!$C$7,IF(J33=1,1,IF(J33=2,2,IF(J33=3,3,IF(J33=0,0,IF(J33=4,4,IF(J33=5,RANDBETWEEN(3,6),IF(J33=6,RANDBETWEEN(4,7),IF(J33=7,RANDBETWEEN(5,8),IF(J33=8,RANDBETWEEN(6,9),IF(J33=10,10,RANDBETWEEN(9,10))))))))))),"")</f>
        <v>9</v>
      </c>
      <c r="H33" s="27">
        <f ca="1">IF(A32&lt;'MASTER COPY'!$C$7,MIN(2*J33-G33,10),"")</f>
        <v>9</v>
      </c>
      <c r="I33" s="27">
        <f ca="1">IF(A32&lt;'MASTER COPY'!$C$7,3*J33-(G33+H33),"")</f>
        <v>9</v>
      </c>
      <c r="J33" s="27">
        <f ca="1">IF(A32&lt;'MASTER COPY'!$C$7,'MASTER COPY'!G34,"")</f>
        <v>9</v>
      </c>
    </row>
    <row r="34" spans="1:10" ht="20.100000000000001" customHeight="1" x14ac:dyDescent="0.25">
      <c r="A34" s="63">
        <f>IF(A33&lt;'MASTER COPY'!$C$7,'MASTER COPY'!A35,"")</f>
        <v>27</v>
      </c>
      <c r="B34" s="63">
        <f>IF(A33&lt;'MASTER COPY'!$C$7,'MASTER COPY'!B35,"")</f>
        <v>430417010045</v>
      </c>
      <c r="C34" s="28" t="str">
        <f>IF(A33&lt;'MASTER COPY'!$C$7,'MASTER COPY'!C35,"")</f>
        <v>ANKAN GAIN</v>
      </c>
      <c r="D34" s="47">
        <f ca="1">IF(A33&lt;'MASTER COPY'!$C$7,'MASTER COPY'!D35/2,"")</f>
        <v>14.5</v>
      </c>
      <c r="E34" s="48">
        <f ca="1">IF(A33&lt;'MASTER COPY'!$C$7,'MASTER COPY'!E35/2,"")</f>
        <v>13.5</v>
      </c>
      <c r="F34" s="63">
        <f ca="1">IF(A33&lt;'MASTER COPY'!$C$7,'MASTER COPY'!H35,"")</f>
        <v>14</v>
      </c>
      <c r="G34" s="27">
        <f ca="1">IF(A33&lt;'MASTER COPY'!$C$7,IF(J34=1,1,IF(J34=2,2,IF(J34=3,3,IF(J34=0,0,IF(J34=4,4,IF(J34=5,RANDBETWEEN(3,6),IF(J34=6,RANDBETWEEN(4,7),IF(J34=7,RANDBETWEEN(5,8),IF(J34=8,RANDBETWEEN(6,9),IF(J34=10,10,RANDBETWEEN(9,10))))))))))),"")</f>
        <v>9</v>
      </c>
      <c r="H34" s="27">
        <f ca="1">IF(A33&lt;'MASTER COPY'!$C$7,MIN(2*J34-G34,10),"")</f>
        <v>7</v>
      </c>
      <c r="I34" s="27">
        <f ca="1">IF(A33&lt;'MASTER COPY'!$C$7,3*J34-(G34+H34),"")</f>
        <v>8</v>
      </c>
      <c r="J34" s="27">
        <f ca="1">IF(A33&lt;'MASTER COPY'!$C$7,'MASTER COPY'!G35,"")</f>
        <v>8</v>
      </c>
    </row>
    <row r="35" spans="1:10" ht="20.100000000000001" customHeight="1" x14ac:dyDescent="0.25">
      <c r="A35" s="63">
        <f>IF(A34&lt;'MASTER COPY'!$C$7,'MASTER COPY'!A36,"")</f>
        <v>28</v>
      </c>
      <c r="B35" s="63">
        <f>IF(A34&lt;'MASTER COPY'!$C$7,'MASTER COPY'!B36,"")</f>
        <v>430417010046</v>
      </c>
      <c r="C35" s="28" t="str">
        <f>IF(A34&lt;'MASTER COPY'!$C$7,'MASTER COPY'!C36,"")</f>
        <v>RAHUL ROY</v>
      </c>
      <c r="D35" s="47">
        <f ca="1">IF(A34&lt;'MASTER COPY'!$C$7,'MASTER COPY'!D36/2,"")</f>
        <v>14</v>
      </c>
      <c r="E35" s="48">
        <f ca="1">IF(A34&lt;'MASTER COPY'!$C$7,'MASTER COPY'!E36/2,"")</f>
        <v>14</v>
      </c>
      <c r="F35" s="63">
        <f ca="1">IF(A34&lt;'MASTER COPY'!$C$7,'MASTER COPY'!H36,"")</f>
        <v>14</v>
      </c>
      <c r="G35" s="27">
        <f ca="1">IF(A34&lt;'MASTER COPY'!$C$7,IF(J35=1,1,IF(J35=2,2,IF(J35=3,3,IF(J35=0,0,IF(J35=4,4,IF(J35=5,RANDBETWEEN(3,6),IF(J35=6,RANDBETWEEN(4,7),IF(J35=7,RANDBETWEEN(5,8),IF(J35=8,RANDBETWEEN(6,9),IF(J35=10,10,RANDBETWEEN(9,10))))))))))),"")</f>
        <v>6</v>
      </c>
      <c r="H35" s="27">
        <f ca="1">IF(A34&lt;'MASTER COPY'!$C$7,MIN(2*J35-G35,10),"")</f>
        <v>10</v>
      </c>
      <c r="I35" s="27">
        <f ca="1">IF(A34&lt;'MASTER COPY'!$C$7,3*J35-(G35+H35),"")</f>
        <v>8</v>
      </c>
      <c r="J35" s="27">
        <f ca="1">IF(A34&lt;'MASTER COPY'!$C$7,'MASTER COPY'!G36,"")</f>
        <v>8</v>
      </c>
    </row>
    <row r="36" spans="1:10" ht="20.100000000000001" customHeight="1" x14ac:dyDescent="0.25">
      <c r="A36" s="63">
        <f>IF(A35&lt;'MASTER COPY'!$C$7,'MASTER COPY'!A37,"")</f>
        <v>29</v>
      </c>
      <c r="B36" s="63">
        <f>IF(A35&lt;'MASTER COPY'!$C$7,'MASTER COPY'!B37,"")</f>
        <v>430417010047</v>
      </c>
      <c r="C36" s="28" t="str">
        <f>IF(A35&lt;'MASTER COPY'!$C$7,'MASTER COPY'!C37,"")</f>
        <v>SAURAV SAMANTA</v>
      </c>
      <c r="D36" s="47">
        <f ca="1">IF(A35&lt;'MASTER COPY'!$C$7,'MASTER COPY'!D37/2,"")</f>
        <v>14</v>
      </c>
      <c r="E36" s="48">
        <f ca="1">IF(A35&lt;'MASTER COPY'!$C$7,'MASTER COPY'!E37/2,"")</f>
        <v>14</v>
      </c>
      <c r="F36" s="63">
        <f ca="1">IF(A35&lt;'MASTER COPY'!$C$7,'MASTER COPY'!H37,"")</f>
        <v>14</v>
      </c>
      <c r="G36" s="27">
        <f ca="1">IF(A35&lt;'MASTER COPY'!$C$7,IF(J36=1,1,IF(J36=2,2,IF(J36=3,3,IF(J36=0,0,IF(J36=4,4,IF(J36=5,RANDBETWEEN(3,6),IF(J36=6,RANDBETWEEN(4,7),IF(J36=7,RANDBETWEEN(5,8),IF(J36=8,RANDBETWEEN(6,9),IF(J36=10,10,RANDBETWEEN(9,10))))))))))),"")</f>
        <v>6</v>
      </c>
      <c r="H36" s="27">
        <f ca="1">IF(A35&lt;'MASTER COPY'!$C$7,MIN(2*J36-G36,10),"")</f>
        <v>10</v>
      </c>
      <c r="I36" s="27">
        <f ca="1">IF(A35&lt;'MASTER COPY'!$C$7,3*J36-(G36+H36),"")</f>
        <v>8</v>
      </c>
      <c r="J36" s="27">
        <f ca="1">IF(A35&lt;'MASTER COPY'!$C$7,'MASTER COPY'!G37,"")</f>
        <v>8</v>
      </c>
    </row>
    <row r="37" spans="1:10" ht="20.100000000000001" customHeight="1" x14ac:dyDescent="0.25">
      <c r="A37" s="63">
        <f>IF(A36&lt;'MASTER COPY'!$C$7,'MASTER COPY'!A38,"")</f>
        <v>30</v>
      </c>
      <c r="B37" s="63">
        <f>IF(A36&lt;'MASTER COPY'!$C$7,'MASTER COPY'!B38,"")</f>
        <v>430417010050</v>
      </c>
      <c r="C37" s="28" t="str">
        <f>IF(A36&lt;'MASTER COPY'!$C$7,'MASTER COPY'!C38,"")</f>
        <v>INDRAJIT SHAW</v>
      </c>
      <c r="D37" s="47">
        <f ca="1">IF(A36&lt;'MASTER COPY'!$C$7,'MASTER COPY'!D38/2,"")</f>
        <v>14</v>
      </c>
      <c r="E37" s="48">
        <f ca="1">IF(A36&lt;'MASTER COPY'!$C$7,'MASTER COPY'!E38/2,"")</f>
        <v>14</v>
      </c>
      <c r="F37" s="63">
        <f ca="1">IF(A36&lt;'MASTER COPY'!$C$7,'MASTER COPY'!H38,"")</f>
        <v>14</v>
      </c>
      <c r="G37" s="27">
        <f ca="1">IF(A36&lt;'MASTER COPY'!$C$7,IF(J37=1,1,IF(J37=2,2,IF(J37=3,3,IF(J37=0,0,IF(J37=4,4,IF(J37=5,RANDBETWEEN(3,6),IF(J37=6,RANDBETWEEN(4,7),IF(J37=7,RANDBETWEEN(5,8),IF(J37=8,RANDBETWEEN(6,9),IF(J37=10,10,RANDBETWEEN(9,10))))))))))),"")</f>
        <v>10</v>
      </c>
      <c r="H37" s="27">
        <f ca="1">IF(A36&lt;'MASTER COPY'!$C$7,MIN(2*J37-G37,10),"")</f>
        <v>8</v>
      </c>
      <c r="I37" s="27">
        <f ca="1">IF(A36&lt;'MASTER COPY'!$C$7,3*J37-(G37+H37),"")</f>
        <v>9</v>
      </c>
      <c r="J37" s="27">
        <f ca="1">IF(A36&lt;'MASTER COPY'!$C$7,'MASTER COPY'!G38,"")</f>
        <v>9</v>
      </c>
    </row>
    <row r="38" spans="1:10" ht="20.100000000000001" customHeight="1" x14ac:dyDescent="0.25">
      <c r="A38" s="63">
        <f>IF(A37&lt;'MASTER COPY'!$C$7,'MASTER COPY'!A39,"")</f>
        <v>31</v>
      </c>
      <c r="B38" s="63">
        <f>IF(A37&lt;'MASTER COPY'!$C$7,'MASTER COPY'!B39,"")</f>
        <v>430417010051</v>
      </c>
      <c r="C38" s="28" t="str">
        <f>IF(A37&lt;'MASTER COPY'!$C$7,'MASTER COPY'!C39,"")</f>
        <v>MASUD HOSSAIN</v>
      </c>
      <c r="D38" s="47">
        <f ca="1">IF(A37&lt;'MASTER COPY'!$C$7,'MASTER COPY'!D39/2,"")</f>
        <v>14</v>
      </c>
      <c r="E38" s="48">
        <f ca="1">IF(A37&lt;'MASTER COPY'!$C$7,'MASTER COPY'!E39/2,"")</f>
        <v>14</v>
      </c>
      <c r="F38" s="63">
        <f ca="1">IF(A37&lt;'MASTER COPY'!$C$7,'MASTER COPY'!H39,"")</f>
        <v>14</v>
      </c>
      <c r="G38" s="27">
        <f ca="1">IF(A37&lt;'MASTER COPY'!$C$7,IF(J38=1,1,IF(J38=2,2,IF(J38=3,3,IF(J38=0,0,IF(J38=4,4,IF(J38=5,RANDBETWEEN(3,6),IF(J38=6,RANDBETWEEN(4,7),IF(J38=7,RANDBETWEEN(5,8),IF(J38=8,RANDBETWEEN(6,9),IF(J38=10,10,RANDBETWEEN(9,10))))))))))),"")</f>
        <v>9</v>
      </c>
      <c r="H38" s="27">
        <f ca="1">IF(A37&lt;'MASTER COPY'!$C$7,MIN(2*J38-G38,10),"")</f>
        <v>7</v>
      </c>
      <c r="I38" s="27">
        <f ca="1">IF(A37&lt;'MASTER COPY'!$C$7,3*J38-(G38+H38),"")</f>
        <v>8</v>
      </c>
      <c r="J38" s="27">
        <f ca="1">IF(A37&lt;'MASTER COPY'!$C$7,'MASTER COPY'!G39,"")</f>
        <v>8</v>
      </c>
    </row>
    <row r="39" spans="1:10" ht="20.100000000000001" customHeight="1" x14ac:dyDescent="0.25">
      <c r="A39" s="63">
        <f>IF(A38&lt;'MASTER COPY'!$C$7,'MASTER COPY'!A40,"")</f>
        <v>32</v>
      </c>
      <c r="B39" s="63">
        <f>IF(A38&lt;'MASTER COPY'!$C$7,'MASTER COPY'!B40,"")</f>
        <v>430417010057</v>
      </c>
      <c r="C39" s="28" t="str">
        <f>IF(A38&lt;'MASTER COPY'!$C$7,'MASTER COPY'!C40,"")</f>
        <v>KUNAL ROY</v>
      </c>
      <c r="D39" s="47">
        <f ca="1">IF(A38&lt;'MASTER COPY'!$C$7,'MASTER COPY'!D40/2,"")</f>
        <v>14.5</v>
      </c>
      <c r="E39" s="48">
        <f ca="1">IF(A38&lt;'MASTER COPY'!$C$7,'MASTER COPY'!E40/2,"")</f>
        <v>13.5</v>
      </c>
      <c r="F39" s="63">
        <f ca="1">IF(A38&lt;'MASTER COPY'!$C$7,'MASTER COPY'!H40,"")</f>
        <v>14</v>
      </c>
      <c r="G39" s="27">
        <f ca="1">IF(A38&lt;'MASTER COPY'!$C$7,IF(J39=1,1,IF(J39=2,2,IF(J39=3,3,IF(J39=0,0,IF(J39=4,4,IF(J39=5,RANDBETWEEN(3,6),IF(J39=6,RANDBETWEEN(4,7),IF(J39=7,RANDBETWEEN(5,8),IF(J39=8,RANDBETWEEN(6,9),IF(J39=10,10,RANDBETWEEN(9,10))))))))))),"")</f>
        <v>8</v>
      </c>
      <c r="H39" s="27">
        <f ca="1">IF(A38&lt;'MASTER COPY'!$C$7,MIN(2*J39-G39,10),"")</f>
        <v>8</v>
      </c>
      <c r="I39" s="27">
        <f ca="1">IF(A38&lt;'MASTER COPY'!$C$7,3*J39-(G39+H39),"")</f>
        <v>8</v>
      </c>
      <c r="J39" s="27">
        <f ca="1">IF(A38&lt;'MASTER COPY'!$C$7,'MASTER COPY'!G40,"")</f>
        <v>8</v>
      </c>
    </row>
    <row r="40" spans="1:10" ht="20.100000000000001" customHeight="1" x14ac:dyDescent="0.25">
      <c r="A40" s="63">
        <f>IF(A39&lt;'MASTER COPY'!$C$7,'MASTER COPY'!A41,"")</f>
        <v>33</v>
      </c>
      <c r="B40" s="63">
        <f>IF(A39&lt;'MASTER COPY'!$C$7,'MASTER COPY'!B41,"")</f>
        <v>430417010058</v>
      </c>
      <c r="C40" s="28" t="str">
        <f>IF(A39&lt;'MASTER COPY'!$C$7,'MASTER COPY'!C41,"")</f>
        <v>SHAMBHAV KUMAR</v>
      </c>
      <c r="D40" s="47">
        <f ca="1">IF(A39&lt;'MASTER COPY'!$C$7,'MASTER COPY'!D41/2,"")</f>
        <v>14.5</v>
      </c>
      <c r="E40" s="48">
        <f ca="1">IF(A39&lt;'MASTER COPY'!$C$7,'MASTER COPY'!E41/2,"")</f>
        <v>13.5</v>
      </c>
      <c r="F40" s="63">
        <f ca="1">IF(A39&lt;'MASTER COPY'!$C$7,'MASTER COPY'!H41,"")</f>
        <v>14</v>
      </c>
      <c r="G40" s="27">
        <f ca="1">IF(A39&lt;'MASTER COPY'!$C$7,IF(J40=1,1,IF(J40=2,2,IF(J40=3,3,IF(J40=0,0,IF(J40=4,4,IF(J40=5,RANDBETWEEN(3,6),IF(J40=6,RANDBETWEEN(4,7),IF(J40=7,RANDBETWEEN(5,8),IF(J40=8,RANDBETWEEN(6,9),IF(J40=10,10,RANDBETWEEN(9,10))))))))))),"")</f>
        <v>8</v>
      </c>
      <c r="H40" s="27">
        <f ca="1">IF(A39&lt;'MASTER COPY'!$C$7,MIN(2*J40-G40,10),"")</f>
        <v>8</v>
      </c>
      <c r="I40" s="27">
        <f ca="1">IF(A39&lt;'MASTER COPY'!$C$7,3*J40-(G40+H40),"")</f>
        <v>8</v>
      </c>
      <c r="J40" s="27">
        <f ca="1">IF(A39&lt;'MASTER COPY'!$C$7,'MASTER COPY'!G41,"")</f>
        <v>8</v>
      </c>
    </row>
    <row r="41" spans="1:10" ht="20.100000000000001" customHeight="1" x14ac:dyDescent="0.25">
      <c r="A41" s="63">
        <f>IF(A40&lt;'MASTER COPY'!$C$7,'MASTER COPY'!A42,"")</f>
        <v>34</v>
      </c>
      <c r="B41" s="63">
        <f>IF(A40&lt;'MASTER COPY'!$C$7,'MASTER COPY'!B42,"")</f>
        <v>430417010059</v>
      </c>
      <c r="C41" s="28" t="str">
        <f>IF(A40&lt;'MASTER COPY'!$C$7,'MASTER COPY'!C42,"")</f>
        <v>KASHIF ALIM</v>
      </c>
      <c r="D41" s="47">
        <f ca="1">IF(A40&lt;'MASTER COPY'!$C$7,'MASTER COPY'!D42/2,"")</f>
        <v>14</v>
      </c>
      <c r="E41" s="48">
        <f ca="1">IF(A40&lt;'MASTER COPY'!$C$7,'MASTER COPY'!E42/2,"")</f>
        <v>14</v>
      </c>
      <c r="F41" s="63">
        <f ca="1">IF(A40&lt;'MASTER COPY'!$C$7,'MASTER COPY'!H42,"")</f>
        <v>14</v>
      </c>
      <c r="G41" s="27">
        <f ca="1">IF(A40&lt;'MASTER COPY'!$C$7,IF(J41=1,1,IF(J41=2,2,IF(J41=3,3,IF(J41=0,0,IF(J41=4,4,IF(J41=5,RANDBETWEEN(3,6),IF(J41=6,RANDBETWEEN(4,7),IF(J41=7,RANDBETWEEN(5,8),IF(J41=8,RANDBETWEEN(6,9),IF(J41=10,10,RANDBETWEEN(9,10))))))))))),"")</f>
        <v>7</v>
      </c>
      <c r="H41" s="27">
        <f ca="1">IF(A40&lt;'MASTER COPY'!$C$7,MIN(2*J41-G41,10),"")</f>
        <v>9</v>
      </c>
      <c r="I41" s="27">
        <f ca="1">IF(A40&lt;'MASTER COPY'!$C$7,3*J41-(G41+H41),"")</f>
        <v>8</v>
      </c>
      <c r="J41" s="27">
        <f ca="1">IF(A40&lt;'MASTER COPY'!$C$7,'MASTER COPY'!G42,"")</f>
        <v>8</v>
      </c>
    </row>
    <row r="42" spans="1:10" ht="20.100000000000001" customHeight="1" x14ac:dyDescent="0.25">
      <c r="A42" s="63">
        <f>IF(A41&lt;'MASTER COPY'!$C$7,'MASTER COPY'!A43,"")</f>
        <v>35</v>
      </c>
      <c r="B42" s="63">
        <f>IF(A41&lt;'MASTER COPY'!$C$7,'MASTER COPY'!B43,"")</f>
        <v>430417010061</v>
      </c>
      <c r="C42" s="28" t="str">
        <f>IF(A41&lt;'MASTER COPY'!$C$7,'MASTER COPY'!C43,"")</f>
        <v>ROHIT KUMAR</v>
      </c>
      <c r="D42" s="47">
        <f ca="1">IF(A41&lt;'MASTER COPY'!$C$7,'MASTER COPY'!D43/2,"")</f>
        <v>14.5</v>
      </c>
      <c r="E42" s="48">
        <f ca="1">IF(A41&lt;'MASTER COPY'!$C$7,'MASTER COPY'!E43/2,"")</f>
        <v>13.5</v>
      </c>
      <c r="F42" s="63">
        <f ca="1">IF(A41&lt;'MASTER COPY'!$C$7,'MASTER COPY'!H43,"")</f>
        <v>14</v>
      </c>
      <c r="G42" s="27">
        <f ca="1">IF(A41&lt;'MASTER COPY'!$C$7,IF(J42=1,1,IF(J42=2,2,IF(J42=3,3,IF(J42=0,0,IF(J42=4,4,IF(J42=5,RANDBETWEEN(3,6),IF(J42=6,RANDBETWEEN(4,7),IF(J42=7,RANDBETWEEN(5,8),IF(J42=8,RANDBETWEEN(6,9),IF(J42=10,10,RANDBETWEEN(9,10))))))))))),"")</f>
        <v>10</v>
      </c>
      <c r="H42" s="27">
        <f ca="1">IF(A41&lt;'MASTER COPY'!$C$7,MIN(2*J42-G42,10),"")</f>
        <v>8</v>
      </c>
      <c r="I42" s="27">
        <f ca="1">IF(A41&lt;'MASTER COPY'!$C$7,3*J42-(G42+H42),"")</f>
        <v>9</v>
      </c>
      <c r="J42" s="27">
        <f ca="1">IF(A41&lt;'MASTER COPY'!$C$7,'MASTER COPY'!G43,"")</f>
        <v>9</v>
      </c>
    </row>
    <row r="43" spans="1:10" ht="20.100000000000001" customHeight="1" x14ac:dyDescent="0.25">
      <c r="A43" s="63">
        <f>IF(A42&lt;'MASTER COPY'!$C$7,'MASTER COPY'!A44,"")</f>
        <v>36</v>
      </c>
      <c r="B43" s="63">
        <f>IF(A42&lt;'MASTER COPY'!$C$7,'MASTER COPY'!B44,"")</f>
        <v>430417010063</v>
      </c>
      <c r="C43" s="28" t="str">
        <f>IF(A42&lt;'MASTER COPY'!$C$7,'MASTER COPY'!C44,"")</f>
        <v>VICTOR SIMPSON</v>
      </c>
      <c r="D43" s="47">
        <f ca="1">IF(A42&lt;'MASTER COPY'!$C$7,'MASTER COPY'!D44/2,"")</f>
        <v>14.5</v>
      </c>
      <c r="E43" s="48">
        <f ca="1">IF(A42&lt;'MASTER COPY'!$C$7,'MASTER COPY'!E44/2,"")</f>
        <v>13.5</v>
      </c>
      <c r="F43" s="63">
        <f ca="1">IF(A42&lt;'MASTER COPY'!$C$7,'MASTER COPY'!H44,"")</f>
        <v>14</v>
      </c>
      <c r="G43" s="27">
        <f ca="1">IF(A42&lt;'MASTER COPY'!$C$7,IF(J43=1,1,IF(J43=2,2,IF(J43=3,3,IF(J43=0,0,IF(J43=4,4,IF(J43=5,RANDBETWEEN(3,6),IF(J43=6,RANDBETWEEN(4,7),IF(J43=7,RANDBETWEEN(5,8),IF(J43=8,RANDBETWEEN(6,9),IF(J43=10,10,RANDBETWEEN(9,10))))))))))),"")</f>
        <v>9</v>
      </c>
      <c r="H43" s="27">
        <f ca="1">IF(A42&lt;'MASTER COPY'!$C$7,MIN(2*J43-G43,10),"")</f>
        <v>9</v>
      </c>
      <c r="I43" s="27">
        <f ca="1">IF(A42&lt;'MASTER COPY'!$C$7,3*J43-(G43+H43),"")</f>
        <v>9</v>
      </c>
      <c r="J43" s="27">
        <f ca="1">IF(A42&lt;'MASTER COPY'!$C$7,'MASTER COPY'!G44,"")</f>
        <v>9</v>
      </c>
    </row>
    <row r="44" spans="1:10" ht="20.100000000000001" customHeight="1" x14ac:dyDescent="0.25">
      <c r="A44" s="63">
        <f>IF(A43&lt;'MASTER COPY'!$C$7,'MASTER COPY'!A45,"")</f>
        <v>37</v>
      </c>
      <c r="B44" s="63">
        <f>IF(A43&lt;'MASTER COPY'!$C$7,'MASTER COPY'!B45,"")</f>
        <v>430417010065</v>
      </c>
      <c r="C44" s="28" t="str">
        <f>IF(A43&lt;'MASTER COPY'!$C$7,'MASTER COPY'!C45,"")</f>
        <v>DILEEP KUMAR</v>
      </c>
      <c r="D44" s="47">
        <f ca="1">IF(A43&lt;'MASTER COPY'!$C$7,'MASTER COPY'!D45/2,"")</f>
        <v>14</v>
      </c>
      <c r="E44" s="48">
        <f ca="1">IF(A43&lt;'MASTER COPY'!$C$7,'MASTER COPY'!E45/2,"")</f>
        <v>14</v>
      </c>
      <c r="F44" s="63">
        <f ca="1">IF(A43&lt;'MASTER COPY'!$C$7,'MASTER COPY'!H45,"")</f>
        <v>14</v>
      </c>
      <c r="G44" s="27">
        <f ca="1">IF(A43&lt;'MASTER COPY'!$C$7,IF(J44=1,1,IF(J44=2,2,IF(J44=3,3,IF(J44=0,0,IF(J44=4,4,IF(J44=5,RANDBETWEEN(3,6),IF(J44=6,RANDBETWEEN(4,7),IF(J44=7,RANDBETWEEN(5,8),IF(J44=8,RANDBETWEEN(6,9),IF(J44=10,10,RANDBETWEEN(9,10))))))))))),"")</f>
        <v>9</v>
      </c>
      <c r="H44" s="27">
        <f ca="1">IF(A43&lt;'MASTER COPY'!$C$7,MIN(2*J44-G44,10),"")</f>
        <v>7</v>
      </c>
      <c r="I44" s="27">
        <f ca="1">IF(A43&lt;'MASTER COPY'!$C$7,3*J44-(G44+H44),"")</f>
        <v>8</v>
      </c>
      <c r="J44" s="27">
        <f ca="1">IF(A43&lt;'MASTER COPY'!$C$7,'MASTER COPY'!G45,"")</f>
        <v>8</v>
      </c>
    </row>
    <row r="45" spans="1:10" ht="20.100000000000001" customHeight="1" x14ac:dyDescent="0.25">
      <c r="A45" s="63">
        <f>IF(A44&lt;'MASTER COPY'!$C$7,'MASTER COPY'!A46,"")</f>
        <v>38</v>
      </c>
      <c r="B45" s="63">
        <f>IF(A44&lt;'MASTER COPY'!$C$7,'MASTER COPY'!B46,"")</f>
        <v>430417010066</v>
      </c>
      <c r="C45" s="28" t="str">
        <f>IF(A44&lt;'MASTER COPY'!$C$7,'MASTER COPY'!C46,"")</f>
        <v>PRIYAJIT DAS</v>
      </c>
      <c r="D45" s="47">
        <f ca="1">IF(A44&lt;'MASTER COPY'!$C$7,'MASTER COPY'!D46/2,"")</f>
        <v>14.5</v>
      </c>
      <c r="E45" s="48">
        <f ca="1">IF(A44&lt;'MASTER COPY'!$C$7,'MASTER COPY'!E46/2,"")</f>
        <v>13.5</v>
      </c>
      <c r="F45" s="63">
        <f ca="1">IF(A44&lt;'MASTER COPY'!$C$7,'MASTER COPY'!H46,"")</f>
        <v>14</v>
      </c>
      <c r="G45" s="27">
        <f ca="1">IF(A44&lt;'MASTER COPY'!$C$7,IF(J45=1,1,IF(J45=2,2,IF(J45=3,3,IF(J45=0,0,IF(J45=4,4,IF(J45=5,RANDBETWEEN(3,6),IF(J45=6,RANDBETWEEN(4,7),IF(J45=7,RANDBETWEEN(5,8),IF(J45=8,RANDBETWEEN(6,9),IF(J45=10,10,RANDBETWEEN(9,10))))))))))),"")</f>
        <v>10</v>
      </c>
      <c r="H45" s="27">
        <f ca="1">IF(A44&lt;'MASTER COPY'!$C$7,MIN(2*J45-G45,10),"")</f>
        <v>8</v>
      </c>
      <c r="I45" s="27">
        <f ca="1">IF(A44&lt;'MASTER COPY'!$C$7,3*J45-(G45+H45),"")</f>
        <v>9</v>
      </c>
      <c r="J45" s="27">
        <f ca="1">IF(A44&lt;'MASTER COPY'!$C$7,'MASTER COPY'!G46,"")</f>
        <v>9</v>
      </c>
    </row>
    <row r="46" spans="1:10" ht="20.100000000000001" customHeight="1" x14ac:dyDescent="0.25">
      <c r="A46" s="63">
        <f>IF(A45&lt;'MASTER COPY'!$C$7,'MASTER COPY'!A47,"")</f>
        <v>39</v>
      </c>
      <c r="B46" s="63">
        <f>IF(A45&lt;'MASTER COPY'!$C$7,'MASTER COPY'!B47,"")</f>
        <v>430417010067</v>
      </c>
      <c r="C46" s="28" t="str">
        <f>IF(A45&lt;'MASTER COPY'!$C$7,'MASTER COPY'!C47,"")</f>
        <v>BISWAJIT KUMAR DEBNATH</v>
      </c>
      <c r="D46" s="47">
        <f ca="1">IF(A45&lt;'MASTER COPY'!$C$7,'MASTER COPY'!D47/2,"")</f>
        <v>14</v>
      </c>
      <c r="E46" s="48">
        <f ca="1">IF(A45&lt;'MASTER COPY'!$C$7,'MASTER COPY'!E47/2,"")</f>
        <v>14</v>
      </c>
      <c r="F46" s="63">
        <f ca="1">IF(A45&lt;'MASTER COPY'!$C$7,'MASTER COPY'!H47,"")</f>
        <v>14</v>
      </c>
      <c r="G46" s="27">
        <f ca="1">IF(A45&lt;'MASTER COPY'!$C$7,IF(J46=1,1,IF(J46=2,2,IF(J46=3,3,IF(J46=0,0,IF(J46=4,4,IF(J46=5,RANDBETWEEN(3,6),IF(J46=6,RANDBETWEEN(4,7),IF(J46=7,RANDBETWEEN(5,8),IF(J46=8,RANDBETWEEN(6,9),IF(J46=10,10,RANDBETWEEN(9,10))))))))))),"")</f>
        <v>10</v>
      </c>
      <c r="H46" s="27">
        <f ca="1">IF(A45&lt;'MASTER COPY'!$C$7,MIN(2*J46-G46,10),"")</f>
        <v>10</v>
      </c>
      <c r="I46" s="27">
        <f ca="1">IF(A45&lt;'MASTER COPY'!$C$7,3*J46-(G46+H46),"")</f>
        <v>10</v>
      </c>
      <c r="J46" s="27">
        <f ca="1">IF(A45&lt;'MASTER COPY'!$C$7,'MASTER COPY'!G47,"")</f>
        <v>10</v>
      </c>
    </row>
    <row r="47" spans="1:10" ht="20.100000000000001" customHeight="1" x14ac:dyDescent="0.25">
      <c r="A47" s="63">
        <f>IF(A46&lt;'MASTER COPY'!$C$7,'MASTER COPY'!A48,"")</f>
        <v>40</v>
      </c>
      <c r="B47" s="63">
        <f>IF(A46&lt;'MASTER COPY'!$C$7,'MASTER COPY'!B48,"")</f>
        <v>430417010068</v>
      </c>
      <c r="C47" s="28" t="str">
        <f>IF(A46&lt;'MASTER COPY'!$C$7,'MASTER COPY'!C48,"")</f>
        <v>PRAKASH KR. MUNDA</v>
      </c>
      <c r="D47" s="47">
        <f ca="1">IF(A46&lt;'MASTER COPY'!$C$7,'MASTER COPY'!D48/2,"")</f>
        <v>14.5</v>
      </c>
      <c r="E47" s="48">
        <f ca="1">IF(A46&lt;'MASTER COPY'!$C$7,'MASTER COPY'!E48/2,"")</f>
        <v>13.5</v>
      </c>
      <c r="F47" s="63">
        <f ca="1">IF(A46&lt;'MASTER COPY'!$C$7,'MASTER COPY'!H48,"")</f>
        <v>14</v>
      </c>
      <c r="G47" s="27">
        <f ca="1">IF(A46&lt;'MASTER COPY'!$C$7,IF(J47=1,1,IF(J47=2,2,IF(J47=3,3,IF(J47=0,0,IF(J47=4,4,IF(J47=5,RANDBETWEEN(3,6),IF(J47=6,RANDBETWEEN(4,7),IF(J47=7,RANDBETWEEN(5,8),IF(J47=8,RANDBETWEEN(6,9),IF(J47=10,10,RANDBETWEEN(9,10))))))))))),"")</f>
        <v>10</v>
      </c>
      <c r="H47" s="27">
        <f ca="1">IF(A46&lt;'MASTER COPY'!$C$7,MIN(2*J47-G47,10),"")</f>
        <v>8</v>
      </c>
      <c r="I47" s="27">
        <f ca="1">IF(A46&lt;'MASTER COPY'!$C$7,3*J47-(G47+H47),"")</f>
        <v>9</v>
      </c>
      <c r="J47" s="27">
        <f ca="1">IF(A46&lt;'MASTER COPY'!$C$7,'MASTER COPY'!G48,"")</f>
        <v>9</v>
      </c>
    </row>
    <row r="48" spans="1:10" ht="20.100000000000001" customHeight="1" x14ac:dyDescent="0.25">
      <c r="A48" s="63">
        <f>IF(A47&lt;'MASTER COPY'!$C$7,'MASTER COPY'!A49,"")</f>
        <v>41</v>
      </c>
      <c r="B48" s="63">
        <f>IF(A47&lt;'MASTER COPY'!$C$7,'MASTER COPY'!B49,"")</f>
        <v>430417010071</v>
      </c>
      <c r="C48" s="28" t="str">
        <f>IF(A47&lt;'MASTER COPY'!$C$7,'MASTER COPY'!C49,"")</f>
        <v>SUBHAM DAS</v>
      </c>
      <c r="D48" s="47">
        <f ca="1">IF(A47&lt;'MASTER COPY'!$C$7,'MASTER COPY'!D49/2,"")</f>
        <v>14</v>
      </c>
      <c r="E48" s="48">
        <f ca="1">IF(A47&lt;'MASTER COPY'!$C$7,'MASTER COPY'!E49/2,"")</f>
        <v>14</v>
      </c>
      <c r="F48" s="63">
        <f ca="1">IF(A47&lt;'MASTER COPY'!$C$7,'MASTER COPY'!H49,"")</f>
        <v>14</v>
      </c>
      <c r="G48" s="27">
        <f ca="1">IF(A47&lt;'MASTER COPY'!$C$7,IF(J48=1,1,IF(J48=2,2,IF(J48=3,3,IF(J48=0,0,IF(J48=4,4,IF(J48=5,RANDBETWEEN(3,6),IF(J48=6,RANDBETWEEN(4,7),IF(J48=7,RANDBETWEEN(5,8),IF(J48=8,RANDBETWEEN(6,9),IF(J48=10,10,RANDBETWEEN(9,10))))))))))),"")</f>
        <v>6</v>
      </c>
      <c r="H48" s="27">
        <f ca="1">IF(A47&lt;'MASTER COPY'!$C$7,MIN(2*J48-G48,10),"")</f>
        <v>10</v>
      </c>
      <c r="I48" s="27">
        <f ca="1">IF(A47&lt;'MASTER COPY'!$C$7,3*J48-(G48+H48),"")</f>
        <v>8</v>
      </c>
      <c r="J48" s="27">
        <f ca="1">IF(A47&lt;'MASTER COPY'!$C$7,'MASTER COPY'!G49,"")</f>
        <v>8</v>
      </c>
    </row>
    <row r="49" spans="1:10" ht="20.100000000000001" customHeight="1" x14ac:dyDescent="0.25">
      <c r="A49" s="63">
        <f>IF(A48&lt;'MASTER COPY'!$C$7,'MASTER COPY'!A50,"")</f>
        <v>42</v>
      </c>
      <c r="B49" s="63">
        <f>IF(A48&lt;'MASTER COPY'!$C$7,'MASTER COPY'!B50,"")</f>
        <v>430417020001</v>
      </c>
      <c r="C49" s="28" t="str">
        <f>IF(A48&lt;'MASTER COPY'!$C$7,'MASTER COPY'!C50,"")</f>
        <v>SNEHA SINGH</v>
      </c>
      <c r="D49" s="47">
        <f ca="1">IF(A48&lt;'MASTER COPY'!$C$7,'MASTER COPY'!D50/2,"")</f>
        <v>14</v>
      </c>
      <c r="E49" s="48">
        <f ca="1">IF(A48&lt;'MASTER COPY'!$C$7,'MASTER COPY'!E50/2,"")</f>
        <v>14</v>
      </c>
      <c r="F49" s="63">
        <f ca="1">IF(A48&lt;'MASTER COPY'!$C$7,'MASTER COPY'!H50,"")</f>
        <v>14</v>
      </c>
      <c r="G49" s="27">
        <f ca="1">IF(A48&lt;'MASTER COPY'!$C$7,IF(J49=1,1,IF(J49=2,2,IF(J49=3,3,IF(J49=0,0,IF(J49=4,4,IF(J49=5,RANDBETWEEN(3,6),IF(J49=6,RANDBETWEEN(4,7),IF(J49=7,RANDBETWEEN(5,8),IF(J49=8,RANDBETWEEN(6,9),IF(J49=10,10,RANDBETWEEN(9,10))))))))))),"")</f>
        <v>7</v>
      </c>
      <c r="H49" s="27">
        <f ca="1">IF(A48&lt;'MASTER COPY'!$C$7,MIN(2*J49-G49,10),"")</f>
        <v>9</v>
      </c>
      <c r="I49" s="27">
        <f ca="1">IF(A48&lt;'MASTER COPY'!$C$7,3*J49-(G49+H49),"")</f>
        <v>8</v>
      </c>
      <c r="J49" s="27">
        <f ca="1">IF(A48&lt;'MASTER COPY'!$C$7,'MASTER COPY'!G50,"")</f>
        <v>8</v>
      </c>
    </row>
    <row r="50" spans="1:10" ht="20.100000000000001" customHeight="1" x14ac:dyDescent="0.25">
      <c r="A50" s="63">
        <f>IF(A49&lt;'MASTER COPY'!$C$7,'MASTER COPY'!A51,"")</f>
        <v>43</v>
      </c>
      <c r="B50" s="63">
        <f>IF(A49&lt;'MASTER COPY'!$C$7,'MASTER COPY'!B51,"")</f>
        <v>430417020006</v>
      </c>
      <c r="C50" s="28" t="str">
        <f>IF(A49&lt;'MASTER COPY'!$C$7,'MASTER COPY'!C51,"")</f>
        <v>DEBARATI DAS</v>
      </c>
      <c r="D50" s="47">
        <f ca="1">IF(A49&lt;'MASTER COPY'!$C$7,'MASTER COPY'!D51/2,"")</f>
        <v>14.5</v>
      </c>
      <c r="E50" s="48">
        <f ca="1">IF(A49&lt;'MASTER COPY'!$C$7,'MASTER COPY'!E51/2,"")</f>
        <v>13.5</v>
      </c>
      <c r="F50" s="63">
        <f ca="1">IF(A49&lt;'MASTER COPY'!$C$7,'MASTER COPY'!H51,"")</f>
        <v>14</v>
      </c>
      <c r="G50" s="27">
        <f ca="1">IF(A49&lt;'MASTER COPY'!$C$7,IF(J50=1,1,IF(J50=2,2,IF(J50=3,3,IF(J50=0,0,IF(J50=4,4,IF(J50=5,RANDBETWEEN(3,6),IF(J50=6,RANDBETWEEN(4,7),IF(J50=7,RANDBETWEEN(5,8),IF(J50=8,RANDBETWEEN(6,9),IF(J50=10,10,RANDBETWEEN(9,10))))))))))),"")</f>
        <v>8</v>
      </c>
      <c r="H50" s="27">
        <f ca="1">IF(A49&lt;'MASTER COPY'!$C$7,MIN(2*J50-G50,10),"")</f>
        <v>8</v>
      </c>
      <c r="I50" s="27">
        <f ca="1">IF(A49&lt;'MASTER COPY'!$C$7,3*J50-(G50+H50),"")</f>
        <v>8</v>
      </c>
      <c r="J50" s="27">
        <f ca="1">IF(A49&lt;'MASTER COPY'!$C$7,'MASTER COPY'!G51,"")</f>
        <v>8</v>
      </c>
    </row>
    <row r="51" spans="1:10" ht="20.100000000000001" customHeight="1" x14ac:dyDescent="0.25">
      <c r="A51" s="63">
        <f>IF(A50&lt;'MASTER COPY'!$C$7,'MASTER COPY'!A52,"")</f>
        <v>44</v>
      </c>
      <c r="B51" s="63">
        <f>IF(A50&lt;'MASTER COPY'!$C$7,'MASTER COPY'!B52,"")</f>
        <v>430417020019</v>
      </c>
      <c r="C51" s="28" t="str">
        <f>IF(A50&lt;'MASTER COPY'!$C$7,'MASTER COPY'!C52,"")</f>
        <v>SNEHA HALDER</v>
      </c>
      <c r="D51" s="47">
        <f ca="1">IF(A50&lt;'MASTER COPY'!$C$7,'MASTER COPY'!D52/2,"")</f>
        <v>14</v>
      </c>
      <c r="E51" s="48">
        <f ca="1">IF(A50&lt;'MASTER COPY'!$C$7,'MASTER COPY'!E52/2,"")</f>
        <v>14</v>
      </c>
      <c r="F51" s="63">
        <f ca="1">IF(A50&lt;'MASTER COPY'!$C$7,'MASTER COPY'!H52,"")</f>
        <v>14</v>
      </c>
      <c r="G51" s="27">
        <f ca="1">IF(A50&lt;'MASTER COPY'!$C$7,IF(J51=1,1,IF(J51=2,2,IF(J51=3,3,IF(J51=0,0,IF(J51=4,4,IF(J51=5,RANDBETWEEN(3,6),IF(J51=6,RANDBETWEEN(4,7),IF(J51=7,RANDBETWEEN(5,8),IF(J51=8,RANDBETWEEN(6,9),IF(J51=10,10,RANDBETWEEN(9,10))))))))))),"")</f>
        <v>10</v>
      </c>
      <c r="H51" s="27">
        <f ca="1">IF(A50&lt;'MASTER COPY'!$C$7,MIN(2*J51-G51,10),"")</f>
        <v>10</v>
      </c>
      <c r="I51" s="27">
        <f ca="1">IF(A50&lt;'MASTER COPY'!$C$7,3*J51-(G51+H51),"")</f>
        <v>10</v>
      </c>
      <c r="J51" s="27">
        <f ca="1">IF(A50&lt;'MASTER COPY'!$C$7,'MASTER COPY'!G52,"")</f>
        <v>10</v>
      </c>
    </row>
    <row r="52" spans="1:10" ht="20.100000000000001" customHeight="1" x14ac:dyDescent="0.25">
      <c r="A52" s="63">
        <f>IF(A51&lt;'MASTER COPY'!$C$7,'MASTER COPY'!A53,"")</f>
        <v>45</v>
      </c>
      <c r="B52" s="63">
        <f>IF(A51&lt;'MASTER COPY'!$C$7,'MASTER COPY'!B53,"")</f>
        <v>430417020020</v>
      </c>
      <c r="C52" s="28" t="str">
        <f>IF(A51&lt;'MASTER COPY'!$C$7,'MASTER COPY'!C53,"")</f>
        <v>ARPITA DUTTA</v>
      </c>
      <c r="D52" s="47">
        <f ca="1">IF(A51&lt;'MASTER COPY'!$C$7,'MASTER COPY'!D53/2,"")</f>
        <v>14</v>
      </c>
      <c r="E52" s="48">
        <f ca="1">IF(A51&lt;'MASTER COPY'!$C$7,'MASTER COPY'!E53/2,"")</f>
        <v>14</v>
      </c>
      <c r="F52" s="63">
        <f ca="1">IF(A51&lt;'MASTER COPY'!$C$7,'MASTER COPY'!H53,"")</f>
        <v>14</v>
      </c>
      <c r="G52" s="27">
        <f ca="1">IF(A51&lt;'MASTER COPY'!$C$7,IF(J52=1,1,IF(J52=2,2,IF(J52=3,3,IF(J52=0,0,IF(J52=4,4,IF(J52=5,RANDBETWEEN(3,6),IF(J52=6,RANDBETWEEN(4,7),IF(J52=7,RANDBETWEEN(5,8),IF(J52=8,RANDBETWEEN(6,9),IF(J52=10,10,RANDBETWEEN(9,10))))))))))),"")</f>
        <v>7</v>
      </c>
      <c r="H52" s="27">
        <f ca="1">IF(A51&lt;'MASTER COPY'!$C$7,MIN(2*J52-G52,10),"")</f>
        <v>9</v>
      </c>
      <c r="I52" s="27">
        <f ca="1">IF(A51&lt;'MASTER COPY'!$C$7,3*J52-(G52+H52),"")</f>
        <v>8</v>
      </c>
      <c r="J52" s="27">
        <f ca="1">IF(A51&lt;'MASTER COPY'!$C$7,'MASTER COPY'!G53,"")</f>
        <v>8</v>
      </c>
    </row>
    <row r="53" spans="1:10" ht="20.100000000000001" customHeight="1" x14ac:dyDescent="0.25">
      <c r="A53" s="63">
        <f>IF(A52&lt;'MASTER COPY'!$C$7,'MASTER COPY'!A54,"")</f>
        <v>46</v>
      </c>
      <c r="B53" s="63">
        <f>IF(A52&lt;'MASTER COPY'!$C$7,'MASTER COPY'!B54,"")</f>
        <v>430417020028</v>
      </c>
      <c r="C53" s="28" t="str">
        <f>IF(A52&lt;'MASTER COPY'!$C$7,'MASTER COPY'!C54,"")</f>
        <v>DEBASMITA PATHAK</v>
      </c>
      <c r="D53" s="47">
        <f ca="1">IF(A52&lt;'MASTER COPY'!$C$7,'MASTER COPY'!D54/2,"")</f>
        <v>14</v>
      </c>
      <c r="E53" s="48">
        <f ca="1">IF(A52&lt;'MASTER COPY'!$C$7,'MASTER COPY'!E54/2,"")</f>
        <v>14</v>
      </c>
      <c r="F53" s="63">
        <f ca="1">IF(A52&lt;'MASTER COPY'!$C$7,'MASTER COPY'!H54,"")</f>
        <v>14</v>
      </c>
      <c r="G53" s="27">
        <f ca="1">IF(A52&lt;'MASTER COPY'!$C$7,IF(J53=1,1,IF(J53=2,2,IF(J53=3,3,IF(J53=0,0,IF(J53=4,4,IF(J53=5,RANDBETWEEN(3,6),IF(J53=6,RANDBETWEEN(4,7),IF(J53=7,RANDBETWEEN(5,8),IF(J53=8,RANDBETWEEN(6,9),IF(J53=10,10,RANDBETWEEN(9,10))))))))))),"")</f>
        <v>10</v>
      </c>
      <c r="H53" s="27">
        <f ca="1">IF(A52&lt;'MASTER COPY'!$C$7,MIN(2*J53-G53,10),"")</f>
        <v>8</v>
      </c>
      <c r="I53" s="27">
        <f ca="1">IF(A52&lt;'MASTER COPY'!$C$7,3*J53-(G53+H53),"")</f>
        <v>9</v>
      </c>
      <c r="J53" s="27">
        <f ca="1">IF(A52&lt;'MASTER COPY'!$C$7,'MASTER COPY'!G54,"")</f>
        <v>9</v>
      </c>
    </row>
    <row r="54" spans="1:10" ht="20.100000000000001" customHeight="1" x14ac:dyDescent="0.25">
      <c r="A54" s="63">
        <f>IF(A53&lt;'MASTER COPY'!$C$7,'MASTER COPY'!A55,"")</f>
        <v>47</v>
      </c>
      <c r="B54" s="63">
        <f>IF(A53&lt;'MASTER COPY'!$C$7,'MASTER COPY'!B55,"")</f>
        <v>430417020034</v>
      </c>
      <c r="C54" s="28" t="str">
        <f>IF(A53&lt;'MASTER COPY'!$C$7,'MASTER COPY'!C55,"")</f>
        <v>SHREYASI KARMAKAR</v>
      </c>
      <c r="D54" s="47">
        <f ca="1">IF(A53&lt;'MASTER COPY'!$C$7,'MASTER COPY'!D55/2,"")</f>
        <v>14.5</v>
      </c>
      <c r="E54" s="48">
        <f ca="1">IF(A53&lt;'MASTER COPY'!$C$7,'MASTER COPY'!E55/2,"")</f>
        <v>13.5</v>
      </c>
      <c r="F54" s="63">
        <f ca="1">IF(A53&lt;'MASTER COPY'!$C$7,'MASTER COPY'!H55,"")</f>
        <v>14</v>
      </c>
      <c r="G54" s="27">
        <f ca="1">IF(A53&lt;'MASTER COPY'!$C$7,IF(J54=1,1,IF(J54=2,2,IF(J54=3,3,IF(J54=0,0,IF(J54=4,4,IF(J54=5,RANDBETWEEN(3,6),IF(J54=6,RANDBETWEEN(4,7),IF(J54=7,RANDBETWEEN(5,8),IF(J54=8,RANDBETWEEN(6,9),IF(J54=10,10,RANDBETWEEN(9,10))))))))))),"")</f>
        <v>7</v>
      </c>
      <c r="H54" s="27">
        <f ca="1">IF(A53&lt;'MASTER COPY'!$C$7,MIN(2*J54-G54,10),"")</f>
        <v>9</v>
      </c>
      <c r="I54" s="27">
        <f ca="1">IF(A53&lt;'MASTER COPY'!$C$7,3*J54-(G54+H54),"")</f>
        <v>8</v>
      </c>
      <c r="J54" s="27">
        <f ca="1">IF(A53&lt;'MASTER COPY'!$C$7,'MASTER COPY'!G55,"")</f>
        <v>8</v>
      </c>
    </row>
    <row r="55" spans="1:10" ht="20.100000000000001" customHeight="1" x14ac:dyDescent="0.25">
      <c r="A55" s="63">
        <f>IF(A54&lt;'MASTER COPY'!$C$7,'MASTER COPY'!A56,"")</f>
        <v>48</v>
      </c>
      <c r="B55" s="63">
        <f>IF(A54&lt;'MASTER COPY'!$C$7,'MASTER COPY'!B56,"")</f>
        <v>430417020040</v>
      </c>
      <c r="C55" s="28" t="str">
        <f>IF(A54&lt;'MASTER COPY'!$C$7,'MASTER COPY'!C56,"")</f>
        <v>RUPARNA MUKHERJEE</v>
      </c>
      <c r="D55" s="47">
        <f ca="1">IF(A54&lt;'MASTER COPY'!$C$7,'MASTER COPY'!D56/2,"")</f>
        <v>14.5</v>
      </c>
      <c r="E55" s="48">
        <f ca="1">IF(A54&lt;'MASTER COPY'!$C$7,'MASTER COPY'!E56/2,"")</f>
        <v>13.5</v>
      </c>
      <c r="F55" s="63">
        <f ca="1">IF(A54&lt;'MASTER COPY'!$C$7,'MASTER COPY'!H56,"")</f>
        <v>14</v>
      </c>
      <c r="G55" s="27">
        <f ca="1">IF(A54&lt;'MASTER COPY'!$C$7,IF(J55=1,1,IF(J55=2,2,IF(J55=3,3,IF(J55=0,0,IF(J55=4,4,IF(J55=5,RANDBETWEEN(3,6),IF(J55=6,RANDBETWEEN(4,7),IF(J55=7,RANDBETWEEN(5,8),IF(J55=8,RANDBETWEEN(6,9),IF(J55=10,10,RANDBETWEEN(9,10))))))))))),"")</f>
        <v>7</v>
      </c>
      <c r="H55" s="27">
        <f ca="1">IF(A54&lt;'MASTER COPY'!$C$7,MIN(2*J55-G55,10),"")</f>
        <v>9</v>
      </c>
      <c r="I55" s="27">
        <f ca="1">IF(A54&lt;'MASTER COPY'!$C$7,3*J55-(G55+H55),"")</f>
        <v>8</v>
      </c>
      <c r="J55" s="27">
        <f ca="1">IF(A54&lt;'MASTER COPY'!$C$7,'MASTER COPY'!G56,"")</f>
        <v>8</v>
      </c>
    </row>
    <row r="56" spans="1:10" ht="20.100000000000001" customHeight="1" x14ac:dyDescent="0.25">
      <c r="A56" s="63">
        <f>IF(A55&lt;'MASTER COPY'!$C$7,'MASTER COPY'!A57,"")</f>
        <v>49</v>
      </c>
      <c r="B56" s="63">
        <f>IF(A55&lt;'MASTER COPY'!$C$7,'MASTER COPY'!B57,"")</f>
        <v>430417020043</v>
      </c>
      <c r="C56" s="28" t="str">
        <f>IF(A55&lt;'MASTER COPY'!$C$7,'MASTER COPY'!C57,"")</f>
        <v>SHREYASHREE MONDAL</v>
      </c>
      <c r="D56" s="47">
        <f ca="1">IF(A55&lt;'MASTER COPY'!$C$7,'MASTER COPY'!D57/2,"")</f>
        <v>14</v>
      </c>
      <c r="E56" s="48">
        <f ca="1">IF(A55&lt;'MASTER COPY'!$C$7,'MASTER COPY'!E57/2,"")</f>
        <v>14</v>
      </c>
      <c r="F56" s="63">
        <f ca="1">IF(A55&lt;'MASTER COPY'!$C$7,'MASTER COPY'!H57,"")</f>
        <v>14</v>
      </c>
      <c r="G56" s="27">
        <f ca="1">IF(A55&lt;'MASTER COPY'!$C$7,IF(J56=1,1,IF(J56=2,2,IF(J56=3,3,IF(J56=0,0,IF(J56=4,4,IF(J56=5,RANDBETWEEN(3,6),IF(J56=6,RANDBETWEEN(4,7),IF(J56=7,RANDBETWEEN(5,8),IF(J56=8,RANDBETWEEN(6,9),IF(J56=10,10,RANDBETWEEN(9,10))))))))))),"")</f>
        <v>9</v>
      </c>
      <c r="H56" s="27">
        <f ca="1">IF(A55&lt;'MASTER COPY'!$C$7,MIN(2*J56-G56,10),"")</f>
        <v>7</v>
      </c>
      <c r="I56" s="27">
        <f ca="1">IF(A55&lt;'MASTER COPY'!$C$7,3*J56-(G56+H56),"")</f>
        <v>8</v>
      </c>
      <c r="J56" s="27">
        <f ca="1">IF(A55&lt;'MASTER COPY'!$C$7,'MASTER COPY'!G57,"")</f>
        <v>8</v>
      </c>
    </row>
    <row r="57" spans="1:10" ht="20.100000000000001" customHeight="1" x14ac:dyDescent="0.25">
      <c r="A57" s="63">
        <f>IF(A56&lt;'MASTER COPY'!$C$7,'MASTER COPY'!A58,"")</f>
        <v>50</v>
      </c>
      <c r="B57" s="63">
        <f>IF(A56&lt;'MASTER COPY'!$C$7,'MASTER COPY'!B58,"")</f>
        <v>430417020048</v>
      </c>
      <c r="C57" s="28" t="str">
        <f>IF(A56&lt;'MASTER COPY'!$C$7,'MASTER COPY'!C58,"")</f>
        <v>ADRIJA SARKAR</v>
      </c>
      <c r="D57" s="47">
        <f ca="1">IF(A56&lt;'MASTER COPY'!$C$7,'MASTER COPY'!D58/2,"")</f>
        <v>14.5</v>
      </c>
      <c r="E57" s="48">
        <f ca="1">IF(A56&lt;'MASTER COPY'!$C$7,'MASTER COPY'!E58/2,"")</f>
        <v>13.5</v>
      </c>
      <c r="F57" s="63">
        <f ca="1">IF(A56&lt;'MASTER COPY'!$C$7,'MASTER COPY'!H58,"")</f>
        <v>14</v>
      </c>
      <c r="G57" s="27">
        <f ca="1">IF(A56&lt;'MASTER COPY'!$C$7,IF(J57=1,1,IF(J57=2,2,IF(J57=3,3,IF(J57=0,0,IF(J57=4,4,IF(J57=5,RANDBETWEEN(3,6),IF(J57=6,RANDBETWEEN(4,7),IF(J57=7,RANDBETWEEN(5,8),IF(J57=8,RANDBETWEEN(6,9),IF(J57=10,10,RANDBETWEEN(9,10))))))))))),"")</f>
        <v>9</v>
      </c>
      <c r="H57" s="27">
        <f ca="1">IF(A56&lt;'MASTER COPY'!$C$7,MIN(2*J57-G57,10),"")</f>
        <v>9</v>
      </c>
      <c r="I57" s="27">
        <f ca="1">IF(A56&lt;'MASTER COPY'!$C$7,3*J57-(G57+H57),"")</f>
        <v>9</v>
      </c>
      <c r="J57" s="27">
        <f ca="1">IF(A56&lt;'MASTER COPY'!$C$7,'MASTER COPY'!G58,"")</f>
        <v>9</v>
      </c>
    </row>
    <row r="58" spans="1:10" ht="20.100000000000001" customHeight="1" x14ac:dyDescent="0.25">
      <c r="A58" s="63">
        <f>IF(A57&lt;'MASTER COPY'!$C$7,'MASTER COPY'!A59,"")</f>
        <v>51</v>
      </c>
      <c r="B58" s="63">
        <f>IF(A57&lt;'MASTER COPY'!$C$7,'MASTER COPY'!B59,"")</f>
        <v>430417020049</v>
      </c>
      <c r="C58" s="28" t="str">
        <f>IF(A57&lt;'MASTER COPY'!$C$7,'MASTER COPY'!C59,"")</f>
        <v>SUDIPA KARMAKAR</v>
      </c>
      <c r="D58" s="47">
        <f ca="1">IF(A57&lt;'MASTER COPY'!$C$7,'MASTER COPY'!D59/2,"")</f>
        <v>14.5</v>
      </c>
      <c r="E58" s="48">
        <f ca="1">IF(A57&lt;'MASTER COPY'!$C$7,'MASTER COPY'!E59/2,"")</f>
        <v>13.5</v>
      </c>
      <c r="F58" s="63">
        <f ca="1">IF(A57&lt;'MASTER COPY'!$C$7,'MASTER COPY'!H59,"")</f>
        <v>14</v>
      </c>
      <c r="G58" s="27">
        <f ca="1">IF(A57&lt;'MASTER COPY'!$C$7,IF(J58=1,1,IF(J58=2,2,IF(J58=3,3,IF(J58=0,0,IF(J58=4,4,IF(J58=5,RANDBETWEEN(3,6),IF(J58=6,RANDBETWEEN(4,7),IF(J58=7,RANDBETWEEN(5,8),IF(J58=8,RANDBETWEEN(6,9),IF(J58=10,10,RANDBETWEEN(9,10))))))))))),"")</f>
        <v>7</v>
      </c>
      <c r="H58" s="27">
        <f ca="1">IF(A57&lt;'MASTER COPY'!$C$7,MIN(2*J58-G58,10),"")</f>
        <v>9</v>
      </c>
      <c r="I58" s="27">
        <f ca="1">IF(A57&lt;'MASTER COPY'!$C$7,3*J58-(G58+H58),"")</f>
        <v>8</v>
      </c>
      <c r="J58" s="27">
        <f ca="1">IF(A57&lt;'MASTER COPY'!$C$7,'MASTER COPY'!G59,"")</f>
        <v>8</v>
      </c>
    </row>
    <row r="59" spans="1:10" ht="20.100000000000001" customHeight="1" x14ac:dyDescent="0.25">
      <c r="A59" s="63">
        <f>IF(A58&lt;'MASTER COPY'!$C$7,'MASTER COPY'!A60,"")</f>
        <v>52</v>
      </c>
      <c r="B59" s="63">
        <f>IF(A58&lt;'MASTER COPY'!$C$7,'MASTER COPY'!B60,"")</f>
        <v>430417020053</v>
      </c>
      <c r="C59" s="28" t="str">
        <f>IF(A58&lt;'MASTER COPY'!$C$7,'MASTER COPY'!C60,"")</f>
        <v>SAYANI SADHUKHAN</v>
      </c>
      <c r="D59" s="47">
        <f ca="1">IF(A58&lt;'MASTER COPY'!$C$7,'MASTER COPY'!D60/2,"")</f>
        <v>14.5</v>
      </c>
      <c r="E59" s="48">
        <f ca="1">IF(A58&lt;'MASTER COPY'!$C$7,'MASTER COPY'!E60/2,"")</f>
        <v>13.5</v>
      </c>
      <c r="F59" s="63">
        <f ca="1">IF(A58&lt;'MASTER COPY'!$C$7,'MASTER COPY'!H60,"")</f>
        <v>14</v>
      </c>
      <c r="G59" s="27">
        <f ca="1">IF(A58&lt;'MASTER COPY'!$C$7,IF(J59=1,1,IF(J59=2,2,IF(J59=3,3,IF(J59=0,0,IF(J59=4,4,IF(J59=5,RANDBETWEEN(3,6),IF(J59=6,RANDBETWEEN(4,7),IF(J59=7,RANDBETWEEN(5,8),IF(J59=8,RANDBETWEEN(6,9),IF(J59=10,10,RANDBETWEEN(9,10))))))))))),"")</f>
        <v>10</v>
      </c>
      <c r="H59" s="27">
        <f ca="1">IF(A58&lt;'MASTER COPY'!$C$7,MIN(2*J59-G59,10),"")</f>
        <v>8</v>
      </c>
      <c r="I59" s="27">
        <f ca="1">IF(A58&lt;'MASTER COPY'!$C$7,3*J59-(G59+H59),"")</f>
        <v>9</v>
      </c>
      <c r="J59" s="27">
        <f ca="1">IF(A58&lt;'MASTER COPY'!$C$7,'MASTER COPY'!G60,"")</f>
        <v>9</v>
      </c>
    </row>
    <row r="60" spans="1:10" ht="20.100000000000001" customHeight="1" x14ac:dyDescent="0.25">
      <c r="A60" s="63">
        <f>IF(A59&lt;'MASTER COPY'!$C$7,'MASTER COPY'!A61,"")</f>
        <v>53</v>
      </c>
      <c r="B60" s="63">
        <f>IF(A59&lt;'MASTER COPY'!$C$7,'MASTER COPY'!B61,"")</f>
        <v>430417020054</v>
      </c>
      <c r="C60" s="28" t="str">
        <f>IF(A59&lt;'MASTER COPY'!$C$7,'MASTER COPY'!C61,"")</f>
        <v>NEHA DEY</v>
      </c>
      <c r="D60" s="47">
        <f ca="1">IF(A59&lt;'MASTER COPY'!$C$7,'MASTER COPY'!D61/2,"")</f>
        <v>14.5</v>
      </c>
      <c r="E60" s="48">
        <f ca="1">IF(A59&lt;'MASTER COPY'!$C$7,'MASTER COPY'!E61/2,"")</f>
        <v>13.5</v>
      </c>
      <c r="F60" s="63">
        <f ca="1">IF(A59&lt;'MASTER COPY'!$C$7,'MASTER COPY'!H61,"")</f>
        <v>14</v>
      </c>
      <c r="G60" s="27">
        <f ca="1">IF(A59&lt;'MASTER COPY'!$C$7,IF(J60=1,1,IF(J60=2,2,IF(J60=3,3,IF(J60=0,0,IF(J60=4,4,IF(J60=5,RANDBETWEEN(3,6),IF(J60=6,RANDBETWEEN(4,7),IF(J60=7,RANDBETWEEN(5,8),IF(J60=8,RANDBETWEEN(6,9),IF(J60=10,10,RANDBETWEEN(9,10))))))))))),"")</f>
        <v>9</v>
      </c>
      <c r="H60" s="27">
        <f ca="1">IF(A59&lt;'MASTER COPY'!$C$7,MIN(2*J60-G60,10),"")</f>
        <v>7</v>
      </c>
      <c r="I60" s="27">
        <f ca="1">IF(A59&lt;'MASTER COPY'!$C$7,3*J60-(G60+H60),"")</f>
        <v>8</v>
      </c>
      <c r="J60" s="27">
        <f ca="1">IF(A59&lt;'MASTER COPY'!$C$7,'MASTER COPY'!G61,"")</f>
        <v>8</v>
      </c>
    </row>
    <row r="61" spans="1:10" ht="20.100000000000001" customHeight="1" x14ac:dyDescent="0.25">
      <c r="A61" s="63">
        <f>IF(A60&lt;'MASTER COPY'!$C$7,'MASTER COPY'!A62,"")</f>
        <v>54</v>
      </c>
      <c r="B61" s="63">
        <f>IF(A60&lt;'MASTER COPY'!$C$7,'MASTER COPY'!B62,"")</f>
        <v>430417020056</v>
      </c>
      <c r="C61" s="28" t="str">
        <f>IF(A60&lt;'MASTER COPY'!$C$7,'MASTER COPY'!C62,"")</f>
        <v>MASUMA KHATUN</v>
      </c>
      <c r="D61" s="47">
        <f ca="1">IF(A60&lt;'MASTER COPY'!$C$7,'MASTER COPY'!D62/2,"")</f>
        <v>14.5</v>
      </c>
      <c r="E61" s="48">
        <f ca="1">IF(A60&lt;'MASTER COPY'!$C$7,'MASTER COPY'!E62/2,"")</f>
        <v>13.5</v>
      </c>
      <c r="F61" s="63">
        <f ca="1">IF(A60&lt;'MASTER COPY'!$C$7,'MASTER COPY'!H62,"")</f>
        <v>14</v>
      </c>
      <c r="G61" s="27">
        <f ca="1">IF(A60&lt;'MASTER COPY'!$C$7,IF(J61=1,1,IF(J61=2,2,IF(J61=3,3,IF(J61=0,0,IF(J61=4,4,IF(J61=5,RANDBETWEEN(3,6),IF(J61=6,RANDBETWEEN(4,7),IF(J61=7,RANDBETWEEN(5,8),IF(J61=8,RANDBETWEEN(6,9),IF(J61=10,10,RANDBETWEEN(9,10))))))))))),"")</f>
        <v>10</v>
      </c>
      <c r="H61" s="27">
        <f ca="1">IF(A60&lt;'MASTER COPY'!$C$7,MIN(2*J61-G61,10),"")</f>
        <v>10</v>
      </c>
      <c r="I61" s="27">
        <f ca="1">IF(A60&lt;'MASTER COPY'!$C$7,3*J61-(G61+H61),"")</f>
        <v>10</v>
      </c>
      <c r="J61" s="27">
        <f ca="1">IF(A60&lt;'MASTER COPY'!$C$7,'MASTER COPY'!G62,"")</f>
        <v>10</v>
      </c>
    </row>
    <row r="62" spans="1:10" ht="20.100000000000001" customHeight="1" x14ac:dyDescent="0.25">
      <c r="A62" s="63">
        <f>IF(A61&lt;'MASTER COPY'!$C$7,'MASTER COPY'!A63,"")</f>
        <v>55</v>
      </c>
      <c r="B62" s="63">
        <f>IF(A61&lt;'MASTER COPY'!$C$7,'MASTER COPY'!B63,"")</f>
        <v>430417020070</v>
      </c>
      <c r="C62" s="28" t="str">
        <f>IF(A61&lt;'MASTER COPY'!$C$7,'MASTER COPY'!C63,"")</f>
        <v>SUKANYA CHAKRABORTY</v>
      </c>
      <c r="D62" s="47">
        <f ca="1">IF(A61&lt;'MASTER COPY'!$C$7,'MASTER COPY'!D63/2,"")</f>
        <v>14.5</v>
      </c>
      <c r="E62" s="48">
        <f ca="1">IF(A61&lt;'MASTER COPY'!$C$7,'MASTER COPY'!E63/2,"")</f>
        <v>13.5</v>
      </c>
      <c r="F62" s="63">
        <f ca="1">IF(A61&lt;'MASTER COPY'!$C$7,'MASTER COPY'!H63,"")</f>
        <v>14</v>
      </c>
      <c r="G62" s="27">
        <f ca="1">IF(A61&lt;'MASTER COPY'!$C$7,IF(J62=1,1,IF(J62=2,2,IF(J62=3,3,IF(J62=0,0,IF(J62=4,4,IF(J62=5,RANDBETWEEN(3,6),IF(J62=6,RANDBETWEEN(4,7),IF(J62=7,RANDBETWEEN(5,8),IF(J62=8,RANDBETWEEN(6,9),IF(J62=10,10,RANDBETWEEN(9,10))))))))))),"")</f>
        <v>9</v>
      </c>
      <c r="H62" s="27">
        <f ca="1">IF(A61&lt;'MASTER COPY'!$C$7,MIN(2*J62-G62,10),"")</f>
        <v>7</v>
      </c>
      <c r="I62" s="27">
        <f ca="1">IF(A61&lt;'MASTER COPY'!$C$7,3*J62-(G62+H62),"")</f>
        <v>8</v>
      </c>
      <c r="J62" s="27">
        <f ca="1">IF(A61&lt;'MASTER COPY'!$C$7,'MASTER COPY'!G63,"")</f>
        <v>8</v>
      </c>
    </row>
    <row r="63" spans="1:10" ht="20.100000000000001" customHeight="1" x14ac:dyDescent="0.25">
      <c r="A63" s="63" t="str">
        <f>IF(A62&lt;'MASTER COPY'!$C$7,'MASTER COPY'!A64,"")</f>
        <v/>
      </c>
      <c r="B63" s="63" t="str">
        <f>IF(A62&lt;'MASTER COPY'!$C$7,'MASTER COPY'!B64,"")</f>
        <v/>
      </c>
      <c r="C63" s="28" t="str">
        <f>IF(A62&lt;'MASTER COPY'!$C$7,'MASTER COPY'!C64,"")</f>
        <v/>
      </c>
      <c r="D63" s="47" t="str">
        <f>IF(A62&lt;'MASTER COPY'!$C$7,'MASTER COPY'!D64/2,"")</f>
        <v/>
      </c>
      <c r="E63" s="48" t="str">
        <f>IF(A62&lt;'MASTER COPY'!$C$7,'MASTER COPY'!E64/2,"")</f>
        <v/>
      </c>
      <c r="F63" s="63" t="str">
        <f>IF(A62&lt;'MASTER COPY'!$C$7,'MASTER COPY'!H64,"")</f>
        <v/>
      </c>
      <c r="G63" s="27" t="str">
        <f ca="1">IF(A62&lt;'MASTER COPY'!$C$7,IF(J63=1,1,IF(J63=2,2,IF(J63=3,3,IF(J63=0,0,IF(J63=4,4,IF(J63=5,RANDBETWEEN(3,6),IF(J63=6,RANDBETWEEN(4,7),IF(J63=7,RANDBETWEEN(5,8),IF(J63=8,RANDBETWEEN(6,9),IF(J63=10,10,RANDBETWEEN(9,10))))))))))),"")</f>
        <v/>
      </c>
      <c r="H63" s="27" t="str">
        <f>IF(A62&lt;'MASTER COPY'!$C$7,MIN(2*J63-G63,10),"")</f>
        <v/>
      </c>
      <c r="I63" s="27" t="str">
        <f>IF(A62&lt;'MASTER COPY'!$C$7,3*J63-(G63+H63),"")</f>
        <v/>
      </c>
      <c r="J63" s="27" t="str">
        <f>IF(A62&lt;'MASTER COPY'!$C$7,'MASTER COPY'!G64,"")</f>
        <v/>
      </c>
    </row>
    <row r="64" spans="1:10" ht="20.100000000000001" customHeight="1" x14ac:dyDescent="0.25">
      <c r="A64" s="63" t="str">
        <f>IF(A63&lt;'MASTER COPY'!$C$7,'MASTER COPY'!A65,"")</f>
        <v/>
      </c>
      <c r="B64" s="63" t="str">
        <f>IF(A63&lt;'MASTER COPY'!$C$7,'MASTER COPY'!B65,"")</f>
        <v/>
      </c>
      <c r="C64" s="28" t="str">
        <f>IF(A63&lt;'MASTER COPY'!$C$7,'MASTER COPY'!C65,"")</f>
        <v/>
      </c>
      <c r="D64" s="47" t="str">
        <f>IF(A63&lt;'MASTER COPY'!$C$7,'MASTER COPY'!D65/2,"")</f>
        <v/>
      </c>
      <c r="E64" s="48" t="str">
        <f>IF(A63&lt;'MASTER COPY'!$C$7,'MASTER COPY'!E65/2,"")</f>
        <v/>
      </c>
      <c r="F64" s="63" t="str">
        <f>IF(A63&lt;'MASTER COPY'!$C$7,'MASTER COPY'!H65,"")</f>
        <v/>
      </c>
      <c r="G64" s="27" t="str">
        <f ca="1">IF(A63&lt;'MASTER COPY'!$C$7,IF(J64=1,1,IF(J64=2,2,IF(J64=3,3,IF(J64=0,0,IF(J64=4,4,IF(J64=5,RANDBETWEEN(3,6),IF(J64=6,RANDBETWEEN(4,7),IF(J64=7,RANDBETWEEN(5,8),IF(J64=8,RANDBETWEEN(6,9),IF(J64=10,10,RANDBETWEEN(9,10))))))))))),"")</f>
        <v/>
      </c>
      <c r="H64" s="27" t="str">
        <f>IF(A63&lt;'MASTER COPY'!$C$7,MIN(2*J64-G64,10),"")</f>
        <v/>
      </c>
      <c r="I64" s="27" t="str">
        <f>IF(A63&lt;'MASTER COPY'!$C$7,3*J64-(G64+H64),"")</f>
        <v/>
      </c>
      <c r="J64" s="27" t="str">
        <f>IF(A63&lt;'MASTER COPY'!$C$7,'MASTER COPY'!G65,"")</f>
        <v/>
      </c>
    </row>
    <row r="65" spans="1:10" ht="20.100000000000001" customHeight="1" x14ac:dyDescent="0.25">
      <c r="A65" s="63" t="str">
        <f>IF(A64&lt;'MASTER COPY'!$C$7,'MASTER COPY'!A66,"")</f>
        <v/>
      </c>
      <c r="B65" s="63" t="str">
        <f>IF(A64&lt;'MASTER COPY'!$C$7,'MASTER COPY'!B66,"")</f>
        <v/>
      </c>
      <c r="C65" s="28" t="str">
        <f>IF(A64&lt;'MASTER COPY'!$C$7,'MASTER COPY'!C66,"")</f>
        <v/>
      </c>
      <c r="D65" s="47" t="str">
        <f>IF(A64&lt;'MASTER COPY'!$C$7,'MASTER COPY'!D66/2,"")</f>
        <v/>
      </c>
      <c r="E65" s="48" t="str">
        <f>IF(A64&lt;'MASTER COPY'!$C$7,'MASTER COPY'!E66/2,"")</f>
        <v/>
      </c>
      <c r="F65" s="63" t="str">
        <f>IF(A64&lt;'MASTER COPY'!$C$7,'MASTER COPY'!H66,"")</f>
        <v/>
      </c>
      <c r="G65" s="27" t="str">
        <f ca="1">IF(A64&lt;'MASTER COPY'!$C$7,IF(J65=1,1,IF(J65=2,2,IF(J65=3,3,IF(J65=0,0,IF(J65=4,4,IF(J65=5,RANDBETWEEN(3,6),IF(J65=6,RANDBETWEEN(4,7),IF(J65=7,RANDBETWEEN(5,8),IF(J65=8,RANDBETWEEN(6,9),IF(J65=10,10,RANDBETWEEN(9,10))))))))))),"")</f>
        <v/>
      </c>
      <c r="H65" s="27" t="str">
        <f>IF(A64&lt;'MASTER COPY'!$C$7,MIN(2*J65-G65,10),"")</f>
        <v/>
      </c>
      <c r="I65" s="27" t="str">
        <f>IF(A64&lt;'MASTER COPY'!$C$7,3*J65-(G65+H65),"")</f>
        <v/>
      </c>
      <c r="J65" s="27" t="str">
        <f>IF(A64&lt;'MASTER COPY'!$C$7,'MASTER COPY'!G66,"")</f>
        <v/>
      </c>
    </row>
    <row r="66" spans="1:10" ht="20.100000000000001" customHeight="1" x14ac:dyDescent="0.25">
      <c r="A66" s="63" t="str">
        <f>IF(A65&lt;'MASTER COPY'!$C$7,'MASTER COPY'!A67,"")</f>
        <v/>
      </c>
      <c r="B66" s="63" t="str">
        <f>IF(A65&lt;'MASTER COPY'!$C$7,'MASTER COPY'!B67,"")</f>
        <v/>
      </c>
      <c r="C66" s="28" t="str">
        <f>IF(A65&lt;'MASTER COPY'!$C$7,'MASTER COPY'!C67,"")</f>
        <v/>
      </c>
      <c r="D66" s="47" t="str">
        <f>IF(A65&lt;'MASTER COPY'!$C$7,'MASTER COPY'!D67/2,"")</f>
        <v/>
      </c>
      <c r="E66" s="48" t="str">
        <f>IF(A65&lt;'MASTER COPY'!$C$7,'MASTER COPY'!E67/2,"")</f>
        <v/>
      </c>
      <c r="F66" s="63" t="str">
        <f>IF(A65&lt;'MASTER COPY'!$C$7,'MASTER COPY'!H67,"")</f>
        <v/>
      </c>
      <c r="G66" s="27" t="str">
        <f ca="1">IF(A65&lt;'MASTER COPY'!$C$7,IF(J66=1,1,IF(J66=2,2,IF(J66=3,3,IF(J66=0,0,IF(J66=4,4,IF(J66=5,RANDBETWEEN(3,6),IF(J66=6,RANDBETWEEN(4,7),IF(J66=7,RANDBETWEEN(5,8),IF(J66=8,RANDBETWEEN(6,9),IF(J66=10,10,RANDBETWEEN(9,10))))))))))),"")</f>
        <v/>
      </c>
      <c r="H66" s="27" t="str">
        <f>IF(A65&lt;'MASTER COPY'!$C$7,MIN(2*J66-G66,10),"")</f>
        <v/>
      </c>
      <c r="I66" s="27" t="str">
        <f>IF(A65&lt;'MASTER COPY'!$C$7,3*J66-(G66+H66),"")</f>
        <v/>
      </c>
      <c r="J66" s="27" t="str">
        <f>IF(A65&lt;'MASTER COPY'!$C$7,'MASTER COPY'!G67,"")</f>
        <v/>
      </c>
    </row>
    <row r="67" spans="1:10" ht="20.100000000000001" customHeight="1" x14ac:dyDescent="0.25">
      <c r="A67" s="63" t="str">
        <f>IF(A66&lt;'MASTER COPY'!$C$7,'MASTER COPY'!A68,"")</f>
        <v/>
      </c>
      <c r="B67" s="63" t="str">
        <f>IF(A66&lt;'MASTER COPY'!$C$7,'MASTER COPY'!B68,"")</f>
        <v/>
      </c>
      <c r="C67" s="28" t="str">
        <f>IF(A66&lt;'MASTER COPY'!$C$7,'MASTER COPY'!C68,"")</f>
        <v/>
      </c>
      <c r="D67" s="47" t="str">
        <f>IF(A66&lt;'MASTER COPY'!$C$7,'MASTER COPY'!D68/2,"")</f>
        <v/>
      </c>
      <c r="E67" s="48" t="str">
        <f>IF(A66&lt;'MASTER COPY'!$C$7,'MASTER COPY'!E68/2,"")</f>
        <v/>
      </c>
      <c r="F67" s="63" t="str">
        <f>IF(A66&lt;'MASTER COPY'!$C$7,'MASTER COPY'!H68,"")</f>
        <v/>
      </c>
      <c r="G67" s="27" t="str">
        <f ca="1">IF(A66&lt;'MASTER COPY'!$C$7,IF(J67=1,1,IF(J67=2,2,IF(J67=3,3,IF(J67=0,0,IF(J67=4,4,IF(J67=5,RANDBETWEEN(3,6),IF(J67=6,RANDBETWEEN(4,7),IF(J67=7,RANDBETWEEN(5,8),IF(J67=8,RANDBETWEEN(6,9),IF(J67=10,10,RANDBETWEEN(9,10))))))))))),"")</f>
        <v/>
      </c>
      <c r="H67" s="27" t="str">
        <f>IF(A66&lt;'MASTER COPY'!$C$7,MIN(2*J67-G67,10),"")</f>
        <v/>
      </c>
      <c r="I67" s="27" t="str">
        <f>IF(A66&lt;'MASTER COPY'!$C$7,3*J67-(G67+H67),"")</f>
        <v/>
      </c>
      <c r="J67" s="27" t="str">
        <f>IF(A66&lt;'MASTER COPY'!$C$7,'MASTER COPY'!G68,"")</f>
        <v/>
      </c>
    </row>
    <row r="68" spans="1:10" ht="20.100000000000001" customHeight="1" x14ac:dyDescent="0.25">
      <c r="A68" s="63" t="str">
        <f>IF(A67&lt;'MASTER COPY'!$C$7,'MASTER COPY'!A69,"")</f>
        <v/>
      </c>
      <c r="B68" s="63" t="str">
        <f>IF(A67&lt;'MASTER COPY'!$C$7,'MASTER COPY'!B69,"")</f>
        <v/>
      </c>
      <c r="C68" s="28" t="str">
        <f>IF(A67&lt;'MASTER COPY'!$C$7,'MASTER COPY'!C69,"")</f>
        <v/>
      </c>
      <c r="D68" s="47" t="str">
        <f>IF(A67&lt;'MASTER COPY'!$C$7,'MASTER COPY'!D69/2,"")</f>
        <v/>
      </c>
      <c r="E68" s="48" t="str">
        <f>IF(A67&lt;'MASTER COPY'!$C$7,'MASTER COPY'!E69/2,"")</f>
        <v/>
      </c>
      <c r="F68" s="63" t="str">
        <f>IF(A67&lt;'MASTER COPY'!$C$7,'MASTER COPY'!H69,"")</f>
        <v/>
      </c>
      <c r="G68" s="27" t="str">
        <f ca="1">IF(A67&lt;'MASTER COPY'!$C$7,IF(J68=1,1,IF(J68=2,2,IF(J68=3,3,IF(J68=0,0,IF(J68=4,4,IF(J68=5,RANDBETWEEN(3,6),IF(J68=6,RANDBETWEEN(4,7),IF(J68=7,RANDBETWEEN(5,8),IF(J68=8,RANDBETWEEN(6,9),IF(J68=10,10,RANDBETWEEN(9,10))))))))))),"")</f>
        <v/>
      </c>
      <c r="H68" s="27" t="str">
        <f>IF(A67&lt;'MASTER COPY'!$C$7,MIN(2*J68-G68,10),"")</f>
        <v/>
      </c>
      <c r="I68" s="27" t="str">
        <f>IF(A67&lt;'MASTER COPY'!$C$7,3*J68-(G68+H68),"")</f>
        <v/>
      </c>
      <c r="J68" s="27" t="str">
        <f>IF(A67&lt;'MASTER COPY'!$C$7,'MASTER COPY'!G69,"")</f>
        <v/>
      </c>
    </row>
    <row r="69" spans="1:10" ht="20.100000000000001" customHeight="1" x14ac:dyDescent="0.25">
      <c r="A69" s="63" t="str">
        <f>IF(A68&lt;'MASTER COPY'!$C$7,'MASTER COPY'!A70,"")</f>
        <v/>
      </c>
      <c r="B69" s="63" t="str">
        <f>IF(A68&lt;'MASTER COPY'!$C$7,'MASTER COPY'!B70,"")</f>
        <v/>
      </c>
      <c r="C69" s="28" t="str">
        <f>IF(A68&lt;'MASTER COPY'!$C$7,'MASTER COPY'!C70,"")</f>
        <v/>
      </c>
      <c r="D69" s="47" t="str">
        <f>IF(A68&lt;'MASTER COPY'!$C$7,'MASTER COPY'!D70/2,"")</f>
        <v/>
      </c>
      <c r="E69" s="48" t="str">
        <f>IF(A68&lt;'MASTER COPY'!$C$7,'MASTER COPY'!E70/2,"")</f>
        <v/>
      </c>
      <c r="F69" s="63" t="str">
        <f>IF(A68&lt;'MASTER COPY'!$C$7,'MASTER COPY'!H70,"")</f>
        <v/>
      </c>
      <c r="G69" s="27" t="str">
        <f ca="1">IF(A68&lt;'MASTER COPY'!$C$7,IF(J69=1,1,IF(J69=2,2,IF(J69=3,3,IF(J69=0,0,IF(J69=4,4,IF(J69=5,RANDBETWEEN(3,6),IF(J69=6,RANDBETWEEN(4,7),IF(J69=7,RANDBETWEEN(5,8),IF(J69=8,RANDBETWEEN(6,9),IF(J69=10,10,RANDBETWEEN(9,10))))))))))),"")</f>
        <v/>
      </c>
      <c r="H69" s="27" t="str">
        <f>IF(A68&lt;'MASTER COPY'!$C$7,MIN(2*J69-G69,10),"")</f>
        <v/>
      </c>
      <c r="I69" s="27" t="str">
        <f>IF(A68&lt;'MASTER COPY'!$C$7,3*J69-(G69+H69),"")</f>
        <v/>
      </c>
      <c r="J69" s="27" t="str">
        <f>IF(A68&lt;'MASTER COPY'!$C$7,'MASTER COPY'!G70,"")</f>
        <v/>
      </c>
    </row>
    <row r="70" spans="1:10" ht="20.100000000000001" customHeight="1" x14ac:dyDescent="0.25">
      <c r="A70" s="63" t="str">
        <f>IF(A69&lt;'MASTER COPY'!$C$7,'MASTER COPY'!A71,"")</f>
        <v/>
      </c>
      <c r="B70" s="63" t="str">
        <f>IF(A69&lt;'MASTER COPY'!$C$7,'MASTER COPY'!B71,"")</f>
        <v/>
      </c>
      <c r="C70" s="28" t="str">
        <f>IF(A69&lt;'MASTER COPY'!$C$7,'MASTER COPY'!C71,"")</f>
        <v/>
      </c>
      <c r="D70" s="47" t="str">
        <f>IF(A69&lt;'MASTER COPY'!$C$7,'MASTER COPY'!D71/2,"")</f>
        <v/>
      </c>
      <c r="E70" s="48" t="str">
        <f>IF(A69&lt;'MASTER COPY'!$C$7,'MASTER COPY'!E71/2,"")</f>
        <v/>
      </c>
      <c r="F70" s="63" t="str">
        <f>IF(A69&lt;'MASTER COPY'!$C$7,'MASTER COPY'!H71,"")</f>
        <v/>
      </c>
      <c r="G70" s="27" t="str">
        <f ca="1">IF(A69&lt;'MASTER COPY'!$C$7,IF(J70=1,1,IF(J70=2,2,IF(J70=3,3,IF(J70=0,0,IF(J70=4,4,IF(J70=5,RANDBETWEEN(3,6),IF(J70=6,RANDBETWEEN(4,7),IF(J70=7,RANDBETWEEN(5,8),IF(J70=8,RANDBETWEEN(6,9),IF(J70=10,10,RANDBETWEEN(9,10))))))))))),"")</f>
        <v/>
      </c>
      <c r="H70" s="27" t="str">
        <f>IF(A69&lt;'MASTER COPY'!$C$7,MIN(2*J70-G70,10),"")</f>
        <v/>
      </c>
      <c r="I70" s="27" t="str">
        <f>IF(A69&lt;'MASTER COPY'!$C$7,3*J70-(G70+H70),"")</f>
        <v/>
      </c>
      <c r="J70" s="27" t="str">
        <f>IF(A69&lt;'MASTER COPY'!$C$7,'MASTER COPY'!G71,"")</f>
        <v/>
      </c>
    </row>
    <row r="71" spans="1:10" ht="20.100000000000001" customHeight="1" x14ac:dyDescent="0.25">
      <c r="A71" s="63" t="str">
        <f>IF(A70&lt;'MASTER COPY'!$C$7,'MASTER COPY'!A72,"")</f>
        <v/>
      </c>
      <c r="B71" s="63" t="str">
        <f>IF(A70&lt;'MASTER COPY'!$C$7,'MASTER COPY'!B72,"")</f>
        <v/>
      </c>
      <c r="C71" s="28" t="str">
        <f>IF(A70&lt;'MASTER COPY'!$C$7,'MASTER COPY'!C72,"")</f>
        <v/>
      </c>
      <c r="D71" s="47" t="str">
        <f>IF(A70&lt;'MASTER COPY'!$C$7,'MASTER COPY'!D72/2,"")</f>
        <v/>
      </c>
      <c r="E71" s="48" t="str">
        <f>IF(A70&lt;'MASTER COPY'!$C$7,'MASTER COPY'!E72/2,"")</f>
        <v/>
      </c>
      <c r="F71" s="63" t="str">
        <f>IF(A70&lt;'MASTER COPY'!$C$7,'MASTER COPY'!H72,"")</f>
        <v/>
      </c>
      <c r="G71" s="27" t="str">
        <f ca="1">IF(A70&lt;'MASTER COPY'!$C$7,IF(J71=1,1,IF(J71=2,2,IF(J71=3,3,IF(J71=0,0,IF(J71=4,4,IF(J71=5,RANDBETWEEN(3,6),IF(J71=6,RANDBETWEEN(4,7),IF(J71=7,RANDBETWEEN(5,8),IF(J71=8,RANDBETWEEN(6,9),IF(J71=10,10,RANDBETWEEN(9,10))))))))))),"")</f>
        <v/>
      </c>
      <c r="H71" s="27" t="str">
        <f>IF(A70&lt;'MASTER COPY'!$C$7,MIN(2*J71-G71,10),"")</f>
        <v/>
      </c>
      <c r="I71" s="27" t="str">
        <f>IF(A70&lt;'MASTER COPY'!$C$7,3*J71-(G71+H71),"")</f>
        <v/>
      </c>
      <c r="J71" s="27" t="str">
        <f>IF(A70&lt;'MASTER COPY'!$C$7,'MASTER COPY'!G72,"")</f>
        <v/>
      </c>
    </row>
    <row r="72" spans="1:10" ht="20.100000000000001" customHeight="1" x14ac:dyDescent="0.25">
      <c r="A72" s="63" t="str">
        <f>IF(A71&lt;'MASTER COPY'!$C$7,'MASTER COPY'!A73,"")</f>
        <v/>
      </c>
      <c r="B72" s="63" t="str">
        <f>IF(A71&lt;'MASTER COPY'!$C$7,'MASTER COPY'!B73,"")</f>
        <v/>
      </c>
      <c r="C72" s="28" t="str">
        <f>IF(A71&lt;'MASTER COPY'!$C$7,'MASTER COPY'!C73,"")</f>
        <v/>
      </c>
      <c r="D72" s="47" t="str">
        <f>IF(A71&lt;'MASTER COPY'!$C$7,'MASTER COPY'!D73/2,"")</f>
        <v/>
      </c>
      <c r="E72" s="48" t="str">
        <f>IF(A71&lt;'MASTER COPY'!$C$7,'MASTER COPY'!E73/2,"")</f>
        <v/>
      </c>
      <c r="F72" s="63" t="str">
        <f>IF(A71&lt;'MASTER COPY'!$C$7,'MASTER COPY'!H73,"")</f>
        <v/>
      </c>
      <c r="G72" s="27" t="str">
        <f ca="1">IF(A71&lt;'MASTER COPY'!$C$7,IF(J72=1,1,IF(J72=2,2,IF(J72=3,3,IF(J72=0,0,IF(J72=4,4,IF(J72=5,RANDBETWEEN(3,6),IF(J72=6,RANDBETWEEN(4,7),IF(J72=7,RANDBETWEEN(5,8),IF(J72=8,RANDBETWEEN(6,9),IF(J72=10,10,RANDBETWEEN(9,10))))))))))),"")</f>
        <v/>
      </c>
      <c r="H72" s="27" t="str">
        <f>IF(A71&lt;'MASTER COPY'!$C$7,MIN(2*J72-G72,10),"")</f>
        <v/>
      </c>
      <c r="I72" s="27" t="str">
        <f>IF(A71&lt;'MASTER COPY'!$C$7,3*J72-(G72+H72),"")</f>
        <v/>
      </c>
      <c r="J72" s="27" t="str">
        <f>IF(A71&lt;'MASTER COPY'!$C$7,'MASTER COPY'!G73,"")</f>
        <v/>
      </c>
    </row>
    <row r="73" spans="1:10" ht="20.100000000000001" customHeight="1" x14ac:dyDescent="0.25">
      <c r="A73" s="63" t="str">
        <f>IF(A72&lt;'MASTER COPY'!$C$7,'MASTER COPY'!A74,"")</f>
        <v/>
      </c>
      <c r="B73" s="63" t="str">
        <f>IF(A72&lt;'MASTER COPY'!$C$7,'MASTER COPY'!B74,"")</f>
        <v/>
      </c>
      <c r="C73" s="28" t="str">
        <f>IF(A72&lt;'MASTER COPY'!$C$7,'MASTER COPY'!C74,"")</f>
        <v/>
      </c>
      <c r="D73" s="47" t="str">
        <f>IF(A72&lt;'MASTER COPY'!$C$7,'MASTER COPY'!D74/2,"")</f>
        <v/>
      </c>
      <c r="E73" s="48" t="str">
        <f>IF(A72&lt;'MASTER COPY'!$C$7,'MASTER COPY'!E74/2,"")</f>
        <v/>
      </c>
      <c r="F73" s="63" t="str">
        <f>IF(A72&lt;'MASTER COPY'!$C$7,'MASTER COPY'!H74,"")</f>
        <v/>
      </c>
      <c r="G73" s="27" t="str">
        <f ca="1">IF(A72&lt;'MASTER COPY'!$C$7,IF(J73=1,1,IF(J73=2,2,IF(J73=3,3,IF(J73=0,0,IF(J73=4,4,IF(J73=5,RANDBETWEEN(3,6),IF(J73=6,RANDBETWEEN(4,7),IF(J73=7,RANDBETWEEN(5,8),IF(J73=8,RANDBETWEEN(6,9),IF(J73=10,10,RANDBETWEEN(9,10))))))))))),"")</f>
        <v/>
      </c>
      <c r="H73" s="27" t="str">
        <f>IF(A72&lt;'MASTER COPY'!$C$7,MIN(2*J73-G73,10),"")</f>
        <v/>
      </c>
      <c r="I73" s="27" t="str">
        <f>IF(A72&lt;'MASTER COPY'!$C$7,3*J73-(G73+H73),"")</f>
        <v/>
      </c>
      <c r="J73" s="27" t="str">
        <f>IF(A72&lt;'MASTER COPY'!$C$7,'MASTER COPY'!G74,"")</f>
        <v/>
      </c>
    </row>
    <row r="74" spans="1:10" ht="20.100000000000001" customHeight="1" x14ac:dyDescent="0.25">
      <c r="A74" s="63" t="str">
        <f>IF(A73&lt;'MASTER COPY'!$C$7,'MASTER COPY'!A75,"")</f>
        <v/>
      </c>
      <c r="B74" s="63" t="str">
        <f>IF(A73&lt;'MASTER COPY'!$C$7,'MASTER COPY'!B75,"")</f>
        <v/>
      </c>
      <c r="C74" s="28" t="str">
        <f>IF(A73&lt;'MASTER COPY'!$C$7,'MASTER COPY'!C75,"")</f>
        <v/>
      </c>
      <c r="D74" s="47" t="str">
        <f>IF(A73&lt;'MASTER COPY'!$C$7,'MASTER COPY'!D75/2,"")</f>
        <v/>
      </c>
      <c r="E74" s="48" t="str">
        <f>IF(A73&lt;'MASTER COPY'!$C$7,'MASTER COPY'!E75/2,"")</f>
        <v/>
      </c>
      <c r="F74" s="63" t="str">
        <f>IF(A73&lt;'MASTER COPY'!$C$7,'MASTER COPY'!H75,"")</f>
        <v/>
      </c>
      <c r="G74" s="27" t="str">
        <f ca="1">IF(A73&lt;'MASTER COPY'!$C$7,IF(J74=1,1,IF(J74=2,2,IF(J74=3,3,IF(J74=0,0,IF(J74=4,4,IF(J74=5,RANDBETWEEN(3,6),IF(J74=6,RANDBETWEEN(4,7),IF(J74=7,RANDBETWEEN(5,8),IF(J74=8,RANDBETWEEN(6,9),IF(J74=10,10,RANDBETWEEN(9,10))))))))))),"")</f>
        <v/>
      </c>
      <c r="H74" s="27" t="str">
        <f>IF(A73&lt;'MASTER COPY'!$C$7,MIN(2*J74-G74,10),"")</f>
        <v/>
      </c>
      <c r="I74" s="27" t="str">
        <f>IF(A73&lt;'MASTER COPY'!$C$7,3*J74-(G74+H74),"")</f>
        <v/>
      </c>
      <c r="J74" s="27" t="str">
        <f>IF(A73&lt;'MASTER COPY'!$C$7,'MASTER COPY'!G75,"")</f>
        <v/>
      </c>
    </row>
    <row r="75" spans="1:10" ht="20.100000000000001" customHeight="1" x14ac:dyDescent="0.25">
      <c r="A75" s="63" t="str">
        <f>IF(A74&lt;'MASTER COPY'!$C$7,'MASTER COPY'!A76,"")</f>
        <v/>
      </c>
      <c r="B75" s="63" t="str">
        <f>IF(A74&lt;'MASTER COPY'!$C$7,'MASTER COPY'!B76,"")</f>
        <v/>
      </c>
      <c r="C75" s="28" t="str">
        <f>IF(A74&lt;'MASTER COPY'!$C$7,'MASTER COPY'!C76,"")</f>
        <v/>
      </c>
      <c r="D75" s="47" t="str">
        <f>IF(A74&lt;'MASTER COPY'!$C$7,'MASTER COPY'!D76/2,"")</f>
        <v/>
      </c>
      <c r="E75" s="48" t="str">
        <f>IF(A74&lt;'MASTER COPY'!$C$7,'MASTER COPY'!E76/2,"")</f>
        <v/>
      </c>
      <c r="F75" s="63" t="str">
        <f>IF(A74&lt;'MASTER COPY'!$C$7,'MASTER COPY'!H76,"")</f>
        <v/>
      </c>
      <c r="G75" s="27" t="str">
        <f ca="1">IF(A74&lt;'MASTER COPY'!$C$7,IF(J75=1,1,IF(J75=2,2,IF(J75=3,3,IF(J75=0,0,IF(J75=4,4,IF(J75=5,RANDBETWEEN(3,6),IF(J75=6,RANDBETWEEN(4,7),IF(J75=7,RANDBETWEEN(5,8),IF(J75=8,RANDBETWEEN(6,9),IF(J75=10,10,RANDBETWEEN(9,10))))))))))),"")</f>
        <v/>
      </c>
      <c r="H75" s="27" t="str">
        <f>IF(A74&lt;'MASTER COPY'!$C$7,MIN(2*J75-G75,10),"")</f>
        <v/>
      </c>
      <c r="I75" s="27" t="str">
        <f>IF(A74&lt;'MASTER COPY'!$C$7,3*J75-(G75+H75),"")</f>
        <v/>
      </c>
      <c r="J75" s="27" t="str">
        <f>IF(A74&lt;'MASTER COPY'!$C$7,'MASTER COPY'!G76,"")</f>
        <v/>
      </c>
    </row>
    <row r="76" spans="1:10" ht="20.100000000000001" customHeight="1" x14ac:dyDescent="0.25">
      <c r="A76" s="63" t="str">
        <f>IF(A75&lt;'MASTER COPY'!$C$7,'MASTER COPY'!A77,"")</f>
        <v/>
      </c>
      <c r="B76" s="63" t="str">
        <f>IF(A75&lt;'MASTER COPY'!$C$7,'MASTER COPY'!B77,"")</f>
        <v/>
      </c>
      <c r="C76" s="28" t="str">
        <f>IF(A75&lt;'MASTER COPY'!$C$7,'MASTER COPY'!C77,"")</f>
        <v/>
      </c>
      <c r="D76" s="47" t="str">
        <f>IF(A75&lt;'MASTER COPY'!$C$7,'MASTER COPY'!D77/2,"")</f>
        <v/>
      </c>
      <c r="E76" s="48" t="str">
        <f>IF(A75&lt;'MASTER COPY'!$C$7,'MASTER COPY'!E77/2,"")</f>
        <v/>
      </c>
      <c r="F76" s="63" t="str">
        <f>IF(A75&lt;'MASTER COPY'!$C$7,'MASTER COPY'!H77,"")</f>
        <v/>
      </c>
      <c r="G76" s="27" t="str">
        <f ca="1">IF(A75&lt;'MASTER COPY'!$C$7,IF(J76=1,1,IF(J76=2,2,IF(J76=3,3,IF(J76=0,0,IF(J76=4,4,IF(J76=5,RANDBETWEEN(3,6),IF(J76=6,RANDBETWEEN(4,7),IF(J76=7,RANDBETWEEN(5,8),IF(J76=8,RANDBETWEEN(6,9),IF(J76=10,10,RANDBETWEEN(9,10))))))))))),"")</f>
        <v/>
      </c>
      <c r="H76" s="27" t="str">
        <f>IF(A75&lt;'MASTER COPY'!$C$7,MIN(2*J76-G76,10),"")</f>
        <v/>
      </c>
      <c r="I76" s="27" t="str">
        <f>IF(A75&lt;'MASTER COPY'!$C$7,3*J76-(G76+H76),"")</f>
        <v/>
      </c>
      <c r="J76" s="27" t="str">
        <f>IF(A75&lt;'MASTER COPY'!$C$7,'MASTER COPY'!G77,"")</f>
        <v/>
      </c>
    </row>
    <row r="77" spans="1:10" ht="20.100000000000001" customHeight="1" x14ac:dyDescent="0.25">
      <c r="A77" s="63" t="str">
        <f>IF(A76&lt;'MASTER COPY'!$C$7,'MASTER COPY'!A78,"")</f>
        <v/>
      </c>
      <c r="B77" s="63" t="str">
        <f>IF(A76&lt;'MASTER COPY'!$C$7,'MASTER COPY'!B78,"")</f>
        <v/>
      </c>
      <c r="C77" s="28" t="str">
        <f>IF(A76&lt;'MASTER COPY'!$C$7,'MASTER COPY'!C78,"")</f>
        <v/>
      </c>
      <c r="D77" s="47" t="str">
        <f>IF(A76&lt;'MASTER COPY'!$C$7,'MASTER COPY'!D78/2,"")</f>
        <v/>
      </c>
      <c r="E77" s="48" t="str">
        <f>IF(A76&lt;'MASTER COPY'!$C$7,'MASTER COPY'!E78/2,"")</f>
        <v/>
      </c>
      <c r="F77" s="63" t="str">
        <f>IF(A76&lt;'MASTER COPY'!$C$7,'MASTER COPY'!H78,"")</f>
        <v/>
      </c>
      <c r="G77" s="27" t="str">
        <f ca="1">IF(A76&lt;'MASTER COPY'!$C$7,IF(J77=1,1,IF(J77=2,2,IF(J77=3,3,IF(J77=0,0,IF(J77=4,4,IF(J77=5,RANDBETWEEN(3,6),IF(J77=6,RANDBETWEEN(4,7),IF(J77=7,RANDBETWEEN(5,8),IF(J77=8,RANDBETWEEN(6,9),IF(J77=10,10,RANDBETWEEN(9,10))))))))))),"")</f>
        <v/>
      </c>
      <c r="H77" s="27" t="str">
        <f>IF(A76&lt;'MASTER COPY'!$C$7,MIN(2*J77-G77,10),"")</f>
        <v/>
      </c>
      <c r="I77" s="27" t="str">
        <f>IF(A76&lt;'MASTER COPY'!$C$7,3*J77-(G77+H77),"")</f>
        <v/>
      </c>
      <c r="J77" s="27" t="str">
        <f>IF(A76&lt;'MASTER COPY'!$C$7,'MASTER COPY'!G78,"")</f>
        <v/>
      </c>
    </row>
    <row r="78" spans="1:10" ht="20.100000000000001" customHeight="1" x14ac:dyDescent="0.25">
      <c r="A78" s="63" t="str">
        <f>IF(A77&lt;'MASTER COPY'!$C$7,'MASTER COPY'!A79,"")</f>
        <v/>
      </c>
      <c r="B78" s="63" t="str">
        <f>IF(A77&lt;'MASTER COPY'!$C$7,'MASTER COPY'!B79,"")</f>
        <v/>
      </c>
      <c r="C78" s="28" t="str">
        <f>IF(A77&lt;'MASTER COPY'!$C$7,'MASTER COPY'!C79,"")</f>
        <v/>
      </c>
      <c r="D78" s="47" t="str">
        <f>IF(A77&lt;'MASTER COPY'!$C$7,'MASTER COPY'!D79/2,"")</f>
        <v/>
      </c>
      <c r="E78" s="48" t="str">
        <f>IF(A77&lt;'MASTER COPY'!$C$7,'MASTER COPY'!E79/2,"")</f>
        <v/>
      </c>
      <c r="F78" s="63" t="str">
        <f>IF(A77&lt;'MASTER COPY'!$C$7,'MASTER COPY'!H79,"")</f>
        <v/>
      </c>
      <c r="G78" s="27" t="str">
        <f ca="1">IF(A77&lt;'MASTER COPY'!$C$7,IF(J78=1,1,IF(J78=2,2,IF(J78=3,3,IF(J78=0,0,IF(J78=4,4,IF(J78=5,RANDBETWEEN(3,6),IF(J78=6,RANDBETWEEN(4,7),IF(J78=7,RANDBETWEEN(5,8),IF(J78=8,RANDBETWEEN(6,9),IF(J78=10,10,RANDBETWEEN(9,10))))))))))),"")</f>
        <v/>
      </c>
      <c r="H78" s="27" t="str">
        <f>IF(A77&lt;'MASTER COPY'!$C$7,MIN(2*J78-G78,10),"")</f>
        <v/>
      </c>
      <c r="I78" s="27" t="str">
        <f>IF(A77&lt;'MASTER COPY'!$C$7,3*J78-(G78+H78),"")</f>
        <v/>
      </c>
      <c r="J78" s="27" t="str">
        <f>IF(A77&lt;'MASTER COPY'!$C$7,'MASTER COPY'!G79,"")</f>
        <v/>
      </c>
    </row>
    <row r="79" spans="1:10" ht="20.100000000000001" customHeight="1" x14ac:dyDescent="0.25">
      <c r="A79" s="63" t="str">
        <f>IF(A78&lt;'MASTER COPY'!$C$7,'MASTER COPY'!A80,"")</f>
        <v/>
      </c>
      <c r="B79" s="63" t="str">
        <f>IF(A78&lt;'MASTER COPY'!$C$7,'MASTER COPY'!B80,"")</f>
        <v/>
      </c>
      <c r="C79" s="28" t="str">
        <f>IF(A78&lt;'MASTER COPY'!$C$7,'MASTER COPY'!C80,"")</f>
        <v/>
      </c>
      <c r="D79" s="47" t="str">
        <f>IF(A78&lt;'MASTER COPY'!$C$7,'MASTER COPY'!D80/2,"")</f>
        <v/>
      </c>
      <c r="E79" s="48" t="str">
        <f>IF(A78&lt;'MASTER COPY'!$C$7,'MASTER COPY'!E80/2,"")</f>
        <v/>
      </c>
      <c r="F79" s="63" t="str">
        <f>IF(A78&lt;'MASTER COPY'!$C$7,'MASTER COPY'!H80,"")</f>
        <v/>
      </c>
      <c r="G79" s="27" t="str">
        <f ca="1">IF(A78&lt;'MASTER COPY'!$C$7,IF(J79=1,1,IF(J79=2,2,IF(J79=3,3,IF(J79=0,0,IF(J79=4,4,IF(J79=5,RANDBETWEEN(3,6),IF(J79=6,RANDBETWEEN(4,7),IF(J79=7,RANDBETWEEN(5,8),IF(J79=8,RANDBETWEEN(6,9),IF(J79=10,10,RANDBETWEEN(9,10))))))))))),"")</f>
        <v/>
      </c>
      <c r="H79" s="27" t="str">
        <f>IF(A78&lt;'MASTER COPY'!$C$7,MIN(2*J79-G79,10),"")</f>
        <v/>
      </c>
      <c r="I79" s="27" t="str">
        <f>IF(A78&lt;'MASTER COPY'!$C$7,3*J79-(G79+H79),"")</f>
        <v/>
      </c>
      <c r="J79" s="27" t="str">
        <f>IF(A78&lt;'MASTER COPY'!$C$7,'MASTER COPY'!G80,"")</f>
        <v/>
      </c>
    </row>
    <row r="80" spans="1:10" ht="20.100000000000001" customHeight="1" x14ac:dyDescent="0.25">
      <c r="A80" s="63" t="str">
        <f>IF(A79&lt;'MASTER COPY'!$C$7,'MASTER COPY'!A81,"")</f>
        <v/>
      </c>
      <c r="B80" s="63" t="str">
        <f>IF(A79&lt;'MASTER COPY'!$C$7,'MASTER COPY'!B81,"")</f>
        <v/>
      </c>
      <c r="C80" s="28" t="str">
        <f>IF(A79&lt;'MASTER COPY'!$C$7,'MASTER COPY'!C81,"")</f>
        <v/>
      </c>
      <c r="D80" s="47" t="str">
        <f>IF(A79&lt;'MASTER COPY'!$C$7,'MASTER COPY'!D81/2,"")</f>
        <v/>
      </c>
      <c r="E80" s="48" t="str">
        <f>IF(A79&lt;'MASTER COPY'!$C$7,'MASTER COPY'!E81/2,"")</f>
        <v/>
      </c>
      <c r="F80" s="63" t="str">
        <f>IF(A79&lt;'MASTER COPY'!$C$7,'MASTER COPY'!H81,"")</f>
        <v/>
      </c>
      <c r="G80" s="27" t="str">
        <f ca="1">IF(A79&lt;'MASTER COPY'!$C$7,IF(J80=1,1,IF(J80=2,2,IF(J80=3,3,IF(J80=0,0,IF(J80=4,4,IF(J80=5,RANDBETWEEN(3,6),IF(J80=6,RANDBETWEEN(4,7),IF(J80=7,RANDBETWEEN(5,8),IF(J80=8,RANDBETWEEN(6,9),IF(J80=10,10,RANDBETWEEN(9,10))))))))))),"")</f>
        <v/>
      </c>
      <c r="H80" s="27" t="str">
        <f>IF(A79&lt;'MASTER COPY'!$C$7,MIN(2*J80-G80,10),"")</f>
        <v/>
      </c>
      <c r="I80" s="27" t="str">
        <f>IF(A79&lt;'MASTER COPY'!$C$7,3*J80-(G80+H80),"")</f>
        <v/>
      </c>
      <c r="J80" s="27" t="str">
        <f>IF(A79&lt;'MASTER COPY'!$C$7,'MASTER COPY'!G81,"")</f>
        <v/>
      </c>
    </row>
    <row r="81" spans="1:10" ht="20.100000000000001" customHeight="1" x14ac:dyDescent="0.25">
      <c r="A81" s="63" t="str">
        <f>IF(A80&lt;'MASTER COPY'!$C$7,'MASTER COPY'!A82,"")</f>
        <v/>
      </c>
      <c r="B81" s="63" t="str">
        <f>IF(A80&lt;'MASTER COPY'!$C$7,'MASTER COPY'!B82,"")</f>
        <v/>
      </c>
      <c r="C81" s="28" t="str">
        <f>IF(A80&lt;'MASTER COPY'!$C$7,'MASTER COPY'!C82,"")</f>
        <v/>
      </c>
      <c r="D81" s="47" t="str">
        <f>IF(A80&lt;'MASTER COPY'!$C$7,'MASTER COPY'!D82/2,"")</f>
        <v/>
      </c>
      <c r="E81" s="48" t="str">
        <f>IF(A80&lt;'MASTER COPY'!$C$7,'MASTER COPY'!E82/2,"")</f>
        <v/>
      </c>
      <c r="F81" s="63" t="str">
        <f>IF(A80&lt;'MASTER COPY'!$C$7,'MASTER COPY'!H82,"")</f>
        <v/>
      </c>
      <c r="G81" s="27" t="str">
        <f ca="1">IF(A80&lt;'MASTER COPY'!$C$7,IF(J81=1,1,IF(J81=2,2,IF(J81=3,3,IF(J81=0,0,IF(J81=4,4,IF(J81=5,RANDBETWEEN(3,6),IF(J81=6,RANDBETWEEN(4,7),IF(J81=7,RANDBETWEEN(5,8),IF(J81=8,RANDBETWEEN(6,9),IF(J81=10,10,RANDBETWEEN(9,10))))))))))),"")</f>
        <v/>
      </c>
      <c r="H81" s="27" t="str">
        <f>IF(A80&lt;'MASTER COPY'!$C$7,MIN(2*J81-G81,10),"")</f>
        <v/>
      </c>
      <c r="I81" s="27" t="str">
        <f>IF(A80&lt;'MASTER COPY'!$C$7,3*J81-(G81+H81),"")</f>
        <v/>
      </c>
      <c r="J81" s="27" t="str">
        <f>IF(A80&lt;'MASTER COPY'!$C$7,'MASTER COPY'!G82,"")</f>
        <v/>
      </c>
    </row>
    <row r="82" spans="1:10" ht="20.100000000000001" customHeight="1" x14ac:dyDescent="0.25">
      <c r="A82" s="63" t="str">
        <f>IF(A81&lt;'MASTER COPY'!$C$7,'MASTER COPY'!A83,"")</f>
        <v/>
      </c>
      <c r="B82" s="63" t="str">
        <f>IF(A81&lt;'MASTER COPY'!$C$7,'MASTER COPY'!B83,"")</f>
        <v/>
      </c>
      <c r="C82" s="28" t="str">
        <f>IF(A81&lt;'MASTER COPY'!$C$7,'MASTER COPY'!C83,"")</f>
        <v/>
      </c>
      <c r="D82" s="47" t="str">
        <f>IF(A81&lt;'MASTER COPY'!$C$7,'MASTER COPY'!D83/2,"")</f>
        <v/>
      </c>
      <c r="E82" s="48" t="str">
        <f>IF(A81&lt;'MASTER COPY'!$C$7,'MASTER COPY'!E83/2,"")</f>
        <v/>
      </c>
      <c r="F82" s="63" t="str">
        <f>IF(A81&lt;'MASTER COPY'!$C$7,'MASTER COPY'!H83,"")</f>
        <v/>
      </c>
      <c r="G82" s="27" t="str">
        <f ca="1">IF(A81&lt;'MASTER COPY'!$C$7,IF(J82=1,1,IF(J82=2,2,IF(J82=3,3,IF(J82=0,0,IF(J82=4,4,IF(J82=5,RANDBETWEEN(3,6),IF(J82=6,RANDBETWEEN(4,7),IF(J82=7,RANDBETWEEN(5,8),IF(J82=8,RANDBETWEEN(6,9),IF(J82=10,10,RANDBETWEEN(9,10))))))))))),"")</f>
        <v/>
      </c>
      <c r="H82" s="27" t="str">
        <f>IF(A81&lt;'MASTER COPY'!$C$7,MIN(2*J82-G82,10),"")</f>
        <v/>
      </c>
      <c r="I82" s="27" t="str">
        <f>IF(A81&lt;'MASTER COPY'!$C$7,3*J82-(G82+H82),"")</f>
        <v/>
      </c>
      <c r="J82" s="27" t="str">
        <f>IF(A81&lt;'MASTER COPY'!$C$7,'MASTER COPY'!G83,"")</f>
        <v/>
      </c>
    </row>
    <row r="83" spans="1:10" ht="20.100000000000001" customHeight="1" x14ac:dyDescent="0.25">
      <c r="A83" s="63" t="str">
        <f>IF(A82&lt;'MASTER COPY'!$C$7,'MASTER COPY'!A84,"")</f>
        <v/>
      </c>
      <c r="B83" s="63" t="str">
        <f>IF(A82&lt;'MASTER COPY'!$C$7,'MASTER COPY'!B84,"")</f>
        <v/>
      </c>
      <c r="C83" s="28" t="str">
        <f>IF(A82&lt;'MASTER COPY'!$C$7,'MASTER COPY'!C84,"")</f>
        <v/>
      </c>
      <c r="D83" s="47" t="str">
        <f>IF(A82&lt;'MASTER COPY'!$C$7,'MASTER COPY'!D84/2,"")</f>
        <v/>
      </c>
      <c r="E83" s="48" t="str">
        <f>IF(A82&lt;'MASTER COPY'!$C$7,'MASTER COPY'!E84/2,"")</f>
        <v/>
      </c>
      <c r="F83" s="63" t="str">
        <f>IF(A82&lt;'MASTER COPY'!$C$7,'MASTER COPY'!H84,"")</f>
        <v/>
      </c>
      <c r="G83" s="27" t="str">
        <f ca="1">IF(A82&lt;'MASTER COPY'!$C$7,IF(J83=1,1,IF(J83=2,2,IF(J83=3,3,IF(J83=0,0,IF(J83=4,4,IF(J83=5,RANDBETWEEN(3,6),IF(J83=6,RANDBETWEEN(4,7),IF(J83=7,RANDBETWEEN(5,8),IF(J83=8,RANDBETWEEN(6,9),IF(J83=10,10,RANDBETWEEN(9,10))))))))))),"")</f>
        <v/>
      </c>
      <c r="H83" s="27" t="str">
        <f>IF(A82&lt;'MASTER COPY'!$C$7,MIN(2*J83-G83,10),"")</f>
        <v/>
      </c>
      <c r="I83" s="27" t="str">
        <f>IF(A82&lt;'MASTER COPY'!$C$7,3*J83-(G83+H83),"")</f>
        <v/>
      </c>
      <c r="J83" s="27" t="str">
        <f>IF(A82&lt;'MASTER COPY'!$C$7,'MASTER COPY'!G84,"")</f>
        <v/>
      </c>
    </row>
    <row r="84" spans="1:10" ht="20.100000000000001" customHeight="1" x14ac:dyDescent="0.25">
      <c r="A84" s="63" t="str">
        <f>IF(A83&lt;'MASTER COPY'!$C$7,'MASTER COPY'!A85,"")</f>
        <v/>
      </c>
      <c r="B84" s="63" t="str">
        <f>IF(A83&lt;'MASTER COPY'!$C$7,'MASTER COPY'!B85,"")</f>
        <v/>
      </c>
      <c r="C84" s="28" t="str">
        <f>IF(A83&lt;'MASTER COPY'!$C$7,'MASTER COPY'!C85,"")</f>
        <v/>
      </c>
      <c r="D84" s="47" t="str">
        <f>IF(A83&lt;'MASTER COPY'!$C$7,'MASTER COPY'!D85/2,"")</f>
        <v/>
      </c>
      <c r="E84" s="48" t="str">
        <f>IF(A83&lt;'MASTER COPY'!$C$7,'MASTER COPY'!E85/2,"")</f>
        <v/>
      </c>
      <c r="F84" s="63" t="str">
        <f>IF(A83&lt;'MASTER COPY'!$C$7,'MASTER COPY'!H85,"")</f>
        <v/>
      </c>
      <c r="G84" s="27" t="str">
        <f ca="1">IF(A83&lt;'MASTER COPY'!$C$7,IF(J84=1,1,IF(J84=2,2,IF(J84=3,3,IF(J84=0,0,IF(J84=4,4,IF(J84=5,RANDBETWEEN(3,6),IF(J84=6,RANDBETWEEN(4,7),IF(J84=7,RANDBETWEEN(5,8),IF(J84=8,RANDBETWEEN(6,9),IF(J84=10,10,RANDBETWEEN(9,10))))))))))),"")</f>
        <v/>
      </c>
      <c r="H84" s="27" t="str">
        <f>IF(A83&lt;'MASTER COPY'!$C$7,MIN(2*J84-G84,10),"")</f>
        <v/>
      </c>
      <c r="I84" s="27" t="str">
        <f>IF(A83&lt;'MASTER COPY'!$C$7,3*J84-(G84+H84),"")</f>
        <v/>
      </c>
      <c r="J84" s="27" t="str">
        <f>IF(A83&lt;'MASTER COPY'!$C$7,'MASTER COPY'!G85,"")</f>
        <v/>
      </c>
    </row>
    <row r="85" spans="1:10" ht="20.100000000000001" customHeight="1" x14ac:dyDescent="0.25">
      <c r="A85" s="63" t="str">
        <f>IF(A84&lt;'MASTER COPY'!$C$7,'MASTER COPY'!A86,"")</f>
        <v/>
      </c>
      <c r="B85" s="63" t="str">
        <f>IF(A84&lt;'MASTER COPY'!$C$7,'MASTER COPY'!B86,"")</f>
        <v/>
      </c>
      <c r="C85" s="28" t="str">
        <f>IF(A84&lt;'MASTER COPY'!$C$7,'MASTER COPY'!C86,"")</f>
        <v/>
      </c>
      <c r="D85" s="47" t="str">
        <f>IF(A84&lt;'MASTER COPY'!$C$7,'MASTER COPY'!D86/2,"")</f>
        <v/>
      </c>
      <c r="E85" s="48" t="str">
        <f>IF(A84&lt;'MASTER COPY'!$C$7,'MASTER COPY'!E86/2,"")</f>
        <v/>
      </c>
      <c r="F85" s="63" t="str">
        <f>IF(A84&lt;'MASTER COPY'!$C$7,'MASTER COPY'!H86,"")</f>
        <v/>
      </c>
      <c r="G85" s="27" t="str">
        <f ca="1">IF(A84&lt;'MASTER COPY'!$C$7,IF(J85=1,1,IF(J85=2,2,IF(J85=3,3,IF(J85=0,0,IF(J85=4,4,IF(J85=5,RANDBETWEEN(3,6),IF(J85=6,RANDBETWEEN(4,7),IF(J85=7,RANDBETWEEN(5,8),IF(J85=8,RANDBETWEEN(6,9),IF(J85=10,10,RANDBETWEEN(9,10))))))))))),"")</f>
        <v/>
      </c>
      <c r="H85" s="27" t="str">
        <f>IF(A84&lt;'MASTER COPY'!$C$7,MIN(2*J85-G85,10),"")</f>
        <v/>
      </c>
      <c r="I85" s="27" t="str">
        <f>IF(A84&lt;'MASTER COPY'!$C$7,3*J85-(G85+H85),"")</f>
        <v/>
      </c>
      <c r="J85" s="27" t="str">
        <f>IF(A84&lt;'MASTER COPY'!$C$7,'MASTER COPY'!G86,"")</f>
        <v/>
      </c>
    </row>
    <row r="86" spans="1:10" ht="20.100000000000001" customHeight="1" x14ac:dyDescent="0.25">
      <c r="A86" s="63" t="str">
        <f>IF(A85&lt;'MASTER COPY'!$C$7,'MASTER COPY'!A87,"")</f>
        <v/>
      </c>
      <c r="B86" s="63" t="str">
        <f>IF(A85&lt;'MASTER COPY'!$C$7,'MASTER COPY'!B87,"")</f>
        <v/>
      </c>
      <c r="C86" s="28" t="str">
        <f>IF(A85&lt;'MASTER COPY'!$C$7,'MASTER COPY'!C87,"")</f>
        <v/>
      </c>
      <c r="D86" s="47" t="str">
        <f>IF(A85&lt;'MASTER COPY'!$C$7,'MASTER COPY'!D87/2,"")</f>
        <v/>
      </c>
      <c r="E86" s="48" t="str">
        <f>IF(A85&lt;'MASTER COPY'!$C$7,'MASTER COPY'!E87/2,"")</f>
        <v/>
      </c>
      <c r="F86" s="63" t="str">
        <f>IF(A85&lt;'MASTER COPY'!$C$7,'MASTER COPY'!H87,"")</f>
        <v/>
      </c>
      <c r="G86" s="27" t="str">
        <f ca="1">IF(A85&lt;'MASTER COPY'!$C$7,IF(J86=1,1,IF(J86=2,2,IF(J86=3,3,IF(J86=0,0,IF(J86=4,4,IF(J86=5,RANDBETWEEN(3,6),IF(J86=6,RANDBETWEEN(4,7),IF(J86=7,RANDBETWEEN(5,8),IF(J86=8,RANDBETWEEN(6,9),IF(J86=10,10,RANDBETWEEN(9,10))))))))))),"")</f>
        <v/>
      </c>
      <c r="H86" s="27" t="str">
        <f>IF(A85&lt;'MASTER COPY'!$C$7,MIN(2*J86-G86,10),"")</f>
        <v/>
      </c>
      <c r="I86" s="27" t="str">
        <f>IF(A85&lt;'MASTER COPY'!$C$7,3*J86-(G86+H86),"")</f>
        <v/>
      </c>
      <c r="J86" s="27" t="str">
        <f>IF(A85&lt;'MASTER COPY'!$C$7,'MASTER COPY'!G87,"")</f>
        <v/>
      </c>
    </row>
    <row r="87" spans="1:10" ht="20.100000000000001" customHeight="1" x14ac:dyDescent="0.25">
      <c r="A87" s="63" t="str">
        <f>IF(A86&lt;'MASTER COPY'!$C$7,'MASTER COPY'!A88,"")</f>
        <v/>
      </c>
      <c r="B87" s="63" t="str">
        <f>IF(A86&lt;'MASTER COPY'!$C$7,'MASTER COPY'!B88,"")</f>
        <v/>
      </c>
      <c r="C87" s="28" t="str">
        <f>IF(A86&lt;'MASTER COPY'!$C$7,'MASTER COPY'!C88,"")</f>
        <v/>
      </c>
      <c r="D87" s="47" t="str">
        <f>IF(A86&lt;'MASTER COPY'!$C$7,'MASTER COPY'!D88/2,"")</f>
        <v/>
      </c>
      <c r="E87" s="48" t="str">
        <f>IF(A86&lt;'MASTER COPY'!$C$7,'MASTER COPY'!E88/2,"")</f>
        <v/>
      </c>
      <c r="F87" s="63" t="str">
        <f>IF(A86&lt;'MASTER COPY'!$C$7,'MASTER COPY'!H88,"")</f>
        <v/>
      </c>
      <c r="G87" s="27" t="str">
        <f ca="1">IF(A86&lt;'MASTER COPY'!$C$7,IF(J87=1,1,IF(J87=2,2,IF(J87=3,3,IF(J87=0,0,IF(J87=4,4,IF(J87=5,RANDBETWEEN(3,6),IF(J87=6,RANDBETWEEN(4,7),IF(J87=7,RANDBETWEEN(5,8),IF(J87=8,RANDBETWEEN(6,9),IF(J87=10,10,RANDBETWEEN(9,10))))))))))),"")</f>
        <v/>
      </c>
      <c r="H87" s="27" t="str">
        <f>IF(A86&lt;'MASTER COPY'!$C$7,MIN(2*J87-G87,10),"")</f>
        <v/>
      </c>
      <c r="I87" s="27" t="str">
        <f>IF(A86&lt;'MASTER COPY'!$C$7,3*J87-(G87+H87),"")</f>
        <v/>
      </c>
      <c r="J87" s="27" t="str">
        <f>IF(A86&lt;'MASTER COPY'!$C$7,'MASTER COPY'!G88,"")</f>
        <v/>
      </c>
    </row>
    <row r="88" spans="1:10" ht="20.100000000000001" customHeight="1" x14ac:dyDescent="0.25">
      <c r="A88" s="63" t="str">
        <f>IF(A87&lt;'MASTER COPY'!$C$7,'MASTER COPY'!A89,"")</f>
        <v/>
      </c>
      <c r="B88" s="63" t="str">
        <f>IF(A87&lt;'MASTER COPY'!$C$7,'MASTER COPY'!B89,"")</f>
        <v/>
      </c>
      <c r="C88" s="28" t="str">
        <f>IF(A87&lt;'MASTER COPY'!$C$7,'MASTER COPY'!C89,"")</f>
        <v/>
      </c>
      <c r="D88" s="47" t="str">
        <f>IF(A87&lt;'MASTER COPY'!$C$7,'MASTER COPY'!D89/2,"")</f>
        <v/>
      </c>
      <c r="E88" s="48" t="str">
        <f>IF(A87&lt;'MASTER COPY'!$C$7,'MASTER COPY'!E89/2,"")</f>
        <v/>
      </c>
      <c r="F88" s="63" t="str">
        <f>IF(A87&lt;'MASTER COPY'!$C$7,'MASTER COPY'!H89,"")</f>
        <v/>
      </c>
      <c r="G88" s="27" t="str">
        <f ca="1">IF(A87&lt;'MASTER COPY'!$C$7,IF(J88=1,1,IF(J88=2,2,IF(J88=3,3,IF(J88=0,0,IF(J88=4,4,IF(J88=5,RANDBETWEEN(3,6),IF(J88=6,RANDBETWEEN(4,7),IF(J88=7,RANDBETWEEN(5,8),IF(J88=8,RANDBETWEEN(6,9),IF(J88=10,10,RANDBETWEEN(9,10))))))))))),"")</f>
        <v/>
      </c>
      <c r="H88" s="27" t="str">
        <f>IF(A87&lt;'MASTER COPY'!$C$7,MIN(2*J88-G88,10),"")</f>
        <v/>
      </c>
      <c r="I88" s="27" t="str">
        <f>IF(A87&lt;'MASTER COPY'!$C$7,3*J88-(G88+H88),"")</f>
        <v/>
      </c>
      <c r="J88" s="27" t="str">
        <f>IF(A87&lt;'MASTER COPY'!$C$7,'MASTER COPY'!G89,"")</f>
        <v/>
      </c>
    </row>
    <row r="89" spans="1:10" ht="20.100000000000001" customHeight="1" x14ac:dyDescent="0.25">
      <c r="A89" s="63" t="str">
        <f>IF(A88&lt;'MASTER COPY'!$C$7,'MASTER COPY'!A90,"")</f>
        <v/>
      </c>
      <c r="B89" s="63" t="str">
        <f>IF(A88&lt;'MASTER COPY'!$C$7,'MASTER COPY'!B90,"")</f>
        <v/>
      </c>
      <c r="C89" s="28" t="str">
        <f>IF(A88&lt;'MASTER COPY'!$C$7,'MASTER COPY'!C90,"")</f>
        <v/>
      </c>
      <c r="D89" s="47" t="str">
        <f>IF(A88&lt;'MASTER COPY'!$C$7,'MASTER COPY'!D90/2,"")</f>
        <v/>
      </c>
      <c r="E89" s="48" t="str">
        <f>IF(A88&lt;'MASTER COPY'!$C$7,'MASTER COPY'!E90/2,"")</f>
        <v/>
      </c>
      <c r="F89" s="63" t="str">
        <f>IF(A88&lt;'MASTER COPY'!$C$7,'MASTER COPY'!H90,"")</f>
        <v/>
      </c>
      <c r="G89" s="27" t="str">
        <f ca="1">IF(A88&lt;'MASTER COPY'!$C$7,IF(J89=1,1,IF(J89=2,2,IF(J89=3,3,IF(J89=0,0,IF(J89=4,4,IF(J89=5,RANDBETWEEN(3,6),IF(J89=6,RANDBETWEEN(4,7),IF(J89=7,RANDBETWEEN(5,8),IF(J89=8,RANDBETWEEN(6,9),IF(J89=10,10,RANDBETWEEN(9,10))))))))))),"")</f>
        <v/>
      </c>
      <c r="H89" s="27" t="str">
        <f>IF(A88&lt;'MASTER COPY'!$C$7,MIN(2*J89-G89,10),"")</f>
        <v/>
      </c>
      <c r="I89" s="27" t="str">
        <f>IF(A88&lt;'MASTER COPY'!$C$7,3*J89-(G89+H89),"")</f>
        <v/>
      </c>
      <c r="J89" s="27" t="str">
        <f>IF(A88&lt;'MASTER COPY'!$C$7,'MASTER COPY'!G90,"")</f>
        <v/>
      </c>
    </row>
    <row r="90" spans="1:10" ht="20.100000000000001" customHeight="1" x14ac:dyDescent="0.25">
      <c r="A90" s="63" t="str">
        <f>IF(A89&lt;'MASTER COPY'!$C$7,'MASTER COPY'!A91,"")</f>
        <v/>
      </c>
      <c r="B90" s="63" t="str">
        <f>IF(A89&lt;'MASTER COPY'!$C$7,'MASTER COPY'!B91,"")</f>
        <v/>
      </c>
      <c r="C90" s="28" t="str">
        <f>IF(A89&lt;'MASTER COPY'!$C$7,'MASTER COPY'!C91,"")</f>
        <v/>
      </c>
      <c r="D90" s="47" t="str">
        <f>IF(A89&lt;'MASTER COPY'!$C$7,'MASTER COPY'!D91/2,"")</f>
        <v/>
      </c>
      <c r="E90" s="48" t="str">
        <f>IF(A89&lt;'MASTER COPY'!$C$7,'MASTER COPY'!E91/2,"")</f>
        <v/>
      </c>
      <c r="F90" s="63" t="str">
        <f>IF(A89&lt;'MASTER COPY'!$C$7,'MASTER COPY'!H91,"")</f>
        <v/>
      </c>
      <c r="G90" s="27" t="str">
        <f ca="1">IF(A89&lt;'MASTER COPY'!$C$7,IF(J90=1,1,IF(J90=2,2,IF(J90=3,3,IF(J90=0,0,IF(J90=4,4,IF(J90=5,RANDBETWEEN(3,6),IF(J90=6,RANDBETWEEN(4,7),IF(J90=7,RANDBETWEEN(5,8),IF(J90=8,RANDBETWEEN(6,9),IF(J90=10,10,RANDBETWEEN(9,10))))))))))),"")</f>
        <v/>
      </c>
      <c r="H90" s="27" t="str">
        <f>IF(A89&lt;'MASTER COPY'!$C$7,MIN(2*J90-G90,10),"")</f>
        <v/>
      </c>
      <c r="I90" s="27" t="str">
        <f>IF(A89&lt;'MASTER COPY'!$C$7,3*J90-(G90+H90),"")</f>
        <v/>
      </c>
      <c r="J90" s="27" t="str">
        <f>IF(A89&lt;'MASTER COPY'!$C$7,'MASTER COPY'!G91,"")</f>
        <v/>
      </c>
    </row>
    <row r="91" spans="1:10" ht="20.100000000000001" customHeight="1" x14ac:dyDescent="0.25">
      <c r="A91" s="63" t="str">
        <f>IF(A90&lt;'MASTER COPY'!$C$7,'MASTER COPY'!A92,"")</f>
        <v/>
      </c>
      <c r="B91" s="63" t="str">
        <f>IF(A90&lt;'MASTER COPY'!$C$7,'MASTER COPY'!B92,"")</f>
        <v/>
      </c>
      <c r="C91" s="28" t="str">
        <f>IF(A90&lt;'MASTER COPY'!$C$7,'MASTER COPY'!C92,"")</f>
        <v/>
      </c>
      <c r="D91" s="47" t="str">
        <f>IF(A90&lt;'MASTER COPY'!$C$7,'MASTER COPY'!D92/2,"")</f>
        <v/>
      </c>
      <c r="E91" s="48" t="str">
        <f>IF(A90&lt;'MASTER COPY'!$C$7,'MASTER COPY'!E92/2,"")</f>
        <v/>
      </c>
      <c r="F91" s="63" t="str">
        <f>IF(A90&lt;'MASTER COPY'!$C$7,'MASTER COPY'!H92,"")</f>
        <v/>
      </c>
      <c r="G91" s="27" t="str">
        <f ca="1">IF(A90&lt;'MASTER COPY'!$C$7,IF(J91=1,1,IF(J91=2,2,IF(J91=3,3,IF(J91=0,0,IF(J91=4,4,IF(J91=5,RANDBETWEEN(3,6),IF(J91=6,RANDBETWEEN(4,7),IF(J91=7,RANDBETWEEN(5,8),IF(J91=8,RANDBETWEEN(6,9),IF(J91=10,10,RANDBETWEEN(9,10))))))))))),"")</f>
        <v/>
      </c>
      <c r="H91" s="27" t="str">
        <f>IF(A90&lt;'MASTER COPY'!$C$7,MIN(2*J91-G91,10),"")</f>
        <v/>
      </c>
      <c r="I91" s="27" t="str">
        <f>IF(A90&lt;'MASTER COPY'!$C$7,3*J91-(G91+H91),"")</f>
        <v/>
      </c>
      <c r="J91" s="27" t="str">
        <f>IF(A90&lt;'MASTER COPY'!$C$7,'MASTER COPY'!G92,"")</f>
        <v/>
      </c>
    </row>
    <row r="92" spans="1:10" ht="20.100000000000001" customHeight="1" x14ac:dyDescent="0.25">
      <c r="A92" s="63" t="str">
        <f>IF(A91&lt;'MASTER COPY'!$C$7,'MASTER COPY'!A93,"")</f>
        <v/>
      </c>
      <c r="B92" s="63" t="str">
        <f>IF(A91&lt;'MASTER COPY'!$C$7,'MASTER COPY'!B93,"")</f>
        <v/>
      </c>
      <c r="C92" s="28" t="str">
        <f>IF(A91&lt;'MASTER COPY'!$C$7,'MASTER COPY'!C93,"")</f>
        <v/>
      </c>
      <c r="D92" s="47" t="str">
        <f>IF(A91&lt;'MASTER COPY'!$C$7,'MASTER COPY'!D93/2,"")</f>
        <v/>
      </c>
      <c r="E92" s="48" t="str">
        <f>IF(A91&lt;'MASTER COPY'!$C$7,'MASTER COPY'!E93/2,"")</f>
        <v/>
      </c>
      <c r="F92" s="63" t="str">
        <f>IF(A91&lt;'MASTER COPY'!$C$7,'MASTER COPY'!H93,"")</f>
        <v/>
      </c>
      <c r="G92" s="27" t="str">
        <f ca="1">IF(A91&lt;'MASTER COPY'!$C$7,IF(J92=1,1,IF(J92=2,2,IF(J92=3,3,IF(J92=0,0,IF(J92=4,4,IF(J92=5,RANDBETWEEN(3,6),IF(J92=6,RANDBETWEEN(4,7),IF(J92=7,RANDBETWEEN(5,8),IF(J92=8,RANDBETWEEN(6,9),IF(J92=10,10,RANDBETWEEN(9,10))))))))))),"")</f>
        <v/>
      </c>
      <c r="H92" s="27" t="str">
        <f>IF(A91&lt;'MASTER COPY'!$C$7,MIN(2*J92-G92,10),"")</f>
        <v/>
      </c>
      <c r="I92" s="27" t="str">
        <f>IF(A91&lt;'MASTER COPY'!$C$7,3*J92-(G92+H92),"")</f>
        <v/>
      </c>
      <c r="J92" s="27" t="str">
        <f>IF(A91&lt;'MASTER COPY'!$C$7,'MASTER COPY'!G93,"")</f>
        <v/>
      </c>
    </row>
    <row r="93" spans="1:10" ht="20.100000000000001" customHeight="1" x14ac:dyDescent="0.25">
      <c r="A93" s="63" t="str">
        <f>IF(A92&lt;'MASTER COPY'!$C$7,'MASTER COPY'!A94,"")</f>
        <v/>
      </c>
      <c r="B93" s="63" t="str">
        <f>IF(A92&lt;'MASTER COPY'!$C$7,'MASTER COPY'!B94,"")</f>
        <v/>
      </c>
      <c r="C93" s="28" t="str">
        <f>IF(A92&lt;'MASTER COPY'!$C$7,'MASTER COPY'!C94,"")</f>
        <v/>
      </c>
      <c r="D93" s="47" t="str">
        <f>IF(A92&lt;'MASTER COPY'!$C$7,'MASTER COPY'!D94/2,"")</f>
        <v/>
      </c>
      <c r="E93" s="48" t="str">
        <f>IF(A92&lt;'MASTER COPY'!$C$7,'MASTER COPY'!E94/2,"")</f>
        <v/>
      </c>
      <c r="F93" s="63" t="str">
        <f>IF(A92&lt;'MASTER COPY'!$C$7,'MASTER COPY'!H94,"")</f>
        <v/>
      </c>
      <c r="G93" s="27" t="str">
        <f ca="1">IF(A92&lt;'MASTER COPY'!$C$7,IF(J93=1,1,IF(J93=2,2,IF(J93=3,3,IF(J93=0,0,IF(J93=4,4,IF(J93=5,RANDBETWEEN(3,6),IF(J93=6,RANDBETWEEN(4,7),IF(J93=7,RANDBETWEEN(5,8),IF(J93=8,RANDBETWEEN(6,9),IF(J93=10,10,RANDBETWEEN(9,10))))))))))),"")</f>
        <v/>
      </c>
      <c r="H93" s="27" t="str">
        <f>IF(A92&lt;'MASTER COPY'!$C$7,MIN(2*J93-G93,10),"")</f>
        <v/>
      </c>
      <c r="I93" s="27" t="str">
        <f>IF(A92&lt;'MASTER COPY'!$C$7,3*J93-(G93+H93),"")</f>
        <v/>
      </c>
      <c r="J93" s="27" t="str">
        <f>IF(A92&lt;'MASTER COPY'!$C$7,'MASTER COPY'!G94,"")</f>
        <v/>
      </c>
    </row>
    <row r="94" spans="1:10" ht="20.100000000000001" customHeight="1" x14ac:dyDescent="0.25">
      <c r="A94" s="63" t="str">
        <f>IF(A93&lt;'MASTER COPY'!$C$7,'MASTER COPY'!A95,"")</f>
        <v/>
      </c>
      <c r="B94" s="63" t="str">
        <f>IF(A93&lt;'MASTER COPY'!$C$7,'MASTER COPY'!B95,"")</f>
        <v/>
      </c>
      <c r="C94" s="28" t="str">
        <f>IF(A93&lt;'MASTER COPY'!$C$7,'MASTER COPY'!C95,"")</f>
        <v/>
      </c>
      <c r="D94" s="47" t="str">
        <f>IF(A93&lt;'MASTER COPY'!$C$7,'MASTER COPY'!D95/2,"")</f>
        <v/>
      </c>
      <c r="E94" s="48" t="str">
        <f>IF(A93&lt;'MASTER COPY'!$C$7,'MASTER COPY'!E95/2,"")</f>
        <v/>
      </c>
      <c r="F94" s="63" t="str">
        <f>IF(A93&lt;'MASTER COPY'!$C$7,'MASTER COPY'!H95,"")</f>
        <v/>
      </c>
      <c r="G94" s="27" t="str">
        <f ca="1">IF(A93&lt;'MASTER COPY'!$C$7,IF(J94=1,1,IF(J94=2,2,IF(J94=3,3,IF(J94=0,0,IF(J94=4,4,IF(J94=5,RANDBETWEEN(3,6),IF(J94=6,RANDBETWEEN(4,7),IF(J94=7,RANDBETWEEN(5,8),IF(J94=8,RANDBETWEEN(6,9),IF(J94=10,10,RANDBETWEEN(9,10))))))))))),"")</f>
        <v/>
      </c>
      <c r="H94" s="27" t="str">
        <f>IF(A93&lt;'MASTER COPY'!$C$7,MIN(2*J94-G94,10),"")</f>
        <v/>
      </c>
      <c r="I94" s="27" t="str">
        <f>IF(A93&lt;'MASTER COPY'!$C$7,3*J94-(G94+H94),"")</f>
        <v/>
      </c>
      <c r="J94" s="27" t="str">
        <f>IF(A93&lt;'MASTER COPY'!$C$7,'MASTER COPY'!G95,"")</f>
        <v/>
      </c>
    </row>
    <row r="95" spans="1:10" ht="20.100000000000001" customHeight="1" x14ac:dyDescent="0.25">
      <c r="A95" s="63" t="str">
        <f>IF(A94&lt;'MASTER COPY'!$C$7,'MASTER COPY'!A96,"")</f>
        <v/>
      </c>
      <c r="B95" s="63" t="str">
        <f>IF(A94&lt;'MASTER COPY'!$C$7,'MASTER COPY'!B96,"")</f>
        <v/>
      </c>
      <c r="C95" s="28" t="str">
        <f>IF(A94&lt;'MASTER COPY'!$C$7,'MASTER COPY'!C96,"")</f>
        <v/>
      </c>
      <c r="D95" s="47" t="str">
        <f>IF(A94&lt;'MASTER COPY'!$C$7,'MASTER COPY'!D96/2,"")</f>
        <v/>
      </c>
      <c r="E95" s="48" t="str">
        <f>IF(A94&lt;'MASTER COPY'!$C$7,'MASTER COPY'!E96/2,"")</f>
        <v/>
      </c>
      <c r="F95" s="63" t="str">
        <f>IF(A94&lt;'MASTER COPY'!$C$7,'MASTER COPY'!H96,"")</f>
        <v/>
      </c>
      <c r="G95" s="27" t="str">
        <f ca="1">IF(A94&lt;'MASTER COPY'!$C$7,IF(J95=1,1,IF(J95=2,2,IF(J95=3,3,IF(J95=0,0,IF(J95=4,4,IF(J95=5,RANDBETWEEN(3,6),IF(J95=6,RANDBETWEEN(4,7),IF(J95=7,RANDBETWEEN(5,8),IF(J95=8,RANDBETWEEN(6,9),IF(J95=10,10,RANDBETWEEN(9,10))))))))))),"")</f>
        <v/>
      </c>
      <c r="H95" s="27" t="str">
        <f>IF(A94&lt;'MASTER COPY'!$C$7,MIN(2*J95-G95,10),"")</f>
        <v/>
      </c>
      <c r="I95" s="27" t="str">
        <f>IF(A94&lt;'MASTER COPY'!$C$7,3*J95-(G95+H95),"")</f>
        <v/>
      </c>
      <c r="J95" s="27" t="str">
        <f>IF(A94&lt;'MASTER COPY'!$C$7,'MASTER COPY'!G96,"")</f>
        <v/>
      </c>
    </row>
    <row r="96" spans="1:10" ht="20.100000000000001" customHeight="1" x14ac:dyDescent="0.25">
      <c r="A96" s="63" t="str">
        <f>IF(A95&lt;'MASTER COPY'!$C$7,'MASTER COPY'!A97,"")</f>
        <v/>
      </c>
      <c r="B96" s="63" t="str">
        <f>IF(A95&lt;'MASTER COPY'!$C$7,'MASTER COPY'!B97,"")</f>
        <v/>
      </c>
      <c r="C96" s="28" t="str">
        <f>IF(A95&lt;'MASTER COPY'!$C$7,'MASTER COPY'!C97,"")</f>
        <v/>
      </c>
      <c r="D96" s="47" t="str">
        <f>IF(A95&lt;'MASTER COPY'!$C$7,'MASTER COPY'!D97/2,"")</f>
        <v/>
      </c>
      <c r="E96" s="48" t="str">
        <f>IF(A95&lt;'MASTER COPY'!$C$7,'MASTER COPY'!E97/2,"")</f>
        <v/>
      </c>
      <c r="F96" s="63" t="str">
        <f>IF(A95&lt;'MASTER COPY'!$C$7,'MASTER COPY'!H97,"")</f>
        <v/>
      </c>
      <c r="G96" s="27" t="str">
        <f ca="1">IF(A95&lt;'MASTER COPY'!$C$7,IF(J96=1,1,IF(J96=2,2,IF(J96=3,3,IF(J96=0,0,IF(J96=4,4,IF(J96=5,RANDBETWEEN(3,6),IF(J96=6,RANDBETWEEN(4,7),IF(J96=7,RANDBETWEEN(5,8),IF(J96=8,RANDBETWEEN(6,9),IF(J96=10,10,RANDBETWEEN(9,10))))))))))),"")</f>
        <v/>
      </c>
      <c r="H96" s="27" t="str">
        <f>IF(A95&lt;'MASTER COPY'!$C$7,MIN(2*J96-G96,10),"")</f>
        <v/>
      </c>
      <c r="I96" s="27" t="str">
        <f>IF(A95&lt;'MASTER COPY'!$C$7,3*J96-(G96+H96),"")</f>
        <v/>
      </c>
      <c r="J96" s="27" t="str">
        <f>IF(A95&lt;'MASTER COPY'!$C$7,'MASTER COPY'!G97,"")</f>
        <v/>
      </c>
    </row>
    <row r="97" spans="1:10" ht="20.100000000000001" customHeight="1" x14ac:dyDescent="0.25">
      <c r="A97" s="63" t="str">
        <f>IF(A96&lt;'MASTER COPY'!$C$7,'MASTER COPY'!A98,"")</f>
        <v/>
      </c>
      <c r="B97" s="63" t="str">
        <f>IF(A96&lt;'MASTER COPY'!$C$7,'MASTER COPY'!B98,"")</f>
        <v/>
      </c>
      <c r="C97" s="28" t="str">
        <f>IF(A96&lt;'MASTER COPY'!$C$7,'MASTER COPY'!C98,"")</f>
        <v/>
      </c>
      <c r="D97" s="47" t="str">
        <f>IF(A96&lt;'MASTER COPY'!$C$7,'MASTER COPY'!D98/2,"")</f>
        <v/>
      </c>
      <c r="E97" s="48" t="str">
        <f>IF(A96&lt;'MASTER COPY'!$C$7,'MASTER COPY'!E98/2,"")</f>
        <v/>
      </c>
      <c r="F97" s="63" t="str">
        <f>IF(A96&lt;'MASTER COPY'!$C$7,'MASTER COPY'!H98,"")</f>
        <v/>
      </c>
      <c r="G97" s="27" t="str">
        <f ca="1">IF(A96&lt;'MASTER COPY'!$C$7,IF(J97=1,1,IF(J97=2,2,IF(J97=3,3,IF(J97=0,0,IF(J97=4,4,IF(J97=5,RANDBETWEEN(3,6),IF(J97=6,RANDBETWEEN(4,7),IF(J97=7,RANDBETWEEN(5,8),IF(J97=8,RANDBETWEEN(6,9),IF(J97=10,10,RANDBETWEEN(9,10))))))))))),"")</f>
        <v/>
      </c>
      <c r="H97" s="27" t="str">
        <f>IF(A96&lt;'MASTER COPY'!$C$7,MIN(2*J97-G97,10),"")</f>
        <v/>
      </c>
      <c r="I97" s="27" t="str">
        <f>IF(A96&lt;'MASTER COPY'!$C$7,3*J97-(G97+H97),"")</f>
        <v/>
      </c>
      <c r="J97" s="27" t="str">
        <f>IF(A96&lt;'MASTER COPY'!$C$7,'MASTER COPY'!G98,"")</f>
        <v/>
      </c>
    </row>
    <row r="98" spans="1:10" ht="20.100000000000001" customHeight="1" x14ac:dyDescent="0.25">
      <c r="A98" s="63" t="str">
        <f>IF(A97&lt;'MASTER COPY'!$C$7,'MASTER COPY'!A99,"")</f>
        <v/>
      </c>
      <c r="B98" s="63" t="str">
        <f>IF(A97&lt;'MASTER COPY'!$C$7,'MASTER COPY'!B99,"")</f>
        <v/>
      </c>
      <c r="C98" s="28" t="str">
        <f>IF(A97&lt;'MASTER COPY'!$C$7,'MASTER COPY'!C99,"")</f>
        <v/>
      </c>
      <c r="D98" s="47" t="str">
        <f>IF(A97&lt;'MASTER COPY'!$C$7,'MASTER COPY'!D99/2,"")</f>
        <v/>
      </c>
      <c r="E98" s="48" t="str">
        <f>IF(A97&lt;'MASTER COPY'!$C$7,'MASTER COPY'!E99/2,"")</f>
        <v/>
      </c>
      <c r="F98" s="63" t="str">
        <f>IF(A97&lt;'MASTER COPY'!$C$7,'MASTER COPY'!H99,"")</f>
        <v/>
      </c>
      <c r="G98" s="27" t="str">
        <f ca="1">IF(A97&lt;'MASTER COPY'!$C$7,IF(J98=1,1,IF(J98=2,2,IF(J98=3,3,IF(J98=0,0,IF(J98=4,4,IF(J98=5,RANDBETWEEN(3,6),IF(J98=6,RANDBETWEEN(4,7),IF(J98=7,RANDBETWEEN(5,8),IF(J98=8,RANDBETWEEN(6,9),IF(J98=10,10,RANDBETWEEN(9,10))))))))))),"")</f>
        <v/>
      </c>
      <c r="H98" s="27" t="str">
        <f>IF(A97&lt;'MASTER COPY'!$C$7,MIN(2*J98-G98,10),"")</f>
        <v/>
      </c>
      <c r="I98" s="27" t="str">
        <f>IF(A97&lt;'MASTER COPY'!$C$7,3*J98-(G98+H98),"")</f>
        <v/>
      </c>
      <c r="J98" s="27" t="str">
        <f>IF(A97&lt;'MASTER COPY'!$C$7,'MASTER COPY'!G99,"")</f>
        <v/>
      </c>
    </row>
    <row r="99" spans="1:10" ht="20.100000000000001" customHeight="1" x14ac:dyDescent="0.25">
      <c r="A99" s="63" t="str">
        <f>IF(A98&lt;'MASTER COPY'!$C$7,'MASTER COPY'!A100,"")</f>
        <v/>
      </c>
      <c r="B99" s="63" t="str">
        <f>IF(A98&lt;'MASTER COPY'!$C$7,'MASTER COPY'!B100,"")</f>
        <v/>
      </c>
      <c r="C99" s="28" t="str">
        <f>IF(A98&lt;'MASTER COPY'!$C$7,'MASTER COPY'!C100,"")</f>
        <v/>
      </c>
      <c r="D99" s="47" t="str">
        <f>IF(A98&lt;'MASTER COPY'!$C$7,'MASTER COPY'!D100/2,"")</f>
        <v/>
      </c>
      <c r="E99" s="48" t="str">
        <f>IF(A98&lt;'MASTER COPY'!$C$7,'MASTER COPY'!E100/2,"")</f>
        <v/>
      </c>
      <c r="F99" s="63" t="str">
        <f>IF(A98&lt;'MASTER COPY'!$C$7,'MASTER COPY'!H100,"")</f>
        <v/>
      </c>
      <c r="G99" s="27" t="str">
        <f ca="1">IF(A98&lt;'MASTER COPY'!$C$7,IF(J99=1,1,IF(J99=2,2,IF(J99=3,3,IF(J99=0,0,IF(J99=4,4,IF(J99=5,RANDBETWEEN(3,6),IF(J99=6,RANDBETWEEN(4,7),IF(J99=7,RANDBETWEEN(5,8),IF(J99=8,RANDBETWEEN(6,9),IF(J99=10,10,RANDBETWEEN(9,10))))))))))),"")</f>
        <v/>
      </c>
      <c r="H99" s="27" t="str">
        <f>IF(A98&lt;'MASTER COPY'!$C$7,MIN(2*J99-G99,10),"")</f>
        <v/>
      </c>
      <c r="I99" s="27" t="str">
        <f>IF(A98&lt;'MASTER COPY'!$C$7,3*J99-(G99+H99),"")</f>
        <v/>
      </c>
      <c r="J99" s="27" t="str">
        <f>IF(A98&lt;'MASTER COPY'!$C$7,'MASTER COPY'!G100,"")</f>
        <v/>
      </c>
    </row>
    <row r="100" spans="1:10" ht="20.100000000000001" customHeight="1" x14ac:dyDescent="0.25">
      <c r="A100" s="63" t="str">
        <f>IF(A99&lt;'MASTER COPY'!$C$7,'MASTER COPY'!A101,"")</f>
        <v/>
      </c>
      <c r="B100" s="63" t="str">
        <f>IF(A99&lt;'MASTER COPY'!$C$7,'MASTER COPY'!B101,"")</f>
        <v/>
      </c>
      <c r="C100" s="28" t="str">
        <f>IF(A99&lt;'MASTER COPY'!$C$7,'MASTER COPY'!C101,"")</f>
        <v/>
      </c>
      <c r="D100" s="47" t="str">
        <f>IF(A99&lt;'MASTER COPY'!$C$7,'MASTER COPY'!D101/2,"")</f>
        <v/>
      </c>
      <c r="E100" s="48" t="str">
        <f>IF(A99&lt;'MASTER COPY'!$C$7,'MASTER COPY'!E101/2,"")</f>
        <v/>
      </c>
      <c r="F100" s="63" t="str">
        <f>IF(A99&lt;'MASTER COPY'!$C$7,'MASTER COPY'!H101,"")</f>
        <v/>
      </c>
      <c r="G100" s="27" t="str">
        <f ca="1">IF(A99&lt;'MASTER COPY'!$C$7,IF(J100=1,1,IF(J100=2,2,IF(J100=3,3,IF(J100=0,0,IF(J100=4,4,IF(J100=5,RANDBETWEEN(3,6),IF(J100=6,RANDBETWEEN(4,7),IF(J100=7,RANDBETWEEN(5,8),IF(J100=8,RANDBETWEEN(6,9),IF(J100=10,10,RANDBETWEEN(9,10))))))))))),"")</f>
        <v/>
      </c>
      <c r="H100" s="27" t="str">
        <f>IF(A99&lt;'MASTER COPY'!$C$7,MIN(2*J100-G100,10),"")</f>
        <v/>
      </c>
      <c r="I100" s="27" t="str">
        <f>IF(A99&lt;'MASTER COPY'!$C$7,3*J100-(G100+H100),"")</f>
        <v/>
      </c>
      <c r="J100" s="27" t="str">
        <f>IF(A99&lt;'MASTER COPY'!$C$7,'MASTER COPY'!G101,"")</f>
        <v/>
      </c>
    </row>
    <row r="101" spans="1:10" ht="20.100000000000001" customHeight="1" x14ac:dyDescent="0.25">
      <c r="A101" s="63" t="str">
        <f>IF(A100&lt;'MASTER COPY'!$C$7,'MASTER COPY'!A102,"")</f>
        <v/>
      </c>
      <c r="B101" s="63" t="str">
        <f>IF(A100&lt;'MASTER COPY'!$C$7,'MASTER COPY'!B102,"")</f>
        <v/>
      </c>
      <c r="C101" s="28" t="str">
        <f>IF(A100&lt;'MASTER COPY'!$C$7,'MASTER COPY'!C102,"")</f>
        <v/>
      </c>
      <c r="D101" s="47" t="str">
        <f>IF(A100&lt;'MASTER COPY'!$C$7,'MASTER COPY'!D102/2,"")</f>
        <v/>
      </c>
      <c r="E101" s="48" t="str">
        <f>IF(A100&lt;'MASTER COPY'!$C$7,'MASTER COPY'!E102/2,"")</f>
        <v/>
      </c>
      <c r="F101" s="63" t="str">
        <f>IF(A100&lt;'MASTER COPY'!$C$7,'MASTER COPY'!H102,"")</f>
        <v/>
      </c>
      <c r="G101" s="27" t="str">
        <f ca="1">IF(A100&lt;'MASTER COPY'!$C$7,IF(J101=1,1,IF(J101=2,2,IF(J101=3,3,IF(J101=0,0,IF(J101=4,4,IF(J101=5,RANDBETWEEN(3,6),IF(J101=6,RANDBETWEEN(4,7),IF(J101=7,RANDBETWEEN(5,8),IF(J101=8,RANDBETWEEN(6,9),IF(J101=10,10,RANDBETWEEN(9,10))))))))))),"")</f>
        <v/>
      </c>
      <c r="H101" s="27" t="str">
        <f>IF(A100&lt;'MASTER COPY'!$C$7,MIN(2*J101-G101,10),"")</f>
        <v/>
      </c>
      <c r="I101" s="27" t="str">
        <f>IF(A100&lt;'MASTER COPY'!$C$7,3*J101-(G101+H101),"")</f>
        <v/>
      </c>
      <c r="J101" s="27" t="str">
        <f>IF(A100&lt;'MASTER COPY'!$C$7,'MASTER COPY'!G102,"")</f>
        <v/>
      </c>
    </row>
    <row r="102" spans="1:10" ht="20.100000000000001" customHeight="1" x14ac:dyDescent="0.25">
      <c r="A102" s="63" t="str">
        <f>IF(A101&lt;'MASTER COPY'!$C$7,'MASTER COPY'!A103,"")</f>
        <v/>
      </c>
      <c r="B102" s="63" t="str">
        <f>IF(A101&lt;'MASTER COPY'!$C$7,'MASTER COPY'!B103,"")</f>
        <v/>
      </c>
      <c r="C102" s="28" t="str">
        <f>IF(A101&lt;'MASTER COPY'!$C$7,'MASTER COPY'!C103,"")</f>
        <v/>
      </c>
      <c r="D102" s="47" t="str">
        <f>IF(A101&lt;'MASTER COPY'!$C$7,'MASTER COPY'!D103/2,"")</f>
        <v/>
      </c>
      <c r="E102" s="48" t="str">
        <f>IF(A101&lt;'MASTER COPY'!$C$7,'MASTER COPY'!E103/2,"")</f>
        <v/>
      </c>
      <c r="F102" s="63" t="str">
        <f>IF(A101&lt;'MASTER COPY'!$C$7,'MASTER COPY'!H103,"")</f>
        <v/>
      </c>
      <c r="G102" s="27" t="str">
        <f ca="1">IF(A101&lt;'MASTER COPY'!$C$7,IF(J102=1,1,IF(J102=2,2,IF(J102=3,3,IF(J102=0,0,IF(J102=4,4,IF(J102=5,RANDBETWEEN(3,6),IF(J102=6,RANDBETWEEN(4,7),IF(J102=7,RANDBETWEEN(5,8),IF(J102=8,RANDBETWEEN(6,9),IF(J102=10,10,RANDBETWEEN(9,10))))))))))),"")</f>
        <v/>
      </c>
      <c r="H102" s="27" t="str">
        <f>IF(A101&lt;'MASTER COPY'!$C$7,MIN(2*J102-G102,10),"")</f>
        <v/>
      </c>
      <c r="I102" s="27" t="str">
        <f>IF(A101&lt;'MASTER COPY'!$C$7,3*J102-(G102+H102),"")</f>
        <v/>
      </c>
      <c r="J102" s="27" t="str">
        <f>IF(A101&lt;'MASTER COPY'!$C$7,'MASTER COPY'!G103,"")</f>
        <v/>
      </c>
    </row>
    <row r="103" spans="1:10" ht="20.100000000000001" customHeight="1" x14ac:dyDescent="0.25">
      <c r="A103" s="63" t="str">
        <f>IF(A102&lt;'MASTER COPY'!$C$7,'MASTER COPY'!A104,"")</f>
        <v/>
      </c>
      <c r="B103" s="63" t="str">
        <f>IF(A102&lt;'MASTER COPY'!$C$7,'MASTER COPY'!B104,"")</f>
        <v/>
      </c>
      <c r="C103" s="28" t="str">
        <f>IF(A102&lt;'MASTER COPY'!$C$7,'MASTER COPY'!C104,"")</f>
        <v/>
      </c>
      <c r="D103" s="47" t="str">
        <f>IF(A102&lt;'MASTER COPY'!$C$7,'MASTER COPY'!D104/2,"")</f>
        <v/>
      </c>
      <c r="E103" s="48" t="str">
        <f>IF(A102&lt;'MASTER COPY'!$C$7,'MASTER COPY'!E104/2,"")</f>
        <v/>
      </c>
      <c r="F103" s="63" t="str">
        <f>IF(A102&lt;'MASTER COPY'!$C$7,'MASTER COPY'!H104,"")</f>
        <v/>
      </c>
      <c r="G103" s="27" t="str">
        <f ca="1">IF(A102&lt;'MASTER COPY'!$C$7,IF(J103=1,1,IF(J103=2,2,IF(J103=3,3,IF(J103=0,0,IF(J103=4,4,IF(J103=5,RANDBETWEEN(3,6),IF(J103=6,RANDBETWEEN(4,7),IF(J103=7,RANDBETWEEN(5,8),IF(J103=8,RANDBETWEEN(6,9),IF(J103=10,10,RANDBETWEEN(9,10))))))))))),"")</f>
        <v/>
      </c>
      <c r="H103" s="27" t="str">
        <f>IF(A102&lt;'MASTER COPY'!$C$7,MIN(2*J103-G103,10),"")</f>
        <v/>
      </c>
      <c r="I103" s="27" t="str">
        <f>IF(A102&lt;'MASTER COPY'!$C$7,3*J103-(G103+H103),"")</f>
        <v/>
      </c>
      <c r="J103" s="27" t="str">
        <f>IF(A102&lt;'MASTER COPY'!$C$7,'MASTER COPY'!G104,"")</f>
        <v/>
      </c>
    </row>
    <row r="104" spans="1:10" ht="20.100000000000001" customHeight="1" x14ac:dyDescent="0.25">
      <c r="A104" s="63" t="str">
        <f>IF(A103&lt;'MASTER COPY'!$C$7,'MASTER COPY'!A105,"")</f>
        <v/>
      </c>
      <c r="B104" s="63" t="str">
        <f>IF(A103&lt;'MASTER COPY'!$C$7,'MASTER COPY'!B105,"")</f>
        <v/>
      </c>
      <c r="C104" s="28" t="str">
        <f>IF(A103&lt;'MASTER COPY'!$C$7,'MASTER COPY'!C105,"")</f>
        <v/>
      </c>
      <c r="D104" s="47" t="str">
        <f>IF(A103&lt;'MASTER COPY'!$C$7,'MASTER COPY'!D105/2,"")</f>
        <v/>
      </c>
      <c r="E104" s="48" t="str">
        <f>IF(A103&lt;'MASTER COPY'!$C$7,'MASTER COPY'!E105/2,"")</f>
        <v/>
      </c>
      <c r="F104" s="63" t="str">
        <f>IF(A103&lt;'MASTER COPY'!$C$7,'MASTER COPY'!H105,"")</f>
        <v/>
      </c>
      <c r="G104" s="27" t="str">
        <f ca="1">IF(A103&lt;'MASTER COPY'!$C$7,IF(J104=1,1,IF(J104=2,2,IF(J104=3,3,IF(J104=0,0,IF(J104=4,4,IF(J104=5,RANDBETWEEN(3,6),IF(J104=6,RANDBETWEEN(4,7),IF(J104=7,RANDBETWEEN(5,8),IF(J104=8,RANDBETWEEN(6,9),IF(J104=10,10,RANDBETWEEN(9,10))))))))))),"")</f>
        <v/>
      </c>
      <c r="H104" s="27" t="str">
        <f>IF(A103&lt;'MASTER COPY'!$C$7,MIN(2*J104-G104,10),"")</f>
        <v/>
      </c>
      <c r="I104" s="27" t="str">
        <f>IF(A103&lt;'MASTER COPY'!$C$7,3*J104-(G104+H104),"")</f>
        <v/>
      </c>
      <c r="J104" s="27" t="str">
        <f>IF(A103&lt;'MASTER COPY'!$C$7,'MASTER COPY'!G105,"")</f>
        <v/>
      </c>
    </row>
    <row r="105" spans="1:10" ht="20.100000000000001" customHeight="1" x14ac:dyDescent="0.25">
      <c r="A105" s="63" t="str">
        <f>IF(A104&lt;'MASTER COPY'!$C$7,'MASTER COPY'!A106,"")</f>
        <v/>
      </c>
      <c r="B105" s="63" t="str">
        <f>IF(A104&lt;'MASTER COPY'!$C$7,'MASTER COPY'!B106,"")</f>
        <v/>
      </c>
      <c r="C105" s="28" t="str">
        <f>IF(A104&lt;'MASTER COPY'!$C$7,'MASTER COPY'!C106,"")</f>
        <v/>
      </c>
      <c r="D105" s="47" t="str">
        <f>IF(A104&lt;'MASTER COPY'!$C$7,'MASTER COPY'!D106/2,"")</f>
        <v/>
      </c>
      <c r="E105" s="48" t="str">
        <f>IF(A104&lt;'MASTER COPY'!$C$7,'MASTER COPY'!E106/2,"")</f>
        <v/>
      </c>
      <c r="F105" s="63" t="str">
        <f>IF(A104&lt;'MASTER COPY'!$C$7,'MASTER COPY'!H106,"")</f>
        <v/>
      </c>
      <c r="G105" s="27" t="str">
        <f ca="1">IF(A104&lt;'MASTER COPY'!$C$7,IF(J105=1,1,IF(J105=2,2,IF(J105=3,3,IF(J105=0,0,IF(J105=4,4,IF(J105=5,RANDBETWEEN(3,6),IF(J105=6,RANDBETWEEN(4,7),IF(J105=7,RANDBETWEEN(5,8),IF(J105=8,RANDBETWEEN(6,9),IF(J105=10,10,RANDBETWEEN(9,10))))))))))),"")</f>
        <v/>
      </c>
      <c r="H105" s="27" t="str">
        <f>IF(A104&lt;'MASTER COPY'!$C$7,MIN(2*J105-G105,10),"")</f>
        <v/>
      </c>
      <c r="I105" s="27" t="str">
        <f>IF(A104&lt;'MASTER COPY'!$C$7,3*J105-(G105+H105),"")</f>
        <v/>
      </c>
      <c r="J105" s="27" t="str">
        <f>IF(A104&lt;'MASTER COPY'!$C$7,'MASTER COPY'!G106,"")</f>
        <v/>
      </c>
    </row>
    <row r="106" spans="1:10" ht="20.100000000000001" customHeight="1" x14ac:dyDescent="0.25">
      <c r="A106" s="63" t="str">
        <f>IF(A105&lt;'MASTER COPY'!$C$7,'MASTER COPY'!A107,"")</f>
        <v/>
      </c>
      <c r="B106" s="63" t="str">
        <f>IF(A105&lt;'MASTER COPY'!$C$7,'MASTER COPY'!B107,"")</f>
        <v/>
      </c>
      <c r="C106" s="28" t="str">
        <f>IF(A105&lt;'MASTER COPY'!$C$7,'MASTER COPY'!C107,"")</f>
        <v/>
      </c>
      <c r="D106" s="47" t="str">
        <f>IF(A105&lt;'MASTER COPY'!$C$7,'MASTER COPY'!D107/2,"")</f>
        <v/>
      </c>
      <c r="E106" s="48" t="str">
        <f>IF(A105&lt;'MASTER COPY'!$C$7,'MASTER COPY'!E107/2,"")</f>
        <v/>
      </c>
      <c r="F106" s="63" t="str">
        <f>IF(A105&lt;'MASTER COPY'!$C$7,'MASTER COPY'!H107,"")</f>
        <v/>
      </c>
      <c r="G106" s="27" t="str">
        <f ca="1">IF(A105&lt;'MASTER COPY'!$C$7,IF(J106=1,1,IF(J106=2,2,IF(J106=3,3,IF(J106=0,0,IF(J106=4,4,IF(J106=5,RANDBETWEEN(3,6),IF(J106=6,RANDBETWEEN(4,7),IF(J106=7,RANDBETWEEN(5,8),IF(J106=8,RANDBETWEEN(6,9),IF(J106=10,10,RANDBETWEEN(9,10))))))))))),"")</f>
        <v/>
      </c>
      <c r="H106" s="27" t="str">
        <f>IF(A105&lt;'MASTER COPY'!$C$7,MIN(2*J106-G106,10),"")</f>
        <v/>
      </c>
      <c r="I106" s="27" t="str">
        <f>IF(A105&lt;'MASTER COPY'!$C$7,3*J106-(G106+H106),"")</f>
        <v/>
      </c>
      <c r="J106" s="27" t="str">
        <f>IF(A105&lt;'MASTER COPY'!$C$7,'MASTER COPY'!G107,"")</f>
        <v/>
      </c>
    </row>
    <row r="107" spans="1:10" ht="20.100000000000001" customHeight="1" x14ac:dyDescent="0.25">
      <c r="A107" s="63" t="str">
        <f>IF(A106&lt;'MASTER COPY'!$C$7,'MASTER COPY'!A108,"")</f>
        <v/>
      </c>
      <c r="B107" s="63" t="str">
        <f>IF(A106&lt;'MASTER COPY'!$C$7,'MASTER COPY'!B108,"")</f>
        <v/>
      </c>
      <c r="C107" s="28" t="str">
        <f>IF(A106&lt;'MASTER COPY'!$C$7,'MASTER COPY'!C108,"")</f>
        <v/>
      </c>
      <c r="D107" s="47" t="str">
        <f>IF(A106&lt;'MASTER COPY'!$C$7,'MASTER COPY'!D108/2,"")</f>
        <v/>
      </c>
      <c r="E107" s="48" t="str">
        <f>IF(A106&lt;'MASTER COPY'!$C$7,'MASTER COPY'!E108/2,"")</f>
        <v/>
      </c>
      <c r="F107" s="63" t="str">
        <f>IF(A106&lt;'MASTER COPY'!$C$7,'MASTER COPY'!H108,"")</f>
        <v/>
      </c>
      <c r="G107" s="27" t="str">
        <f ca="1">IF(A106&lt;'MASTER COPY'!$C$7,IF(J107=1,1,IF(J107=2,2,IF(J107=3,3,IF(J107=0,0,IF(J107=4,4,IF(J107=5,RANDBETWEEN(3,6),IF(J107=6,RANDBETWEEN(4,7),IF(J107=7,RANDBETWEEN(5,8),IF(J107=8,RANDBETWEEN(6,9),IF(J107=10,10,RANDBETWEEN(9,10))))))))))),"")</f>
        <v/>
      </c>
      <c r="H107" s="27" t="str">
        <f>IF(A106&lt;'MASTER COPY'!$C$7,MIN(2*J107-G107,10),"")</f>
        <v/>
      </c>
      <c r="I107" s="27" t="str">
        <f>IF(A106&lt;'MASTER COPY'!$C$7,3*J107-(G107+H107),"")</f>
        <v/>
      </c>
      <c r="J107" s="27" t="str">
        <f>IF(A106&lt;'MASTER COPY'!$C$7,'MASTER COPY'!G108,"")</f>
        <v/>
      </c>
    </row>
    <row r="108" spans="1:10" ht="20.100000000000001" customHeight="1" x14ac:dyDescent="0.25">
      <c r="A108" s="63" t="str">
        <f>IF(A107&lt;'MASTER COPY'!$C$7,'MASTER COPY'!A109,"")</f>
        <v/>
      </c>
      <c r="B108" s="63" t="str">
        <f>IF(A107&lt;'MASTER COPY'!$C$7,'MASTER COPY'!B109,"")</f>
        <v/>
      </c>
      <c r="C108" s="28" t="str">
        <f>IF(A107&lt;'MASTER COPY'!$C$7,'MASTER COPY'!C109,"")</f>
        <v/>
      </c>
      <c r="D108" s="47" t="str">
        <f>IF(A107&lt;'MASTER COPY'!$C$7,'MASTER COPY'!D109/2,"")</f>
        <v/>
      </c>
      <c r="E108" s="48" t="str">
        <f>IF(A107&lt;'MASTER COPY'!$C$7,'MASTER COPY'!E109/2,"")</f>
        <v/>
      </c>
      <c r="F108" s="63" t="str">
        <f>IF(A107&lt;'MASTER COPY'!$C$7,'MASTER COPY'!H109,"")</f>
        <v/>
      </c>
      <c r="G108" s="27" t="str">
        <f ca="1">IF(A107&lt;'MASTER COPY'!$C$7,IF(J108=1,1,IF(J108=2,2,IF(J108=3,3,IF(J108=0,0,IF(J108=4,4,IF(J108=5,RANDBETWEEN(3,6),IF(J108=6,RANDBETWEEN(4,7),IF(J108=7,RANDBETWEEN(5,8),IF(J108=8,RANDBETWEEN(6,9),IF(J108=10,10,RANDBETWEEN(9,10))))))))))),"")</f>
        <v/>
      </c>
      <c r="H108" s="27" t="str">
        <f>IF(A107&lt;'MASTER COPY'!$C$7,MIN(2*J108-G108,10),"")</f>
        <v/>
      </c>
      <c r="I108" s="27" t="str">
        <f>IF(A107&lt;'MASTER COPY'!$C$7,3*J108-(G108+H108),"")</f>
        <v/>
      </c>
      <c r="J108" s="27" t="str">
        <f>IF(A107&lt;'MASTER COPY'!$C$7,'MASTER COPY'!G109,"")</f>
        <v/>
      </c>
    </row>
    <row r="109" spans="1:10" ht="20.100000000000001" customHeight="1" x14ac:dyDescent="0.25">
      <c r="A109" s="63" t="str">
        <f>IF(A108&lt;'MASTER COPY'!$C$7,'MASTER COPY'!A110,"")</f>
        <v/>
      </c>
      <c r="B109" s="63" t="str">
        <f>IF(A108&lt;'MASTER COPY'!$C$7,'MASTER COPY'!B110,"")</f>
        <v/>
      </c>
      <c r="C109" s="28" t="str">
        <f>IF(A108&lt;'MASTER COPY'!$C$7,'MASTER COPY'!C110,"")</f>
        <v/>
      </c>
      <c r="D109" s="47" t="str">
        <f>IF(A108&lt;'MASTER COPY'!$C$7,'MASTER COPY'!D110/2,"")</f>
        <v/>
      </c>
      <c r="E109" s="48" t="str">
        <f>IF(A108&lt;'MASTER COPY'!$C$7,'MASTER COPY'!E110/2,"")</f>
        <v/>
      </c>
      <c r="F109" s="63" t="str">
        <f>IF(A108&lt;'MASTER COPY'!$C$7,'MASTER COPY'!H110,"")</f>
        <v/>
      </c>
      <c r="G109" s="27" t="str">
        <f ca="1">IF(A108&lt;'MASTER COPY'!$C$7,IF(J109=1,1,IF(J109=2,2,IF(J109=3,3,IF(J109=0,0,IF(J109=4,4,IF(J109=5,RANDBETWEEN(3,6),IF(J109=6,RANDBETWEEN(4,7),IF(J109=7,RANDBETWEEN(5,8),IF(J109=8,RANDBETWEEN(6,9),IF(J109=10,10,RANDBETWEEN(9,10))))))))))),"")</f>
        <v/>
      </c>
      <c r="H109" s="27" t="str">
        <f>IF(A108&lt;'MASTER COPY'!$C$7,MIN(2*J109-G109,10),"")</f>
        <v/>
      </c>
      <c r="I109" s="27" t="str">
        <f>IF(A108&lt;'MASTER COPY'!$C$7,3*J109-(G109+H109),"")</f>
        <v/>
      </c>
      <c r="J109" s="27" t="str">
        <f>IF(A108&lt;'MASTER COPY'!$C$7,'MASTER COPY'!G110,"")</f>
        <v/>
      </c>
    </row>
    <row r="110" spans="1:10" ht="20.100000000000001" customHeight="1" x14ac:dyDescent="0.25">
      <c r="A110" s="63" t="str">
        <f>IF(A109&lt;'MASTER COPY'!$C$7,'MASTER COPY'!A111,"")</f>
        <v/>
      </c>
      <c r="B110" s="63" t="str">
        <f>IF(A109&lt;'MASTER COPY'!$C$7,'MASTER COPY'!B111,"")</f>
        <v/>
      </c>
      <c r="C110" s="28" t="str">
        <f>IF(A109&lt;'MASTER COPY'!$C$7,'MASTER COPY'!C111,"")</f>
        <v/>
      </c>
      <c r="D110" s="47" t="str">
        <f>IF(A109&lt;'MASTER COPY'!$C$7,'MASTER COPY'!D111/2,"")</f>
        <v/>
      </c>
      <c r="E110" s="48" t="str">
        <f>IF(A109&lt;'MASTER COPY'!$C$7,'MASTER COPY'!E111/2,"")</f>
        <v/>
      </c>
      <c r="F110" s="63" t="str">
        <f>IF(A109&lt;'MASTER COPY'!$C$7,'MASTER COPY'!H111,"")</f>
        <v/>
      </c>
      <c r="G110" s="27" t="str">
        <f ca="1">IF(A109&lt;'MASTER COPY'!$C$7,IF(J110=1,1,IF(J110=2,2,IF(J110=3,3,IF(J110=0,0,IF(J110=4,4,IF(J110=5,RANDBETWEEN(3,6),IF(J110=6,RANDBETWEEN(4,7),IF(J110=7,RANDBETWEEN(5,8),IF(J110=8,RANDBETWEEN(6,9),IF(J110=10,10,RANDBETWEEN(9,10))))))))))),"")</f>
        <v/>
      </c>
      <c r="H110" s="27" t="str">
        <f>IF(A109&lt;'MASTER COPY'!$C$7,MIN(2*J110-G110,10),"")</f>
        <v/>
      </c>
      <c r="I110" s="27" t="str">
        <f>IF(A109&lt;'MASTER COPY'!$C$7,3*J110-(G110+H110),"")</f>
        <v/>
      </c>
      <c r="J110" s="27" t="str">
        <f>IF(A109&lt;'MASTER COPY'!$C$7,'MASTER COPY'!G111,"")</f>
        <v/>
      </c>
    </row>
    <row r="111" spans="1:10" ht="20.100000000000001" customHeight="1" x14ac:dyDescent="0.25">
      <c r="A111" s="63" t="str">
        <f>IF(A110&lt;'MASTER COPY'!$C$7,'MASTER COPY'!A112,"")</f>
        <v/>
      </c>
      <c r="B111" s="63" t="str">
        <f>IF(A110&lt;'MASTER COPY'!$C$7,'MASTER COPY'!B112,"")</f>
        <v/>
      </c>
      <c r="C111" s="28" t="str">
        <f>IF(A110&lt;'MASTER COPY'!$C$7,'MASTER COPY'!C112,"")</f>
        <v/>
      </c>
      <c r="D111" s="47" t="str">
        <f>IF(A110&lt;'MASTER COPY'!$C$7,'MASTER COPY'!D112/2,"")</f>
        <v/>
      </c>
      <c r="E111" s="48" t="str">
        <f>IF(A110&lt;'MASTER COPY'!$C$7,'MASTER COPY'!E112/2,"")</f>
        <v/>
      </c>
      <c r="F111" s="63" t="str">
        <f>IF(A110&lt;'MASTER COPY'!$C$7,'MASTER COPY'!H112,"")</f>
        <v/>
      </c>
      <c r="G111" s="27" t="str">
        <f ca="1">IF(A110&lt;'MASTER COPY'!$C$7,IF(J111=1,1,IF(J111=2,2,IF(J111=3,3,IF(J111=0,0,IF(J111=4,4,IF(J111=5,RANDBETWEEN(3,6),IF(J111=6,RANDBETWEEN(4,7),IF(J111=7,RANDBETWEEN(5,8),IF(J111=8,RANDBETWEEN(6,9),IF(J111=10,10,RANDBETWEEN(9,10))))))))))),"")</f>
        <v/>
      </c>
      <c r="H111" s="27" t="str">
        <f>IF(A110&lt;'MASTER COPY'!$C$7,MIN(2*J111-G111,10),"")</f>
        <v/>
      </c>
      <c r="I111" s="27" t="str">
        <f>IF(A110&lt;'MASTER COPY'!$C$7,3*J111-(G111+H111),"")</f>
        <v/>
      </c>
      <c r="J111" s="27" t="str">
        <f>IF(A110&lt;'MASTER COPY'!$C$7,'MASTER COPY'!G112,"")</f>
        <v/>
      </c>
    </row>
    <row r="112" spans="1:10" ht="20.100000000000001" customHeight="1" x14ac:dyDescent="0.25">
      <c r="A112" s="63" t="str">
        <f>IF(A111&lt;'MASTER COPY'!$C$7,'MASTER COPY'!A113,"")</f>
        <v/>
      </c>
      <c r="B112" s="63" t="str">
        <f>IF(A111&lt;'MASTER COPY'!$C$7,'MASTER COPY'!B113,"")</f>
        <v/>
      </c>
      <c r="C112" s="28" t="str">
        <f>IF(A111&lt;'MASTER COPY'!$C$7,'MASTER COPY'!C113,"")</f>
        <v/>
      </c>
      <c r="D112" s="47" t="str">
        <f>IF(A111&lt;'MASTER COPY'!$C$7,'MASTER COPY'!D113/2,"")</f>
        <v/>
      </c>
      <c r="E112" s="48" t="str">
        <f>IF(A111&lt;'MASTER COPY'!$C$7,'MASTER COPY'!E113/2,"")</f>
        <v/>
      </c>
      <c r="F112" s="63" t="str">
        <f>IF(A111&lt;'MASTER COPY'!$C$7,'MASTER COPY'!H113,"")</f>
        <v/>
      </c>
      <c r="G112" s="27" t="str">
        <f ca="1">IF(A111&lt;'MASTER COPY'!$C$7,IF(J112=1,1,IF(J112=2,2,IF(J112=3,3,IF(J112=0,0,IF(J112=4,4,IF(J112=5,RANDBETWEEN(3,6),IF(J112=6,RANDBETWEEN(4,7),IF(J112=7,RANDBETWEEN(5,8),IF(J112=8,RANDBETWEEN(6,9),IF(J112=10,10,RANDBETWEEN(9,10))))))))))),"")</f>
        <v/>
      </c>
      <c r="H112" s="27" t="str">
        <f>IF(A111&lt;'MASTER COPY'!$C$7,MIN(2*J112-G112,10),"")</f>
        <v/>
      </c>
      <c r="I112" s="27" t="str">
        <f>IF(A111&lt;'MASTER COPY'!$C$7,3*J112-(G112+H112),"")</f>
        <v/>
      </c>
      <c r="J112" s="27" t="str">
        <f>IF(A111&lt;'MASTER COPY'!$C$7,'MASTER COPY'!G113,"")</f>
        <v/>
      </c>
    </row>
    <row r="113" spans="1:10" ht="20.100000000000001" customHeight="1" x14ac:dyDescent="0.25">
      <c r="A113" s="63" t="str">
        <f>IF(A112&lt;'MASTER COPY'!$C$7,'MASTER COPY'!A114,"")</f>
        <v/>
      </c>
      <c r="B113" s="63" t="str">
        <f>IF(A112&lt;'MASTER COPY'!$C$7,'MASTER COPY'!B114,"")</f>
        <v/>
      </c>
      <c r="C113" s="28" t="str">
        <f>IF(A112&lt;'MASTER COPY'!$C$7,'MASTER COPY'!C114,"")</f>
        <v/>
      </c>
      <c r="D113" s="47" t="str">
        <f>IF(A112&lt;'MASTER COPY'!$C$7,'MASTER COPY'!D114/2,"")</f>
        <v/>
      </c>
      <c r="E113" s="48" t="str">
        <f>IF(A112&lt;'MASTER COPY'!$C$7,'MASTER COPY'!E114/2,"")</f>
        <v/>
      </c>
      <c r="F113" s="63" t="str">
        <f>IF(A112&lt;'MASTER COPY'!$C$7,'MASTER COPY'!H114,"")</f>
        <v/>
      </c>
      <c r="G113" s="27" t="str">
        <f ca="1">IF(A112&lt;'MASTER COPY'!$C$7,IF(J113=1,1,IF(J113=2,2,IF(J113=3,3,IF(J113=0,0,IF(J113=4,4,IF(J113=5,RANDBETWEEN(3,6),IF(J113=6,RANDBETWEEN(4,7),IF(J113=7,RANDBETWEEN(5,8),IF(J113=8,RANDBETWEEN(6,9),IF(J113=10,10,RANDBETWEEN(9,10))))))))))),"")</f>
        <v/>
      </c>
      <c r="H113" s="27" t="str">
        <f>IF(A112&lt;'MASTER COPY'!$C$7,MIN(2*J113-G113,10),"")</f>
        <v/>
      </c>
      <c r="I113" s="27" t="str">
        <f>IF(A112&lt;'MASTER COPY'!$C$7,3*J113-(G113+H113),"")</f>
        <v/>
      </c>
      <c r="J113" s="27" t="str">
        <f>IF(A112&lt;'MASTER COPY'!$C$7,'MASTER COPY'!G114,"")</f>
        <v/>
      </c>
    </row>
    <row r="114" spans="1:10" ht="20.100000000000001" customHeight="1" x14ac:dyDescent="0.25">
      <c r="A114" s="63" t="str">
        <f>IF(A113&lt;'MASTER COPY'!$C$7,'MASTER COPY'!A115,"")</f>
        <v/>
      </c>
      <c r="B114" s="63" t="str">
        <f>IF(A113&lt;'MASTER COPY'!$C$7,'MASTER COPY'!B115,"")</f>
        <v/>
      </c>
      <c r="C114" s="28" t="str">
        <f>IF(A113&lt;'MASTER COPY'!$C$7,'MASTER COPY'!C115,"")</f>
        <v/>
      </c>
      <c r="D114" s="47" t="str">
        <f>IF(A113&lt;'MASTER COPY'!$C$7,'MASTER COPY'!D115/2,"")</f>
        <v/>
      </c>
      <c r="E114" s="48" t="str">
        <f>IF(A113&lt;'MASTER COPY'!$C$7,'MASTER COPY'!E115/2,"")</f>
        <v/>
      </c>
      <c r="F114" s="63" t="str">
        <f>IF(A113&lt;'MASTER COPY'!$C$7,'MASTER COPY'!H115,"")</f>
        <v/>
      </c>
      <c r="G114" s="27" t="str">
        <f ca="1">IF(A113&lt;'MASTER COPY'!$C$7,IF(J114=1,1,IF(J114=2,2,IF(J114=3,3,IF(J114=0,0,IF(J114=4,4,IF(J114=5,RANDBETWEEN(3,6),IF(J114=6,RANDBETWEEN(4,7),IF(J114=7,RANDBETWEEN(5,8),IF(J114=8,RANDBETWEEN(6,9),IF(J114=10,10,RANDBETWEEN(9,10))))))))))),"")</f>
        <v/>
      </c>
      <c r="H114" s="27" t="str">
        <f>IF(A113&lt;'MASTER COPY'!$C$7,MIN(2*J114-G114,10),"")</f>
        <v/>
      </c>
      <c r="I114" s="27" t="str">
        <f>IF(A113&lt;'MASTER COPY'!$C$7,3*J114-(G114+H114),"")</f>
        <v/>
      </c>
      <c r="J114" s="27" t="str">
        <f>IF(A113&lt;'MASTER COPY'!$C$7,'MASTER COPY'!G115,"")</f>
        <v/>
      </c>
    </row>
    <row r="115" spans="1:10" ht="20.100000000000001" customHeight="1" x14ac:dyDescent="0.25">
      <c r="A115" s="63" t="str">
        <f>IF(A114&lt;'MASTER COPY'!$C$7,'MASTER COPY'!A116,"")</f>
        <v/>
      </c>
      <c r="B115" s="63" t="str">
        <f>IF(A114&lt;'MASTER COPY'!$C$7,'MASTER COPY'!B116,"")</f>
        <v/>
      </c>
      <c r="C115" s="28" t="str">
        <f>IF(A114&lt;'MASTER COPY'!$C$7,'MASTER COPY'!C116,"")</f>
        <v/>
      </c>
      <c r="D115" s="47" t="str">
        <f>IF(A114&lt;'MASTER COPY'!$C$7,'MASTER COPY'!D116/2,"")</f>
        <v/>
      </c>
      <c r="E115" s="48" t="str">
        <f>IF(A114&lt;'MASTER COPY'!$C$7,'MASTER COPY'!E116/2,"")</f>
        <v/>
      </c>
      <c r="F115" s="63" t="str">
        <f>IF(A114&lt;'MASTER COPY'!$C$7,'MASTER COPY'!H116,"")</f>
        <v/>
      </c>
      <c r="G115" s="27" t="str">
        <f ca="1">IF(A114&lt;'MASTER COPY'!$C$7,IF(J115=1,1,IF(J115=2,2,IF(J115=3,3,IF(J115=0,0,IF(J115=4,4,IF(J115=5,RANDBETWEEN(3,6),IF(J115=6,RANDBETWEEN(4,7),IF(J115=7,RANDBETWEEN(5,8),IF(J115=8,RANDBETWEEN(6,9),IF(J115=10,10,RANDBETWEEN(9,10))))))))))),"")</f>
        <v/>
      </c>
      <c r="H115" s="27" t="str">
        <f>IF(A114&lt;'MASTER COPY'!$C$7,MIN(2*J115-G115,10),"")</f>
        <v/>
      </c>
      <c r="I115" s="27" t="str">
        <f>IF(A114&lt;'MASTER COPY'!$C$7,3*J115-(G115+H115),"")</f>
        <v/>
      </c>
      <c r="J115" s="27" t="str">
        <f>IF(A114&lt;'MASTER COPY'!$C$7,'MASTER COPY'!G116,"")</f>
        <v/>
      </c>
    </row>
    <row r="116" spans="1:10" ht="20.100000000000001" customHeight="1" x14ac:dyDescent="0.25">
      <c r="A116" s="63" t="str">
        <f>IF(A115&lt;'MASTER COPY'!$C$7,'MASTER COPY'!A117,"")</f>
        <v/>
      </c>
      <c r="B116" s="63" t="str">
        <f>IF(A115&lt;'MASTER COPY'!$C$7,'MASTER COPY'!B117,"")</f>
        <v/>
      </c>
      <c r="C116" s="28" t="str">
        <f>IF(A115&lt;'MASTER COPY'!$C$7,'MASTER COPY'!C117,"")</f>
        <v/>
      </c>
      <c r="D116" s="47" t="str">
        <f>IF(A115&lt;'MASTER COPY'!$C$7,'MASTER COPY'!D117/2,"")</f>
        <v/>
      </c>
      <c r="E116" s="48" t="str">
        <f>IF(A115&lt;'MASTER COPY'!$C$7,'MASTER COPY'!E117/2,"")</f>
        <v/>
      </c>
      <c r="F116" s="63" t="str">
        <f>IF(A115&lt;'MASTER COPY'!$C$7,'MASTER COPY'!H117,"")</f>
        <v/>
      </c>
      <c r="G116" s="27" t="str">
        <f ca="1">IF(A115&lt;'MASTER COPY'!$C$7,IF(J116=1,1,IF(J116=2,2,IF(J116=3,3,IF(J116=0,0,IF(J116=4,4,IF(J116=5,RANDBETWEEN(3,6),IF(J116=6,RANDBETWEEN(4,7),IF(J116=7,RANDBETWEEN(5,8),IF(J116=8,RANDBETWEEN(6,9),IF(J116=10,10,RANDBETWEEN(9,10))))))))))),"")</f>
        <v/>
      </c>
      <c r="H116" s="27" t="str">
        <f>IF(A115&lt;'MASTER COPY'!$C$7,MIN(2*J116-G116,10),"")</f>
        <v/>
      </c>
      <c r="I116" s="27" t="str">
        <f>IF(A115&lt;'MASTER COPY'!$C$7,3*J116-(G116+H116),"")</f>
        <v/>
      </c>
      <c r="J116" s="27" t="str">
        <f>IF(A115&lt;'MASTER COPY'!$C$7,'MASTER COPY'!G117,"")</f>
        <v/>
      </c>
    </row>
    <row r="117" spans="1:10" ht="20.100000000000001" customHeight="1" x14ac:dyDescent="0.25">
      <c r="A117" s="63" t="str">
        <f>IF(A116&lt;'MASTER COPY'!$C$7,'MASTER COPY'!A118,"")</f>
        <v/>
      </c>
      <c r="B117" s="63" t="str">
        <f>IF(A116&lt;'MASTER COPY'!$C$7,'MASTER COPY'!B118,"")</f>
        <v/>
      </c>
      <c r="C117" s="28" t="str">
        <f>IF(A116&lt;'MASTER COPY'!$C$7,'MASTER COPY'!C118,"")</f>
        <v/>
      </c>
      <c r="D117" s="47" t="str">
        <f>IF(A116&lt;'MASTER COPY'!$C$7,'MASTER COPY'!D118/2,"")</f>
        <v/>
      </c>
      <c r="E117" s="48" t="str">
        <f>IF(A116&lt;'MASTER COPY'!$C$7,'MASTER COPY'!E118/2,"")</f>
        <v/>
      </c>
      <c r="F117" s="63" t="str">
        <f>IF(A116&lt;'MASTER COPY'!$C$7,'MASTER COPY'!H118,"")</f>
        <v/>
      </c>
      <c r="G117" s="27" t="str">
        <f ca="1">IF(A116&lt;'MASTER COPY'!$C$7,IF(J117=1,1,IF(J117=2,2,IF(J117=3,3,IF(J117=0,0,IF(J117=4,4,IF(J117=5,RANDBETWEEN(3,6),IF(J117=6,RANDBETWEEN(4,7),IF(J117=7,RANDBETWEEN(5,8),IF(J117=8,RANDBETWEEN(6,9),IF(J117=10,10,RANDBETWEEN(9,10))))))))))),"")</f>
        <v/>
      </c>
      <c r="H117" s="27" t="str">
        <f>IF(A116&lt;'MASTER COPY'!$C$7,MIN(2*J117-G117,10),"")</f>
        <v/>
      </c>
      <c r="I117" s="27" t="str">
        <f>IF(A116&lt;'MASTER COPY'!$C$7,3*J117-(G117+H117),"")</f>
        <v/>
      </c>
      <c r="J117" s="27" t="str">
        <f>IF(A116&lt;'MASTER COPY'!$C$7,'MASTER COPY'!G118,"")</f>
        <v/>
      </c>
    </row>
    <row r="118" spans="1:10" ht="20.100000000000001" customHeight="1" x14ac:dyDescent="0.25">
      <c r="A118" s="63" t="str">
        <f>IF(A117&lt;'MASTER COPY'!$C$7,'MASTER COPY'!A119,"")</f>
        <v/>
      </c>
      <c r="B118" s="63" t="str">
        <f>IF(A117&lt;'MASTER COPY'!$C$7,'MASTER COPY'!B119,"")</f>
        <v/>
      </c>
      <c r="C118" s="28" t="str">
        <f>IF(A117&lt;'MASTER COPY'!$C$7,'MASTER COPY'!C119,"")</f>
        <v/>
      </c>
      <c r="D118" s="47" t="str">
        <f>IF(A117&lt;'MASTER COPY'!$C$7,'MASTER COPY'!D119/2,"")</f>
        <v/>
      </c>
      <c r="E118" s="48" t="str">
        <f>IF(A117&lt;'MASTER COPY'!$C$7,'MASTER COPY'!E119/2,"")</f>
        <v/>
      </c>
      <c r="F118" s="63" t="str">
        <f>IF(A117&lt;'MASTER COPY'!$C$7,'MASTER COPY'!H119,"")</f>
        <v/>
      </c>
      <c r="G118" s="27" t="str">
        <f ca="1">IF(A117&lt;'MASTER COPY'!$C$7,IF(J118=1,1,IF(J118=2,2,IF(J118=3,3,IF(J118=0,0,IF(J118=4,4,IF(J118=5,RANDBETWEEN(3,6),IF(J118=6,RANDBETWEEN(4,7),IF(J118=7,RANDBETWEEN(5,8),IF(J118=8,RANDBETWEEN(6,9),IF(J118=10,10,RANDBETWEEN(9,10))))))))))),"")</f>
        <v/>
      </c>
      <c r="H118" s="27" t="str">
        <f>IF(A117&lt;'MASTER COPY'!$C$7,MIN(2*J118-G118,10),"")</f>
        <v/>
      </c>
      <c r="I118" s="27" t="str">
        <f>IF(A117&lt;'MASTER COPY'!$C$7,3*J118-(G118+H118),"")</f>
        <v/>
      </c>
      <c r="J118" s="27" t="str">
        <f>IF(A117&lt;'MASTER COPY'!$C$7,'MASTER COPY'!G119,"")</f>
        <v/>
      </c>
    </row>
    <row r="119" spans="1:10" ht="20.100000000000001" customHeight="1" x14ac:dyDescent="0.25">
      <c r="A119" s="63" t="str">
        <f>IF(A118&lt;'MASTER COPY'!$C$7,'MASTER COPY'!A120,"")</f>
        <v/>
      </c>
      <c r="B119" s="63" t="str">
        <f>IF(A118&lt;'MASTER COPY'!$C$7,'MASTER COPY'!B120,"")</f>
        <v/>
      </c>
      <c r="C119" s="28" t="str">
        <f>IF(A118&lt;'MASTER COPY'!$C$7,'MASTER COPY'!C120,"")</f>
        <v/>
      </c>
      <c r="D119" s="47" t="str">
        <f>IF(A118&lt;'MASTER COPY'!$C$7,'MASTER COPY'!D120/2,"")</f>
        <v/>
      </c>
      <c r="E119" s="48" t="str">
        <f>IF(A118&lt;'MASTER COPY'!$C$7,'MASTER COPY'!E120/2,"")</f>
        <v/>
      </c>
      <c r="F119" s="63" t="str">
        <f>IF(A118&lt;'MASTER COPY'!$C$7,'MASTER COPY'!H120,"")</f>
        <v/>
      </c>
      <c r="G119" s="27" t="str">
        <f ca="1">IF(A118&lt;'MASTER COPY'!$C$7,IF(J119=1,1,IF(J119=2,2,IF(J119=3,3,IF(J119=0,0,IF(J119=4,4,IF(J119=5,RANDBETWEEN(3,6),IF(J119=6,RANDBETWEEN(4,7),IF(J119=7,RANDBETWEEN(5,8),IF(J119=8,RANDBETWEEN(6,9),IF(J119=10,10,RANDBETWEEN(9,10))))))))))),"")</f>
        <v/>
      </c>
      <c r="H119" s="27" t="str">
        <f>IF(A118&lt;'MASTER COPY'!$C$7,MIN(2*J119-G119,10),"")</f>
        <v/>
      </c>
      <c r="I119" s="27" t="str">
        <f>IF(A118&lt;'MASTER COPY'!$C$7,3*J119-(G119+H119),"")</f>
        <v/>
      </c>
      <c r="J119" s="27" t="str">
        <f>IF(A118&lt;'MASTER COPY'!$C$7,'MASTER COPY'!G120,"")</f>
        <v/>
      </c>
    </row>
    <row r="120" spans="1:10" ht="20.100000000000001" customHeight="1" x14ac:dyDescent="0.25">
      <c r="A120" s="63" t="str">
        <f>IF(A119&lt;'MASTER COPY'!$C$7,'MASTER COPY'!A121,"")</f>
        <v/>
      </c>
      <c r="B120" s="63" t="str">
        <f>IF(A119&lt;'MASTER COPY'!$C$7,'MASTER COPY'!B121,"")</f>
        <v/>
      </c>
      <c r="C120" s="28" t="str">
        <f>IF(A119&lt;'MASTER COPY'!$C$7,'MASTER COPY'!C121,"")</f>
        <v/>
      </c>
      <c r="D120" s="47" t="str">
        <f>IF(A119&lt;'MASTER COPY'!$C$7,'MASTER COPY'!D121/2,"")</f>
        <v/>
      </c>
      <c r="E120" s="48" t="str">
        <f>IF(A119&lt;'MASTER COPY'!$C$7,'MASTER COPY'!E121/2,"")</f>
        <v/>
      </c>
      <c r="F120" s="63" t="str">
        <f>IF(A119&lt;'MASTER COPY'!$C$7,'MASTER COPY'!H121,"")</f>
        <v/>
      </c>
      <c r="G120" s="27" t="str">
        <f ca="1">IF(A119&lt;'MASTER COPY'!$C$7,IF(J120=1,1,IF(J120=2,2,IF(J120=3,3,IF(J120=0,0,IF(J120=4,4,IF(J120=5,RANDBETWEEN(3,6),IF(J120=6,RANDBETWEEN(4,7),IF(J120=7,RANDBETWEEN(5,8),IF(J120=8,RANDBETWEEN(6,9),IF(J120=10,10,RANDBETWEEN(9,10))))))))))),"")</f>
        <v/>
      </c>
      <c r="H120" s="27" t="str">
        <f>IF(A119&lt;'MASTER COPY'!$C$7,MIN(2*J120-G120,10),"")</f>
        <v/>
      </c>
      <c r="I120" s="27" t="str">
        <f>IF(A119&lt;'MASTER COPY'!$C$7,3*J120-(G120+H120),"")</f>
        <v/>
      </c>
      <c r="J120" s="27" t="str">
        <f>IF(A119&lt;'MASTER COPY'!$C$7,'MASTER COPY'!G121,"")</f>
        <v/>
      </c>
    </row>
    <row r="121" spans="1:10" ht="20.100000000000001" customHeight="1" x14ac:dyDescent="0.25">
      <c r="A121" s="63" t="str">
        <f>IF(A120&lt;'MASTER COPY'!$C$7,'MASTER COPY'!A122,"")</f>
        <v/>
      </c>
      <c r="B121" s="63" t="str">
        <f>IF(A120&lt;'MASTER COPY'!$C$7,'MASTER COPY'!B122,"")</f>
        <v/>
      </c>
      <c r="C121" s="28" t="str">
        <f>IF(A120&lt;'MASTER COPY'!$C$7,'MASTER COPY'!C122,"")</f>
        <v/>
      </c>
      <c r="D121" s="47" t="str">
        <f>IF(A120&lt;'MASTER COPY'!$C$7,'MASTER COPY'!D122/2,"")</f>
        <v/>
      </c>
      <c r="E121" s="48" t="str">
        <f>IF(A120&lt;'MASTER COPY'!$C$7,'MASTER COPY'!E122/2,"")</f>
        <v/>
      </c>
      <c r="F121" s="63" t="str">
        <f>IF(A120&lt;'MASTER COPY'!$C$7,'MASTER COPY'!H122,"")</f>
        <v/>
      </c>
      <c r="G121" s="27" t="str">
        <f ca="1">IF(A120&lt;'MASTER COPY'!$C$7,IF(J121=1,1,IF(J121=2,2,IF(J121=3,3,IF(J121=0,0,IF(J121=4,4,IF(J121=5,RANDBETWEEN(3,6),IF(J121=6,RANDBETWEEN(4,7),IF(J121=7,RANDBETWEEN(5,8),IF(J121=8,RANDBETWEEN(6,9),IF(J121=10,10,RANDBETWEEN(9,10))))))))))),"")</f>
        <v/>
      </c>
      <c r="H121" s="27" t="str">
        <f>IF(A120&lt;'MASTER COPY'!$C$7,MIN(2*J121-G121,10),"")</f>
        <v/>
      </c>
      <c r="I121" s="27" t="str">
        <f>IF(A120&lt;'MASTER COPY'!$C$7,3*J121-(G121+H121),"")</f>
        <v/>
      </c>
      <c r="J121" s="27" t="str">
        <f>IF(A120&lt;'MASTER COPY'!$C$7,'MASTER COPY'!G122,"")</f>
        <v/>
      </c>
    </row>
    <row r="122" spans="1:10" ht="20.100000000000001" customHeight="1" x14ac:dyDescent="0.25">
      <c r="A122" s="63" t="str">
        <f>IF(A121&lt;'MASTER COPY'!$C$7,'MASTER COPY'!A123,"")</f>
        <v/>
      </c>
      <c r="B122" s="63" t="str">
        <f>IF(A121&lt;'MASTER COPY'!$C$7,'MASTER COPY'!B123,"")</f>
        <v/>
      </c>
      <c r="C122" s="28" t="str">
        <f>IF(A121&lt;'MASTER COPY'!$C$7,'MASTER COPY'!C123,"")</f>
        <v/>
      </c>
      <c r="D122" s="47" t="str">
        <f>IF(A121&lt;'MASTER COPY'!$C$7,'MASTER COPY'!D123/2,"")</f>
        <v/>
      </c>
      <c r="E122" s="48" t="str">
        <f>IF(A121&lt;'MASTER COPY'!$C$7,'MASTER COPY'!E123/2,"")</f>
        <v/>
      </c>
      <c r="F122" s="63" t="str">
        <f>IF(A121&lt;'MASTER COPY'!$C$7,'MASTER COPY'!H123,"")</f>
        <v/>
      </c>
      <c r="G122" s="27" t="str">
        <f ca="1">IF(A121&lt;'MASTER COPY'!$C$7,IF(J122=1,1,IF(J122=2,2,IF(J122=3,3,IF(J122=0,0,IF(J122=4,4,IF(J122=5,RANDBETWEEN(3,6),IF(J122=6,RANDBETWEEN(4,7),IF(J122=7,RANDBETWEEN(5,8),IF(J122=8,RANDBETWEEN(6,9),IF(J122=10,10,RANDBETWEEN(9,10))))))))))),"")</f>
        <v/>
      </c>
      <c r="H122" s="27" t="str">
        <f>IF(A121&lt;'MASTER COPY'!$C$7,MIN(2*J122-G122,10),"")</f>
        <v/>
      </c>
      <c r="I122" s="27" t="str">
        <f>IF(A121&lt;'MASTER COPY'!$C$7,3*J122-(G122+H122),"")</f>
        <v/>
      </c>
      <c r="J122" s="27" t="str">
        <f>IF(A121&lt;'MASTER COPY'!$C$7,'MASTER COPY'!G123,"")</f>
        <v/>
      </c>
    </row>
    <row r="123" spans="1:10" ht="20.100000000000001" customHeight="1" x14ac:dyDescent="0.25">
      <c r="A123" s="63" t="str">
        <f>IF(A122&lt;'MASTER COPY'!$C$7,'MASTER COPY'!A124,"")</f>
        <v/>
      </c>
      <c r="B123" s="63" t="str">
        <f>IF(A122&lt;'MASTER COPY'!$C$7,'MASTER COPY'!B124,"")</f>
        <v/>
      </c>
      <c r="C123" s="28" t="str">
        <f>IF(A122&lt;'MASTER COPY'!$C$7,'MASTER COPY'!C124,"")</f>
        <v/>
      </c>
      <c r="D123" s="47" t="str">
        <f>IF(A122&lt;'MASTER COPY'!$C$7,'MASTER COPY'!D124/2,"")</f>
        <v/>
      </c>
      <c r="E123" s="48" t="str">
        <f>IF(A122&lt;'MASTER COPY'!$C$7,'MASTER COPY'!E124/2,"")</f>
        <v/>
      </c>
      <c r="F123" s="63" t="str">
        <f>IF(A122&lt;'MASTER COPY'!$C$7,'MASTER COPY'!H124,"")</f>
        <v/>
      </c>
      <c r="G123" s="27" t="str">
        <f ca="1">IF(A122&lt;'MASTER COPY'!$C$7,IF(J123=1,1,IF(J123=2,2,IF(J123=3,3,IF(J123=0,0,IF(J123=4,4,IF(J123=5,RANDBETWEEN(3,6),IF(J123=6,RANDBETWEEN(4,7),IF(J123=7,RANDBETWEEN(5,8),IF(J123=8,RANDBETWEEN(6,9),IF(J123=10,10,RANDBETWEEN(9,10))))))))))),"")</f>
        <v/>
      </c>
      <c r="H123" s="27" t="str">
        <f>IF(A122&lt;'MASTER COPY'!$C$7,MIN(2*J123-G123,10),"")</f>
        <v/>
      </c>
      <c r="I123" s="27" t="str">
        <f>IF(A122&lt;'MASTER COPY'!$C$7,3*J123-(G123+H123),"")</f>
        <v/>
      </c>
      <c r="J123" s="27" t="str">
        <f>IF(A122&lt;'MASTER COPY'!$C$7,'MASTER COPY'!G124,"")</f>
        <v/>
      </c>
    </row>
    <row r="124" spans="1:10" ht="20.100000000000001" customHeight="1" x14ac:dyDescent="0.25">
      <c r="A124" s="63" t="str">
        <f>IF(A123&lt;'MASTER COPY'!$C$7,'MASTER COPY'!A125,"")</f>
        <v/>
      </c>
      <c r="B124" s="63" t="str">
        <f>IF(A123&lt;'MASTER COPY'!$C$7,'MASTER COPY'!B125,"")</f>
        <v/>
      </c>
      <c r="C124" s="28" t="str">
        <f>IF(A123&lt;'MASTER COPY'!$C$7,'MASTER COPY'!C125,"")</f>
        <v/>
      </c>
      <c r="D124" s="47" t="str">
        <f>IF(A123&lt;'MASTER COPY'!$C$7,'MASTER COPY'!D125/2,"")</f>
        <v/>
      </c>
      <c r="E124" s="48" t="str">
        <f>IF(A123&lt;'MASTER COPY'!$C$7,'MASTER COPY'!E125/2,"")</f>
        <v/>
      </c>
      <c r="F124" s="63" t="str">
        <f>IF(A123&lt;'MASTER COPY'!$C$7,'MASTER COPY'!H125,"")</f>
        <v/>
      </c>
      <c r="G124" s="27" t="str">
        <f ca="1">IF(A123&lt;'MASTER COPY'!$C$7,IF(J124=1,1,IF(J124=2,2,IF(J124=3,3,IF(J124=0,0,IF(J124=4,4,IF(J124=5,RANDBETWEEN(3,6),IF(J124=6,RANDBETWEEN(4,7),IF(J124=7,RANDBETWEEN(5,8),IF(J124=8,RANDBETWEEN(6,9),IF(J124=10,10,RANDBETWEEN(9,10))))))))))),"")</f>
        <v/>
      </c>
      <c r="H124" s="27" t="str">
        <f>IF(A123&lt;'MASTER COPY'!$C$7,MIN(2*J124-G124,10),"")</f>
        <v/>
      </c>
      <c r="I124" s="27" t="str">
        <f>IF(A123&lt;'MASTER COPY'!$C$7,3*J124-(G124+H124),"")</f>
        <v/>
      </c>
      <c r="J124" s="27" t="str">
        <f>IF(A123&lt;'MASTER COPY'!$C$7,'MASTER COPY'!G125,"")</f>
        <v/>
      </c>
    </row>
    <row r="125" spans="1:10" ht="20.100000000000001" customHeight="1" x14ac:dyDescent="0.25">
      <c r="A125" s="63" t="str">
        <f>IF(A124&lt;'MASTER COPY'!$C$7,'MASTER COPY'!A126,"")</f>
        <v/>
      </c>
      <c r="B125" s="63" t="str">
        <f>IF(A124&lt;'MASTER COPY'!$C$7,'MASTER COPY'!B126,"")</f>
        <v/>
      </c>
      <c r="C125" s="28" t="str">
        <f>IF(A124&lt;'MASTER COPY'!$C$7,'MASTER COPY'!C126,"")</f>
        <v/>
      </c>
      <c r="D125" s="47" t="str">
        <f>IF(A124&lt;'MASTER COPY'!$C$7,'MASTER COPY'!D126/2,"")</f>
        <v/>
      </c>
      <c r="E125" s="48" t="str">
        <f>IF(A124&lt;'MASTER COPY'!$C$7,'MASTER COPY'!E126/2,"")</f>
        <v/>
      </c>
      <c r="F125" s="63" t="str">
        <f>IF(A124&lt;'MASTER COPY'!$C$7,'MASTER COPY'!H126,"")</f>
        <v/>
      </c>
      <c r="G125" s="27" t="str">
        <f ca="1">IF(A124&lt;'MASTER COPY'!$C$7,IF(J125=1,1,IF(J125=2,2,IF(J125=3,3,IF(J125=0,0,IF(J125=4,4,IF(J125=5,RANDBETWEEN(3,6),IF(J125=6,RANDBETWEEN(4,7),IF(J125=7,RANDBETWEEN(5,8),IF(J125=8,RANDBETWEEN(6,9),IF(J125=10,10,RANDBETWEEN(9,10))))))))))),"")</f>
        <v/>
      </c>
      <c r="H125" s="27" t="str">
        <f>IF(A124&lt;'MASTER COPY'!$C$7,MIN(2*J125-G125,10),"")</f>
        <v/>
      </c>
      <c r="I125" s="27" t="str">
        <f>IF(A124&lt;'MASTER COPY'!$C$7,3*J125-(G125+H125),"")</f>
        <v/>
      </c>
      <c r="J125" s="27" t="str">
        <f>IF(A124&lt;'MASTER COPY'!$C$7,'MASTER COPY'!G126,"")</f>
        <v/>
      </c>
    </row>
    <row r="126" spans="1:10" ht="20.100000000000001" customHeight="1" x14ac:dyDescent="0.25">
      <c r="A126" s="63" t="str">
        <f>IF(A125&lt;'MASTER COPY'!$C$7,'MASTER COPY'!A127,"")</f>
        <v/>
      </c>
      <c r="B126" s="63" t="str">
        <f>IF(A125&lt;'MASTER COPY'!$C$7,'MASTER COPY'!B127,"")</f>
        <v/>
      </c>
      <c r="C126" s="28" t="str">
        <f>IF(A125&lt;'MASTER COPY'!$C$7,'MASTER COPY'!C127,"")</f>
        <v/>
      </c>
      <c r="D126" s="47" t="str">
        <f>IF(A125&lt;'MASTER COPY'!$C$7,'MASTER COPY'!D127/2,"")</f>
        <v/>
      </c>
      <c r="E126" s="48" t="str">
        <f>IF(A125&lt;'MASTER COPY'!$C$7,'MASTER COPY'!E127/2,"")</f>
        <v/>
      </c>
      <c r="F126" s="63" t="str">
        <f>IF(A125&lt;'MASTER COPY'!$C$7,'MASTER COPY'!H127,"")</f>
        <v/>
      </c>
      <c r="G126" s="27" t="str">
        <f ca="1">IF(A125&lt;'MASTER COPY'!$C$7,IF(J126=1,1,IF(J126=2,2,IF(J126=3,3,IF(J126=0,0,IF(J126=4,4,IF(J126=5,RANDBETWEEN(3,6),IF(J126=6,RANDBETWEEN(4,7),IF(J126=7,RANDBETWEEN(5,8),IF(J126=8,RANDBETWEEN(6,9),IF(J126=10,10,RANDBETWEEN(9,10))))))))))),"")</f>
        <v/>
      </c>
      <c r="H126" s="27" t="str">
        <f>IF(A125&lt;'MASTER COPY'!$C$7,MIN(2*J126-G126,10),"")</f>
        <v/>
      </c>
      <c r="I126" s="27" t="str">
        <f>IF(A125&lt;'MASTER COPY'!$C$7,3*J126-(G126+H126),"")</f>
        <v/>
      </c>
      <c r="J126" s="27" t="str">
        <f>IF(A125&lt;'MASTER COPY'!$C$7,'MASTER COPY'!G127,"")</f>
        <v/>
      </c>
    </row>
    <row r="127" spans="1:10" ht="20.100000000000001" customHeight="1" x14ac:dyDescent="0.25">
      <c r="A127" s="63" t="str">
        <f>IF(A126&lt;'MASTER COPY'!$C$7,'MASTER COPY'!A128,"")</f>
        <v/>
      </c>
      <c r="B127" s="63" t="str">
        <f>IF(A126&lt;'MASTER COPY'!$C$7,'MASTER COPY'!B128,"")</f>
        <v/>
      </c>
      <c r="C127" s="28" t="str">
        <f>IF(A126&lt;'MASTER COPY'!$C$7,'MASTER COPY'!C128,"")</f>
        <v/>
      </c>
      <c r="D127" s="47" t="str">
        <f>IF(A126&lt;'MASTER COPY'!$C$7,'MASTER COPY'!D128/2,"")</f>
        <v/>
      </c>
      <c r="E127" s="48" t="str">
        <f>IF(A126&lt;'MASTER COPY'!$C$7,'MASTER COPY'!E128/2,"")</f>
        <v/>
      </c>
      <c r="F127" s="63" t="str">
        <f>IF(A126&lt;'MASTER COPY'!$C$7,'MASTER COPY'!H128,"")</f>
        <v/>
      </c>
      <c r="G127" s="27" t="str">
        <f ca="1">IF(A126&lt;'MASTER COPY'!$C$7,IF(J127=1,1,IF(J127=2,2,IF(J127=3,3,IF(J127=0,0,IF(J127=4,4,IF(J127=5,RANDBETWEEN(3,6),IF(J127=6,RANDBETWEEN(4,7),IF(J127=7,RANDBETWEEN(5,8),IF(J127=8,RANDBETWEEN(6,9),IF(J127=10,10,RANDBETWEEN(9,10))))))))))),"")</f>
        <v/>
      </c>
      <c r="H127" s="27" t="str">
        <f>IF(A126&lt;'MASTER COPY'!$C$7,MIN(2*J127-G127,10),"")</f>
        <v/>
      </c>
      <c r="I127" s="27" t="str">
        <f>IF(A126&lt;'MASTER COPY'!$C$7,3*J127-(G127+H127),"")</f>
        <v/>
      </c>
      <c r="J127" s="27" t="str">
        <f>IF(A126&lt;'MASTER COPY'!$C$7,'MASTER COPY'!G128,"")</f>
        <v/>
      </c>
    </row>
    <row r="128" spans="1:10" ht="20.100000000000001" customHeight="1" x14ac:dyDescent="0.25">
      <c r="A128" s="63" t="str">
        <f>IF(A127&lt;'MASTER COPY'!$C$7,'MASTER COPY'!A129,"")</f>
        <v/>
      </c>
      <c r="B128" s="63" t="str">
        <f>IF(A127&lt;'MASTER COPY'!$C$7,'MASTER COPY'!B129,"")</f>
        <v/>
      </c>
      <c r="C128" s="28" t="str">
        <f>IF(A127&lt;'MASTER COPY'!$C$7,'MASTER COPY'!C129,"")</f>
        <v/>
      </c>
      <c r="D128" s="47" t="str">
        <f>IF(A127&lt;'MASTER COPY'!$C$7,'MASTER COPY'!D129/2,"")</f>
        <v/>
      </c>
      <c r="E128" s="48" t="str">
        <f>IF(A127&lt;'MASTER COPY'!$C$7,'MASTER COPY'!E129/2,"")</f>
        <v/>
      </c>
      <c r="F128" s="63" t="str">
        <f>IF(A127&lt;'MASTER COPY'!$C$7,'MASTER COPY'!H129,"")</f>
        <v/>
      </c>
      <c r="G128" s="27" t="str">
        <f ca="1">IF(A127&lt;'MASTER COPY'!$C$7,IF(J128=1,1,IF(J128=2,2,IF(J128=3,3,IF(J128=0,0,IF(J128=4,4,IF(J128=5,RANDBETWEEN(3,6),IF(J128=6,RANDBETWEEN(4,7),IF(J128=7,RANDBETWEEN(5,8),IF(J128=8,RANDBETWEEN(6,9),IF(J128=10,10,RANDBETWEEN(9,10))))))))))),"")</f>
        <v/>
      </c>
      <c r="H128" s="27" t="str">
        <f>IF(A127&lt;'MASTER COPY'!$C$7,MIN(2*J128-G128,10),"")</f>
        <v/>
      </c>
      <c r="I128" s="27" t="str">
        <f>IF(A127&lt;'MASTER COPY'!$C$7,3*J128-(G128+H128),"")</f>
        <v/>
      </c>
      <c r="J128" s="27" t="str">
        <f>IF(A127&lt;'MASTER COPY'!$C$7,'MASTER COPY'!G129,"")</f>
        <v/>
      </c>
    </row>
    <row r="129" spans="1:10" ht="20.100000000000001" customHeight="1" x14ac:dyDescent="0.25">
      <c r="A129" s="63" t="str">
        <f>IF(A128&lt;'MASTER COPY'!$C$7,'MASTER COPY'!A130,"")</f>
        <v/>
      </c>
      <c r="B129" s="63" t="str">
        <f>IF(A128&lt;'MASTER COPY'!$C$7,'MASTER COPY'!B130,"")</f>
        <v/>
      </c>
      <c r="C129" s="28" t="str">
        <f>IF(A128&lt;'MASTER COPY'!$C$7,'MASTER COPY'!C130,"")</f>
        <v/>
      </c>
      <c r="D129" s="47" t="str">
        <f>IF(A128&lt;'MASTER COPY'!$C$7,'MASTER COPY'!D130/2,"")</f>
        <v/>
      </c>
      <c r="E129" s="48" t="str">
        <f>IF(A128&lt;'MASTER COPY'!$C$7,'MASTER COPY'!E130/2,"")</f>
        <v/>
      </c>
      <c r="F129" s="63" t="str">
        <f>IF(A128&lt;'MASTER COPY'!$C$7,'MASTER COPY'!H130,"")</f>
        <v/>
      </c>
      <c r="G129" s="27" t="str">
        <f ca="1">IF(A128&lt;'MASTER COPY'!$C$7,IF(J129=1,1,IF(J129=2,2,IF(J129=3,3,IF(J129=0,0,IF(J129=4,4,IF(J129=5,RANDBETWEEN(3,6),IF(J129=6,RANDBETWEEN(4,7),IF(J129=7,RANDBETWEEN(5,8),IF(J129=8,RANDBETWEEN(6,9),IF(J129=10,10,RANDBETWEEN(9,10))))))))))),"")</f>
        <v/>
      </c>
      <c r="H129" s="27" t="str">
        <f>IF(A128&lt;'MASTER COPY'!$C$7,MIN(2*J129-G129,10),"")</f>
        <v/>
      </c>
      <c r="I129" s="27" t="str">
        <f>IF(A128&lt;'MASTER COPY'!$C$7,3*J129-(G129+H129),"")</f>
        <v/>
      </c>
      <c r="J129" s="27" t="str">
        <f>IF(A128&lt;'MASTER COPY'!$C$7,'MASTER COPY'!G130,"")</f>
        <v/>
      </c>
    </row>
    <row r="130" spans="1:10" ht="20.100000000000001" customHeight="1" x14ac:dyDescent="0.25">
      <c r="A130" s="63" t="str">
        <f>IF(A129&lt;'MASTER COPY'!$C$7,'MASTER COPY'!A131,"")</f>
        <v/>
      </c>
      <c r="B130" s="63" t="str">
        <f>IF(A129&lt;'MASTER COPY'!$C$7,'MASTER COPY'!B131,"")</f>
        <v/>
      </c>
      <c r="C130" s="28" t="str">
        <f>IF(A129&lt;'MASTER COPY'!$C$7,'MASTER COPY'!C131,"")</f>
        <v/>
      </c>
      <c r="D130" s="47" t="str">
        <f>IF(A129&lt;'MASTER COPY'!$C$7,'MASTER COPY'!D131/2,"")</f>
        <v/>
      </c>
      <c r="E130" s="48" t="str">
        <f>IF(A129&lt;'MASTER COPY'!$C$7,'MASTER COPY'!E131/2,"")</f>
        <v/>
      </c>
      <c r="F130" s="63" t="str">
        <f>IF(A129&lt;'MASTER COPY'!$C$7,'MASTER COPY'!H131,"")</f>
        <v/>
      </c>
      <c r="G130" s="27" t="str">
        <f ca="1">IF(A129&lt;'MASTER COPY'!$C$7,IF(J130=1,1,IF(J130=2,2,IF(J130=3,3,IF(J130=0,0,IF(J130=4,4,IF(J130=5,RANDBETWEEN(3,6),IF(J130=6,RANDBETWEEN(4,7),IF(J130=7,RANDBETWEEN(5,8),IF(J130=8,RANDBETWEEN(6,9),IF(J130=10,10,RANDBETWEEN(9,10))))))))))),"")</f>
        <v/>
      </c>
      <c r="H130" s="27" t="str">
        <f>IF(A129&lt;'MASTER COPY'!$C$7,MIN(2*J130-G130,10),"")</f>
        <v/>
      </c>
      <c r="I130" s="27" t="str">
        <f>IF(A129&lt;'MASTER COPY'!$C$7,3*J130-(G130+H130),"")</f>
        <v/>
      </c>
      <c r="J130" s="27" t="str">
        <f>IF(A129&lt;'MASTER COPY'!$C$7,'MASTER COPY'!G131,"")</f>
        <v/>
      </c>
    </row>
    <row r="131" spans="1:10" ht="20.100000000000001" customHeight="1" x14ac:dyDescent="0.25">
      <c r="A131" s="63" t="str">
        <f>IF(A130&lt;'MASTER COPY'!$C$7,'MASTER COPY'!A132,"")</f>
        <v/>
      </c>
      <c r="B131" s="63" t="str">
        <f>IF(A130&lt;'MASTER COPY'!$C$7,'MASTER COPY'!B132,"")</f>
        <v/>
      </c>
      <c r="C131" s="28" t="str">
        <f>IF(A130&lt;'MASTER COPY'!$C$7,'MASTER COPY'!C132,"")</f>
        <v/>
      </c>
      <c r="D131" s="47" t="str">
        <f>IF(A130&lt;'MASTER COPY'!$C$7,'MASTER COPY'!D132/2,"")</f>
        <v/>
      </c>
      <c r="E131" s="48" t="str">
        <f>IF(A130&lt;'MASTER COPY'!$C$7,'MASTER COPY'!E132/2,"")</f>
        <v/>
      </c>
      <c r="F131" s="63" t="str">
        <f>IF(A130&lt;'MASTER COPY'!$C$7,'MASTER COPY'!H132,"")</f>
        <v/>
      </c>
      <c r="G131" s="27" t="str">
        <f ca="1">IF(A130&lt;'MASTER COPY'!$C$7,IF(J131=1,1,IF(J131=2,2,IF(J131=3,3,IF(J131=0,0,IF(J131=4,4,IF(J131=5,RANDBETWEEN(3,6),IF(J131=6,RANDBETWEEN(4,7),IF(J131=7,RANDBETWEEN(5,8),IF(J131=8,RANDBETWEEN(6,9),IF(J131=10,10,RANDBETWEEN(9,10))))))))))),"")</f>
        <v/>
      </c>
      <c r="H131" s="27" t="str">
        <f>IF(A130&lt;'MASTER COPY'!$C$7,MIN(2*J131-G131,10),"")</f>
        <v/>
      </c>
      <c r="I131" s="27" t="str">
        <f>IF(A130&lt;'MASTER COPY'!$C$7,3*J131-(G131+H131),"")</f>
        <v/>
      </c>
      <c r="J131" s="27" t="str">
        <f>IF(A130&lt;'MASTER COPY'!$C$7,'MASTER COPY'!G132,"")</f>
        <v/>
      </c>
    </row>
    <row r="132" spans="1:10" ht="20.100000000000001" customHeight="1" x14ac:dyDescent="0.25">
      <c r="A132" s="63" t="str">
        <f>IF(A131&lt;'MASTER COPY'!$C$7,'MASTER COPY'!A133,"")</f>
        <v/>
      </c>
      <c r="B132" s="63" t="str">
        <f>IF(A131&lt;'MASTER COPY'!$C$7,'MASTER COPY'!B133,"")</f>
        <v/>
      </c>
      <c r="C132" s="28" t="str">
        <f>IF(A131&lt;'MASTER COPY'!$C$7,'MASTER COPY'!C133,"")</f>
        <v/>
      </c>
      <c r="D132" s="47" t="str">
        <f>IF(A131&lt;'MASTER COPY'!$C$7,'MASTER COPY'!D133/2,"")</f>
        <v/>
      </c>
      <c r="E132" s="48" t="str">
        <f>IF(A131&lt;'MASTER COPY'!$C$7,'MASTER COPY'!E133/2,"")</f>
        <v/>
      </c>
      <c r="F132" s="63" t="str">
        <f>IF(A131&lt;'MASTER COPY'!$C$7,'MASTER COPY'!H133,"")</f>
        <v/>
      </c>
      <c r="G132" s="27" t="str">
        <f ca="1">IF(A131&lt;'MASTER COPY'!$C$7,IF(J132=1,1,IF(J132=2,2,IF(J132=3,3,IF(J132=0,0,IF(J132=4,4,IF(J132=5,RANDBETWEEN(3,6),IF(J132=6,RANDBETWEEN(4,7),IF(J132=7,RANDBETWEEN(5,8),IF(J132=8,RANDBETWEEN(6,9),IF(J132=10,10,RANDBETWEEN(9,10))))))))))),"")</f>
        <v/>
      </c>
      <c r="H132" s="27" t="str">
        <f>IF(A131&lt;'MASTER COPY'!$C$7,MIN(2*J132-G132,10),"")</f>
        <v/>
      </c>
      <c r="I132" s="27" t="str">
        <f>IF(A131&lt;'MASTER COPY'!$C$7,3*J132-(G132+H132),"")</f>
        <v/>
      </c>
      <c r="J132" s="27" t="str">
        <f>IF(A131&lt;'MASTER COPY'!$C$7,'MASTER COPY'!G133,"")</f>
        <v/>
      </c>
    </row>
    <row r="133" spans="1:10" ht="20.100000000000001" customHeight="1" x14ac:dyDescent="0.25">
      <c r="A133" s="63" t="str">
        <f>IF(A132&lt;'MASTER COPY'!$C$7,'MASTER COPY'!A134,"")</f>
        <v/>
      </c>
      <c r="B133" s="63" t="str">
        <f>IF(A132&lt;'MASTER COPY'!$C$7,'MASTER COPY'!B134,"")</f>
        <v/>
      </c>
      <c r="C133" s="28" t="str">
        <f>IF(A132&lt;'MASTER COPY'!$C$7,'MASTER COPY'!C134,"")</f>
        <v/>
      </c>
      <c r="D133" s="47" t="str">
        <f>IF(A132&lt;'MASTER COPY'!$C$7,'MASTER COPY'!D134/2,"")</f>
        <v/>
      </c>
      <c r="E133" s="48" t="str">
        <f>IF(A132&lt;'MASTER COPY'!$C$7,'MASTER COPY'!E134/2,"")</f>
        <v/>
      </c>
      <c r="F133" s="63" t="str">
        <f>IF(A132&lt;'MASTER COPY'!$C$7,'MASTER COPY'!H134,"")</f>
        <v/>
      </c>
      <c r="G133" s="27" t="str">
        <f ca="1">IF(A132&lt;'MASTER COPY'!$C$7,IF(J133=1,1,IF(J133=2,2,IF(J133=3,3,IF(J133=0,0,IF(J133=4,4,IF(J133=5,RANDBETWEEN(3,6),IF(J133=6,RANDBETWEEN(4,7),IF(J133=7,RANDBETWEEN(5,8),IF(J133=8,RANDBETWEEN(6,9),IF(J133=10,10,RANDBETWEEN(9,10))))))))))),"")</f>
        <v/>
      </c>
      <c r="H133" s="27" t="str">
        <f>IF(A132&lt;'MASTER COPY'!$C$7,MIN(2*J133-G133,10),"")</f>
        <v/>
      </c>
      <c r="I133" s="27" t="str">
        <f>IF(A132&lt;'MASTER COPY'!$C$7,3*J133-(G133+H133),"")</f>
        <v/>
      </c>
      <c r="J133" s="27" t="str">
        <f>IF(A132&lt;'MASTER COPY'!$C$7,'MASTER COPY'!G134,"")</f>
        <v/>
      </c>
    </row>
    <row r="134" spans="1:10" ht="20.100000000000001" customHeight="1" x14ac:dyDescent="0.25">
      <c r="A134" s="63" t="str">
        <f>IF(A133&lt;'MASTER COPY'!$C$7,'MASTER COPY'!A135,"")</f>
        <v/>
      </c>
      <c r="B134" s="63" t="str">
        <f>IF(A133&lt;'MASTER COPY'!$C$7,'MASTER COPY'!B135,"")</f>
        <v/>
      </c>
      <c r="C134" s="28" t="str">
        <f>IF(A133&lt;'MASTER COPY'!$C$7,'MASTER COPY'!C135,"")</f>
        <v/>
      </c>
      <c r="D134" s="47" t="str">
        <f>IF(A133&lt;'MASTER COPY'!$C$7,'MASTER COPY'!D135/2,"")</f>
        <v/>
      </c>
      <c r="E134" s="48" t="str">
        <f>IF(A133&lt;'MASTER COPY'!$C$7,'MASTER COPY'!E135/2,"")</f>
        <v/>
      </c>
      <c r="F134" s="63" t="str">
        <f>IF(A133&lt;'MASTER COPY'!$C$7,'MASTER COPY'!H135,"")</f>
        <v/>
      </c>
      <c r="G134" s="27" t="str">
        <f ca="1">IF(A133&lt;'MASTER COPY'!$C$7,IF(J134=1,1,IF(J134=2,2,IF(J134=3,3,IF(J134=0,0,IF(J134=4,4,IF(J134=5,RANDBETWEEN(3,6),IF(J134=6,RANDBETWEEN(4,7),IF(J134=7,RANDBETWEEN(5,8),IF(J134=8,RANDBETWEEN(6,9),IF(J134=10,10,RANDBETWEEN(9,10))))))))))),"")</f>
        <v/>
      </c>
      <c r="H134" s="27" t="str">
        <f>IF(A133&lt;'MASTER COPY'!$C$7,MIN(2*J134-G134,10),"")</f>
        <v/>
      </c>
      <c r="I134" s="27" t="str">
        <f>IF(A133&lt;'MASTER COPY'!$C$7,3*J134-(G134+H134),"")</f>
        <v/>
      </c>
      <c r="J134" s="27" t="str">
        <f>IF(A133&lt;'MASTER COPY'!$C$7,'MASTER COPY'!G135,"")</f>
        <v/>
      </c>
    </row>
    <row r="135" spans="1:10" ht="20.100000000000001" customHeight="1" x14ac:dyDescent="0.25">
      <c r="A135" s="63" t="str">
        <f>IF(A134&lt;'MASTER COPY'!$C$7,'MASTER COPY'!A136,"")</f>
        <v/>
      </c>
      <c r="B135" s="63" t="str">
        <f>IF(A134&lt;'MASTER COPY'!$C$7,'MASTER COPY'!B136,"")</f>
        <v/>
      </c>
      <c r="C135" s="28" t="str">
        <f>IF(A134&lt;'MASTER COPY'!$C$7,'MASTER COPY'!C136,"")</f>
        <v/>
      </c>
      <c r="D135" s="47" t="str">
        <f>IF(A134&lt;'MASTER COPY'!$C$7,'MASTER COPY'!D136/2,"")</f>
        <v/>
      </c>
      <c r="E135" s="48" t="str">
        <f>IF(A134&lt;'MASTER COPY'!$C$7,'MASTER COPY'!E136/2,"")</f>
        <v/>
      </c>
      <c r="F135" s="63" t="str">
        <f>IF(A134&lt;'MASTER COPY'!$C$7,'MASTER COPY'!H136,"")</f>
        <v/>
      </c>
      <c r="G135" s="27" t="str">
        <f ca="1">IF(A134&lt;'MASTER COPY'!$C$7,IF(J135=1,1,IF(J135=2,2,IF(J135=3,3,IF(J135=0,0,IF(J135=4,4,IF(J135=5,RANDBETWEEN(3,6),IF(J135=6,RANDBETWEEN(4,7),IF(J135=7,RANDBETWEEN(5,8),IF(J135=8,RANDBETWEEN(6,9),IF(J135=10,10,RANDBETWEEN(9,10))))))))))),"")</f>
        <v/>
      </c>
      <c r="H135" s="27" t="str">
        <f>IF(A134&lt;'MASTER COPY'!$C$7,MIN(2*J135-G135,10),"")</f>
        <v/>
      </c>
      <c r="I135" s="27" t="str">
        <f>IF(A134&lt;'MASTER COPY'!$C$7,3*J135-(G135+H135),"")</f>
        <v/>
      </c>
      <c r="J135" s="27" t="str">
        <f>IF(A134&lt;'MASTER COPY'!$C$7,'MASTER COPY'!G136,"")</f>
        <v/>
      </c>
    </row>
    <row r="136" spans="1:10" ht="20.100000000000001" customHeight="1" x14ac:dyDescent="0.25">
      <c r="A136" s="63" t="str">
        <f>IF(A135&lt;'MASTER COPY'!$C$7,'MASTER COPY'!A137,"")</f>
        <v/>
      </c>
      <c r="B136" s="63" t="str">
        <f>IF(A135&lt;'MASTER COPY'!$C$7,'MASTER COPY'!B137,"")</f>
        <v/>
      </c>
      <c r="C136" s="28" t="str">
        <f>IF(A135&lt;'MASTER COPY'!$C$7,'MASTER COPY'!C137,"")</f>
        <v/>
      </c>
      <c r="D136" s="47" t="str">
        <f>IF(A135&lt;'MASTER COPY'!$C$7,'MASTER COPY'!D137/2,"")</f>
        <v/>
      </c>
      <c r="E136" s="48" t="str">
        <f>IF(A135&lt;'MASTER COPY'!$C$7,'MASTER COPY'!E137/2,"")</f>
        <v/>
      </c>
      <c r="F136" s="63" t="str">
        <f>IF(A135&lt;'MASTER COPY'!$C$7,'MASTER COPY'!H137,"")</f>
        <v/>
      </c>
      <c r="G136" s="27" t="str">
        <f ca="1">IF(A135&lt;'MASTER COPY'!$C$7,IF(J136=1,1,IF(J136=2,2,IF(J136=3,3,IF(J136=0,0,IF(J136=4,4,IF(J136=5,RANDBETWEEN(3,6),IF(J136=6,RANDBETWEEN(4,7),IF(J136=7,RANDBETWEEN(5,8),IF(J136=8,RANDBETWEEN(6,9),IF(J136=10,10,RANDBETWEEN(9,10))))))))))),"")</f>
        <v/>
      </c>
      <c r="H136" s="27" t="str">
        <f>IF(A135&lt;'MASTER COPY'!$C$7,MIN(2*J136-G136,10),"")</f>
        <v/>
      </c>
      <c r="I136" s="27" t="str">
        <f>IF(A135&lt;'MASTER COPY'!$C$7,3*J136-(G136+H136),"")</f>
        <v/>
      </c>
      <c r="J136" s="27" t="str">
        <f>IF(A135&lt;'MASTER COPY'!$C$7,'MASTER COPY'!G137,"")</f>
        <v/>
      </c>
    </row>
    <row r="137" spans="1:10" ht="20.100000000000001" customHeight="1" x14ac:dyDescent="0.25">
      <c r="A137" s="63" t="str">
        <f>IF(A136&lt;'MASTER COPY'!$C$7,'MASTER COPY'!A138,"")</f>
        <v/>
      </c>
      <c r="B137" s="63" t="str">
        <f>IF(A136&lt;'MASTER COPY'!$C$7,'MASTER COPY'!B138,"")</f>
        <v/>
      </c>
      <c r="C137" s="28" t="str">
        <f>IF(A136&lt;'MASTER COPY'!$C$7,'MASTER COPY'!C138,"")</f>
        <v/>
      </c>
      <c r="D137" s="47" t="str">
        <f>IF(A136&lt;'MASTER COPY'!$C$7,'MASTER COPY'!D138/2,"")</f>
        <v/>
      </c>
      <c r="E137" s="48" t="str">
        <f>IF(A136&lt;'MASTER COPY'!$C$7,'MASTER COPY'!E138/2,"")</f>
        <v/>
      </c>
      <c r="F137" s="63" t="str">
        <f>IF(A136&lt;'MASTER COPY'!$C$7,'MASTER COPY'!H138,"")</f>
        <v/>
      </c>
      <c r="G137" s="27" t="str">
        <f ca="1">IF(A136&lt;'MASTER COPY'!$C$7,IF(J137=1,1,IF(J137=2,2,IF(J137=3,3,IF(J137=0,0,IF(J137=4,4,IF(J137=5,RANDBETWEEN(3,6),IF(J137=6,RANDBETWEEN(4,7),IF(J137=7,RANDBETWEEN(5,8),IF(J137=8,RANDBETWEEN(6,9),IF(J137=10,10,RANDBETWEEN(9,10))))))))))),"")</f>
        <v/>
      </c>
      <c r="H137" s="27" t="str">
        <f>IF(A136&lt;'MASTER COPY'!$C$7,MIN(2*J137-G137,10),"")</f>
        <v/>
      </c>
      <c r="I137" s="27" t="str">
        <f>IF(A136&lt;'MASTER COPY'!$C$7,3*J137-(G137+H137),"")</f>
        <v/>
      </c>
      <c r="J137" s="27" t="str">
        <f>IF(A136&lt;'MASTER COPY'!$C$7,'MASTER COPY'!G138,"")</f>
        <v/>
      </c>
    </row>
    <row r="138" spans="1:10" ht="20.100000000000001" customHeight="1" x14ac:dyDescent="0.25">
      <c r="A138" s="63" t="str">
        <f>IF(A137&lt;'MASTER COPY'!$C$7,'MASTER COPY'!A139,"")</f>
        <v/>
      </c>
      <c r="B138" s="63" t="str">
        <f>IF(A137&lt;'MASTER COPY'!$C$7,'MASTER COPY'!B139,"")</f>
        <v/>
      </c>
      <c r="C138" s="28" t="str">
        <f>IF(A137&lt;'MASTER COPY'!$C$7,'MASTER COPY'!C139,"")</f>
        <v/>
      </c>
      <c r="D138" s="47" t="str">
        <f>IF(A137&lt;'MASTER COPY'!$C$7,'MASTER COPY'!D139/2,"")</f>
        <v/>
      </c>
      <c r="E138" s="48" t="str">
        <f>IF(A137&lt;'MASTER COPY'!$C$7,'MASTER COPY'!E139/2,"")</f>
        <v/>
      </c>
      <c r="F138" s="63" t="str">
        <f>IF(A137&lt;'MASTER COPY'!$C$7,'MASTER COPY'!H139,"")</f>
        <v/>
      </c>
      <c r="G138" s="27" t="str">
        <f ca="1">IF(A137&lt;'MASTER COPY'!$C$7,IF(J138=1,1,IF(J138=2,2,IF(J138=3,3,IF(J138=0,0,IF(J138=4,4,IF(J138=5,RANDBETWEEN(3,6),IF(J138=6,RANDBETWEEN(4,7),IF(J138=7,RANDBETWEEN(5,8),IF(J138=8,RANDBETWEEN(6,9),IF(J138=10,10,RANDBETWEEN(9,10))))))))))),"")</f>
        <v/>
      </c>
      <c r="H138" s="27" t="str">
        <f>IF(A137&lt;'MASTER COPY'!$C$7,MIN(2*J138-G138,10),"")</f>
        <v/>
      </c>
      <c r="I138" s="27" t="str">
        <f>IF(A137&lt;'MASTER COPY'!$C$7,3*J138-(G138+H138),"")</f>
        <v/>
      </c>
      <c r="J138" s="27" t="str">
        <f>IF(A137&lt;'MASTER COPY'!$C$7,'MASTER COPY'!G139,"")</f>
        <v/>
      </c>
    </row>
    <row r="139" spans="1:10" ht="20.100000000000001" customHeight="1" x14ac:dyDescent="0.25">
      <c r="A139" s="63" t="str">
        <f>IF(A138&lt;'MASTER COPY'!$C$7,'MASTER COPY'!A140,"")</f>
        <v/>
      </c>
      <c r="B139" s="63" t="str">
        <f>IF(A138&lt;'MASTER COPY'!$C$7,'MASTER COPY'!B140,"")</f>
        <v/>
      </c>
      <c r="C139" s="28" t="str">
        <f>IF(A138&lt;'MASTER COPY'!$C$7,'MASTER COPY'!C140,"")</f>
        <v/>
      </c>
      <c r="D139" s="47" t="str">
        <f>IF(A138&lt;'MASTER COPY'!$C$7,'MASTER COPY'!D140/2,"")</f>
        <v/>
      </c>
      <c r="E139" s="48" t="str">
        <f>IF(A138&lt;'MASTER COPY'!$C$7,'MASTER COPY'!E140/2,"")</f>
        <v/>
      </c>
      <c r="F139" s="63" t="str">
        <f>IF(A138&lt;'MASTER COPY'!$C$7,'MASTER COPY'!H140,"")</f>
        <v/>
      </c>
      <c r="G139" s="27" t="str">
        <f ca="1">IF(A138&lt;'MASTER COPY'!$C$7,IF(J139=1,1,IF(J139=2,2,IF(J139=3,3,IF(J139=0,0,IF(J139=4,4,IF(J139=5,RANDBETWEEN(3,6),IF(J139=6,RANDBETWEEN(4,7),IF(J139=7,RANDBETWEEN(5,8),IF(J139=8,RANDBETWEEN(6,9),IF(J139=10,10,RANDBETWEEN(9,10))))))))))),"")</f>
        <v/>
      </c>
      <c r="H139" s="27" t="str">
        <f>IF(A138&lt;'MASTER COPY'!$C$7,MIN(2*J139-G139,10),"")</f>
        <v/>
      </c>
      <c r="I139" s="27" t="str">
        <f>IF(A138&lt;'MASTER COPY'!$C$7,3*J139-(G139+H139),"")</f>
        <v/>
      </c>
      <c r="J139" s="27" t="str">
        <f>IF(A138&lt;'MASTER COPY'!$C$7,'MASTER COPY'!G140,"")</f>
        <v/>
      </c>
    </row>
    <row r="140" spans="1:10" ht="20.100000000000001" customHeight="1" x14ac:dyDescent="0.25">
      <c r="A140" s="63" t="str">
        <f>IF(A139&lt;'MASTER COPY'!$C$7,'MASTER COPY'!A141,"")</f>
        <v/>
      </c>
      <c r="B140" s="63" t="str">
        <f>IF(A139&lt;'MASTER COPY'!$C$7,'MASTER COPY'!B141,"")</f>
        <v/>
      </c>
      <c r="C140" s="28" t="str">
        <f>IF(A139&lt;'MASTER COPY'!$C$7,'MASTER COPY'!C141,"")</f>
        <v/>
      </c>
      <c r="D140" s="47" t="str">
        <f>IF(A139&lt;'MASTER COPY'!$C$7,'MASTER COPY'!D141/2,"")</f>
        <v/>
      </c>
      <c r="E140" s="48" t="str">
        <f>IF(A139&lt;'MASTER COPY'!$C$7,'MASTER COPY'!E141/2,"")</f>
        <v/>
      </c>
      <c r="F140" s="63" t="str">
        <f>IF(A139&lt;'MASTER COPY'!$C$7,'MASTER COPY'!H141,"")</f>
        <v/>
      </c>
      <c r="G140" s="27" t="str">
        <f ca="1">IF(A139&lt;'MASTER COPY'!$C$7,IF(J140=1,1,IF(J140=2,2,IF(J140=3,3,IF(J140=0,0,IF(J140=4,4,IF(J140=5,RANDBETWEEN(3,6),IF(J140=6,RANDBETWEEN(4,7),IF(J140=7,RANDBETWEEN(5,8),IF(J140=8,RANDBETWEEN(6,9),IF(J140=10,10,RANDBETWEEN(9,10))))))))))),"")</f>
        <v/>
      </c>
      <c r="H140" s="27" t="str">
        <f>IF(A139&lt;'MASTER COPY'!$C$7,MIN(2*J140-G140,10),"")</f>
        <v/>
      </c>
      <c r="I140" s="27" t="str">
        <f>IF(A139&lt;'MASTER COPY'!$C$7,3*J140-(G140+H140),"")</f>
        <v/>
      </c>
      <c r="J140" s="27" t="str">
        <f>IF(A139&lt;'MASTER COPY'!$C$7,'MASTER COPY'!G141,"")</f>
        <v/>
      </c>
    </row>
    <row r="141" spans="1:10" ht="20.100000000000001" customHeight="1" x14ac:dyDescent="0.25">
      <c r="A141" s="63" t="str">
        <f>IF(A140&lt;'MASTER COPY'!$C$7,'MASTER COPY'!A142,"")</f>
        <v/>
      </c>
      <c r="B141" s="63" t="str">
        <f>IF(A140&lt;'MASTER COPY'!$C$7,'MASTER COPY'!B142,"")</f>
        <v/>
      </c>
      <c r="C141" s="28" t="str">
        <f>IF(A140&lt;'MASTER COPY'!$C$7,'MASTER COPY'!C142,"")</f>
        <v/>
      </c>
      <c r="D141" s="47" t="str">
        <f>IF(A140&lt;'MASTER COPY'!$C$7,'MASTER COPY'!D142/2,"")</f>
        <v/>
      </c>
      <c r="E141" s="48" t="str">
        <f>IF(A140&lt;'MASTER COPY'!$C$7,'MASTER COPY'!E142/2,"")</f>
        <v/>
      </c>
      <c r="F141" s="63" t="str">
        <f>IF(A140&lt;'MASTER COPY'!$C$7,'MASTER COPY'!H142,"")</f>
        <v/>
      </c>
      <c r="G141" s="27" t="str">
        <f ca="1">IF(A140&lt;'MASTER COPY'!$C$7,IF(J141=1,1,IF(J141=2,2,IF(J141=3,3,IF(J141=0,0,IF(J141=4,4,IF(J141=5,RANDBETWEEN(3,6),IF(J141=6,RANDBETWEEN(4,7),IF(J141=7,RANDBETWEEN(5,8),IF(J141=8,RANDBETWEEN(6,9),IF(J141=10,10,RANDBETWEEN(9,10))))))))))),"")</f>
        <v/>
      </c>
      <c r="H141" s="27" t="str">
        <f>IF(A140&lt;'MASTER COPY'!$C$7,MIN(2*J141-G141,10),"")</f>
        <v/>
      </c>
      <c r="I141" s="27" t="str">
        <f>IF(A140&lt;'MASTER COPY'!$C$7,3*J141-(G141+H141),"")</f>
        <v/>
      </c>
      <c r="J141" s="27" t="str">
        <f>IF(A140&lt;'MASTER COPY'!$C$7,'MASTER COPY'!G142,"")</f>
        <v/>
      </c>
    </row>
    <row r="142" spans="1:10" ht="20.100000000000001" customHeight="1" x14ac:dyDescent="0.25">
      <c r="A142" s="63" t="str">
        <f>IF(A141&lt;'MASTER COPY'!$C$7,'MASTER COPY'!A143,"")</f>
        <v/>
      </c>
      <c r="B142" s="63" t="str">
        <f>IF(A141&lt;'MASTER COPY'!$C$7,'MASTER COPY'!B143,"")</f>
        <v/>
      </c>
      <c r="C142" s="28" t="str">
        <f>IF(A141&lt;'MASTER COPY'!$C$7,'MASTER COPY'!C143,"")</f>
        <v/>
      </c>
      <c r="D142" s="47" t="str">
        <f>IF(A141&lt;'MASTER COPY'!$C$7,'MASTER COPY'!D143/2,"")</f>
        <v/>
      </c>
      <c r="E142" s="48" t="str">
        <f>IF(A141&lt;'MASTER COPY'!$C$7,'MASTER COPY'!E143/2,"")</f>
        <v/>
      </c>
      <c r="F142" s="63" t="str">
        <f>IF(A141&lt;'MASTER COPY'!$C$7,'MASTER COPY'!H143,"")</f>
        <v/>
      </c>
      <c r="G142" s="27" t="str">
        <f ca="1">IF(A141&lt;'MASTER COPY'!$C$7,IF(J142=1,1,IF(J142=2,2,IF(J142=3,3,IF(J142=0,0,IF(J142=4,4,IF(J142=5,RANDBETWEEN(3,6),IF(J142=6,RANDBETWEEN(4,7),IF(J142=7,RANDBETWEEN(5,8),IF(J142=8,RANDBETWEEN(6,9),IF(J142=10,10,RANDBETWEEN(9,10))))))))))),"")</f>
        <v/>
      </c>
      <c r="H142" s="27" t="str">
        <f>IF(A141&lt;'MASTER COPY'!$C$7,MIN(2*J142-G142,10),"")</f>
        <v/>
      </c>
      <c r="I142" s="27" t="str">
        <f>IF(A141&lt;'MASTER COPY'!$C$7,3*J142-(G142+H142),"")</f>
        <v/>
      </c>
      <c r="J142" s="27" t="str">
        <f>IF(A141&lt;'MASTER COPY'!$C$7,'MASTER COPY'!G143,"")</f>
        <v/>
      </c>
    </row>
    <row r="143" spans="1:10" ht="20.100000000000001" customHeight="1" x14ac:dyDescent="0.25">
      <c r="A143" s="63" t="str">
        <f>IF(A142&lt;'MASTER COPY'!$C$7,'MASTER COPY'!A144,"")</f>
        <v/>
      </c>
      <c r="B143" s="63" t="str">
        <f>IF(A142&lt;'MASTER COPY'!$C$7,'MASTER COPY'!B144,"")</f>
        <v/>
      </c>
      <c r="C143" s="28" t="str">
        <f>IF(A142&lt;'MASTER COPY'!$C$7,'MASTER COPY'!C144,"")</f>
        <v/>
      </c>
      <c r="D143" s="47" t="str">
        <f>IF(A142&lt;'MASTER COPY'!$C$7,'MASTER COPY'!D144/2,"")</f>
        <v/>
      </c>
      <c r="E143" s="48" t="str">
        <f>IF(A142&lt;'MASTER COPY'!$C$7,'MASTER COPY'!E144/2,"")</f>
        <v/>
      </c>
      <c r="F143" s="63" t="str">
        <f>IF(A142&lt;'MASTER COPY'!$C$7,'MASTER COPY'!H144,"")</f>
        <v/>
      </c>
      <c r="G143" s="27" t="str">
        <f ca="1">IF(A142&lt;'MASTER COPY'!$C$7,IF(J143=1,1,IF(J143=2,2,IF(J143=3,3,IF(J143=0,0,IF(J143=4,4,IF(J143=5,RANDBETWEEN(3,6),IF(J143=6,RANDBETWEEN(4,7),IF(J143=7,RANDBETWEEN(5,8),IF(J143=8,RANDBETWEEN(6,9),IF(J143=10,10,RANDBETWEEN(9,10))))))))))),"")</f>
        <v/>
      </c>
      <c r="H143" s="27" t="str">
        <f>IF(A142&lt;'MASTER COPY'!$C$7,MIN(2*J143-G143,10),"")</f>
        <v/>
      </c>
      <c r="I143" s="27" t="str">
        <f>IF(A142&lt;'MASTER COPY'!$C$7,3*J143-(G143+H143),"")</f>
        <v/>
      </c>
      <c r="J143" s="27" t="str">
        <f>IF(A142&lt;'MASTER COPY'!$C$7,'MASTER COPY'!G144,"")</f>
        <v/>
      </c>
    </row>
    <row r="144" spans="1:10" ht="20.100000000000001" customHeight="1" x14ac:dyDescent="0.25">
      <c r="A144" s="63" t="str">
        <f>IF(A143&lt;'MASTER COPY'!$C$7,'MASTER COPY'!A145,"")</f>
        <v/>
      </c>
      <c r="B144" s="63" t="str">
        <f>IF(A143&lt;'MASTER COPY'!$C$7,'MASTER COPY'!B145,"")</f>
        <v/>
      </c>
      <c r="C144" s="28" t="str">
        <f>IF(A143&lt;'MASTER COPY'!$C$7,'MASTER COPY'!C145,"")</f>
        <v/>
      </c>
      <c r="D144" s="47" t="str">
        <f>IF(A143&lt;'MASTER COPY'!$C$7,'MASTER COPY'!D145/2,"")</f>
        <v/>
      </c>
      <c r="E144" s="48" t="str">
        <f>IF(A143&lt;'MASTER COPY'!$C$7,'MASTER COPY'!E145/2,"")</f>
        <v/>
      </c>
      <c r="F144" s="63" t="str">
        <f>IF(A143&lt;'MASTER COPY'!$C$7,'MASTER COPY'!H145,"")</f>
        <v/>
      </c>
      <c r="G144" s="27" t="str">
        <f ca="1">IF(A143&lt;'MASTER COPY'!$C$7,IF(J144=1,1,IF(J144=2,2,IF(J144=3,3,IF(J144=0,0,IF(J144=4,4,IF(J144=5,RANDBETWEEN(3,6),IF(J144=6,RANDBETWEEN(4,7),IF(J144=7,RANDBETWEEN(5,8),IF(J144=8,RANDBETWEEN(6,9),IF(J144=10,10,RANDBETWEEN(9,10))))))))))),"")</f>
        <v/>
      </c>
      <c r="H144" s="27" t="str">
        <f>IF(A143&lt;'MASTER COPY'!$C$7,MIN(2*J144-G144,10),"")</f>
        <v/>
      </c>
      <c r="I144" s="27" t="str">
        <f>IF(A143&lt;'MASTER COPY'!$C$7,3*J144-(G144+H144),"")</f>
        <v/>
      </c>
      <c r="J144" s="27" t="str">
        <f>IF(A143&lt;'MASTER COPY'!$C$7,'MASTER COPY'!G145,"")</f>
        <v/>
      </c>
    </row>
    <row r="145" spans="1:10" ht="20.100000000000001" customHeight="1" x14ac:dyDescent="0.25">
      <c r="A145" s="63" t="str">
        <f>IF(A144&lt;'MASTER COPY'!$C$7,'MASTER COPY'!A146,"")</f>
        <v/>
      </c>
      <c r="B145" s="63" t="str">
        <f>IF(A144&lt;'MASTER COPY'!$C$7,'MASTER COPY'!B146,"")</f>
        <v/>
      </c>
      <c r="C145" s="28" t="str">
        <f>IF(A144&lt;'MASTER COPY'!$C$7,'MASTER COPY'!C146,"")</f>
        <v/>
      </c>
      <c r="D145" s="47" t="str">
        <f>IF(A144&lt;'MASTER COPY'!$C$7,'MASTER COPY'!D146/2,"")</f>
        <v/>
      </c>
      <c r="E145" s="48" t="str">
        <f>IF(A144&lt;'MASTER COPY'!$C$7,'MASTER COPY'!E146/2,"")</f>
        <v/>
      </c>
      <c r="F145" s="63" t="str">
        <f>IF(A144&lt;'MASTER COPY'!$C$7,'MASTER COPY'!H146,"")</f>
        <v/>
      </c>
      <c r="G145" s="27" t="str">
        <f ca="1">IF(A144&lt;'MASTER COPY'!$C$7,IF(J145=1,1,IF(J145=2,2,IF(J145=3,3,IF(J145=0,0,IF(J145=4,4,IF(J145=5,RANDBETWEEN(3,6),IF(J145=6,RANDBETWEEN(4,7),IF(J145=7,RANDBETWEEN(5,8),IF(J145=8,RANDBETWEEN(6,9),IF(J145=10,10,RANDBETWEEN(9,10))))))))))),"")</f>
        <v/>
      </c>
      <c r="H145" s="27" t="str">
        <f>IF(A144&lt;'MASTER COPY'!$C$7,MIN(2*J145-G145,10),"")</f>
        <v/>
      </c>
      <c r="I145" s="27" t="str">
        <f>IF(A144&lt;'MASTER COPY'!$C$7,3*J145-(G145+H145),"")</f>
        <v/>
      </c>
      <c r="J145" s="27" t="str">
        <f>IF(A144&lt;'MASTER COPY'!$C$7,'MASTER COPY'!G146,"")</f>
        <v/>
      </c>
    </row>
    <row r="146" spans="1:10" ht="20.100000000000001" customHeight="1" x14ac:dyDescent="0.25">
      <c r="A146" s="63" t="str">
        <f>IF(A145&lt;'MASTER COPY'!$C$7,'MASTER COPY'!A147,"")</f>
        <v/>
      </c>
      <c r="B146" s="63" t="str">
        <f>IF(A145&lt;'MASTER COPY'!$C$7,'MASTER COPY'!B147,"")</f>
        <v/>
      </c>
      <c r="C146" s="28" t="str">
        <f>IF(A145&lt;'MASTER COPY'!$C$7,'MASTER COPY'!C147,"")</f>
        <v/>
      </c>
      <c r="D146" s="47" t="str">
        <f>IF(A145&lt;'MASTER COPY'!$C$7,'MASTER COPY'!D147/2,"")</f>
        <v/>
      </c>
      <c r="E146" s="48" t="str">
        <f>IF(A145&lt;'MASTER COPY'!$C$7,'MASTER COPY'!E147/2,"")</f>
        <v/>
      </c>
      <c r="F146" s="63" t="str">
        <f>IF(A145&lt;'MASTER COPY'!$C$7,'MASTER COPY'!H147,"")</f>
        <v/>
      </c>
      <c r="G146" s="27" t="str">
        <f ca="1">IF(A145&lt;'MASTER COPY'!$C$7,IF(J146=1,1,IF(J146=2,2,IF(J146=3,3,IF(J146=0,0,IF(J146=4,4,IF(J146=5,RANDBETWEEN(3,6),IF(J146=6,RANDBETWEEN(4,7),IF(J146=7,RANDBETWEEN(5,8),IF(J146=8,RANDBETWEEN(6,9),IF(J146=10,10,RANDBETWEEN(9,10))))))))))),"")</f>
        <v/>
      </c>
      <c r="H146" s="27" t="str">
        <f>IF(A145&lt;'MASTER COPY'!$C$7,MIN(2*J146-G146,10),"")</f>
        <v/>
      </c>
      <c r="I146" s="27" t="str">
        <f>IF(A145&lt;'MASTER COPY'!$C$7,3*J146-(G146+H146),"")</f>
        <v/>
      </c>
      <c r="J146" s="27" t="str">
        <f>IF(A145&lt;'MASTER COPY'!$C$7,'MASTER COPY'!G147,"")</f>
        <v/>
      </c>
    </row>
    <row r="147" spans="1:10" ht="20.100000000000001" customHeight="1" x14ac:dyDescent="0.25">
      <c r="A147" s="63" t="str">
        <f>IF(A146&lt;'MASTER COPY'!$C$7,'MASTER COPY'!A148,"")</f>
        <v/>
      </c>
      <c r="B147" s="63" t="str">
        <f>IF(A146&lt;'MASTER COPY'!$C$7,'MASTER COPY'!B148,"")</f>
        <v/>
      </c>
      <c r="C147" s="28" t="str">
        <f>IF(A146&lt;'MASTER COPY'!$C$7,'MASTER COPY'!C148,"")</f>
        <v/>
      </c>
      <c r="D147" s="47" t="str">
        <f>IF(A146&lt;'MASTER COPY'!$C$7,'MASTER COPY'!D148/2,"")</f>
        <v/>
      </c>
      <c r="E147" s="48" t="str">
        <f>IF(A146&lt;'MASTER COPY'!$C$7,'MASTER COPY'!E148/2,"")</f>
        <v/>
      </c>
      <c r="F147" s="63" t="str">
        <f>IF(A146&lt;'MASTER COPY'!$C$7,'MASTER COPY'!H148,"")</f>
        <v/>
      </c>
      <c r="G147" s="27" t="str">
        <f ca="1">IF(A146&lt;'MASTER COPY'!$C$7,IF(J147=1,1,IF(J147=2,2,IF(J147=3,3,IF(J147=0,0,IF(J147=4,4,IF(J147=5,RANDBETWEEN(3,6),IF(J147=6,RANDBETWEEN(4,7),IF(J147=7,RANDBETWEEN(5,8),IF(J147=8,RANDBETWEEN(6,9),IF(J147=10,10,RANDBETWEEN(9,10))))))))))),"")</f>
        <v/>
      </c>
      <c r="H147" s="27" t="str">
        <f>IF(A146&lt;'MASTER COPY'!$C$7,MIN(2*J147-G147,10),"")</f>
        <v/>
      </c>
      <c r="I147" s="27" t="str">
        <f>IF(A146&lt;'MASTER COPY'!$C$7,3*J147-(G147+H147),"")</f>
        <v/>
      </c>
      <c r="J147" s="27" t="str">
        <f>IF(A146&lt;'MASTER COPY'!$C$7,'MASTER COPY'!G148,"")</f>
        <v/>
      </c>
    </row>
    <row r="148" spans="1:10" ht="20.100000000000001" customHeight="1" x14ac:dyDescent="0.25">
      <c r="A148" s="63" t="str">
        <f>IF(A147&lt;'MASTER COPY'!$C$7,'MASTER COPY'!A149,"")</f>
        <v/>
      </c>
      <c r="B148" s="63" t="str">
        <f>IF(A147&lt;'MASTER COPY'!$C$7,'MASTER COPY'!B149,"")</f>
        <v/>
      </c>
      <c r="C148" s="28" t="str">
        <f>IF(A147&lt;'MASTER COPY'!$C$7,'MASTER COPY'!C149,"")</f>
        <v/>
      </c>
      <c r="D148" s="47" t="str">
        <f>IF(A147&lt;'MASTER COPY'!$C$7,'MASTER COPY'!D149/2,"")</f>
        <v/>
      </c>
      <c r="E148" s="48" t="str">
        <f>IF(A147&lt;'MASTER COPY'!$C$7,'MASTER COPY'!E149/2,"")</f>
        <v/>
      </c>
      <c r="F148" s="63" t="str">
        <f>IF(A147&lt;'MASTER COPY'!$C$7,'MASTER COPY'!H149,"")</f>
        <v/>
      </c>
      <c r="G148" s="27" t="str">
        <f ca="1">IF(A147&lt;'MASTER COPY'!$C$7,IF(J148=1,1,IF(J148=2,2,IF(J148=3,3,IF(J148=0,0,IF(J148=4,4,IF(J148=5,RANDBETWEEN(3,6),IF(J148=6,RANDBETWEEN(4,7),IF(J148=7,RANDBETWEEN(5,8),IF(J148=8,RANDBETWEEN(6,9),IF(J148=10,10,RANDBETWEEN(9,10))))))))))),"")</f>
        <v/>
      </c>
      <c r="H148" s="27" t="str">
        <f>IF(A147&lt;'MASTER COPY'!$C$7,MIN(2*J148-G148,10),"")</f>
        <v/>
      </c>
      <c r="I148" s="27" t="str">
        <f>IF(A147&lt;'MASTER COPY'!$C$7,3*J148-(G148+H148),"")</f>
        <v/>
      </c>
      <c r="J148" s="27" t="str">
        <f>IF(A147&lt;'MASTER COPY'!$C$7,'MASTER COPY'!G149,"")</f>
        <v/>
      </c>
    </row>
    <row r="149" spans="1:10" ht="20.100000000000001" customHeight="1" x14ac:dyDescent="0.25">
      <c r="A149" s="63" t="str">
        <f>IF(A148&lt;'MASTER COPY'!$C$7,'MASTER COPY'!A150,"")</f>
        <v/>
      </c>
      <c r="B149" s="63" t="str">
        <f>IF(A148&lt;'MASTER COPY'!$C$7,'MASTER COPY'!B150,"")</f>
        <v/>
      </c>
      <c r="C149" s="28" t="str">
        <f>IF(A148&lt;'MASTER COPY'!$C$7,'MASTER COPY'!C150,"")</f>
        <v/>
      </c>
      <c r="D149" s="47" t="str">
        <f>IF(A148&lt;'MASTER COPY'!$C$7,'MASTER COPY'!D150/2,"")</f>
        <v/>
      </c>
      <c r="E149" s="48" t="str">
        <f>IF(A148&lt;'MASTER COPY'!$C$7,'MASTER COPY'!E150/2,"")</f>
        <v/>
      </c>
      <c r="F149" s="63" t="str">
        <f>IF(A148&lt;'MASTER COPY'!$C$7,'MASTER COPY'!H150,"")</f>
        <v/>
      </c>
      <c r="G149" s="27" t="str">
        <f ca="1">IF(A148&lt;'MASTER COPY'!$C$7,IF(J149=1,1,IF(J149=2,2,IF(J149=3,3,IF(J149=0,0,IF(J149=4,4,IF(J149=5,RANDBETWEEN(3,6),IF(J149=6,RANDBETWEEN(4,7),IF(J149=7,RANDBETWEEN(5,8),IF(J149=8,RANDBETWEEN(6,9),IF(J149=10,10,RANDBETWEEN(9,10))))))))))),"")</f>
        <v/>
      </c>
      <c r="H149" s="27" t="str">
        <f>IF(A148&lt;'MASTER COPY'!$C$7,MIN(2*J149-G149,10),"")</f>
        <v/>
      </c>
      <c r="I149" s="27" t="str">
        <f>IF(A148&lt;'MASTER COPY'!$C$7,3*J149-(G149+H149),"")</f>
        <v/>
      </c>
      <c r="J149" s="27" t="str">
        <f>IF(A148&lt;'MASTER COPY'!$C$7,'MASTER COPY'!G150,"")</f>
        <v/>
      </c>
    </row>
    <row r="150" spans="1:10" ht="20.100000000000001" customHeight="1" x14ac:dyDescent="0.25">
      <c r="A150" s="63" t="str">
        <f>IF(A149&lt;'MASTER COPY'!$C$7,'MASTER COPY'!A151,"")</f>
        <v/>
      </c>
      <c r="B150" s="63" t="str">
        <f>IF(A149&lt;'MASTER COPY'!$C$7,'MASTER COPY'!B151,"")</f>
        <v/>
      </c>
      <c r="C150" s="28" t="str">
        <f>IF(A149&lt;'MASTER COPY'!$C$7,'MASTER COPY'!C151,"")</f>
        <v/>
      </c>
      <c r="D150" s="47" t="str">
        <f>IF(A149&lt;'MASTER COPY'!$C$7,'MASTER COPY'!D151/2,"")</f>
        <v/>
      </c>
      <c r="E150" s="48" t="str">
        <f>IF(A149&lt;'MASTER COPY'!$C$7,'MASTER COPY'!E151/2,"")</f>
        <v/>
      </c>
      <c r="F150" s="63" t="str">
        <f>IF(A149&lt;'MASTER COPY'!$C$7,'MASTER COPY'!H151,"")</f>
        <v/>
      </c>
      <c r="G150" s="27" t="str">
        <f ca="1">IF(A149&lt;'MASTER COPY'!$C$7,IF(J150=1,1,IF(J150=2,2,IF(J150=3,3,IF(J150=0,0,IF(J150=4,4,IF(J150=5,RANDBETWEEN(3,6),IF(J150=6,RANDBETWEEN(4,7),IF(J150=7,RANDBETWEEN(5,8),IF(J150=8,RANDBETWEEN(6,9),IF(J150=10,10,RANDBETWEEN(9,10))))))))))),"")</f>
        <v/>
      </c>
      <c r="H150" s="27" t="str">
        <f>IF(A149&lt;'MASTER COPY'!$C$7,MIN(2*J150-G150,10),"")</f>
        <v/>
      </c>
      <c r="I150" s="27" t="str">
        <f>IF(A149&lt;'MASTER COPY'!$C$7,3*J150-(G150+H150),"")</f>
        <v/>
      </c>
      <c r="J150" s="27" t="str">
        <f>IF(A149&lt;'MASTER COPY'!$C$7,'MASTER COPY'!G151,"")</f>
        <v/>
      </c>
    </row>
    <row r="151" spans="1:10" ht="20.100000000000001" customHeight="1" x14ac:dyDescent="0.25">
      <c r="A151" s="63" t="str">
        <f>IF(A150&lt;'MASTER COPY'!$C$7,'MASTER COPY'!A152,"")</f>
        <v/>
      </c>
      <c r="B151" s="63" t="str">
        <f>IF(A150&lt;'MASTER COPY'!$C$7,'MASTER COPY'!B152,"")</f>
        <v/>
      </c>
      <c r="C151" s="28" t="str">
        <f>IF(A150&lt;'MASTER COPY'!$C$7,'MASTER COPY'!C152,"")</f>
        <v/>
      </c>
      <c r="D151" s="47" t="str">
        <f>IF(A150&lt;'MASTER COPY'!$C$7,'MASTER COPY'!D152/2,"")</f>
        <v/>
      </c>
      <c r="E151" s="48" t="str">
        <f>IF(A150&lt;'MASTER COPY'!$C$7,'MASTER COPY'!E152/2,"")</f>
        <v/>
      </c>
      <c r="F151" s="63" t="str">
        <f>IF(A150&lt;'MASTER COPY'!$C$7,'MASTER COPY'!H152,"")</f>
        <v/>
      </c>
      <c r="G151" s="27" t="str">
        <f ca="1">IF(A150&lt;'MASTER COPY'!$C$7,IF(J151=1,1,IF(J151=2,2,IF(J151=3,3,IF(J151=0,0,IF(J151=4,4,IF(J151=5,RANDBETWEEN(3,6),IF(J151=6,RANDBETWEEN(4,7),IF(J151=7,RANDBETWEEN(5,8),IF(J151=8,RANDBETWEEN(6,9),IF(J151=10,10,RANDBETWEEN(9,10))))))))))),"")</f>
        <v/>
      </c>
      <c r="H151" s="27" t="str">
        <f>IF(A150&lt;'MASTER COPY'!$C$7,MIN(2*J151-G151,10),"")</f>
        <v/>
      </c>
      <c r="I151" s="27" t="str">
        <f>IF(A150&lt;'MASTER COPY'!$C$7,3*J151-(G151+H151),"")</f>
        <v/>
      </c>
      <c r="J151" s="27" t="str">
        <f>IF(A150&lt;'MASTER COPY'!$C$7,'MASTER COPY'!G152,"")</f>
        <v/>
      </c>
    </row>
    <row r="152" spans="1:10" ht="20.100000000000001" customHeight="1" x14ac:dyDescent="0.25">
      <c r="A152" s="63" t="str">
        <f>IF(A151&lt;'MASTER COPY'!$C$7,'MASTER COPY'!A153,"")</f>
        <v/>
      </c>
      <c r="B152" s="63" t="str">
        <f>IF(A151&lt;'MASTER COPY'!$C$7,'MASTER COPY'!B153,"")</f>
        <v/>
      </c>
      <c r="C152" s="28" t="str">
        <f>IF(A151&lt;'MASTER COPY'!$C$7,'MASTER COPY'!C153,"")</f>
        <v/>
      </c>
      <c r="D152" s="47" t="str">
        <f>IF(A151&lt;'MASTER COPY'!$C$7,'MASTER COPY'!D153/2,"")</f>
        <v/>
      </c>
      <c r="E152" s="48" t="str">
        <f>IF(A151&lt;'MASTER COPY'!$C$7,'MASTER COPY'!E153/2,"")</f>
        <v/>
      </c>
      <c r="F152" s="63" t="str">
        <f>IF(A151&lt;'MASTER COPY'!$C$7,'MASTER COPY'!H153,"")</f>
        <v/>
      </c>
      <c r="G152" s="27" t="str">
        <f ca="1">IF(A151&lt;'MASTER COPY'!$C$7,IF(J152=1,1,IF(J152=2,2,IF(J152=3,3,IF(J152=0,0,IF(J152=4,4,IF(J152=5,RANDBETWEEN(3,6),IF(J152=6,RANDBETWEEN(4,7),IF(J152=7,RANDBETWEEN(5,8),IF(J152=8,RANDBETWEEN(6,9),IF(J152=10,10,RANDBETWEEN(9,10))))))))))),"")</f>
        <v/>
      </c>
      <c r="H152" s="27" t="str">
        <f>IF(A151&lt;'MASTER COPY'!$C$7,MIN(2*J152-G152,10),"")</f>
        <v/>
      </c>
      <c r="I152" s="27" t="str">
        <f>IF(A151&lt;'MASTER COPY'!$C$7,3*J152-(G152+H152),"")</f>
        <v/>
      </c>
      <c r="J152" s="27" t="str">
        <f>IF(A151&lt;'MASTER COPY'!$C$7,'MASTER COPY'!G153,"")</f>
        <v/>
      </c>
    </row>
    <row r="153" spans="1:10" ht="20.100000000000001" customHeight="1" x14ac:dyDescent="0.25">
      <c r="A153" s="63" t="str">
        <f>IF(A152&lt;'MASTER COPY'!$C$7,'MASTER COPY'!A154,"")</f>
        <v/>
      </c>
      <c r="B153" s="63" t="str">
        <f>IF(A152&lt;'MASTER COPY'!$C$7,'MASTER COPY'!B154,"")</f>
        <v/>
      </c>
      <c r="C153" s="28" t="str">
        <f>IF(A152&lt;'MASTER COPY'!$C$7,'MASTER COPY'!C154,"")</f>
        <v/>
      </c>
      <c r="D153" s="47" t="str">
        <f>IF(A152&lt;'MASTER COPY'!$C$7,'MASTER COPY'!D154/2,"")</f>
        <v/>
      </c>
      <c r="E153" s="48" t="str">
        <f>IF(A152&lt;'MASTER COPY'!$C$7,'MASTER COPY'!E154/2,"")</f>
        <v/>
      </c>
      <c r="F153" s="63" t="str">
        <f>IF(A152&lt;'MASTER COPY'!$C$7,'MASTER COPY'!H154,"")</f>
        <v/>
      </c>
      <c r="G153" s="27" t="str">
        <f ca="1">IF(A152&lt;'MASTER COPY'!$C$7,IF(J153=1,1,IF(J153=2,2,IF(J153=3,3,IF(J153=0,0,IF(J153=4,4,IF(J153=5,RANDBETWEEN(3,6),IF(J153=6,RANDBETWEEN(4,7),IF(J153=7,RANDBETWEEN(5,8),IF(J153=8,RANDBETWEEN(6,9),IF(J153=10,10,RANDBETWEEN(9,10))))))))))),"")</f>
        <v/>
      </c>
      <c r="H153" s="27" t="str">
        <f>IF(A152&lt;'MASTER COPY'!$C$7,MIN(2*J153-G153,10),"")</f>
        <v/>
      </c>
      <c r="I153" s="27" t="str">
        <f>IF(A152&lt;'MASTER COPY'!$C$7,3*J153-(G153+H153),"")</f>
        <v/>
      </c>
      <c r="J153" s="27" t="str">
        <f>IF(A152&lt;'MASTER COPY'!$C$7,'MASTER COPY'!G154,"")</f>
        <v/>
      </c>
    </row>
    <row r="154" spans="1:10" ht="20.100000000000001" customHeight="1" x14ac:dyDescent="0.25">
      <c r="A154" s="63" t="str">
        <f>IF(A153&lt;'MASTER COPY'!$C$7,'MASTER COPY'!A155,"")</f>
        <v/>
      </c>
      <c r="B154" s="63" t="str">
        <f>IF(A153&lt;'MASTER COPY'!$C$7,'MASTER COPY'!B155,"")</f>
        <v/>
      </c>
      <c r="C154" s="28" t="str">
        <f>IF(A153&lt;'MASTER COPY'!$C$7,'MASTER COPY'!C155,"")</f>
        <v/>
      </c>
      <c r="D154" s="47" t="str">
        <f>IF(A153&lt;'MASTER COPY'!$C$7,'MASTER COPY'!D155/2,"")</f>
        <v/>
      </c>
      <c r="E154" s="48" t="str">
        <f>IF(A153&lt;'MASTER COPY'!$C$7,'MASTER COPY'!E155/2,"")</f>
        <v/>
      </c>
      <c r="F154" s="63" t="str">
        <f>IF(A153&lt;'MASTER COPY'!$C$7,'MASTER COPY'!H155,"")</f>
        <v/>
      </c>
      <c r="G154" s="27" t="str">
        <f ca="1">IF(A153&lt;'MASTER COPY'!$C$7,IF(J154=1,1,IF(J154=2,2,IF(J154=3,3,IF(J154=0,0,IF(J154=4,4,IF(J154=5,RANDBETWEEN(3,6),IF(J154=6,RANDBETWEEN(4,7),IF(J154=7,RANDBETWEEN(5,8),IF(J154=8,RANDBETWEEN(6,9),IF(J154=10,10,RANDBETWEEN(9,10))))))))))),"")</f>
        <v/>
      </c>
      <c r="H154" s="27" t="str">
        <f>IF(A153&lt;'MASTER COPY'!$C$7,MIN(2*J154-G154,10),"")</f>
        <v/>
      </c>
      <c r="I154" s="27" t="str">
        <f>IF(A153&lt;'MASTER COPY'!$C$7,3*J154-(G154+H154),"")</f>
        <v/>
      </c>
      <c r="J154" s="27" t="str">
        <f>IF(A153&lt;'MASTER COPY'!$C$7,'MASTER COPY'!G155,"")</f>
        <v/>
      </c>
    </row>
    <row r="155" spans="1:10" ht="20.100000000000001" customHeight="1" x14ac:dyDescent="0.25">
      <c r="A155" s="63" t="str">
        <f>IF(A154&lt;'MASTER COPY'!$C$7,'MASTER COPY'!A156,"")</f>
        <v/>
      </c>
      <c r="B155" s="63" t="str">
        <f>IF(A154&lt;'MASTER COPY'!$C$7,'MASTER COPY'!B156,"")</f>
        <v/>
      </c>
      <c r="C155" s="28" t="str">
        <f>IF(A154&lt;'MASTER COPY'!$C$7,'MASTER COPY'!C156,"")</f>
        <v/>
      </c>
      <c r="D155" s="47" t="str">
        <f>IF(A154&lt;'MASTER COPY'!$C$7,'MASTER COPY'!D156/2,"")</f>
        <v/>
      </c>
      <c r="E155" s="48" t="str">
        <f>IF(A154&lt;'MASTER COPY'!$C$7,'MASTER COPY'!E156/2,"")</f>
        <v/>
      </c>
      <c r="F155" s="63" t="str">
        <f>IF(A154&lt;'MASTER COPY'!$C$7,'MASTER COPY'!H156,"")</f>
        <v/>
      </c>
      <c r="G155" s="27" t="str">
        <f ca="1">IF(A154&lt;'MASTER COPY'!$C$7,IF(J155=1,1,IF(J155=2,2,IF(J155=3,3,IF(J155=0,0,IF(J155=4,4,IF(J155=5,RANDBETWEEN(3,6),IF(J155=6,RANDBETWEEN(4,7),IF(J155=7,RANDBETWEEN(5,8),IF(J155=8,RANDBETWEEN(6,9),IF(J155=10,10,RANDBETWEEN(9,10))))))))))),"")</f>
        <v/>
      </c>
      <c r="H155" s="27" t="str">
        <f>IF(A154&lt;'MASTER COPY'!$C$7,MIN(2*J155-G155,10),"")</f>
        <v/>
      </c>
      <c r="I155" s="27" t="str">
        <f>IF(A154&lt;'MASTER COPY'!$C$7,3*J155-(G155+H155),"")</f>
        <v/>
      </c>
      <c r="J155" s="27" t="str">
        <f>IF(A154&lt;'MASTER COPY'!$C$7,'MASTER COPY'!G156,"")</f>
        <v/>
      </c>
    </row>
    <row r="156" spans="1:10" ht="20.100000000000001" customHeight="1" x14ac:dyDescent="0.25">
      <c r="A156" s="63" t="str">
        <f>IF(A155&lt;'MASTER COPY'!$C$7,'MASTER COPY'!A157,"")</f>
        <v/>
      </c>
      <c r="B156" s="63" t="str">
        <f>IF(A155&lt;'MASTER COPY'!$C$7,'MASTER COPY'!B157,"")</f>
        <v/>
      </c>
      <c r="C156" s="28" t="str">
        <f>IF(A155&lt;'MASTER COPY'!$C$7,'MASTER COPY'!C157,"")</f>
        <v/>
      </c>
      <c r="D156" s="47" t="str">
        <f>IF(A155&lt;'MASTER COPY'!$C$7,'MASTER COPY'!D157/2,"")</f>
        <v/>
      </c>
      <c r="E156" s="48" t="str">
        <f>IF(A155&lt;'MASTER COPY'!$C$7,'MASTER COPY'!E157/2,"")</f>
        <v/>
      </c>
      <c r="F156" s="63" t="str">
        <f>IF(A155&lt;'MASTER COPY'!$C$7,'MASTER COPY'!H157,"")</f>
        <v/>
      </c>
      <c r="G156" s="27" t="str">
        <f ca="1">IF(A155&lt;'MASTER COPY'!$C$7,IF(J156=1,1,IF(J156=2,2,IF(J156=3,3,IF(J156=0,0,IF(J156=4,4,IF(J156=5,RANDBETWEEN(3,6),IF(J156=6,RANDBETWEEN(4,7),IF(J156=7,RANDBETWEEN(5,8),IF(J156=8,RANDBETWEEN(6,9),IF(J156=10,10,RANDBETWEEN(9,10))))))))))),"")</f>
        <v/>
      </c>
      <c r="H156" s="27" t="str">
        <f>IF(A155&lt;'MASTER COPY'!$C$7,MIN(2*J156-G156,10),"")</f>
        <v/>
      </c>
      <c r="I156" s="27" t="str">
        <f>IF(A155&lt;'MASTER COPY'!$C$7,3*J156-(G156+H156),"")</f>
        <v/>
      </c>
      <c r="J156" s="27" t="str">
        <f>IF(A155&lt;'MASTER COPY'!$C$7,'MASTER COPY'!G157,"")</f>
        <v/>
      </c>
    </row>
    <row r="157" spans="1:10" ht="20.100000000000001" customHeight="1" x14ac:dyDescent="0.25">
      <c r="A157" s="63" t="str">
        <f>IF(A156&lt;'MASTER COPY'!$C$7,'MASTER COPY'!A158,"")</f>
        <v/>
      </c>
      <c r="B157" s="63" t="str">
        <f>IF(A156&lt;'MASTER COPY'!$C$7,'MASTER COPY'!B158,"")</f>
        <v/>
      </c>
      <c r="C157" s="28" t="str">
        <f>IF(A156&lt;'MASTER COPY'!$C$7,'MASTER COPY'!C158,"")</f>
        <v/>
      </c>
      <c r="D157" s="47" t="str">
        <f>IF(A156&lt;'MASTER COPY'!$C$7,'MASTER COPY'!D158/2,"")</f>
        <v/>
      </c>
      <c r="E157" s="48" t="str">
        <f>IF(A156&lt;'MASTER COPY'!$C$7,'MASTER COPY'!E158/2,"")</f>
        <v/>
      </c>
      <c r="F157" s="63" t="str">
        <f>IF(A156&lt;'MASTER COPY'!$C$7,'MASTER COPY'!H158,"")</f>
        <v/>
      </c>
      <c r="G157" s="27" t="str">
        <f ca="1">IF(A156&lt;'MASTER COPY'!$C$7,IF(J157=1,1,IF(J157=2,2,IF(J157=3,3,IF(J157=0,0,IF(J157=4,4,IF(J157=5,RANDBETWEEN(3,6),IF(J157=6,RANDBETWEEN(4,7),IF(J157=7,RANDBETWEEN(5,8),IF(J157=8,RANDBETWEEN(6,9),IF(J157=10,10,RANDBETWEEN(9,10))))))))))),"")</f>
        <v/>
      </c>
      <c r="H157" s="27" t="str">
        <f>IF(A156&lt;'MASTER COPY'!$C$7,MIN(2*J157-G157,10),"")</f>
        <v/>
      </c>
      <c r="I157" s="27" t="str">
        <f>IF(A156&lt;'MASTER COPY'!$C$7,3*J157-(G157+H157),"")</f>
        <v/>
      </c>
      <c r="J157" s="27" t="str">
        <f>IF(A156&lt;'MASTER COPY'!$C$7,'MASTER COPY'!G158,"")</f>
        <v/>
      </c>
    </row>
    <row r="158" spans="1:10" ht="20.100000000000001" customHeight="1" x14ac:dyDescent="0.25">
      <c r="A158" s="63" t="str">
        <f>IF(A157&lt;'MASTER COPY'!$C$7,'MASTER COPY'!A159,"")</f>
        <v/>
      </c>
      <c r="B158" s="63" t="str">
        <f>IF(A157&lt;'MASTER COPY'!$C$7,'MASTER COPY'!B159,"")</f>
        <v/>
      </c>
      <c r="C158" s="28" t="str">
        <f>IF(A157&lt;'MASTER COPY'!$C$7,'MASTER COPY'!C159,"")</f>
        <v/>
      </c>
      <c r="D158" s="47" t="str">
        <f>IF(A157&lt;'MASTER COPY'!$C$7,'MASTER COPY'!D159/2,"")</f>
        <v/>
      </c>
      <c r="E158" s="48" t="str">
        <f>IF(A157&lt;'MASTER COPY'!$C$7,'MASTER COPY'!E159/2,"")</f>
        <v/>
      </c>
      <c r="F158" s="63" t="str">
        <f>IF(A157&lt;'MASTER COPY'!$C$7,'MASTER COPY'!H159,"")</f>
        <v/>
      </c>
      <c r="G158" s="27" t="str">
        <f ca="1">IF(A157&lt;'MASTER COPY'!$C$7,IF(J158=1,1,IF(J158=2,2,IF(J158=3,3,IF(J158=0,0,IF(J158=4,4,IF(J158=5,RANDBETWEEN(3,6),IF(J158=6,RANDBETWEEN(4,7),IF(J158=7,RANDBETWEEN(5,8),IF(J158=8,RANDBETWEEN(6,9),IF(J158=10,10,RANDBETWEEN(9,10))))))))))),"")</f>
        <v/>
      </c>
      <c r="H158" s="27" t="str">
        <f>IF(A157&lt;'MASTER COPY'!$C$7,MIN(2*J158-G158,10),"")</f>
        <v/>
      </c>
      <c r="I158" s="27" t="str">
        <f>IF(A157&lt;'MASTER COPY'!$C$7,3*J158-(G158+H158),"")</f>
        <v/>
      </c>
      <c r="J158" s="27" t="str">
        <f>IF(A157&lt;'MASTER COPY'!$C$7,'MASTER COPY'!G159,"")</f>
        <v/>
      </c>
    </row>
    <row r="159" spans="1:10" ht="20.100000000000001" customHeight="1" x14ac:dyDescent="0.25">
      <c r="A159" s="63" t="str">
        <f>IF(A158&lt;'MASTER COPY'!$C$7,'MASTER COPY'!A160,"")</f>
        <v/>
      </c>
      <c r="B159" s="63" t="str">
        <f>IF(A158&lt;'MASTER COPY'!$C$7,'MASTER COPY'!B160,"")</f>
        <v/>
      </c>
      <c r="C159" s="28" t="str">
        <f>IF(A158&lt;'MASTER COPY'!$C$7,'MASTER COPY'!C160,"")</f>
        <v/>
      </c>
      <c r="D159" s="47" t="str">
        <f>IF(A158&lt;'MASTER COPY'!$C$7,'MASTER COPY'!D160/2,"")</f>
        <v/>
      </c>
      <c r="E159" s="48" t="str">
        <f>IF(A158&lt;'MASTER COPY'!$C$7,'MASTER COPY'!E160/2,"")</f>
        <v/>
      </c>
      <c r="F159" s="63" t="str">
        <f>IF(A158&lt;'MASTER COPY'!$C$7,'MASTER COPY'!H160,"")</f>
        <v/>
      </c>
      <c r="G159" s="27" t="str">
        <f ca="1">IF(A158&lt;'MASTER COPY'!$C$7,IF(J159=1,1,IF(J159=2,2,IF(J159=3,3,IF(J159=0,0,IF(J159=4,4,IF(J159=5,RANDBETWEEN(3,6),IF(J159=6,RANDBETWEEN(4,7),IF(J159=7,RANDBETWEEN(5,8),IF(J159=8,RANDBETWEEN(6,9),IF(J159=10,10,RANDBETWEEN(9,10))))))))))),"")</f>
        <v/>
      </c>
      <c r="H159" s="27" t="str">
        <f>IF(A158&lt;'MASTER COPY'!$C$7,MIN(2*J159-G159,10),"")</f>
        <v/>
      </c>
      <c r="I159" s="27" t="str">
        <f>IF(A158&lt;'MASTER COPY'!$C$7,3*J159-(G159+H159),"")</f>
        <v/>
      </c>
      <c r="J159" s="27" t="str">
        <f>IF(A158&lt;'MASTER COPY'!$C$7,'MASTER COPY'!G160,"")</f>
        <v/>
      </c>
    </row>
    <row r="160" spans="1:10" ht="20.100000000000001" customHeight="1" x14ac:dyDescent="0.25">
      <c r="A160" s="63" t="str">
        <f>IF(A159&lt;'MASTER COPY'!$C$7,'MASTER COPY'!A161,"")</f>
        <v/>
      </c>
      <c r="B160" s="63" t="str">
        <f>IF(A159&lt;'MASTER COPY'!$C$7,'MASTER COPY'!B161,"")</f>
        <v/>
      </c>
      <c r="C160" s="28" t="str">
        <f>IF(A159&lt;'MASTER COPY'!$C$7,'MASTER COPY'!C161,"")</f>
        <v/>
      </c>
      <c r="D160" s="47" t="str">
        <f>IF(A159&lt;'MASTER COPY'!$C$7,'MASTER COPY'!D161/2,"")</f>
        <v/>
      </c>
      <c r="E160" s="48" t="str">
        <f>IF(A159&lt;'MASTER COPY'!$C$7,'MASTER COPY'!E161/2,"")</f>
        <v/>
      </c>
      <c r="F160" s="63" t="str">
        <f>IF(A159&lt;'MASTER COPY'!$C$7,'MASTER COPY'!H161,"")</f>
        <v/>
      </c>
      <c r="G160" s="27" t="str">
        <f ca="1">IF(A159&lt;'MASTER COPY'!$C$7,IF(J160=1,1,IF(J160=2,2,IF(J160=3,3,IF(J160=0,0,IF(J160=4,4,IF(J160=5,RANDBETWEEN(3,6),IF(J160=6,RANDBETWEEN(4,7),IF(J160=7,RANDBETWEEN(5,8),IF(J160=8,RANDBETWEEN(6,9),IF(J160=10,10,RANDBETWEEN(9,10))))))))))),"")</f>
        <v/>
      </c>
      <c r="H160" s="27" t="str">
        <f>IF(A159&lt;'MASTER COPY'!$C$7,MIN(2*J160-G160,10),"")</f>
        <v/>
      </c>
      <c r="I160" s="27" t="str">
        <f>IF(A159&lt;'MASTER COPY'!$C$7,3*J160-(G160+H160),"")</f>
        <v/>
      </c>
      <c r="J160" s="27" t="str">
        <f>IF(A159&lt;'MASTER COPY'!$C$7,'MASTER COPY'!G161,"")</f>
        <v/>
      </c>
    </row>
    <row r="161" spans="1:10" ht="20.100000000000001" customHeight="1" x14ac:dyDescent="0.25">
      <c r="A161" s="63" t="str">
        <f>IF(A160&lt;'MASTER COPY'!$C$7,'MASTER COPY'!A162,"")</f>
        <v/>
      </c>
      <c r="B161" s="63" t="str">
        <f>IF(A160&lt;'MASTER COPY'!$C$7,'MASTER COPY'!B162,"")</f>
        <v/>
      </c>
      <c r="C161" s="28" t="str">
        <f>IF(A160&lt;'MASTER COPY'!$C$7,'MASTER COPY'!C162,"")</f>
        <v/>
      </c>
      <c r="D161" s="47" t="str">
        <f>IF(A160&lt;'MASTER COPY'!$C$7,'MASTER COPY'!D162/2,"")</f>
        <v/>
      </c>
      <c r="E161" s="48" t="str">
        <f>IF(A160&lt;'MASTER COPY'!$C$7,'MASTER COPY'!E162/2,"")</f>
        <v/>
      </c>
      <c r="F161" s="63" t="str">
        <f>IF(A160&lt;'MASTER COPY'!$C$7,'MASTER COPY'!H162,"")</f>
        <v/>
      </c>
      <c r="G161" s="27" t="str">
        <f ca="1">IF(A160&lt;'MASTER COPY'!$C$7,IF(J161=1,1,IF(J161=2,2,IF(J161=3,3,IF(J161=0,0,IF(J161=4,4,IF(J161=5,RANDBETWEEN(3,6),IF(J161=6,RANDBETWEEN(4,7),IF(J161=7,RANDBETWEEN(5,8),IF(J161=8,RANDBETWEEN(6,9),IF(J161=10,10,RANDBETWEEN(9,10))))))))))),"")</f>
        <v/>
      </c>
      <c r="H161" s="27" t="str">
        <f>IF(A160&lt;'MASTER COPY'!$C$7,MIN(2*J161-G161,10),"")</f>
        <v/>
      </c>
      <c r="I161" s="27" t="str">
        <f>IF(A160&lt;'MASTER COPY'!$C$7,3*J161-(G161+H161),"")</f>
        <v/>
      </c>
      <c r="J161" s="27" t="str">
        <f>IF(A160&lt;'MASTER COPY'!$C$7,'MASTER COPY'!G162,"")</f>
        <v/>
      </c>
    </row>
    <row r="162" spans="1:10" ht="20.100000000000001" customHeight="1" x14ac:dyDescent="0.25">
      <c r="A162" s="63" t="str">
        <f>IF(A161&lt;'MASTER COPY'!$C$7,'MASTER COPY'!A163,"")</f>
        <v/>
      </c>
      <c r="B162" s="63" t="str">
        <f>IF(A161&lt;'MASTER COPY'!$C$7,'MASTER COPY'!B163,"")</f>
        <v/>
      </c>
      <c r="C162" s="28" t="str">
        <f>IF(A161&lt;'MASTER COPY'!$C$7,'MASTER COPY'!C163,"")</f>
        <v/>
      </c>
      <c r="D162" s="47" t="str">
        <f>IF(A161&lt;'MASTER COPY'!$C$7,'MASTER COPY'!D163/2,"")</f>
        <v/>
      </c>
      <c r="E162" s="48" t="str">
        <f>IF(A161&lt;'MASTER COPY'!$C$7,'MASTER COPY'!E163/2,"")</f>
        <v/>
      </c>
      <c r="F162" s="63" t="str">
        <f>IF(A161&lt;'MASTER COPY'!$C$7,'MASTER COPY'!H163,"")</f>
        <v/>
      </c>
      <c r="G162" s="27" t="str">
        <f ca="1">IF(A161&lt;'MASTER COPY'!$C$7,IF(J162=1,1,IF(J162=2,2,IF(J162=3,3,IF(J162=0,0,IF(J162=4,4,IF(J162=5,RANDBETWEEN(3,6),IF(J162=6,RANDBETWEEN(4,7),IF(J162=7,RANDBETWEEN(5,8),IF(J162=8,RANDBETWEEN(6,9),IF(J162=10,10,RANDBETWEEN(9,10))))))))))),"")</f>
        <v/>
      </c>
      <c r="H162" s="27" t="str">
        <f>IF(A161&lt;'MASTER COPY'!$C$7,MIN(2*J162-G162,10),"")</f>
        <v/>
      </c>
      <c r="I162" s="27" t="str">
        <f>IF(A161&lt;'MASTER COPY'!$C$7,3*J162-(G162+H162),"")</f>
        <v/>
      </c>
      <c r="J162" s="27" t="str">
        <f>IF(A161&lt;'MASTER COPY'!$C$7,'MASTER COPY'!G163,"")</f>
        <v/>
      </c>
    </row>
    <row r="163" spans="1:10" ht="20.100000000000001" customHeight="1" x14ac:dyDescent="0.25">
      <c r="A163" s="63" t="str">
        <f>IF(A162&lt;'MASTER COPY'!$C$7,'MASTER COPY'!A164,"")</f>
        <v/>
      </c>
      <c r="B163" s="63" t="str">
        <f>IF(A162&lt;'MASTER COPY'!$C$7,'MASTER COPY'!B164,"")</f>
        <v/>
      </c>
      <c r="C163" s="28" t="str">
        <f>IF(A162&lt;'MASTER COPY'!$C$7,'MASTER COPY'!C164,"")</f>
        <v/>
      </c>
      <c r="D163" s="47" t="str">
        <f>IF(A162&lt;'MASTER COPY'!$C$7,'MASTER COPY'!D164/2,"")</f>
        <v/>
      </c>
      <c r="E163" s="48" t="str">
        <f>IF(A162&lt;'MASTER COPY'!$C$7,'MASTER COPY'!E164/2,"")</f>
        <v/>
      </c>
      <c r="F163" s="63" t="str">
        <f>IF(A162&lt;'MASTER COPY'!$C$7,'MASTER COPY'!H164,"")</f>
        <v/>
      </c>
      <c r="G163" s="27" t="str">
        <f ca="1">IF(A162&lt;'MASTER COPY'!$C$7,IF(J163=1,1,IF(J163=2,2,IF(J163=3,3,IF(J163=0,0,IF(J163=4,4,IF(J163=5,RANDBETWEEN(3,6),IF(J163=6,RANDBETWEEN(4,7),IF(J163=7,RANDBETWEEN(5,8),IF(J163=8,RANDBETWEEN(6,9),IF(J163=10,10,RANDBETWEEN(9,10))))))))))),"")</f>
        <v/>
      </c>
      <c r="H163" s="27" t="str">
        <f>IF(A162&lt;'MASTER COPY'!$C$7,MIN(2*J163-G163,10),"")</f>
        <v/>
      </c>
      <c r="I163" s="27" t="str">
        <f>IF(A162&lt;'MASTER COPY'!$C$7,3*J163-(G163+H163),"")</f>
        <v/>
      </c>
      <c r="J163" s="27" t="str">
        <f>IF(A162&lt;'MASTER COPY'!$C$7,'MASTER COPY'!G164,"")</f>
        <v/>
      </c>
    </row>
    <row r="164" spans="1:10" ht="20.100000000000001" customHeight="1" x14ac:dyDescent="0.25">
      <c r="A164" s="63" t="str">
        <f>IF(A163&lt;'MASTER COPY'!$C$7,'MASTER COPY'!A165,"")</f>
        <v/>
      </c>
      <c r="B164" s="63" t="str">
        <f>IF(A163&lt;'MASTER COPY'!$C$7,'MASTER COPY'!B165,"")</f>
        <v/>
      </c>
      <c r="C164" s="28" t="str">
        <f>IF(A163&lt;'MASTER COPY'!$C$7,'MASTER COPY'!C165,"")</f>
        <v/>
      </c>
      <c r="D164" s="47" t="str">
        <f>IF(A163&lt;'MASTER COPY'!$C$7,'MASTER COPY'!D165/2,"")</f>
        <v/>
      </c>
      <c r="E164" s="48" t="str">
        <f>IF(A163&lt;'MASTER COPY'!$C$7,'MASTER COPY'!E165/2,"")</f>
        <v/>
      </c>
      <c r="F164" s="63" t="str">
        <f>IF(A163&lt;'MASTER COPY'!$C$7,'MASTER COPY'!H165,"")</f>
        <v/>
      </c>
      <c r="G164" s="27" t="str">
        <f ca="1">IF(A163&lt;'MASTER COPY'!$C$7,IF(J164=1,1,IF(J164=2,2,IF(J164=3,3,IF(J164=0,0,IF(J164=4,4,IF(J164=5,RANDBETWEEN(3,6),IF(J164=6,RANDBETWEEN(4,7),IF(J164=7,RANDBETWEEN(5,8),IF(J164=8,RANDBETWEEN(6,9),IF(J164=10,10,RANDBETWEEN(9,10))))))))))),"")</f>
        <v/>
      </c>
      <c r="H164" s="27" t="str">
        <f>IF(A163&lt;'MASTER COPY'!$C$7,MIN(2*J164-G164,10),"")</f>
        <v/>
      </c>
      <c r="I164" s="27" t="str">
        <f>IF(A163&lt;'MASTER COPY'!$C$7,3*J164-(G164+H164),"")</f>
        <v/>
      </c>
      <c r="J164" s="27" t="str">
        <f>IF(A163&lt;'MASTER COPY'!$C$7,'MASTER COPY'!G165,"")</f>
        <v/>
      </c>
    </row>
    <row r="165" spans="1:10" ht="20.100000000000001" customHeight="1" x14ac:dyDescent="0.25">
      <c r="A165" s="63" t="str">
        <f>IF(A164&lt;'MASTER COPY'!$C$7,'MASTER COPY'!A166,"")</f>
        <v/>
      </c>
      <c r="B165" s="63" t="str">
        <f>IF(A164&lt;'MASTER COPY'!$C$7,'MASTER COPY'!B166,"")</f>
        <v/>
      </c>
      <c r="C165" s="28" t="str">
        <f>IF(A164&lt;'MASTER COPY'!$C$7,'MASTER COPY'!C166,"")</f>
        <v/>
      </c>
      <c r="D165" s="47" t="str">
        <f>IF(A164&lt;'MASTER COPY'!$C$7,'MASTER COPY'!D166/2,"")</f>
        <v/>
      </c>
      <c r="E165" s="48" t="str">
        <f>IF(A164&lt;'MASTER COPY'!$C$7,'MASTER COPY'!E166/2,"")</f>
        <v/>
      </c>
      <c r="F165" s="63" t="str">
        <f>IF(A164&lt;'MASTER COPY'!$C$7,'MASTER COPY'!H166,"")</f>
        <v/>
      </c>
      <c r="G165" s="27" t="str">
        <f ca="1">IF(A164&lt;'MASTER COPY'!$C$7,IF(J165=1,1,IF(J165=2,2,IF(J165=3,3,IF(J165=0,0,IF(J165=4,4,IF(J165=5,RANDBETWEEN(3,6),IF(J165=6,RANDBETWEEN(4,7),IF(J165=7,RANDBETWEEN(5,8),IF(J165=8,RANDBETWEEN(6,9),IF(J165=10,10,RANDBETWEEN(9,10))))))))))),"")</f>
        <v/>
      </c>
      <c r="H165" s="27" t="str">
        <f>IF(A164&lt;'MASTER COPY'!$C$7,MIN(2*J165-G165,10),"")</f>
        <v/>
      </c>
      <c r="I165" s="27" t="str">
        <f>IF(A164&lt;'MASTER COPY'!$C$7,3*J165-(G165+H165),"")</f>
        <v/>
      </c>
      <c r="J165" s="27" t="str">
        <f>IF(A164&lt;'MASTER COPY'!$C$7,'MASTER COPY'!G166,"")</f>
        <v/>
      </c>
    </row>
    <row r="166" spans="1:10" ht="20.100000000000001" customHeight="1" x14ac:dyDescent="0.25">
      <c r="A166" s="63" t="str">
        <f>IF(A165&lt;'MASTER COPY'!$C$7,'MASTER COPY'!A167,"")</f>
        <v/>
      </c>
      <c r="B166" s="63" t="str">
        <f>IF(A165&lt;'MASTER COPY'!$C$7,'MASTER COPY'!B167,"")</f>
        <v/>
      </c>
      <c r="C166" s="28" t="str">
        <f>IF(A165&lt;'MASTER COPY'!$C$7,'MASTER COPY'!C167,"")</f>
        <v/>
      </c>
      <c r="D166" s="47" t="str">
        <f>IF(A165&lt;'MASTER COPY'!$C$7,'MASTER COPY'!D167/2,"")</f>
        <v/>
      </c>
      <c r="E166" s="48" t="str">
        <f>IF(A165&lt;'MASTER COPY'!$C$7,'MASTER COPY'!E167/2,"")</f>
        <v/>
      </c>
      <c r="F166" s="63" t="str">
        <f>IF(A165&lt;'MASTER COPY'!$C$7,'MASTER COPY'!H167,"")</f>
        <v/>
      </c>
      <c r="G166" s="27" t="str">
        <f ca="1">IF(A165&lt;'MASTER COPY'!$C$7,IF(J166=1,1,IF(J166=2,2,IF(J166=3,3,IF(J166=0,0,IF(J166=4,4,IF(J166=5,RANDBETWEEN(3,6),IF(J166=6,RANDBETWEEN(4,7),IF(J166=7,RANDBETWEEN(5,8),IF(J166=8,RANDBETWEEN(6,9),IF(J166=10,10,RANDBETWEEN(9,10))))))))))),"")</f>
        <v/>
      </c>
      <c r="H166" s="27" t="str">
        <f>IF(A165&lt;'MASTER COPY'!$C$7,MIN(2*J166-G166,10),"")</f>
        <v/>
      </c>
      <c r="I166" s="27" t="str">
        <f>IF(A165&lt;'MASTER COPY'!$C$7,3*J166-(G166+H166),"")</f>
        <v/>
      </c>
      <c r="J166" s="27" t="str">
        <f>IF(A165&lt;'MASTER COPY'!$C$7,'MASTER COPY'!G167,"")</f>
        <v/>
      </c>
    </row>
    <row r="167" spans="1:10" ht="20.100000000000001" customHeight="1" x14ac:dyDescent="0.25">
      <c r="A167" s="63" t="str">
        <f>IF(A166&lt;'MASTER COPY'!$C$7,'MASTER COPY'!A168,"")</f>
        <v/>
      </c>
      <c r="B167" s="63" t="str">
        <f>IF(A166&lt;'MASTER COPY'!$C$7,'MASTER COPY'!B168,"")</f>
        <v/>
      </c>
      <c r="C167" s="28" t="str">
        <f>IF(A166&lt;'MASTER COPY'!$C$7,'MASTER COPY'!C168,"")</f>
        <v/>
      </c>
      <c r="D167" s="47" t="str">
        <f>IF(A166&lt;'MASTER COPY'!$C$7,'MASTER COPY'!D168/2,"")</f>
        <v/>
      </c>
      <c r="E167" s="48" t="str">
        <f>IF(A166&lt;'MASTER COPY'!$C$7,'MASTER COPY'!E168/2,"")</f>
        <v/>
      </c>
      <c r="F167" s="63" t="str">
        <f>IF(A166&lt;'MASTER COPY'!$C$7,'MASTER COPY'!H168,"")</f>
        <v/>
      </c>
      <c r="G167" s="27" t="str">
        <f ca="1">IF(A166&lt;'MASTER COPY'!$C$7,IF(J167=1,1,IF(J167=2,2,IF(J167=3,3,IF(J167=0,0,IF(J167=4,4,IF(J167=5,RANDBETWEEN(3,6),IF(J167=6,RANDBETWEEN(4,7),IF(J167=7,RANDBETWEEN(5,8),IF(J167=8,RANDBETWEEN(6,9),IF(J167=10,10,RANDBETWEEN(9,10))))))))))),"")</f>
        <v/>
      </c>
      <c r="H167" s="27" t="str">
        <f>IF(A166&lt;'MASTER COPY'!$C$7,MIN(2*J167-G167,10),"")</f>
        <v/>
      </c>
      <c r="I167" s="27" t="str">
        <f>IF(A166&lt;'MASTER COPY'!$C$7,3*J167-(G167+H167),"")</f>
        <v/>
      </c>
      <c r="J167" s="27" t="str">
        <f>IF(A166&lt;'MASTER COPY'!$C$7,'MASTER COPY'!G168,"")</f>
        <v/>
      </c>
    </row>
    <row r="168" spans="1:10" ht="20.100000000000001" customHeight="1" x14ac:dyDescent="0.25">
      <c r="A168" s="63" t="str">
        <f>IF(A167&lt;'MASTER COPY'!$C$7,'MASTER COPY'!A169,"")</f>
        <v/>
      </c>
      <c r="B168" s="63" t="str">
        <f>IF(A167&lt;'MASTER COPY'!$C$7,'MASTER COPY'!B169,"")</f>
        <v/>
      </c>
      <c r="C168" s="28" t="str">
        <f>IF(A167&lt;'MASTER COPY'!$C$7,'MASTER COPY'!C169,"")</f>
        <v/>
      </c>
      <c r="D168" s="47" t="str">
        <f>IF(A167&lt;'MASTER COPY'!$C$7,'MASTER COPY'!D169/2,"")</f>
        <v/>
      </c>
      <c r="E168" s="48" t="str">
        <f>IF(A167&lt;'MASTER COPY'!$C$7,'MASTER COPY'!E169/2,"")</f>
        <v/>
      </c>
      <c r="F168" s="63" t="str">
        <f>IF(A167&lt;'MASTER COPY'!$C$7,'MASTER COPY'!H169,"")</f>
        <v/>
      </c>
      <c r="G168" s="27" t="str">
        <f ca="1">IF(A167&lt;'MASTER COPY'!$C$7,IF(J168=1,1,IF(J168=2,2,IF(J168=3,3,IF(J168=0,0,IF(J168=4,4,IF(J168=5,RANDBETWEEN(3,6),IF(J168=6,RANDBETWEEN(4,7),IF(J168=7,RANDBETWEEN(5,8),IF(J168=8,RANDBETWEEN(6,9),IF(J168=10,10,RANDBETWEEN(9,10))))))))))),"")</f>
        <v/>
      </c>
      <c r="H168" s="27" t="str">
        <f>IF(A167&lt;'MASTER COPY'!$C$7,MIN(2*J168-G168,10),"")</f>
        <v/>
      </c>
      <c r="I168" s="27" t="str">
        <f>IF(A167&lt;'MASTER COPY'!$C$7,3*J168-(G168+H168),"")</f>
        <v/>
      </c>
      <c r="J168" s="27" t="str">
        <f>IF(A167&lt;'MASTER COPY'!$C$7,'MASTER COPY'!G169,"")</f>
        <v/>
      </c>
    </row>
    <row r="169" spans="1:10" ht="20.100000000000001" customHeight="1" x14ac:dyDescent="0.25">
      <c r="A169" s="63" t="str">
        <f>IF(A168&lt;'MASTER COPY'!$C$7,'MASTER COPY'!A170,"")</f>
        <v/>
      </c>
      <c r="B169" s="63" t="str">
        <f>IF(A168&lt;'MASTER COPY'!$C$7,'MASTER COPY'!B170,"")</f>
        <v/>
      </c>
      <c r="C169" s="28" t="str">
        <f>IF(A168&lt;'MASTER COPY'!$C$7,'MASTER COPY'!C170,"")</f>
        <v/>
      </c>
      <c r="D169" s="47" t="str">
        <f>IF(A168&lt;'MASTER COPY'!$C$7,'MASTER COPY'!D170/2,"")</f>
        <v/>
      </c>
      <c r="E169" s="48" t="str">
        <f>IF(A168&lt;'MASTER COPY'!$C$7,'MASTER COPY'!E170/2,"")</f>
        <v/>
      </c>
      <c r="F169" s="63" t="str">
        <f>IF(A168&lt;'MASTER COPY'!$C$7,'MASTER COPY'!H170,"")</f>
        <v/>
      </c>
      <c r="G169" s="27" t="str">
        <f ca="1">IF(A168&lt;'MASTER COPY'!$C$7,IF(J169=1,1,IF(J169=2,2,IF(J169=3,3,IF(J169=0,0,IF(J169=4,4,IF(J169=5,RANDBETWEEN(3,6),IF(J169=6,RANDBETWEEN(4,7),IF(J169=7,RANDBETWEEN(5,8),IF(J169=8,RANDBETWEEN(6,9),IF(J169=10,10,RANDBETWEEN(9,10))))))))))),"")</f>
        <v/>
      </c>
      <c r="H169" s="27" t="str">
        <f>IF(A168&lt;'MASTER COPY'!$C$7,MIN(2*J169-G169,10),"")</f>
        <v/>
      </c>
      <c r="I169" s="27" t="str">
        <f>IF(A168&lt;'MASTER COPY'!$C$7,3*J169-(G169+H169),"")</f>
        <v/>
      </c>
      <c r="J169" s="27" t="str">
        <f>IF(A168&lt;'MASTER COPY'!$C$7,'MASTER COPY'!G170,"")</f>
        <v/>
      </c>
    </row>
    <row r="170" spans="1:10" ht="20.100000000000001" customHeight="1" x14ac:dyDescent="0.25">
      <c r="A170" s="63" t="str">
        <f>IF(A169&lt;'MASTER COPY'!$C$7,'MASTER COPY'!A171,"")</f>
        <v/>
      </c>
      <c r="B170" s="63" t="str">
        <f>IF(A169&lt;'MASTER COPY'!$C$7,'MASTER COPY'!B171,"")</f>
        <v/>
      </c>
      <c r="C170" s="28" t="str">
        <f>IF(A169&lt;'MASTER COPY'!$C$7,'MASTER COPY'!C171,"")</f>
        <v/>
      </c>
      <c r="D170" s="47" t="str">
        <f>IF(A169&lt;'MASTER COPY'!$C$7,'MASTER COPY'!D171/2,"")</f>
        <v/>
      </c>
      <c r="E170" s="48" t="str">
        <f>IF(A169&lt;'MASTER COPY'!$C$7,'MASTER COPY'!E171/2,"")</f>
        <v/>
      </c>
      <c r="F170" s="63" t="str">
        <f>IF(A169&lt;'MASTER COPY'!$C$7,'MASTER COPY'!H171,"")</f>
        <v/>
      </c>
      <c r="G170" s="27" t="str">
        <f ca="1">IF(A169&lt;'MASTER COPY'!$C$7,IF(J170=1,1,IF(J170=2,2,IF(J170=3,3,IF(J170=0,0,IF(J170=4,4,IF(J170=5,RANDBETWEEN(3,6),IF(J170=6,RANDBETWEEN(4,7),IF(J170=7,RANDBETWEEN(5,8),IF(J170=8,RANDBETWEEN(6,9),IF(J170=10,10,RANDBETWEEN(9,10))))))))))),"")</f>
        <v/>
      </c>
      <c r="H170" s="27" t="str">
        <f>IF(A169&lt;'MASTER COPY'!$C$7,MIN(2*J170-G170,10),"")</f>
        <v/>
      </c>
      <c r="I170" s="27" t="str">
        <f>IF(A169&lt;'MASTER COPY'!$C$7,3*J170-(G170+H170),"")</f>
        <v/>
      </c>
      <c r="J170" s="27" t="str">
        <f>IF(A169&lt;'MASTER COPY'!$C$7,'MASTER COPY'!G171,"")</f>
        <v/>
      </c>
    </row>
    <row r="171" spans="1:10" ht="20.100000000000001" customHeight="1" x14ac:dyDescent="0.25">
      <c r="A171" s="63" t="str">
        <f>IF(A170&lt;'MASTER COPY'!$C$7,'MASTER COPY'!A172,"")</f>
        <v/>
      </c>
      <c r="B171" s="63" t="str">
        <f>IF(A170&lt;'MASTER COPY'!$C$7,'MASTER COPY'!B172,"")</f>
        <v/>
      </c>
      <c r="C171" s="28" t="str">
        <f>IF(A170&lt;'MASTER COPY'!$C$7,'MASTER COPY'!C172,"")</f>
        <v/>
      </c>
      <c r="D171" s="47" t="str">
        <f>IF(A170&lt;'MASTER COPY'!$C$7,'MASTER COPY'!D172/2,"")</f>
        <v/>
      </c>
      <c r="E171" s="48" t="str">
        <f>IF(A170&lt;'MASTER COPY'!$C$7,'MASTER COPY'!E172/2,"")</f>
        <v/>
      </c>
      <c r="F171" s="63" t="str">
        <f>IF(A170&lt;'MASTER COPY'!$C$7,'MASTER COPY'!H172,"")</f>
        <v/>
      </c>
      <c r="G171" s="27" t="str">
        <f ca="1">IF(A170&lt;'MASTER COPY'!$C$7,IF(J171=1,1,IF(J171=2,2,IF(J171=3,3,IF(J171=0,0,IF(J171=4,4,IF(J171=5,RANDBETWEEN(3,6),IF(J171=6,RANDBETWEEN(4,7),IF(J171=7,RANDBETWEEN(5,8),IF(J171=8,RANDBETWEEN(6,9),IF(J171=10,10,RANDBETWEEN(9,10))))))))))),"")</f>
        <v/>
      </c>
      <c r="H171" s="27" t="str">
        <f>IF(A170&lt;'MASTER COPY'!$C$7,MIN(2*J171-G171,10),"")</f>
        <v/>
      </c>
      <c r="I171" s="27" t="str">
        <f>IF(A170&lt;'MASTER COPY'!$C$7,3*J171-(G171+H171),"")</f>
        <v/>
      </c>
      <c r="J171" s="27" t="str">
        <f>IF(A170&lt;'MASTER COPY'!$C$7,'MASTER COPY'!G172,"")</f>
        <v/>
      </c>
    </row>
    <row r="172" spans="1:10" ht="20.100000000000001" customHeight="1" x14ac:dyDescent="0.25">
      <c r="A172" s="63" t="str">
        <f>IF(A171&lt;'MASTER COPY'!$C$7,'MASTER COPY'!A173,"")</f>
        <v/>
      </c>
      <c r="B172" s="63" t="str">
        <f>IF(A171&lt;'MASTER COPY'!$C$7,'MASTER COPY'!B173,"")</f>
        <v/>
      </c>
      <c r="C172" s="28" t="str">
        <f>IF(A171&lt;'MASTER COPY'!$C$7,'MASTER COPY'!C173,"")</f>
        <v/>
      </c>
      <c r="D172" s="47" t="str">
        <f>IF(A171&lt;'MASTER COPY'!$C$7,'MASTER COPY'!D173/2,"")</f>
        <v/>
      </c>
      <c r="E172" s="48" t="str">
        <f>IF(A171&lt;'MASTER COPY'!$C$7,'MASTER COPY'!E173/2,"")</f>
        <v/>
      </c>
      <c r="F172" s="63" t="str">
        <f>IF(A171&lt;'MASTER COPY'!$C$7,'MASTER COPY'!H173,"")</f>
        <v/>
      </c>
      <c r="G172" s="27" t="str">
        <f ca="1">IF(A171&lt;'MASTER COPY'!$C$7,IF(J172=1,1,IF(J172=2,2,IF(J172=3,3,IF(J172=0,0,IF(J172=4,4,IF(J172=5,RANDBETWEEN(3,6),IF(J172=6,RANDBETWEEN(4,7),IF(J172=7,RANDBETWEEN(5,8),IF(J172=8,RANDBETWEEN(6,9),IF(J172=10,10,RANDBETWEEN(9,10))))))))))),"")</f>
        <v/>
      </c>
      <c r="H172" s="27" t="str">
        <f>IF(A171&lt;'MASTER COPY'!$C$7,MIN(2*J172-G172,10),"")</f>
        <v/>
      </c>
      <c r="I172" s="27" t="str">
        <f>IF(A171&lt;'MASTER COPY'!$C$7,3*J172-(G172+H172),"")</f>
        <v/>
      </c>
      <c r="J172" s="27" t="str">
        <f>IF(A171&lt;'MASTER COPY'!$C$7,'MASTER COPY'!G173,"")</f>
        <v/>
      </c>
    </row>
    <row r="173" spans="1:10" ht="20.100000000000001" customHeight="1" x14ac:dyDescent="0.25">
      <c r="A173" s="63" t="str">
        <f>IF(A172&lt;'MASTER COPY'!$C$7,'MASTER COPY'!A174,"")</f>
        <v/>
      </c>
      <c r="B173" s="63" t="str">
        <f>IF(A172&lt;'MASTER COPY'!$C$7,'MASTER COPY'!B174,"")</f>
        <v/>
      </c>
      <c r="C173" s="28" t="str">
        <f>IF(A172&lt;'MASTER COPY'!$C$7,'MASTER COPY'!C174,"")</f>
        <v/>
      </c>
      <c r="D173" s="47" t="str">
        <f>IF(A172&lt;'MASTER COPY'!$C$7,'MASTER COPY'!D174/2,"")</f>
        <v/>
      </c>
      <c r="E173" s="48" t="str">
        <f>IF(A172&lt;'MASTER COPY'!$C$7,'MASTER COPY'!E174/2,"")</f>
        <v/>
      </c>
      <c r="F173" s="63" t="str">
        <f>IF(A172&lt;'MASTER COPY'!$C$7,'MASTER COPY'!H174,"")</f>
        <v/>
      </c>
      <c r="G173" s="27" t="str">
        <f ca="1">IF(A172&lt;'MASTER COPY'!$C$7,IF(J173=1,1,IF(J173=2,2,IF(J173=3,3,IF(J173=0,0,IF(J173=4,4,IF(J173=5,RANDBETWEEN(3,6),IF(J173=6,RANDBETWEEN(4,7),IF(J173=7,RANDBETWEEN(5,8),IF(J173=8,RANDBETWEEN(6,9),IF(J173=10,10,RANDBETWEEN(9,10))))))))))),"")</f>
        <v/>
      </c>
      <c r="H173" s="27" t="str">
        <f>IF(A172&lt;'MASTER COPY'!$C$7,MIN(2*J173-G173,10),"")</f>
        <v/>
      </c>
      <c r="I173" s="27" t="str">
        <f>IF(A172&lt;'MASTER COPY'!$C$7,3*J173-(G173+H173),"")</f>
        <v/>
      </c>
      <c r="J173" s="27" t="str">
        <f>IF(A172&lt;'MASTER COPY'!$C$7,'MASTER COPY'!G174,"")</f>
        <v/>
      </c>
    </row>
    <row r="174" spans="1:10" ht="20.100000000000001" customHeight="1" x14ac:dyDescent="0.25">
      <c r="A174" s="63" t="str">
        <f>IF(A173&lt;'MASTER COPY'!$C$7,'MASTER COPY'!A175,"")</f>
        <v/>
      </c>
      <c r="B174" s="63" t="str">
        <f>IF(A173&lt;'MASTER COPY'!$C$7,'MASTER COPY'!B175,"")</f>
        <v/>
      </c>
      <c r="C174" s="28" t="str">
        <f>IF(A173&lt;'MASTER COPY'!$C$7,'MASTER COPY'!C175,"")</f>
        <v/>
      </c>
      <c r="D174" s="47" t="str">
        <f>IF(A173&lt;'MASTER COPY'!$C$7,'MASTER COPY'!D175/2,"")</f>
        <v/>
      </c>
      <c r="E174" s="48" t="str">
        <f>IF(A173&lt;'MASTER COPY'!$C$7,'MASTER COPY'!E175/2,"")</f>
        <v/>
      </c>
      <c r="F174" s="63" t="str">
        <f>IF(A173&lt;'MASTER COPY'!$C$7,'MASTER COPY'!H175,"")</f>
        <v/>
      </c>
      <c r="G174" s="27" t="str">
        <f ca="1">IF(A173&lt;'MASTER COPY'!$C$7,IF(J174=1,1,IF(J174=2,2,IF(J174=3,3,IF(J174=0,0,IF(J174=4,4,IF(J174=5,RANDBETWEEN(3,6),IF(J174=6,RANDBETWEEN(4,7),IF(J174=7,RANDBETWEEN(5,8),IF(J174=8,RANDBETWEEN(6,9),IF(J174=10,10,RANDBETWEEN(9,10))))))))))),"")</f>
        <v/>
      </c>
      <c r="H174" s="27" t="str">
        <f>IF(A173&lt;'MASTER COPY'!$C$7,MIN(2*J174-G174,10),"")</f>
        <v/>
      </c>
      <c r="I174" s="27" t="str">
        <f>IF(A173&lt;'MASTER COPY'!$C$7,3*J174-(G174+H174),"")</f>
        <v/>
      </c>
      <c r="J174" s="27" t="str">
        <f>IF(A173&lt;'MASTER COPY'!$C$7,'MASTER COPY'!G175,"")</f>
        <v/>
      </c>
    </row>
    <row r="175" spans="1:10" ht="20.100000000000001" customHeight="1" x14ac:dyDescent="0.25">
      <c r="A175" s="63" t="str">
        <f>IF(A174&lt;'MASTER COPY'!$C$7,'MASTER COPY'!A176,"")</f>
        <v/>
      </c>
      <c r="B175" s="63" t="str">
        <f>IF(A174&lt;'MASTER COPY'!$C$7,'MASTER COPY'!B176,"")</f>
        <v/>
      </c>
      <c r="C175" s="28" t="str">
        <f>IF(A174&lt;'MASTER COPY'!$C$7,'MASTER COPY'!C176,"")</f>
        <v/>
      </c>
      <c r="D175" s="47" t="str">
        <f>IF(A174&lt;'MASTER COPY'!$C$7,'MASTER COPY'!D176/2,"")</f>
        <v/>
      </c>
      <c r="E175" s="48" t="str">
        <f>IF(A174&lt;'MASTER COPY'!$C$7,'MASTER COPY'!E176/2,"")</f>
        <v/>
      </c>
      <c r="F175" s="63" t="str">
        <f>IF(A174&lt;'MASTER COPY'!$C$7,'MASTER COPY'!H176,"")</f>
        <v/>
      </c>
      <c r="G175" s="27" t="str">
        <f ca="1">IF(A174&lt;'MASTER COPY'!$C$7,IF(J175=1,1,IF(J175=2,2,IF(J175=3,3,IF(J175=0,0,IF(J175=4,4,IF(J175=5,RANDBETWEEN(3,6),IF(J175=6,RANDBETWEEN(4,7),IF(J175=7,RANDBETWEEN(5,8),IF(J175=8,RANDBETWEEN(6,9),IF(J175=10,10,RANDBETWEEN(9,10))))))))))),"")</f>
        <v/>
      </c>
      <c r="H175" s="27" t="str">
        <f>IF(A174&lt;'MASTER COPY'!$C$7,MIN(2*J175-G175,10),"")</f>
        <v/>
      </c>
      <c r="I175" s="27" t="str">
        <f>IF(A174&lt;'MASTER COPY'!$C$7,3*J175-(G175+H175),"")</f>
        <v/>
      </c>
      <c r="J175" s="27" t="str">
        <f>IF(A174&lt;'MASTER COPY'!$C$7,'MASTER COPY'!G176,"")</f>
        <v/>
      </c>
    </row>
    <row r="176" spans="1:10" ht="20.100000000000001" customHeight="1" x14ac:dyDescent="0.25">
      <c r="A176" s="63" t="str">
        <f>IF(A175&lt;'MASTER COPY'!$C$7,'MASTER COPY'!A177,"")</f>
        <v/>
      </c>
      <c r="B176" s="63" t="str">
        <f>IF(A175&lt;'MASTER COPY'!$C$7,'MASTER COPY'!B177,"")</f>
        <v/>
      </c>
      <c r="C176" s="28" t="str">
        <f>IF(A175&lt;'MASTER COPY'!$C$7,'MASTER COPY'!C177,"")</f>
        <v/>
      </c>
      <c r="D176" s="47" t="str">
        <f>IF(A175&lt;'MASTER COPY'!$C$7,'MASTER COPY'!D177/2,"")</f>
        <v/>
      </c>
      <c r="E176" s="48" t="str">
        <f>IF(A175&lt;'MASTER COPY'!$C$7,'MASTER COPY'!E177/2,"")</f>
        <v/>
      </c>
      <c r="F176" s="63" t="str">
        <f>IF(A175&lt;'MASTER COPY'!$C$7,'MASTER COPY'!H177,"")</f>
        <v/>
      </c>
      <c r="G176" s="27" t="str">
        <f ca="1">IF(A175&lt;'MASTER COPY'!$C$7,IF(J176=1,1,IF(J176=2,2,IF(J176=3,3,IF(J176=0,0,IF(J176=4,4,IF(J176=5,RANDBETWEEN(3,6),IF(J176=6,RANDBETWEEN(4,7),IF(J176=7,RANDBETWEEN(5,8),IF(J176=8,RANDBETWEEN(6,9),IF(J176=10,10,RANDBETWEEN(9,10))))))))))),"")</f>
        <v/>
      </c>
      <c r="H176" s="27" t="str">
        <f>IF(A175&lt;'MASTER COPY'!$C$7,MIN(2*J176-G176,10),"")</f>
        <v/>
      </c>
      <c r="I176" s="27" t="str">
        <f>IF(A175&lt;'MASTER COPY'!$C$7,3*J176-(G176+H176),"")</f>
        <v/>
      </c>
      <c r="J176" s="27" t="str">
        <f>IF(A175&lt;'MASTER COPY'!$C$7,'MASTER COPY'!G177,"")</f>
        <v/>
      </c>
    </row>
    <row r="177" spans="1:10" ht="20.100000000000001" customHeight="1" x14ac:dyDescent="0.25">
      <c r="A177" s="63" t="str">
        <f>IF(A176&lt;'MASTER COPY'!$C$7,'MASTER COPY'!A178,"")</f>
        <v/>
      </c>
      <c r="B177" s="63" t="str">
        <f>IF(A176&lt;'MASTER COPY'!$C$7,'MASTER COPY'!B178,"")</f>
        <v/>
      </c>
      <c r="C177" s="28" t="str">
        <f>IF(A176&lt;'MASTER COPY'!$C$7,'MASTER COPY'!C178,"")</f>
        <v/>
      </c>
      <c r="D177" s="47" t="str">
        <f>IF(A176&lt;'MASTER COPY'!$C$7,'MASTER COPY'!D178/2,"")</f>
        <v/>
      </c>
      <c r="E177" s="48" t="str">
        <f>IF(A176&lt;'MASTER COPY'!$C$7,'MASTER COPY'!E178/2,"")</f>
        <v/>
      </c>
      <c r="F177" s="63" t="str">
        <f>IF(A176&lt;'MASTER COPY'!$C$7,'MASTER COPY'!H178,"")</f>
        <v/>
      </c>
      <c r="G177" s="27" t="str">
        <f ca="1">IF(A176&lt;'MASTER COPY'!$C$7,IF(J177=1,1,IF(J177=2,2,IF(J177=3,3,IF(J177=0,0,IF(J177=4,4,IF(J177=5,RANDBETWEEN(3,6),IF(J177=6,RANDBETWEEN(4,7),IF(J177=7,RANDBETWEEN(5,8),IF(J177=8,RANDBETWEEN(6,9),IF(J177=10,10,RANDBETWEEN(9,10))))))))))),"")</f>
        <v/>
      </c>
      <c r="H177" s="27" t="str">
        <f>IF(A176&lt;'MASTER COPY'!$C$7,MIN(2*J177-G177,10),"")</f>
        <v/>
      </c>
      <c r="I177" s="27" t="str">
        <f>IF(A176&lt;'MASTER COPY'!$C$7,3*J177-(G177+H177),"")</f>
        <v/>
      </c>
      <c r="J177" s="27" t="str">
        <f>IF(A176&lt;'MASTER COPY'!$C$7,'MASTER COPY'!G178,"")</f>
        <v/>
      </c>
    </row>
    <row r="178" spans="1:10" ht="20.100000000000001" customHeight="1" x14ac:dyDescent="0.25">
      <c r="A178" s="63" t="str">
        <f>IF(A177&lt;'MASTER COPY'!$C$7,'MASTER COPY'!A179,"")</f>
        <v/>
      </c>
      <c r="B178" s="63" t="str">
        <f>IF(A177&lt;'MASTER COPY'!$C$7,'MASTER COPY'!B179,"")</f>
        <v/>
      </c>
      <c r="C178" s="28" t="str">
        <f>IF(A177&lt;'MASTER COPY'!$C$7,'MASTER COPY'!C179,"")</f>
        <v/>
      </c>
      <c r="D178" s="47" t="str">
        <f>IF(A177&lt;'MASTER COPY'!$C$7,'MASTER COPY'!D179/2,"")</f>
        <v/>
      </c>
      <c r="E178" s="48" t="str">
        <f>IF(A177&lt;'MASTER COPY'!$C$7,'MASTER COPY'!E179/2,"")</f>
        <v/>
      </c>
      <c r="F178" s="63" t="str">
        <f>IF(A177&lt;'MASTER COPY'!$C$7,'MASTER COPY'!H179,"")</f>
        <v/>
      </c>
      <c r="G178" s="27" t="str">
        <f ca="1">IF(A177&lt;'MASTER COPY'!$C$7,IF(J178=1,1,IF(J178=2,2,IF(J178=3,3,IF(J178=0,0,IF(J178=4,4,IF(J178=5,RANDBETWEEN(3,6),IF(J178=6,RANDBETWEEN(4,7),IF(J178=7,RANDBETWEEN(5,8),IF(J178=8,RANDBETWEEN(6,9),IF(J178=10,10,RANDBETWEEN(9,10))))))))))),"")</f>
        <v/>
      </c>
      <c r="H178" s="27" t="str">
        <f>IF(A177&lt;'MASTER COPY'!$C$7,MIN(2*J178-G178,10),"")</f>
        <v/>
      </c>
      <c r="I178" s="27" t="str">
        <f>IF(A177&lt;'MASTER COPY'!$C$7,3*J178-(G178+H178),"")</f>
        <v/>
      </c>
      <c r="J178" s="27" t="str">
        <f>IF(A177&lt;'MASTER COPY'!$C$7,'MASTER COPY'!G179,"")</f>
        <v/>
      </c>
    </row>
    <row r="179" spans="1:10" ht="20.100000000000001" customHeight="1" x14ac:dyDescent="0.25">
      <c r="A179" s="63" t="str">
        <f>IF(A178&lt;'MASTER COPY'!$C$7,'MASTER COPY'!A180,"")</f>
        <v/>
      </c>
      <c r="B179" s="63" t="str">
        <f>IF(A178&lt;'MASTER COPY'!$C$7,'MASTER COPY'!B180,"")</f>
        <v/>
      </c>
      <c r="C179" s="28" t="str">
        <f>IF(A178&lt;'MASTER COPY'!$C$7,'MASTER COPY'!C180,"")</f>
        <v/>
      </c>
      <c r="D179" s="47" t="str">
        <f>IF(A178&lt;'MASTER COPY'!$C$7,'MASTER COPY'!D180/2,"")</f>
        <v/>
      </c>
      <c r="E179" s="48" t="str">
        <f>IF(A178&lt;'MASTER COPY'!$C$7,'MASTER COPY'!E180/2,"")</f>
        <v/>
      </c>
      <c r="F179" s="63" t="str">
        <f>IF(A178&lt;'MASTER COPY'!$C$7,'MASTER COPY'!H180,"")</f>
        <v/>
      </c>
      <c r="G179" s="27" t="str">
        <f ca="1">IF(A178&lt;'MASTER COPY'!$C$7,IF(J179=1,1,IF(J179=2,2,IF(J179=3,3,IF(J179=0,0,IF(J179=4,4,IF(J179=5,RANDBETWEEN(3,6),IF(J179=6,RANDBETWEEN(4,7),IF(J179=7,RANDBETWEEN(5,8),IF(J179=8,RANDBETWEEN(6,9),IF(J179=10,10,RANDBETWEEN(9,10))))))))))),"")</f>
        <v/>
      </c>
      <c r="H179" s="27" t="str">
        <f>IF(A178&lt;'MASTER COPY'!$C$7,MIN(2*J179-G179,10),"")</f>
        <v/>
      </c>
      <c r="I179" s="27" t="str">
        <f>IF(A178&lt;'MASTER COPY'!$C$7,3*J179-(G179+H179),"")</f>
        <v/>
      </c>
      <c r="J179" s="27" t="str">
        <f>IF(A178&lt;'MASTER COPY'!$C$7,'MASTER COPY'!G180,"")</f>
        <v/>
      </c>
    </row>
    <row r="180" spans="1:10" ht="20.100000000000001" customHeight="1" x14ac:dyDescent="0.25">
      <c r="A180" s="63" t="str">
        <f>IF(A179&lt;'MASTER COPY'!$C$7,'MASTER COPY'!A181,"")</f>
        <v/>
      </c>
      <c r="B180" s="63" t="str">
        <f>IF(A179&lt;'MASTER COPY'!$C$7,'MASTER COPY'!B181,"")</f>
        <v/>
      </c>
      <c r="C180" s="28" t="str">
        <f>IF(A179&lt;'MASTER COPY'!$C$7,'MASTER COPY'!C181,"")</f>
        <v/>
      </c>
      <c r="D180" s="47" t="str">
        <f>IF(A179&lt;'MASTER COPY'!$C$7,'MASTER COPY'!D181/2,"")</f>
        <v/>
      </c>
      <c r="E180" s="48" t="str">
        <f>IF(A179&lt;'MASTER COPY'!$C$7,'MASTER COPY'!E181/2,"")</f>
        <v/>
      </c>
      <c r="F180" s="63" t="str">
        <f>IF(A179&lt;'MASTER COPY'!$C$7,'MASTER COPY'!H181,"")</f>
        <v/>
      </c>
      <c r="G180" s="27" t="str">
        <f ca="1">IF(A179&lt;'MASTER COPY'!$C$7,IF(J180=1,1,IF(J180=2,2,IF(J180=3,3,IF(J180=0,0,IF(J180=4,4,IF(J180=5,RANDBETWEEN(3,6),IF(J180=6,RANDBETWEEN(4,7),IF(J180=7,RANDBETWEEN(5,8),IF(J180=8,RANDBETWEEN(6,9),IF(J180=10,10,RANDBETWEEN(9,10))))))))))),"")</f>
        <v/>
      </c>
      <c r="H180" s="27" t="str">
        <f>IF(A179&lt;'MASTER COPY'!$C$7,MIN(2*J180-G180,10),"")</f>
        <v/>
      </c>
      <c r="I180" s="27" t="str">
        <f>IF(A179&lt;'MASTER COPY'!$C$7,3*J180-(G180+H180),"")</f>
        <v/>
      </c>
      <c r="J180" s="27" t="str">
        <f>IF(A179&lt;'MASTER COPY'!$C$7,'MASTER COPY'!G181,"")</f>
        <v/>
      </c>
    </row>
    <row r="181" spans="1:10" ht="20.100000000000001" customHeight="1" x14ac:dyDescent="0.25">
      <c r="A181" s="63" t="str">
        <f>IF(A180&lt;'MASTER COPY'!$C$7,'MASTER COPY'!A182,"")</f>
        <v/>
      </c>
      <c r="B181" s="63" t="str">
        <f>IF(A180&lt;'MASTER COPY'!$C$7,'MASTER COPY'!B182,"")</f>
        <v/>
      </c>
      <c r="C181" s="28" t="str">
        <f>IF(A180&lt;'MASTER COPY'!$C$7,'MASTER COPY'!C182,"")</f>
        <v/>
      </c>
      <c r="D181" s="47" t="str">
        <f>IF(A180&lt;'MASTER COPY'!$C$7,'MASTER COPY'!D182/2,"")</f>
        <v/>
      </c>
      <c r="E181" s="48" t="str">
        <f>IF(A180&lt;'MASTER COPY'!$C$7,'MASTER COPY'!E182/2,"")</f>
        <v/>
      </c>
      <c r="F181" s="63" t="str">
        <f>IF(A180&lt;'MASTER COPY'!$C$7,'MASTER COPY'!H182,"")</f>
        <v/>
      </c>
      <c r="G181" s="27" t="str">
        <f ca="1">IF(A180&lt;'MASTER COPY'!$C$7,IF(J181=1,1,IF(J181=2,2,IF(J181=3,3,IF(J181=0,0,IF(J181=4,4,IF(J181=5,RANDBETWEEN(3,6),IF(J181=6,RANDBETWEEN(4,7),IF(J181=7,RANDBETWEEN(5,8),IF(J181=8,RANDBETWEEN(6,9),IF(J181=10,10,RANDBETWEEN(9,10))))))))))),"")</f>
        <v/>
      </c>
      <c r="H181" s="27" t="str">
        <f>IF(A180&lt;'MASTER COPY'!$C$7,MIN(2*J181-G181,10),"")</f>
        <v/>
      </c>
      <c r="I181" s="27" t="str">
        <f>IF(A180&lt;'MASTER COPY'!$C$7,3*J181-(G181+H181),"")</f>
        <v/>
      </c>
      <c r="J181" s="27" t="str">
        <f>IF(A180&lt;'MASTER COPY'!$C$7,'MASTER COPY'!G182,"")</f>
        <v/>
      </c>
    </row>
    <row r="182" spans="1:10" ht="20.100000000000001" customHeight="1" x14ac:dyDescent="0.25">
      <c r="A182" s="63" t="str">
        <f>IF(A181&lt;'MASTER COPY'!$C$7,'MASTER COPY'!A183,"")</f>
        <v/>
      </c>
      <c r="B182" s="63" t="str">
        <f>IF(A181&lt;'MASTER COPY'!$C$7,'MASTER COPY'!B183,"")</f>
        <v/>
      </c>
      <c r="C182" s="28" t="str">
        <f>IF(A181&lt;'MASTER COPY'!$C$7,'MASTER COPY'!C183,"")</f>
        <v/>
      </c>
      <c r="D182" s="47" t="str">
        <f>IF(A181&lt;'MASTER COPY'!$C$7,'MASTER COPY'!D183/2,"")</f>
        <v/>
      </c>
      <c r="E182" s="48" t="str">
        <f>IF(A181&lt;'MASTER COPY'!$C$7,'MASTER COPY'!E183/2,"")</f>
        <v/>
      </c>
      <c r="F182" s="63" t="str">
        <f>IF(A181&lt;'MASTER COPY'!$C$7,'MASTER COPY'!H183,"")</f>
        <v/>
      </c>
      <c r="G182" s="27" t="str">
        <f ca="1">IF(A181&lt;'MASTER COPY'!$C$7,IF(J182=1,1,IF(J182=2,2,IF(J182=3,3,IF(J182=0,0,IF(J182=4,4,IF(J182=5,RANDBETWEEN(3,6),IF(J182=6,RANDBETWEEN(4,7),IF(J182=7,RANDBETWEEN(5,8),IF(J182=8,RANDBETWEEN(6,9),IF(J182=10,10,RANDBETWEEN(9,10))))))))))),"")</f>
        <v/>
      </c>
      <c r="H182" s="27" t="str">
        <f>IF(A181&lt;'MASTER COPY'!$C$7,MIN(2*J182-G182,10),"")</f>
        <v/>
      </c>
      <c r="I182" s="27" t="str">
        <f>IF(A181&lt;'MASTER COPY'!$C$7,3*J182-(G182+H182),"")</f>
        <v/>
      </c>
      <c r="J182" s="27" t="str">
        <f>IF(A181&lt;'MASTER COPY'!$C$7,'MASTER COPY'!G183,"")</f>
        <v/>
      </c>
    </row>
    <row r="183" spans="1:10" ht="20.100000000000001" customHeight="1" x14ac:dyDescent="0.25">
      <c r="A183" s="63" t="str">
        <f>IF(A182&lt;'MASTER COPY'!$C$7,'MASTER COPY'!A184,"")</f>
        <v/>
      </c>
      <c r="B183" s="63" t="str">
        <f>IF(A182&lt;'MASTER COPY'!$C$7,'MASTER COPY'!B184,"")</f>
        <v/>
      </c>
      <c r="C183" s="28" t="str">
        <f>IF(A182&lt;'MASTER COPY'!$C$7,'MASTER COPY'!C184,"")</f>
        <v/>
      </c>
      <c r="D183" s="47" t="str">
        <f>IF(A182&lt;'MASTER COPY'!$C$7,'MASTER COPY'!D184/2,"")</f>
        <v/>
      </c>
      <c r="E183" s="48" t="str">
        <f>IF(A182&lt;'MASTER COPY'!$C$7,'MASTER COPY'!E184/2,"")</f>
        <v/>
      </c>
      <c r="F183" s="63" t="str">
        <f>IF(A182&lt;'MASTER COPY'!$C$7,'MASTER COPY'!H184,"")</f>
        <v/>
      </c>
      <c r="G183" s="27" t="str">
        <f ca="1">IF(A182&lt;'MASTER COPY'!$C$7,IF(J183=1,1,IF(J183=2,2,IF(J183=3,3,IF(J183=0,0,IF(J183=4,4,IF(J183=5,RANDBETWEEN(3,6),IF(J183=6,RANDBETWEEN(4,7),IF(J183=7,RANDBETWEEN(5,8),IF(J183=8,RANDBETWEEN(6,9),IF(J183=10,10,RANDBETWEEN(9,10))))))))))),"")</f>
        <v/>
      </c>
      <c r="H183" s="27" t="str">
        <f>IF(A182&lt;'MASTER COPY'!$C$7,MIN(2*J183-G183,10),"")</f>
        <v/>
      </c>
      <c r="I183" s="27" t="str">
        <f>IF(A182&lt;'MASTER COPY'!$C$7,3*J183-(G183+H183),"")</f>
        <v/>
      </c>
      <c r="J183" s="27" t="str">
        <f>IF(A182&lt;'MASTER COPY'!$C$7,'MASTER COPY'!G184,"")</f>
        <v/>
      </c>
    </row>
    <row r="184" spans="1:10" ht="20.100000000000001" customHeight="1" x14ac:dyDescent="0.25">
      <c r="A184" s="63" t="str">
        <f>IF(A183&lt;'MASTER COPY'!$C$7,'MASTER COPY'!A185,"")</f>
        <v/>
      </c>
      <c r="B184" s="63" t="str">
        <f>IF(A183&lt;'MASTER COPY'!$C$7,'MASTER COPY'!B185,"")</f>
        <v/>
      </c>
      <c r="C184" s="28" t="str">
        <f>IF(A183&lt;'MASTER COPY'!$C$7,'MASTER COPY'!C185,"")</f>
        <v/>
      </c>
      <c r="D184" s="47" t="str">
        <f>IF(A183&lt;'MASTER COPY'!$C$7,'MASTER COPY'!D185/2,"")</f>
        <v/>
      </c>
      <c r="E184" s="48" t="str">
        <f>IF(A183&lt;'MASTER COPY'!$C$7,'MASTER COPY'!E185/2,"")</f>
        <v/>
      </c>
      <c r="F184" s="63" t="str">
        <f>IF(A183&lt;'MASTER COPY'!$C$7,'MASTER COPY'!H185,"")</f>
        <v/>
      </c>
      <c r="G184" s="27" t="str">
        <f ca="1">IF(A183&lt;'MASTER COPY'!$C$7,IF(J184=1,1,IF(J184=2,2,IF(J184=3,3,IF(J184=0,0,IF(J184=4,4,IF(J184=5,RANDBETWEEN(3,6),IF(J184=6,RANDBETWEEN(4,7),IF(J184=7,RANDBETWEEN(5,8),IF(J184=8,RANDBETWEEN(6,9),IF(J184=10,10,RANDBETWEEN(9,10))))))))))),"")</f>
        <v/>
      </c>
      <c r="H184" s="27" t="str">
        <f>IF(A183&lt;'MASTER COPY'!$C$7,MIN(2*J184-G184,10),"")</f>
        <v/>
      </c>
      <c r="I184" s="27" t="str">
        <f>IF(A183&lt;'MASTER COPY'!$C$7,3*J184-(G184+H184),"")</f>
        <v/>
      </c>
      <c r="J184" s="27" t="str">
        <f>IF(A183&lt;'MASTER COPY'!$C$7,'MASTER COPY'!G185,"")</f>
        <v/>
      </c>
    </row>
    <row r="185" spans="1:10" ht="20.100000000000001" customHeight="1" x14ac:dyDescent="0.25">
      <c r="A185" s="63" t="str">
        <f>IF(A184&lt;'MASTER COPY'!$C$7,'MASTER COPY'!A186,"")</f>
        <v/>
      </c>
      <c r="B185" s="63" t="str">
        <f>IF(A184&lt;'MASTER COPY'!$C$7,'MASTER COPY'!B186,"")</f>
        <v/>
      </c>
      <c r="C185" s="28" t="str">
        <f>IF(A184&lt;'MASTER COPY'!$C$7,'MASTER COPY'!C186,"")</f>
        <v/>
      </c>
      <c r="D185" s="47" t="str">
        <f>IF(A184&lt;'MASTER COPY'!$C$7,'MASTER COPY'!D186/2,"")</f>
        <v/>
      </c>
      <c r="E185" s="48" t="str">
        <f>IF(A184&lt;'MASTER COPY'!$C$7,'MASTER COPY'!E186/2,"")</f>
        <v/>
      </c>
      <c r="F185" s="63" t="str">
        <f>IF(A184&lt;'MASTER COPY'!$C$7,'MASTER COPY'!H186,"")</f>
        <v/>
      </c>
      <c r="G185" s="27" t="str">
        <f ca="1">IF(A184&lt;'MASTER COPY'!$C$7,IF(J185=1,1,IF(J185=2,2,IF(J185=3,3,IF(J185=0,0,IF(J185=4,4,IF(J185=5,RANDBETWEEN(3,6),IF(J185=6,RANDBETWEEN(4,7),IF(J185=7,RANDBETWEEN(5,8),IF(J185=8,RANDBETWEEN(6,9),IF(J185=10,10,RANDBETWEEN(9,10))))))))))),"")</f>
        <v/>
      </c>
      <c r="H185" s="27" t="str">
        <f>IF(A184&lt;'MASTER COPY'!$C$7,MIN(2*J185-G185,10),"")</f>
        <v/>
      </c>
      <c r="I185" s="27" t="str">
        <f>IF(A184&lt;'MASTER COPY'!$C$7,3*J185-(G185+H185),"")</f>
        <v/>
      </c>
      <c r="J185" s="27" t="str">
        <f>IF(A184&lt;'MASTER COPY'!$C$7,'MASTER COPY'!G186,"")</f>
        <v/>
      </c>
    </row>
    <row r="186" spans="1:10" ht="20.100000000000001" customHeight="1" x14ac:dyDescent="0.25">
      <c r="A186" s="63" t="str">
        <f>IF(A185&lt;'MASTER COPY'!$C$7,'MASTER COPY'!A187,"")</f>
        <v/>
      </c>
      <c r="B186" s="63" t="str">
        <f>IF(A185&lt;'MASTER COPY'!$C$7,'MASTER COPY'!B187,"")</f>
        <v/>
      </c>
      <c r="C186" s="28" t="str">
        <f>IF(A185&lt;'MASTER COPY'!$C$7,'MASTER COPY'!C187,"")</f>
        <v/>
      </c>
      <c r="D186" s="47" t="str">
        <f>IF(A185&lt;'MASTER COPY'!$C$7,'MASTER COPY'!D187/2,"")</f>
        <v/>
      </c>
      <c r="E186" s="48" t="str">
        <f>IF(A185&lt;'MASTER COPY'!$C$7,'MASTER COPY'!E187/2,"")</f>
        <v/>
      </c>
      <c r="F186" s="63" t="str">
        <f>IF(A185&lt;'MASTER COPY'!$C$7,'MASTER COPY'!H187,"")</f>
        <v/>
      </c>
      <c r="G186" s="27" t="str">
        <f ca="1">IF(A185&lt;'MASTER COPY'!$C$7,IF(J186=1,1,IF(J186=2,2,IF(J186=3,3,IF(J186=0,0,IF(J186=4,4,IF(J186=5,RANDBETWEEN(3,6),IF(J186=6,RANDBETWEEN(4,7),IF(J186=7,RANDBETWEEN(5,8),IF(J186=8,RANDBETWEEN(6,9),IF(J186=10,10,RANDBETWEEN(9,10))))))))))),"")</f>
        <v/>
      </c>
      <c r="H186" s="27" t="str">
        <f>IF(A185&lt;'MASTER COPY'!$C$7,MIN(2*J186-G186,10),"")</f>
        <v/>
      </c>
      <c r="I186" s="27" t="str">
        <f>IF(A185&lt;'MASTER COPY'!$C$7,3*J186-(G186+H186),"")</f>
        <v/>
      </c>
      <c r="J186" s="27" t="str">
        <f>IF(A185&lt;'MASTER COPY'!$C$7,'MASTER COPY'!G187,"")</f>
        <v/>
      </c>
    </row>
    <row r="187" spans="1:10" ht="20.100000000000001" customHeight="1" x14ac:dyDescent="0.25">
      <c r="A187" s="63" t="str">
        <f>IF(A186&lt;'MASTER COPY'!$C$7,'MASTER COPY'!A188,"")</f>
        <v/>
      </c>
      <c r="B187" s="63" t="str">
        <f>IF(A186&lt;'MASTER COPY'!$C$7,'MASTER COPY'!B188,"")</f>
        <v/>
      </c>
      <c r="C187" s="28" t="str">
        <f>IF(A186&lt;'MASTER COPY'!$C$7,'MASTER COPY'!C188,"")</f>
        <v/>
      </c>
      <c r="D187" s="47" t="str">
        <f>IF(A186&lt;'MASTER COPY'!$C$7,'MASTER COPY'!D188/2,"")</f>
        <v/>
      </c>
      <c r="E187" s="48" t="str">
        <f>IF(A186&lt;'MASTER COPY'!$C$7,'MASTER COPY'!E188/2,"")</f>
        <v/>
      </c>
      <c r="F187" s="63" t="str">
        <f>IF(A186&lt;'MASTER COPY'!$C$7,'MASTER COPY'!H188,"")</f>
        <v/>
      </c>
      <c r="G187" s="27" t="str">
        <f ca="1">IF(A186&lt;'MASTER COPY'!$C$7,IF(J187=1,1,IF(J187=2,2,IF(J187=3,3,IF(J187=0,0,IF(J187=4,4,IF(J187=5,RANDBETWEEN(3,6),IF(J187=6,RANDBETWEEN(4,7),IF(J187=7,RANDBETWEEN(5,8),IF(J187=8,RANDBETWEEN(6,9),IF(J187=10,10,RANDBETWEEN(9,10))))))))))),"")</f>
        <v/>
      </c>
      <c r="H187" s="27" t="str">
        <f>IF(A186&lt;'MASTER COPY'!$C$7,MIN(2*J187-G187,10),"")</f>
        <v/>
      </c>
      <c r="I187" s="27" t="str">
        <f>IF(A186&lt;'MASTER COPY'!$C$7,3*J187-(G187+H187),"")</f>
        <v/>
      </c>
      <c r="J187" s="27" t="str">
        <f>IF(A186&lt;'MASTER COPY'!$C$7,'MASTER COPY'!G188,"")</f>
        <v/>
      </c>
    </row>
    <row r="188" spans="1:10" ht="20.100000000000001" customHeight="1" x14ac:dyDescent="0.25">
      <c r="A188" s="63" t="str">
        <f>IF(A187&lt;'MASTER COPY'!$C$7,'MASTER COPY'!A189,"")</f>
        <v/>
      </c>
      <c r="B188" s="63" t="str">
        <f>IF(A187&lt;'MASTER COPY'!$C$7,'MASTER COPY'!B189,"")</f>
        <v/>
      </c>
      <c r="C188" s="28" t="str">
        <f>IF(A187&lt;'MASTER COPY'!$C$7,'MASTER COPY'!C189,"")</f>
        <v/>
      </c>
      <c r="D188" s="47" t="str">
        <f>IF(A187&lt;'MASTER COPY'!$C$7,'MASTER COPY'!D189/2,"")</f>
        <v/>
      </c>
      <c r="E188" s="48" t="str">
        <f>IF(A187&lt;'MASTER COPY'!$C$7,'MASTER COPY'!E189/2,"")</f>
        <v/>
      </c>
      <c r="F188" s="63" t="str">
        <f>IF(A187&lt;'MASTER COPY'!$C$7,'MASTER COPY'!H189,"")</f>
        <v/>
      </c>
      <c r="G188" s="27" t="str">
        <f ca="1">IF(A187&lt;'MASTER COPY'!$C$7,IF(J188=1,1,IF(J188=2,2,IF(J188=3,3,IF(J188=0,0,IF(J188=4,4,IF(J188=5,RANDBETWEEN(3,6),IF(J188=6,RANDBETWEEN(4,7),IF(J188=7,RANDBETWEEN(5,8),IF(J188=8,RANDBETWEEN(6,9),IF(J188=10,10,RANDBETWEEN(9,10))))))))))),"")</f>
        <v/>
      </c>
      <c r="H188" s="27" t="str">
        <f>IF(A187&lt;'MASTER COPY'!$C$7,MIN(2*J188-G188,10),"")</f>
        <v/>
      </c>
      <c r="I188" s="27" t="str">
        <f>IF(A187&lt;'MASTER COPY'!$C$7,3*J188-(G188+H188),"")</f>
        <v/>
      </c>
      <c r="J188" s="27" t="str">
        <f>IF(A187&lt;'MASTER COPY'!$C$7,'MASTER COPY'!G189,"")</f>
        <v/>
      </c>
    </row>
    <row r="189" spans="1:10" ht="20.100000000000001" customHeight="1" x14ac:dyDescent="0.25">
      <c r="A189" s="63" t="str">
        <f>IF(A188&lt;'MASTER COPY'!$C$7,'MASTER COPY'!A190,"")</f>
        <v/>
      </c>
      <c r="B189" s="63" t="str">
        <f>IF(A188&lt;'MASTER COPY'!$C$7,'MASTER COPY'!B190,"")</f>
        <v/>
      </c>
      <c r="C189" s="28" t="str">
        <f>IF(A188&lt;'MASTER COPY'!$C$7,'MASTER COPY'!C190,"")</f>
        <v/>
      </c>
      <c r="D189" s="47" t="str">
        <f>IF(A188&lt;'MASTER COPY'!$C$7,'MASTER COPY'!D190/2,"")</f>
        <v/>
      </c>
      <c r="E189" s="48" t="str">
        <f>IF(A188&lt;'MASTER COPY'!$C$7,'MASTER COPY'!E190/2,"")</f>
        <v/>
      </c>
      <c r="F189" s="63" t="str">
        <f>IF(A188&lt;'MASTER COPY'!$C$7,'MASTER COPY'!H190,"")</f>
        <v/>
      </c>
      <c r="G189" s="27" t="str">
        <f ca="1">IF(A188&lt;'MASTER COPY'!$C$7,IF(J189=1,1,IF(J189=2,2,IF(J189=3,3,IF(J189=0,0,IF(J189=4,4,IF(J189=5,RANDBETWEEN(3,6),IF(J189=6,RANDBETWEEN(4,7),IF(J189=7,RANDBETWEEN(5,8),IF(J189=8,RANDBETWEEN(6,9),IF(J189=10,10,RANDBETWEEN(9,10))))))))))),"")</f>
        <v/>
      </c>
      <c r="H189" s="27" t="str">
        <f>IF(A188&lt;'MASTER COPY'!$C$7,MIN(2*J189-G189,10),"")</f>
        <v/>
      </c>
      <c r="I189" s="27" t="str">
        <f>IF(A188&lt;'MASTER COPY'!$C$7,3*J189-(G189+H189),"")</f>
        <v/>
      </c>
      <c r="J189" s="27" t="str">
        <f>IF(A188&lt;'MASTER COPY'!$C$7,'MASTER COPY'!G190,"")</f>
        <v/>
      </c>
    </row>
    <row r="190" spans="1:10" ht="20.100000000000001" customHeight="1" x14ac:dyDescent="0.25">
      <c r="A190" s="63" t="str">
        <f>IF(A189&lt;'MASTER COPY'!$C$7,'MASTER COPY'!A191,"")</f>
        <v/>
      </c>
      <c r="B190" s="63" t="str">
        <f>IF(A189&lt;'MASTER COPY'!$C$7,'MASTER COPY'!B191,"")</f>
        <v/>
      </c>
      <c r="C190" s="28" t="str">
        <f>IF(A189&lt;'MASTER COPY'!$C$7,'MASTER COPY'!C191,"")</f>
        <v/>
      </c>
      <c r="D190" s="47" t="str">
        <f>IF(A189&lt;'MASTER COPY'!$C$7,'MASTER COPY'!D191/2,"")</f>
        <v/>
      </c>
      <c r="E190" s="48" t="str">
        <f>IF(A189&lt;'MASTER COPY'!$C$7,'MASTER COPY'!E191/2,"")</f>
        <v/>
      </c>
      <c r="F190" s="63" t="str">
        <f>IF(A189&lt;'MASTER COPY'!$C$7,'MASTER COPY'!H191,"")</f>
        <v/>
      </c>
      <c r="G190" s="27" t="str">
        <f ca="1">IF(A189&lt;'MASTER COPY'!$C$7,IF(J190=1,1,IF(J190=2,2,IF(J190=3,3,IF(J190=0,0,IF(J190=4,4,IF(J190=5,RANDBETWEEN(3,6),IF(J190=6,RANDBETWEEN(4,7),IF(J190=7,RANDBETWEEN(5,8),IF(J190=8,RANDBETWEEN(6,9),IF(J190=10,10,RANDBETWEEN(9,10))))))))))),"")</f>
        <v/>
      </c>
      <c r="H190" s="27" t="str">
        <f>IF(A189&lt;'MASTER COPY'!$C$7,MIN(2*J190-G190,10),"")</f>
        <v/>
      </c>
      <c r="I190" s="27" t="str">
        <f>IF(A189&lt;'MASTER COPY'!$C$7,3*J190-(G190+H190),"")</f>
        <v/>
      </c>
      <c r="J190" s="27" t="str">
        <f>IF(A189&lt;'MASTER COPY'!$C$7,'MASTER COPY'!G191,"")</f>
        <v/>
      </c>
    </row>
    <row r="191" spans="1:10" ht="20.100000000000001" customHeight="1" x14ac:dyDescent="0.25">
      <c r="A191" s="63" t="str">
        <f>IF(A190&lt;'MASTER COPY'!$C$7,'MASTER COPY'!A192,"")</f>
        <v/>
      </c>
      <c r="B191" s="63" t="str">
        <f>IF(A190&lt;'MASTER COPY'!$C$7,'MASTER COPY'!B192,"")</f>
        <v/>
      </c>
      <c r="C191" s="28" t="str">
        <f>IF(A190&lt;'MASTER COPY'!$C$7,'MASTER COPY'!C192,"")</f>
        <v/>
      </c>
      <c r="D191" s="47" t="str">
        <f>IF(A190&lt;'MASTER COPY'!$C$7,'MASTER COPY'!D192/2,"")</f>
        <v/>
      </c>
      <c r="E191" s="48" t="str">
        <f>IF(A190&lt;'MASTER COPY'!$C$7,'MASTER COPY'!E192/2,"")</f>
        <v/>
      </c>
      <c r="F191" s="63" t="str">
        <f>IF(A190&lt;'MASTER COPY'!$C$7,'MASTER COPY'!H192,"")</f>
        <v/>
      </c>
      <c r="G191" s="27" t="str">
        <f ca="1">IF(A190&lt;'MASTER COPY'!$C$7,IF(J191=1,1,IF(J191=2,2,IF(J191=3,3,IF(J191=0,0,IF(J191=4,4,IF(J191=5,RANDBETWEEN(3,6),IF(J191=6,RANDBETWEEN(4,7),IF(J191=7,RANDBETWEEN(5,8),IF(J191=8,RANDBETWEEN(6,9),IF(J191=10,10,RANDBETWEEN(9,10))))))))))),"")</f>
        <v/>
      </c>
      <c r="H191" s="27" t="str">
        <f>IF(A190&lt;'MASTER COPY'!$C$7,MIN(2*J191-G191,10),"")</f>
        <v/>
      </c>
      <c r="I191" s="27" t="str">
        <f>IF(A190&lt;'MASTER COPY'!$C$7,3*J191-(G191+H191),"")</f>
        <v/>
      </c>
      <c r="J191" s="27" t="str">
        <f>IF(A190&lt;'MASTER COPY'!$C$7,'MASTER COPY'!G192,"")</f>
        <v/>
      </c>
    </row>
    <row r="192" spans="1:10" ht="20.100000000000001" customHeight="1" x14ac:dyDescent="0.25">
      <c r="A192" s="63" t="str">
        <f>IF(A191&lt;'MASTER COPY'!$C$7,'MASTER COPY'!A193,"")</f>
        <v/>
      </c>
      <c r="B192" s="63" t="str">
        <f>IF(A191&lt;'MASTER COPY'!$C$7,'MASTER COPY'!B193,"")</f>
        <v/>
      </c>
      <c r="C192" s="28" t="str">
        <f>IF(A191&lt;'MASTER COPY'!$C$7,'MASTER COPY'!C193,"")</f>
        <v/>
      </c>
      <c r="D192" s="47" t="str">
        <f>IF(A191&lt;'MASTER COPY'!$C$7,'MASTER COPY'!D193/2,"")</f>
        <v/>
      </c>
      <c r="E192" s="48" t="str">
        <f>IF(A191&lt;'MASTER COPY'!$C$7,'MASTER COPY'!E193/2,"")</f>
        <v/>
      </c>
      <c r="F192" s="63" t="str">
        <f>IF(A191&lt;'MASTER COPY'!$C$7,'MASTER COPY'!H193,"")</f>
        <v/>
      </c>
      <c r="G192" s="27" t="str">
        <f ca="1">IF(A191&lt;'MASTER COPY'!$C$7,IF(J192=1,1,IF(J192=2,2,IF(J192=3,3,IF(J192=0,0,IF(J192=4,4,IF(J192=5,RANDBETWEEN(3,6),IF(J192=6,RANDBETWEEN(4,7),IF(J192=7,RANDBETWEEN(5,8),IF(J192=8,RANDBETWEEN(6,9),IF(J192=10,10,RANDBETWEEN(9,10))))))))))),"")</f>
        <v/>
      </c>
      <c r="H192" s="27" t="str">
        <f>IF(A191&lt;'MASTER COPY'!$C$7,MIN(2*J192-G192,10),"")</f>
        <v/>
      </c>
      <c r="I192" s="27" t="str">
        <f>IF(A191&lt;'MASTER COPY'!$C$7,3*J192-(G192+H192),"")</f>
        <v/>
      </c>
      <c r="J192" s="27" t="str">
        <f>IF(A191&lt;'MASTER COPY'!$C$7,'MASTER COPY'!G193,"")</f>
        <v/>
      </c>
    </row>
    <row r="193" spans="1:10" ht="20.100000000000001" customHeight="1" x14ac:dyDescent="0.25">
      <c r="A193" s="63" t="str">
        <f>IF(A192&lt;'MASTER COPY'!$C$7,'MASTER COPY'!A194,"")</f>
        <v/>
      </c>
      <c r="B193" s="63" t="str">
        <f>IF(A192&lt;'MASTER COPY'!$C$7,'MASTER COPY'!B194,"")</f>
        <v/>
      </c>
      <c r="C193" s="28" t="str">
        <f>IF(A192&lt;'MASTER COPY'!$C$7,'MASTER COPY'!C194,"")</f>
        <v/>
      </c>
      <c r="D193" s="47" t="str">
        <f>IF(A192&lt;'MASTER COPY'!$C$7,'MASTER COPY'!D194/2,"")</f>
        <v/>
      </c>
      <c r="E193" s="48" t="str">
        <f>IF(A192&lt;'MASTER COPY'!$C$7,'MASTER COPY'!E194/2,"")</f>
        <v/>
      </c>
      <c r="F193" s="63" t="str">
        <f>IF(A192&lt;'MASTER COPY'!$C$7,'MASTER COPY'!H194,"")</f>
        <v/>
      </c>
      <c r="G193" s="27" t="str">
        <f ca="1">IF(A192&lt;'MASTER COPY'!$C$7,IF(J193=1,1,IF(J193=2,2,IF(J193=3,3,IF(J193=0,0,IF(J193=4,4,IF(J193=5,RANDBETWEEN(3,6),IF(J193=6,RANDBETWEEN(4,7),IF(J193=7,RANDBETWEEN(5,8),IF(J193=8,RANDBETWEEN(6,9),IF(J193=10,10,RANDBETWEEN(9,10))))))))))),"")</f>
        <v/>
      </c>
      <c r="H193" s="27" t="str">
        <f>IF(A192&lt;'MASTER COPY'!$C$7,MIN(2*J193-G193,10),"")</f>
        <v/>
      </c>
      <c r="I193" s="27" t="str">
        <f>IF(A192&lt;'MASTER COPY'!$C$7,3*J193-(G193+H193),"")</f>
        <v/>
      </c>
      <c r="J193" s="27" t="str">
        <f>IF(A192&lt;'MASTER COPY'!$C$7,'MASTER COPY'!G194,"")</f>
        <v/>
      </c>
    </row>
    <row r="194" spans="1:10" ht="20.100000000000001" customHeight="1" x14ac:dyDescent="0.25">
      <c r="A194" s="63" t="str">
        <f>IF(A193&lt;'MASTER COPY'!$C$7,'MASTER COPY'!A195,"")</f>
        <v/>
      </c>
      <c r="B194" s="63" t="str">
        <f>IF(A193&lt;'MASTER COPY'!$C$7,'MASTER COPY'!B195,"")</f>
        <v/>
      </c>
      <c r="C194" s="28" t="str">
        <f>IF(A193&lt;'MASTER COPY'!$C$7,'MASTER COPY'!C195,"")</f>
        <v/>
      </c>
      <c r="D194" s="47" t="str">
        <f>IF(A193&lt;'MASTER COPY'!$C$7,'MASTER COPY'!D195/2,"")</f>
        <v/>
      </c>
      <c r="E194" s="48" t="str">
        <f>IF(A193&lt;'MASTER COPY'!$C$7,'MASTER COPY'!E195/2,"")</f>
        <v/>
      </c>
      <c r="F194" s="63" t="str">
        <f>IF(A193&lt;'MASTER COPY'!$C$7,'MASTER COPY'!H195,"")</f>
        <v/>
      </c>
      <c r="G194" s="27" t="str">
        <f ca="1">IF(A193&lt;'MASTER COPY'!$C$7,IF(J194=1,1,IF(J194=2,2,IF(J194=3,3,IF(J194=0,0,IF(J194=4,4,IF(J194=5,RANDBETWEEN(3,6),IF(J194=6,RANDBETWEEN(4,7),IF(J194=7,RANDBETWEEN(5,8),IF(J194=8,RANDBETWEEN(6,9),IF(J194=10,10,RANDBETWEEN(9,10))))))))))),"")</f>
        <v/>
      </c>
      <c r="H194" s="27" t="str">
        <f>IF(A193&lt;'MASTER COPY'!$C$7,MIN(2*J194-G194,10),"")</f>
        <v/>
      </c>
      <c r="I194" s="27" t="str">
        <f>IF(A193&lt;'MASTER COPY'!$C$7,3*J194-(G194+H194),"")</f>
        <v/>
      </c>
      <c r="J194" s="27" t="str">
        <f>IF(A193&lt;'MASTER COPY'!$C$7,'MASTER COPY'!G195,"")</f>
        <v/>
      </c>
    </row>
    <row r="195" spans="1:10" ht="20.100000000000001" customHeight="1" x14ac:dyDescent="0.25">
      <c r="A195" s="63" t="str">
        <f>IF(A194&lt;'MASTER COPY'!$C$7,'MASTER COPY'!A196,"")</f>
        <v/>
      </c>
      <c r="B195" s="63" t="str">
        <f>IF(A194&lt;'MASTER COPY'!$C$7,'MASTER COPY'!B196,"")</f>
        <v/>
      </c>
      <c r="C195" s="28" t="str">
        <f>IF(A194&lt;'MASTER COPY'!$C$7,'MASTER COPY'!C196,"")</f>
        <v/>
      </c>
      <c r="D195" s="47" t="str">
        <f>IF(A194&lt;'MASTER COPY'!$C$7,'MASTER COPY'!D196/2,"")</f>
        <v/>
      </c>
      <c r="E195" s="48" t="str">
        <f>IF(A194&lt;'MASTER COPY'!$C$7,'MASTER COPY'!E196/2,"")</f>
        <v/>
      </c>
      <c r="F195" s="63" t="str">
        <f>IF(A194&lt;'MASTER COPY'!$C$7,'MASTER COPY'!H196,"")</f>
        <v/>
      </c>
      <c r="G195" s="27" t="str">
        <f ca="1">IF(A194&lt;'MASTER COPY'!$C$7,IF(J195=1,1,IF(J195=2,2,IF(J195=3,3,IF(J195=0,0,IF(J195=4,4,IF(J195=5,RANDBETWEEN(3,6),IF(J195=6,RANDBETWEEN(4,7),IF(J195=7,RANDBETWEEN(5,8),IF(J195=8,RANDBETWEEN(6,9),IF(J195=10,10,RANDBETWEEN(9,10))))))))))),"")</f>
        <v/>
      </c>
      <c r="H195" s="27" t="str">
        <f>IF(A194&lt;'MASTER COPY'!$C$7,MIN(2*J195-G195,10),"")</f>
        <v/>
      </c>
      <c r="I195" s="27" t="str">
        <f>IF(A194&lt;'MASTER COPY'!$C$7,3*J195-(G195+H195),"")</f>
        <v/>
      </c>
      <c r="J195" s="27" t="str">
        <f>IF(A194&lt;'MASTER COPY'!$C$7,'MASTER COPY'!G196,"")</f>
        <v/>
      </c>
    </row>
    <row r="196" spans="1:10" ht="20.100000000000001" customHeight="1" x14ac:dyDescent="0.25">
      <c r="A196" s="63" t="str">
        <f>IF(A195&lt;'MASTER COPY'!$C$7,'MASTER COPY'!A197,"")</f>
        <v/>
      </c>
      <c r="B196" s="63" t="str">
        <f>IF(A195&lt;'MASTER COPY'!$C$7,'MASTER COPY'!B197,"")</f>
        <v/>
      </c>
      <c r="C196" s="28" t="str">
        <f>IF(A195&lt;'MASTER COPY'!$C$7,'MASTER COPY'!C197,"")</f>
        <v/>
      </c>
      <c r="D196" s="47" t="str">
        <f>IF(A195&lt;'MASTER COPY'!$C$7,'MASTER COPY'!D197/2,"")</f>
        <v/>
      </c>
      <c r="E196" s="48" t="str">
        <f>IF(A195&lt;'MASTER COPY'!$C$7,'MASTER COPY'!E197/2,"")</f>
        <v/>
      </c>
      <c r="F196" s="63" t="str">
        <f>IF(A195&lt;'MASTER COPY'!$C$7,'MASTER COPY'!H197,"")</f>
        <v/>
      </c>
      <c r="G196" s="27" t="str">
        <f ca="1">IF(A195&lt;'MASTER COPY'!$C$7,IF(J196=1,1,IF(J196=2,2,IF(J196=3,3,IF(J196=0,0,IF(J196=4,4,IF(J196=5,RANDBETWEEN(3,6),IF(J196=6,RANDBETWEEN(4,7),IF(J196=7,RANDBETWEEN(5,8),IF(J196=8,RANDBETWEEN(6,9),IF(J196=10,10,RANDBETWEEN(9,10))))))))))),"")</f>
        <v/>
      </c>
      <c r="H196" s="27" t="str">
        <f>IF(A195&lt;'MASTER COPY'!$C$7,MIN(2*J196-G196,10),"")</f>
        <v/>
      </c>
      <c r="I196" s="27" t="str">
        <f>IF(A195&lt;'MASTER COPY'!$C$7,3*J196-(G196+H196),"")</f>
        <v/>
      </c>
      <c r="J196" s="27" t="str">
        <f>IF(A195&lt;'MASTER COPY'!$C$7,'MASTER COPY'!G197,"")</f>
        <v/>
      </c>
    </row>
    <row r="197" spans="1:10" ht="20.100000000000001" customHeight="1" x14ac:dyDescent="0.25">
      <c r="A197" s="63" t="str">
        <f>IF(A196&lt;'MASTER COPY'!$C$7,'MASTER COPY'!A198,"")</f>
        <v/>
      </c>
      <c r="B197" s="63" t="str">
        <f>IF(A196&lt;'MASTER COPY'!$C$7,'MASTER COPY'!B198,"")</f>
        <v/>
      </c>
      <c r="C197" s="28" t="str">
        <f>IF(A196&lt;'MASTER COPY'!$C$7,'MASTER COPY'!C198,"")</f>
        <v/>
      </c>
      <c r="D197" s="47" t="str">
        <f>IF(A196&lt;'MASTER COPY'!$C$7,'MASTER COPY'!D198/2,"")</f>
        <v/>
      </c>
      <c r="E197" s="48" t="str">
        <f>IF(A196&lt;'MASTER COPY'!$C$7,'MASTER COPY'!E198/2,"")</f>
        <v/>
      </c>
      <c r="F197" s="63" t="str">
        <f>IF(A196&lt;'MASTER COPY'!$C$7,'MASTER COPY'!H198,"")</f>
        <v/>
      </c>
      <c r="G197" s="27" t="str">
        <f ca="1">IF(A196&lt;'MASTER COPY'!$C$7,IF(J197=1,1,IF(J197=2,2,IF(J197=3,3,IF(J197=0,0,IF(J197=4,4,IF(J197=5,RANDBETWEEN(3,6),IF(J197=6,RANDBETWEEN(4,7),IF(J197=7,RANDBETWEEN(5,8),IF(J197=8,RANDBETWEEN(6,9),IF(J197=10,10,RANDBETWEEN(9,10))))))))))),"")</f>
        <v/>
      </c>
      <c r="H197" s="27" t="str">
        <f>IF(A196&lt;'MASTER COPY'!$C$7,MIN(2*J197-G197,10),"")</f>
        <v/>
      </c>
      <c r="I197" s="27" t="str">
        <f>IF(A196&lt;'MASTER COPY'!$C$7,3*J197-(G197+H197),"")</f>
        <v/>
      </c>
      <c r="J197" s="27" t="str">
        <f>IF(A196&lt;'MASTER COPY'!$C$7,'MASTER COPY'!G198,"")</f>
        <v/>
      </c>
    </row>
    <row r="198" spans="1:10" ht="20.100000000000001" customHeight="1" x14ac:dyDescent="0.25">
      <c r="A198" s="63" t="str">
        <f>IF(A197&lt;'MASTER COPY'!$C$7,'MASTER COPY'!A199,"")</f>
        <v/>
      </c>
      <c r="B198" s="63" t="str">
        <f>IF(A197&lt;'MASTER COPY'!$C$7,'MASTER COPY'!B199,"")</f>
        <v/>
      </c>
      <c r="C198" s="28" t="str">
        <f>IF(A197&lt;'MASTER COPY'!$C$7,'MASTER COPY'!C199,"")</f>
        <v/>
      </c>
      <c r="D198" s="47" t="str">
        <f>IF(A197&lt;'MASTER COPY'!$C$7,'MASTER COPY'!D199/2,"")</f>
        <v/>
      </c>
      <c r="E198" s="48" t="str">
        <f>IF(A197&lt;'MASTER COPY'!$C$7,'MASTER COPY'!E199/2,"")</f>
        <v/>
      </c>
      <c r="F198" s="63" t="str">
        <f>IF(A197&lt;'MASTER COPY'!$C$7,'MASTER COPY'!H199,"")</f>
        <v/>
      </c>
      <c r="G198" s="27" t="str">
        <f ca="1">IF(A197&lt;'MASTER COPY'!$C$7,IF(J198=1,1,IF(J198=2,2,IF(J198=3,3,IF(J198=0,0,IF(J198=4,4,IF(J198=5,RANDBETWEEN(3,6),IF(J198=6,RANDBETWEEN(4,7),IF(J198=7,RANDBETWEEN(5,8),IF(J198=8,RANDBETWEEN(6,9),IF(J198=10,10,RANDBETWEEN(9,10))))))))))),"")</f>
        <v/>
      </c>
      <c r="H198" s="27" t="str">
        <f>IF(A197&lt;'MASTER COPY'!$C$7,MIN(2*J198-G198,10),"")</f>
        <v/>
      </c>
      <c r="I198" s="27" t="str">
        <f>IF(A197&lt;'MASTER COPY'!$C$7,3*J198-(G198+H198),"")</f>
        <v/>
      </c>
      <c r="J198" s="27" t="str">
        <f>IF(A197&lt;'MASTER COPY'!$C$7,'MASTER COPY'!G199,"")</f>
        <v/>
      </c>
    </row>
    <row r="199" spans="1:10" ht="20.100000000000001" customHeight="1" x14ac:dyDescent="0.25">
      <c r="A199" s="63" t="str">
        <f>IF(A198&lt;'MASTER COPY'!$C$7,'MASTER COPY'!A200,"")</f>
        <v/>
      </c>
      <c r="B199" s="63" t="str">
        <f>IF(A198&lt;'MASTER COPY'!$C$7,'MASTER COPY'!B200,"")</f>
        <v/>
      </c>
      <c r="C199" s="28" t="str">
        <f>IF(A198&lt;'MASTER COPY'!$C$7,'MASTER COPY'!C200,"")</f>
        <v/>
      </c>
      <c r="D199" s="47" t="str">
        <f>IF(A198&lt;'MASTER COPY'!$C$7,'MASTER COPY'!D200/2,"")</f>
        <v/>
      </c>
      <c r="E199" s="48" t="str">
        <f>IF(A198&lt;'MASTER COPY'!$C$7,'MASTER COPY'!E200/2,"")</f>
        <v/>
      </c>
      <c r="F199" s="63" t="str">
        <f>IF(A198&lt;'MASTER COPY'!$C$7,'MASTER COPY'!H200,"")</f>
        <v/>
      </c>
      <c r="G199" s="27" t="str">
        <f ca="1">IF(A198&lt;'MASTER COPY'!$C$7,IF(J199=1,1,IF(J199=2,2,IF(J199=3,3,IF(J199=0,0,IF(J199=4,4,IF(J199=5,RANDBETWEEN(3,6),IF(J199=6,RANDBETWEEN(4,7),IF(J199=7,RANDBETWEEN(5,8),IF(J199=8,RANDBETWEEN(6,9),IF(J199=10,10,RANDBETWEEN(9,10))))))))))),"")</f>
        <v/>
      </c>
      <c r="H199" s="27" t="str">
        <f>IF(A198&lt;'MASTER COPY'!$C$7,MIN(2*J199-G199,10),"")</f>
        <v/>
      </c>
      <c r="I199" s="27" t="str">
        <f>IF(A198&lt;'MASTER COPY'!$C$7,3*J199-(G199+H199),"")</f>
        <v/>
      </c>
      <c r="J199" s="27" t="str">
        <f>IF(A198&lt;'MASTER COPY'!$C$7,'MASTER COPY'!G200,"")</f>
        <v/>
      </c>
    </row>
    <row r="200" spans="1:10" ht="20.100000000000001" customHeight="1" x14ac:dyDescent="0.25">
      <c r="A200" s="63" t="str">
        <f>IF(A199&lt;'MASTER COPY'!$C$7,'MASTER COPY'!A201,"")</f>
        <v/>
      </c>
      <c r="B200" s="63" t="str">
        <f>IF(A199&lt;'MASTER COPY'!$C$7,'MASTER COPY'!B201,"")</f>
        <v/>
      </c>
      <c r="C200" s="28" t="str">
        <f>IF(A199&lt;'MASTER COPY'!$C$7,'MASTER COPY'!C201,"")</f>
        <v/>
      </c>
      <c r="D200" s="47" t="str">
        <f>IF(A199&lt;'MASTER COPY'!$C$7,'MASTER COPY'!D201/2,"")</f>
        <v/>
      </c>
      <c r="E200" s="48" t="str">
        <f>IF(A199&lt;'MASTER COPY'!$C$7,'MASTER COPY'!E201/2,"")</f>
        <v/>
      </c>
      <c r="F200" s="63" t="str">
        <f>IF(A199&lt;'MASTER COPY'!$C$7,'MASTER COPY'!H201,"")</f>
        <v/>
      </c>
      <c r="G200" s="27" t="str">
        <f ca="1">IF(A199&lt;'MASTER COPY'!$C$7,IF(J200=1,1,IF(J200=2,2,IF(J200=3,3,IF(J200=0,0,IF(J200=4,4,IF(J200=5,RANDBETWEEN(3,6),IF(J200=6,RANDBETWEEN(4,7),IF(J200=7,RANDBETWEEN(5,8),IF(J200=8,RANDBETWEEN(6,9),IF(J200=10,10,RANDBETWEEN(9,10))))))))))),"")</f>
        <v/>
      </c>
      <c r="H200" s="27" t="str">
        <f>IF(A199&lt;'MASTER COPY'!$C$7,MIN(2*J200-G200,10),"")</f>
        <v/>
      </c>
      <c r="I200" s="27" t="str">
        <f>IF(A199&lt;'MASTER COPY'!$C$7,3*J200-(G200+H200),"")</f>
        <v/>
      </c>
      <c r="J200" s="27" t="str">
        <f>IF(A199&lt;'MASTER COPY'!$C$7,'MASTER COPY'!G201,"")</f>
        <v/>
      </c>
    </row>
    <row r="201" spans="1:10" ht="20.100000000000001" customHeight="1" x14ac:dyDescent="0.25">
      <c r="A201" s="63" t="str">
        <f>IF(A200&lt;'MASTER COPY'!$C$7,'MASTER COPY'!A202,"")</f>
        <v/>
      </c>
      <c r="B201" s="63" t="str">
        <f>IF(A200&lt;'MASTER COPY'!$C$7,'MASTER COPY'!B202,"")</f>
        <v/>
      </c>
      <c r="C201" s="28" t="str">
        <f>IF(A200&lt;'MASTER COPY'!$C$7,'MASTER COPY'!C202,"")</f>
        <v/>
      </c>
      <c r="D201" s="47" t="str">
        <f>IF(A200&lt;'MASTER COPY'!$C$7,'MASTER COPY'!D202/2,"")</f>
        <v/>
      </c>
      <c r="E201" s="48" t="str">
        <f>IF(A200&lt;'MASTER COPY'!$C$7,'MASTER COPY'!E202/2,"")</f>
        <v/>
      </c>
      <c r="F201" s="63" t="str">
        <f>IF(A200&lt;'MASTER COPY'!$C$7,'MASTER COPY'!H202,"")</f>
        <v/>
      </c>
      <c r="G201" s="27" t="str">
        <f ca="1">IF(A200&lt;'MASTER COPY'!$C$7,IF(J201=1,1,IF(J201=2,2,IF(J201=3,3,IF(J201=0,0,IF(J201=4,4,IF(J201=5,RANDBETWEEN(3,6),IF(J201=6,RANDBETWEEN(4,7),IF(J201=7,RANDBETWEEN(5,8),IF(J201=8,RANDBETWEEN(6,9),IF(J201=10,10,RANDBETWEEN(9,10))))))))))),"")</f>
        <v/>
      </c>
      <c r="H201" s="27" t="str">
        <f>IF(A200&lt;'MASTER COPY'!$C$7,MIN(2*J201-G201,10),"")</f>
        <v/>
      </c>
      <c r="I201" s="27" t="str">
        <f>IF(A200&lt;'MASTER COPY'!$C$7,3*J201-(G201+H201),"")</f>
        <v/>
      </c>
      <c r="J201" s="27" t="str">
        <f>IF(A200&lt;'MASTER COPY'!$C$7,'MASTER COPY'!G202,"")</f>
        <v/>
      </c>
    </row>
    <row r="202" spans="1:10" ht="20.100000000000001" customHeight="1" x14ac:dyDescent="0.25">
      <c r="A202" s="63" t="str">
        <f>IF(A201&lt;'MASTER COPY'!$C$7,'MASTER COPY'!A203,"")</f>
        <v/>
      </c>
      <c r="B202" s="63" t="str">
        <f>IF(A201&lt;'MASTER COPY'!$C$7,'MASTER COPY'!B203,"")</f>
        <v/>
      </c>
      <c r="C202" s="28" t="str">
        <f>IF(A201&lt;'MASTER COPY'!$C$7,'MASTER COPY'!C203,"")</f>
        <v/>
      </c>
      <c r="D202" s="47" t="str">
        <f>IF(A201&lt;'MASTER COPY'!$C$7,'MASTER COPY'!D203/2,"")</f>
        <v/>
      </c>
      <c r="E202" s="48" t="str">
        <f>IF(A201&lt;'MASTER COPY'!$C$7,'MASTER COPY'!E203/2,"")</f>
        <v/>
      </c>
      <c r="F202" s="63" t="str">
        <f>IF(A201&lt;'MASTER COPY'!$C$7,'MASTER COPY'!H203,"")</f>
        <v/>
      </c>
      <c r="G202" s="27" t="str">
        <f ca="1">IF(A201&lt;'MASTER COPY'!$C$7,IF(J202=1,1,IF(J202=2,2,IF(J202=3,3,IF(J202=0,0,IF(J202=4,4,IF(J202=5,RANDBETWEEN(3,6),IF(J202=6,RANDBETWEEN(4,7),IF(J202=7,RANDBETWEEN(5,8),IF(J202=8,RANDBETWEEN(6,9),IF(J202=10,10,RANDBETWEEN(9,10))))))))))),"")</f>
        <v/>
      </c>
      <c r="H202" s="27" t="str">
        <f>IF(A201&lt;'MASTER COPY'!$C$7,MIN(2*J202-G202,10),"")</f>
        <v/>
      </c>
      <c r="I202" s="27" t="str">
        <f>IF(A201&lt;'MASTER COPY'!$C$7,3*J202-(G202+H202),"")</f>
        <v/>
      </c>
      <c r="J202" s="27" t="str">
        <f>IF(A201&lt;'MASTER COPY'!$C$7,'MASTER COPY'!G203,"")</f>
        <v/>
      </c>
    </row>
    <row r="203" spans="1:10" ht="20.100000000000001" customHeight="1" x14ac:dyDescent="0.25">
      <c r="A203" s="63" t="str">
        <f>IF(A202&lt;'MASTER COPY'!$C$7,'MASTER COPY'!A204,"")</f>
        <v/>
      </c>
      <c r="B203" s="63" t="str">
        <f>IF(A202&lt;'MASTER COPY'!$C$7,'MASTER COPY'!B204,"")</f>
        <v/>
      </c>
      <c r="C203" s="28" t="str">
        <f>IF(A202&lt;'MASTER COPY'!$C$7,'MASTER COPY'!C204,"")</f>
        <v/>
      </c>
      <c r="D203" s="47" t="str">
        <f>IF(A202&lt;'MASTER COPY'!$C$7,'MASTER COPY'!D204/2,"")</f>
        <v/>
      </c>
      <c r="E203" s="48" t="str">
        <f>IF(A202&lt;'MASTER COPY'!$C$7,'MASTER COPY'!E204/2,"")</f>
        <v/>
      </c>
      <c r="F203" s="63" t="str">
        <f>IF(A202&lt;'MASTER COPY'!$C$7,'MASTER COPY'!H204,"")</f>
        <v/>
      </c>
      <c r="G203" s="27" t="str">
        <f ca="1">IF(A202&lt;'MASTER COPY'!$C$7,IF(J203=1,1,IF(J203=2,2,IF(J203=3,3,IF(J203=0,0,IF(J203=4,4,IF(J203=5,RANDBETWEEN(3,6),IF(J203=6,RANDBETWEEN(4,7),IF(J203=7,RANDBETWEEN(5,8),IF(J203=8,RANDBETWEEN(6,9),IF(J203=10,10,RANDBETWEEN(9,10))))))))))),"")</f>
        <v/>
      </c>
      <c r="H203" s="27" t="str">
        <f>IF(A202&lt;'MASTER COPY'!$C$7,MIN(2*J203-G203,10),"")</f>
        <v/>
      </c>
      <c r="I203" s="27" t="str">
        <f>IF(A202&lt;'MASTER COPY'!$C$7,3*J203-(G203+H203),"")</f>
        <v/>
      </c>
      <c r="J203" s="27" t="str">
        <f>IF(A202&lt;'MASTER COPY'!$C$7,'MASTER COPY'!G204,"")</f>
        <v/>
      </c>
    </row>
    <row r="204" spans="1:10" ht="20.100000000000001" customHeight="1" x14ac:dyDescent="0.25">
      <c r="A204" s="63" t="str">
        <f>IF(A203&lt;'MASTER COPY'!$C$7,'MASTER COPY'!A205,"")</f>
        <v/>
      </c>
      <c r="B204" s="63" t="str">
        <f>IF(A203&lt;'MASTER COPY'!$C$7,'MASTER COPY'!B205,"")</f>
        <v/>
      </c>
      <c r="C204" s="28" t="str">
        <f>IF(A203&lt;'MASTER COPY'!$C$7,'MASTER COPY'!C205,"")</f>
        <v/>
      </c>
      <c r="D204" s="47" t="str">
        <f>IF(A203&lt;'MASTER COPY'!$C$7,'MASTER COPY'!D205/2,"")</f>
        <v/>
      </c>
      <c r="E204" s="48" t="str">
        <f>IF(A203&lt;'MASTER COPY'!$C$7,'MASTER COPY'!E205/2,"")</f>
        <v/>
      </c>
      <c r="F204" s="63" t="str">
        <f>IF(A203&lt;'MASTER COPY'!$C$7,'MASTER COPY'!H205,"")</f>
        <v/>
      </c>
      <c r="G204" s="27" t="str">
        <f ca="1">IF(A203&lt;'MASTER COPY'!$C$7,IF(J204=1,1,IF(J204=2,2,IF(J204=3,3,IF(J204=0,0,IF(J204=4,4,IF(J204=5,RANDBETWEEN(3,6),IF(J204=6,RANDBETWEEN(4,7),IF(J204=7,RANDBETWEEN(5,8),IF(J204=8,RANDBETWEEN(6,9),IF(J204=10,10,RANDBETWEEN(9,10))))))))))),"")</f>
        <v/>
      </c>
      <c r="H204" s="27" t="str">
        <f>IF(A203&lt;'MASTER COPY'!$C$7,MIN(2*J204-G204,10),"")</f>
        <v/>
      </c>
      <c r="I204" s="27" t="str">
        <f>IF(A203&lt;'MASTER COPY'!$C$7,3*J204-(G204+H204),"")</f>
        <v/>
      </c>
      <c r="J204" s="27" t="str">
        <f>IF(A203&lt;'MASTER COPY'!$C$7,'MASTER COPY'!G205,"")</f>
        <v/>
      </c>
    </row>
    <row r="205" spans="1:10" ht="20.100000000000001" customHeight="1" x14ac:dyDescent="0.25">
      <c r="A205" s="63" t="str">
        <f>IF(A204&lt;'MASTER COPY'!$C$7,'MASTER COPY'!A206,"")</f>
        <v/>
      </c>
      <c r="B205" s="63" t="str">
        <f>IF(A204&lt;'MASTER COPY'!$C$7,'MASTER COPY'!B206,"")</f>
        <v/>
      </c>
      <c r="C205" s="28" t="str">
        <f>IF(A204&lt;'MASTER COPY'!$C$7,'MASTER COPY'!C206,"")</f>
        <v/>
      </c>
      <c r="D205" s="47" t="str">
        <f>IF(A204&lt;'MASTER COPY'!$C$7,'MASTER COPY'!D206/2,"")</f>
        <v/>
      </c>
      <c r="E205" s="48" t="str">
        <f>IF(A204&lt;'MASTER COPY'!$C$7,'MASTER COPY'!E206/2,"")</f>
        <v/>
      </c>
      <c r="F205" s="63" t="str">
        <f>IF(A204&lt;'MASTER COPY'!$C$7,'MASTER COPY'!H206,"")</f>
        <v/>
      </c>
      <c r="G205" s="27" t="str">
        <f ca="1">IF(A204&lt;'MASTER COPY'!$C$7,IF(J205=1,1,IF(J205=2,2,IF(J205=3,3,IF(J205=0,0,IF(J205=4,4,IF(J205=5,RANDBETWEEN(3,6),IF(J205=6,RANDBETWEEN(4,7),IF(J205=7,RANDBETWEEN(5,8),IF(J205=8,RANDBETWEEN(6,9),IF(J205=10,10,RANDBETWEEN(9,10))))))))))),"")</f>
        <v/>
      </c>
      <c r="H205" s="27" t="str">
        <f>IF(A204&lt;'MASTER COPY'!$C$7,MIN(2*J205-G205,10),"")</f>
        <v/>
      </c>
      <c r="I205" s="27" t="str">
        <f>IF(A204&lt;'MASTER COPY'!$C$7,3*J205-(G205+H205),"")</f>
        <v/>
      </c>
      <c r="J205" s="27" t="str">
        <f>IF(A204&lt;'MASTER COPY'!$C$7,'MASTER COPY'!G206,"")</f>
        <v/>
      </c>
    </row>
    <row r="206" spans="1:10" ht="20.100000000000001" customHeight="1" x14ac:dyDescent="0.25">
      <c r="A206" s="63" t="str">
        <f>IF(A205&lt;'MASTER COPY'!$C$7,'MASTER COPY'!A207,"")</f>
        <v/>
      </c>
      <c r="B206" s="63" t="str">
        <f>IF(A205&lt;'MASTER COPY'!$C$7,'MASTER COPY'!B207,"")</f>
        <v/>
      </c>
      <c r="C206" s="28" t="str">
        <f>IF(A205&lt;'MASTER COPY'!$C$7,'MASTER COPY'!C207,"")</f>
        <v/>
      </c>
      <c r="D206" s="47" t="str">
        <f>IF(A205&lt;'MASTER COPY'!$C$7,'MASTER COPY'!D207/2,"")</f>
        <v/>
      </c>
      <c r="E206" s="48" t="str">
        <f>IF(A205&lt;'MASTER COPY'!$C$7,'MASTER COPY'!E207/2,"")</f>
        <v/>
      </c>
      <c r="F206" s="63" t="str">
        <f>IF(A205&lt;'MASTER COPY'!$C$7,'MASTER COPY'!H207,"")</f>
        <v/>
      </c>
      <c r="G206" s="27" t="str">
        <f ca="1">IF(A205&lt;'MASTER COPY'!$C$7,IF(J206=1,1,IF(J206=2,2,IF(J206=3,3,IF(J206=0,0,IF(J206=4,4,IF(J206=5,RANDBETWEEN(3,6),IF(J206=6,RANDBETWEEN(4,7),IF(J206=7,RANDBETWEEN(5,8),IF(J206=8,RANDBETWEEN(6,9),IF(J206=10,10,RANDBETWEEN(9,10))))))))))),"")</f>
        <v/>
      </c>
      <c r="H206" s="27" t="str">
        <f>IF(A205&lt;'MASTER COPY'!$C$7,MIN(2*J206-G206,10),"")</f>
        <v/>
      </c>
      <c r="I206" s="27" t="str">
        <f>IF(A205&lt;'MASTER COPY'!$C$7,3*J206-(G206+H206),"")</f>
        <v/>
      </c>
      <c r="J206" s="27" t="str">
        <f>IF(A205&lt;'MASTER COPY'!$C$7,'MASTER COPY'!G207,"")</f>
        <v/>
      </c>
    </row>
    <row r="207" spans="1:10" ht="20.100000000000001" customHeight="1" x14ac:dyDescent="0.25">
      <c r="A207" s="63" t="str">
        <f>IF(A206&lt;'MASTER COPY'!$C$7,'MASTER COPY'!A208,"")</f>
        <v/>
      </c>
      <c r="B207" s="63" t="str">
        <f>IF(A206&lt;'MASTER COPY'!$C$7,'MASTER COPY'!B208,"")</f>
        <v/>
      </c>
      <c r="C207" s="28" t="str">
        <f>IF(A206&lt;'MASTER COPY'!$C$7,'MASTER COPY'!C208,"")</f>
        <v/>
      </c>
      <c r="D207" s="47" t="str">
        <f>IF(A206&lt;'MASTER COPY'!$C$7,'MASTER COPY'!D208/2,"")</f>
        <v/>
      </c>
      <c r="E207" s="48" t="str">
        <f>IF(A206&lt;'MASTER COPY'!$C$7,'MASTER COPY'!E208/2,"")</f>
        <v/>
      </c>
      <c r="F207" s="63" t="str">
        <f>IF(A206&lt;'MASTER COPY'!$C$7,'MASTER COPY'!H208,"")</f>
        <v/>
      </c>
      <c r="G207" s="27" t="str">
        <f ca="1">IF(A206&lt;'MASTER COPY'!$C$7,IF(J207=1,1,IF(J207=2,2,IF(J207=3,3,IF(J207=0,0,IF(J207=4,4,IF(J207=5,RANDBETWEEN(3,6),IF(J207=6,RANDBETWEEN(4,7),IF(J207=7,RANDBETWEEN(5,8),IF(J207=8,RANDBETWEEN(6,9),IF(J207=10,10,RANDBETWEEN(9,10))))))))))),"")</f>
        <v/>
      </c>
      <c r="H207" s="27" t="str">
        <f>IF(A206&lt;'MASTER COPY'!$C$7,MIN(2*J207-G207,10),"")</f>
        <v/>
      </c>
      <c r="I207" s="27" t="str">
        <f>IF(A206&lt;'MASTER COPY'!$C$7,3*J207-(G207+H207),"")</f>
        <v/>
      </c>
      <c r="J207" s="27" t="str">
        <f>IF(A206&lt;'MASTER COPY'!$C$7,'MASTER COPY'!G208,"")</f>
        <v/>
      </c>
    </row>
    <row r="208" spans="1:10" ht="20.100000000000001" customHeight="1" x14ac:dyDescent="0.25">
      <c r="A208" s="63" t="str">
        <f>IF(A207&lt;'MASTER COPY'!$C$7,'MASTER COPY'!A209,"")</f>
        <v/>
      </c>
      <c r="B208" s="63" t="str">
        <f>IF(A207&lt;'MASTER COPY'!$C$7,'MASTER COPY'!B209,"")</f>
        <v/>
      </c>
      <c r="C208" s="28" t="str">
        <f>IF(A207&lt;'MASTER COPY'!$C$7,'MASTER COPY'!C209,"")</f>
        <v/>
      </c>
      <c r="D208" s="47" t="str">
        <f>IF(A207&lt;'MASTER COPY'!$C$7,'MASTER COPY'!D209/2,"")</f>
        <v/>
      </c>
      <c r="E208" s="48" t="str">
        <f>IF(A207&lt;'MASTER COPY'!$C$7,'MASTER COPY'!E209/2,"")</f>
        <v/>
      </c>
      <c r="F208" s="63" t="str">
        <f>IF(A207&lt;'MASTER COPY'!$C$7,'MASTER COPY'!H209,"")</f>
        <v/>
      </c>
      <c r="G208" s="27" t="str">
        <f ca="1">IF(A207&lt;'MASTER COPY'!$C$7,IF(J208=1,1,IF(J208=2,2,IF(J208=3,3,IF(J208=0,0,IF(J208=4,4,IF(J208=5,RANDBETWEEN(3,6),IF(J208=6,RANDBETWEEN(4,7),IF(J208=7,RANDBETWEEN(5,8),IF(J208=8,RANDBETWEEN(6,9),IF(J208=10,10,RANDBETWEEN(9,10))))))))))),"")</f>
        <v/>
      </c>
      <c r="H208" s="27" t="str">
        <f>IF(A207&lt;'MASTER COPY'!$C$7,MIN(2*J208-G208,10),"")</f>
        <v/>
      </c>
      <c r="I208" s="27" t="str">
        <f>IF(A207&lt;'MASTER COPY'!$C$7,3*J208-(G208+H208),"")</f>
        <v/>
      </c>
      <c r="J208" s="27" t="str">
        <f>IF(A207&lt;'MASTER COPY'!$C$7,'MASTER COPY'!G209,"")</f>
        <v/>
      </c>
    </row>
    <row r="209" spans="1:10" ht="20.100000000000001" customHeight="1" x14ac:dyDescent="0.25">
      <c r="A209" s="63" t="str">
        <f>IF(A208&lt;'MASTER COPY'!$C$7,'MASTER COPY'!A210,"")</f>
        <v/>
      </c>
      <c r="B209" s="63" t="str">
        <f>IF(A208&lt;'MASTER COPY'!$C$7,'MASTER COPY'!B210,"")</f>
        <v/>
      </c>
      <c r="C209" s="28" t="str">
        <f>IF(A208&lt;'MASTER COPY'!$C$7,'MASTER COPY'!C210,"")</f>
        <v/>
      </c>
      <c r="D209" s="47" t="str">
        <f>IF(A208&lt;'MASTER COPY'!$C$7,'MASTER COPY'!D210/2,"")</f>
        <v/>
      </c>
      <c r="E209" s="48" t="str">
        <f>IF(A208&lt;'MASTER COPY'!$C$7,'MASTER COPY'!E210/2,"")</f>
        <v/>
      </c>
      <c r="F209" s="63" t="str">
        <f>IF(A208&lt;'MASTER COPY'!$C$7,'MASTER COPY'!H210,"")</f>
        <v/>
      </c>
      <c r="G209" s="27" t="str">
        <f ca="1">IF(A208&lt;'MASTER COPY'!$C$7,IF(J209=1,1,IF(J209=2,2,IF(J209=3,3,IF(J209=0,0,IF(J209=4,4,IF(J209=5,RANDBETWEEN(3,6),IF(J209=6,RANDBETWEEN(4,7),IF(J209=7,RANDBETWEEN(5,8),IF(J209=8,RANDBETWEEN(6,9),IF(J209=10,10,RANDBETWEEN(9,10))))))))))),"")</f>
        <v/>
      </c>
      <c r="H209" s="27" t="str">
        <f>IF(A208&lt;'MASTER COPY'!$C$7,MIN(2*J209-G209,10),"")</f>
        <v/>
      </c>
      <c r="I209" s="27" t="str">
        <f>IF(A208&lt;'MASTER COPY'!$C$7,3*J209-(G209+H209),"")</f>
        <v/>
      </c>
      <c r="J209" s="27" t="str">
        <f>IF(A208&lt;'MASTER COPY'!$C$7,'MASTER COPY'!G210,"")</f>
        <v/>
      </c>
    </row>
    <row r="210" spans="1:10" ht="20.100000000000001" customHeight="1" x14ac:dyDescent="0.25">
      <c r="A210" s="63" t="str">
        <f>IF(A209&lt;'MASTER COPY'!$C$7,'MASTER COPY'!A211,"")</f>
        <v/>
      </c>
      <c r="B210" s="63" t="str">
        <f>IF(A209&lt;'MASTER COPY'!$C$7,'MASTER COPY'!B211,"")</f>
        <v/>
      </c>
      <c r="C210" s="28" t="str">
        <f>IF(A209&lt;'MASTER COPY'!$C$7,'MASTER COPY'!C211,"")</f>
        <v/>
      </c>
      <c r="D210" s="47" t="str">
        <f>IF(A209&lt;'MASTER COPY'!$C$7,'MASTER COPY'!D211/2,"")</f>
        <v/>
      </c>
      <c r="E210" s="48" t="str">
        <f>IF(A209&lt;'MASTER COPY'!$C$7,'MASTER COPY'!E211/2,"")</f>
        <v/>
      </c>
      <c r="F210" s="63" t="str">
        <f>IF(A209&lt;'MASTER COPY'!$C$7,'MASTER COPY'!H211,"")</f>
        <v/>
      </c>
      <c r="G210" s="27" t="str">
        <f ca="1">IF(A209&lt;'MASTER COPY'!$C$7,IF(J210=1,1,IF(J210=2,2,IF(J210=3,3,IF(J210=0,0,IF(J210=4,4,IF(J210=5,RANDBETWEEN(3,6),IF(J210=6,RANDBETWEEN(4,7),IF(J210=7,RANDBETWEEN(5,8),IF(J210=8,RANDBETWEEN(6,9),IF(J210=10,10,RANDBETWEEN(9,10))))))))))),"")</f>
        <v/>
      </c>
      <c r="H210" s="27" t="str">
        <f>IF(A209&lt;'MASTER COPY'!$C$7,MIN(2*J210-G210,10),"")</f>
        <v/>
      </c>
      <c r="I210" s="27" t="str">
        <f>IF(A209&lt;'MASTER COPY'!$C$7,3*J210-(G210+H210),"")</f>
        <v/>
      </c>
      <c r="J210" s="27" t="str">
        <f>IF(A209&lt;'MASTER COPY'!$C$7,'MASTER COPY'!G211,"")</f>
        <v/>
      </c>
    </row>
    <row r="211" spans="1:10" ht="20.100000000000001" customHeight="1" x14ac:dyDescent="0.25">
      <c r="A211" s="63" t="str">
        <f>IF(A210&lt;'MASTER COPY'!$C$7,'MASTER COPY'!A212,"")</f>
        <v/>
      </c>
      <c r="B211" s="63" t="str">
        <f>IF(A210&lt;'MASTER COPY'!$C$7,'MASTER COPY'!B212,"")</f>
        <v/>
      </c>
      <c r="C211" s="28" t="str">
        <f>IF(A210&lt;'MASTER COPY'!$C$7,'MASTER COPY'!C212,"")</f>
        <v/>
      </c>
      <c r="D211" s="47" t="str">
        <f>IF(A210&lt;'MASTER COPY'!$C$7,'MASTER COPY'!D212/2,"")</f>
        <v/>
      </c>
      <c r="E211" s="48" t="str">
        <f>IF(A210&lt;'MASTER COPY'!$C$7,'MASTER COPY'!E212/2,"")</f>
        <v/>
      </c>
      <c r="F211" s="63" t="str">
        <f>IF(A210&lt;'MASTER COPY'!$C$7,'MASTER COPY'!H212,"")</f>
        <v/>
      </c>
      <c r="G211" s="27" t="str">
        <f ca="1">IF(A210&lt;'MASTER COPY'!$C$7,IF(J211=1,1,IF(J211=2,2,IF(J211=3,3,IF(J211=0,0,IF(J211=4,4,IF(J211=5,RANDBETWEEN(3,6),IF(J211=6,RANDBETWEEN(4,7),IF(J211=7,RANDBETWEEN(5,8),IF(J211=8,RANDBETWEEN(6,9),IF(J211=10,10,RANDBETWEEN(9,10))))))))))),"")</f>
        <v/>
      </c>
      <c r="H211" s="27" t="str">
        <f>IF(A210&lt;'MASTER COPY'!$C$7,MIN(2*J211-G211,10),"")</f>
        <v/>
      </c>
      <c r="I211" s="27" t="str">
        <f>IF(A210&lt;'MASTER COPY'!$C$7,3*J211-(G211+H211),"")</f>
        <v/>
      </c>
      <c r="J211" s="27" t="str">
        <f>IF(A210&lt;'MASTER COPY'!$C$7,'MASTER COPY'!G212,"")</f>
        <v/>
      </c>
    </row>
    <row r="212" spans="1:10" ht="20.100000000000001" customHeight="1" x14ac:dyDescent="0.25">
      <c r="A212" s="63" t="str">
        <f>IF(A211&lt;'MASTER COPY'!$C$7,'MASTER COPY'!A213,"")</f>
        <v/>
      </c>
      <c r="B212" s="63" t="str">
        <f>IF(A211&lt;'MASTER COPY'!$C$7,'MASTER COPY'!B213,"")</f>
        <v/>
      </c>
      <c r="C212" s="28" t="str">
        <f>IF(A211&lt;'MASTER COPY'!$C$7,'MASTER COPY'!C213,"")</f>
        <v/>
      </c>
      <c r="D212" s="47" t="str">
        <f>IF(A211&lt;'MASTER COPY'!$C$7,'MASTER COPY'!D213/2,"")</f>
        <v/>
      </c>
      <c r="E212" s="48" t="str">
        <f>IF(A211&lt;'MASTER COPY'!$C$7,'MASTER COPY'!E213/2,"")</f>
        <v/>
      </c>
      <c r="F212" s="63" t="str">
        <f>IF(A211&lt;'MASTER COPY'!$C$7,'MASTER COPY'!H213,"")</f>
        <v/>
      </c>
      <c r="G212" s="27" t="str">
        <f ca="1">IF(A211&lt;'MASTER COPY'!$C$7,IF(J212=1,1,IF(J212=2,2,IF(J212=3,3,IF(J212=0,0,IF(J212=4,4,IF(J212=5,RANDBETWEEN(3,6),IF(J212=6,RANDBETWEEN(4,7),IF(J212=7,RANDBETWEEN(5,8),IF(J212=8,RANDBETWEEN(6,9),IF(J212=10,10,RANDBETWEEN(9,10))))))))))),"")</f>
        <v/>
      </c>
      <c r="H212" s="27" t="str">
        <f>IF(A211&lt;'MASTER COPY'!$C$7,MIN(2*J212-G212,10),"")</f>
        <v/>
      </c>
      <c r="I212" s="27" t="str">
        <f>IF(A211&lt;'MASTER COPY'!$C$7,3*J212-(G212+H212),"")</f>
        <v/>
      </c>
      <c r="J212" s="27" t="str">
        <f>IF(A211&lt;'MASTER COPY'!$C$7,'MASTER COPY'!G213,"")</f>
        <v/>
      </c>
    </row>
    <row r="213" spans="1:10" ht="20.100000000000001" customHeight="1" x14ac:dyDescent="0.25">
      <c r="A213" s="63" t="str">
        <f>IF(A212&lt;'MASTER COPY'!$C$7,'MASTER COPY'!A214,"")</f>
        <v/>
      </c>
      <c r="B213" s="63" t="str">
        <f>IF(A212&lt;'MASTER COPY'!$C$7,'MASTER COPY'!B214,"")</f>
        <v/>
      </c>
      <c r="C213" s="28" t="str">
        <f>IF(A212&lt;'MASTER COPY'!$C$7,'MASTER COPY'!C214,"")</f>
        <v/>
      </c>
      <c r="D213" s="47" t="str">
        <f>IF(A212&lt;'MASTER COPY'!$C$7,'MASTER COPY'!D214/2,"")</f>
        <v/>
      </c>
      <c r="E213" s="48" t="str">
        <f>IF(A212&lt;'MASTER COPY'!$C$7,'MASTER COPY'!E214/2,"")</f>
        <v/>
      </c>
      <c r="F213" s="63" t="str">
        <f>IF(A212&lt;'MASTER COPY'!$C$7,'MASTER COPY'!H214,"")</f>
        <v/>
      </c>
      <c r="G213" s="27" t="str">
        <f ca="1">IF(A212&lt;'MASTER COPY'!$C$7,IF(J213=1,1,IF(J213=2,2,IF(J213=3,3,IF(J213=0,0,IF(J213=4,4,IF(J213=5,RANDBETWEEN(3,6),IF(J213=6,RANDBETWEEN(4,7),IF(J213=7,RANDBETWEEN(5,8),IF(J213=8,RANDBETWEEN(6,9),IF(J213=10,10,RANDBETWEEN(9,10))))))))))),"")</f>
        <v/>
      </c>
      <c r="H213" s="27" t="str">
        <f>IF(A212&lt;'MASTER COPY'!$C$7,MIN(2*J213-G213,10),"")</f>
        <v/>
      </c>
      <c r="I213" s="27" t="str">
        <f>IF(A212&lt;'MASTER COPY'!$C$7,3*J213-(G213+H213),"")</f>
        <v/>
      </c>
      <c r="J213" s="27" t="str">
        <f>IF(A212&lt;'MASTER COPY'!$C$7,'MASTER COPY'!G214,"")</f>
        <v/>
      </c>
    </row>
    <row r="214" spans="1:10" ht="20.100000000000001" customHeight="1" x14ac:dyDescent="0.25">
      <c r="A214" s="63" t="str">
        <f>IF(A213&lt;'MASTER COPY'!$C$7,'MASTER COPY'!A215,"")</f>
        <v/>
      </c>
      <c r="B214" s="63" t="str">
        <f>IF(A213&lt;'MASTER COPY'!$C$7,'MASTER COPY'!B215,"")</f>
        <v/>
      </c>
      <c r="C214" s="28" t="str">
        <f>IF(A213&lt;'MASTER COPY'!$C$7,'MASTER COPY'!C215,"")</f>
        <v/>
      </c>
      <c r="D214" s="47" t="str">
        <f>IF(A213&lt;'MASTER COPY'!$C$7,'MASTER COPY'!D215/2,"")</f>
        <v/>
      </c>
      <c r="E214" s="48" t="str">
        <f>IF(A213&lt;'MASTER COPY'!$C$7,'MASTER COPY'!E215/2,"")</f>
        <v/>
      </c>
      <c r="F214" s="63" t="str">
        <f>IF(A213&lt;'MASTER COPY'!$C$7,'MASTER COPY'!H215,"")</f>
        <v/>
      </c>
      <c r="G214" s="27" t="str">
        <f ca="1">IF(A213&lt;'MASTER COPY'!$C$7,IF(J214=1,1,IF(J214=2,2,IF(J214=3,3,IF(J214=0,0,IF(J214=4,4,IF(J214=5,RANDBETWEEN(3,6),IF(J214=6,RANDBETWEEN(4,7),IF(J214=7,RANDBETWEEN(5,8),IF(J214=8,RANDBETWEEN(6,9),IF(J214=10,10,RANDBETWEEN(9,10))))))))))),"")</f>
        <v/>
      </c>
      <c r="H214" s="27" t="str">
        <f>IF(A213&lt;'MASTER COPY'!$C$7,MIN(2*J214-G214,10),"")</f>
        <v/>
      </c>
      <c r="I214" s="27" t="str">
        <f>IF(A213&lt;'MASTER COPY'!$C$7,3*J214-(G214+H214),"")</f>
        <v/>
      </c>
      <c r="J214" s="27" t="str">
        <f>IF(A213&lt;'MASTER COPY'!$C$7,'MASTER COPY'!G215,"")</f>
        <v/>
      </c>
    </row>
    <row r="215" spans="1:10" ht="20.100000000000001" customHeight="1" x14ac:dyDescent="0.25">
      <c r="A215" s="63" t="str">
        <f>IF(A214&lt;'MASTER COPY'!$C$7,'MASTER COPY'!A216,"")</f>
        <v/>
      </c>
      <c r="B215" s="63" t="str">
        <f>IF(A214&lt;'MASTER COPY'!$C$7,'MASTER COPY'!B216,"")</f>
        <v/>
      </c>
      <c r="C215" s="28" t="str">
        <f>IF(A214&lt;'MASTER COPY'!$C$7,'MASTER COPY'!C216,"")</f>
        <v/>
      </c>
      <c r="D215" s="47" t="str">
        <f>IF(A214&lt;'MASTER COPY'!$C$7,'MASTER COPY'!D216/2,"")</f>
        <v/>
      </c>
      <c r="E215" s="48" t="str">
        <f>IF(A214&lt;'MASTER COPY'!$C$7,'MASTER COPY'!E216/2,"")</f>
        <v/>
      </c>
      <c r="F215" s="63" t="str">
        <f>IF(A214&lt;'MASTER COPY'!$C$7,'MASTER COPY'!H216,"")</f>
        <v/>
      </c>
      <c r="G215" s="27" t="str">
        <f ca="1">IF(A214&lt;'MASTER COPY'!$C$7,IF(J215=1,1,IF(J215=2,2,IF(J215=3,3,IF(J215=0,0,IF(J215=4,4,IF(J215=5,RANDBETWEEN(3,6),IF(J215=6,RANDBETWEEN(4,7),IF(J215=7,RANDBETWEEN(5,8),IF(J215=8,RANDBETWEEN(6,9),IF(J215=10,10,RANDBETWEEN(9,10))))))))))),"")</f>
        <v/>
      </c>
      <c r="H215" s="27" t="str">
        <f>IF(A214&lt;'MASTER COPY'!$C$7,MIN(2*J215-G215,10),"")</f>
        <v/>
      </c>
      <c r="I215" s="27" t="str">
        <f>IF(A214&lt;'MASTER COPY'!$C$7,3*J215-(G215+H215),"")</f>
        <v/>
      </c>
      <c r="J215" s="27" t="str">
        <f>IF(A214&lt;'MASTER COPY'!$C$7,'MASTER COPY'!G216,"")</f>
        <v/>
      </c>
    </row>
    <row r="216" spans="1:10" ht="20.100000000000001" customHeight="1" x14ac:dyDescent="0.25">
      <c r="A216" s="63" t="str">
        <f>IF(A215&lt;'MASTER COPY'!$C$7,'MASTER COPY'!A217,"")</f>
        <v/>
      </c>
      <c r="B216" s="63" t="str">
        <f>IF(A215&lt;'MASTER COPY'!$C$7,'MASTER COPY'!B217,"")</f>
        <v/>
      </c>
      <c r="C216" s="28" t="str">
        <f>IF(A215&lt;'MASTER COPY'!$C$7,'MASTER COPY'!C217,"")</f>
        <v/>
      </c>
      <c r="D216" s="47" t="str">
        <f>IF(A215&lt;'MASTER COPY'!$C$7,'MASTER COPY'!D217/2,"")</f>
        <v/>
      </c>
      <c r="E216" s="48" t="str">
        <f>IF(A215&lt;'MASTER COPY'!$C$7,'MASTER COPY'!E217/2,"")</f>
        <v/>
      </c>
      <c r="F216" s="63" t="str">
        <f>IF(A215&lt;'MASTER COPY'!$C$7,'MASTER COPY'!H217,"")</f>
        <v/>
      </c>
      <c r="G216" s="27" t="str">
        <f ca="1">IF(A215&lt;'MASTER COPY'!$C$7,IF(J216=1,1,IF(J216=2,2,IF(J216=3,3,IF(J216=0,0,IF(J216=4,4,IF(J216=5,RANDBETWEEN(3,6),IF(J216=6,RANDBETWEEN(4,7),IF(J216=7,RANDBETWEEN(5,8),IF(J216=8,RANDBETWEEN(6,9),IF(J216=10,10,RANDBETWEEN(9,10))))))))))),"")</f>
        <v/>
      </c>
      <c r="H216" s="27" t="str">
        <f>IF(A215&lt;'MASTER COPY'!$C$7,MIN(2*J216-G216,10),"")</f>
        <v/>
      </c>
      <c r="I216" s="27" t="str">
        <f>IF(A215&lt;'MASTER COPY'!$C$7,3*J216-(G216+H216),"")</f>
        <v/>
      </c>
      <c r="J216" s="27" t="str">
        <f>IF(A215&lt;'MASTER COPY'!$C$7,'MASTER COPY'!G217,"")</f>
        <v/>
      </c>
    </row>
    <row r="217" spans="1:10" ht="20.100000000000001" customHeight="1" x14ac:dyDescent="0.25">
      <c r="A217" s="63" t="str">
        <f>IF(A216&lt;'MASTER COPY'!$C$7,'MASTER COPY'!A218,"")</f>
        <v/>
      </c>
      <c r="B217" s="63" t="str">
        <f>IF(A216&lt;'MASTER COPY'!$C$7,'MASTER COPY'!B218,"")</f>
        <v/>
      </c>
      <c r="C217" s="28" t="str">
        <f>IF(A216&lt;'MASTER COPY'!$C$7,'MASTER COPY'!C218,"")</f>
        <v/>
      </c>
      <c r="D217" s="47" t="str">
        <f>IF(A216&lt;'MASTER COPY'!$C$7,'MASTER COPY'!D218/2,"")</f>
        <v/>
      </c>
      <c r="E217" s="48" t="str">
        <f>IF(A216&lt;'MASTER COPY'!$C$7,'MASTER COPY'!E218/2,"")</f>
        <v/>
      </c>
      <c r="F217" s="63" t="str">
        <f>IF(A216&lt;'MASTER COPY'!$C$7,'MASTER COPY'!H218,"")</f>
        <v/>
      </c>
      <c r="G217" s="27" t="str">
        <f ca="1">IF(A216&lt;'MASTER COPY'!$C$7,IF(J217=1,1,IF(J217=2,2,IF(J217=3,3,IF(J217=0,0,IF(J217=4,4,IF(J217=5,RANDBETWEEN(3,6),IF(J217=6,RANDBETWEEN(4,7),IF(J217=7,RANDBETWEEN(5,8),IF(J217=8,RANDBETWEEN(6,9),IF(J217=10,10,RANDBETWEEN(9,10))))))))))),"")</f>
        <v/>
      </c>
      <c r="H217" s="27" t="str">
        <f>IF(A216&lt;'MASTER COPY'!$C$7,MIN(2*J217-G217,10),"")</f>
        <v/>
      </c>
      <c r="I217" s="27" t="str">
        <f>IF(A216&lt;'MASTER COPY'!$C$7,3*J217-(G217+H217),"")</f>
        <v/>
      </c>
      <c r="J217" s="27" t="str">
        <f>IF(A216&lt;'MASTER COPY'!$C$7,'MASTER COPY'!G218,"")</f>
        <v/>
      </c>
    </row>
    <row r="218" spans="1:10" ht="20.100000000000001" customHeight="1" x14ac:dyDescent="0.25">
      <c r="A218" s="63" t="str">
        <f>IF(A217&lt;'MASTER COPY'!$C$7,'MASTER COPY'!A219,"")</f>
        <v/>
      </c>
      <c r="B218" s="63" t="str">
        <f>IF(A217&lt;'MASTER COPY'!$C$7,'MASTER COPY'!B219,"")</f>
        <v/>
      </c>
      <c r="C218" s="28" t="str">
        <f>IF(A217&lt;'MASTER COPY'!$C$7,'MASTER COPY'!C219,"")</f>
        <v/>
      </c>
      <c r="D218" s="47" t="str">
        <f>IF(A217&lt;'MASTER COPY'!$C$7,'MASTER COPY'!D219/2,"")</f>
        <v/>
      </c>
      <c r="E218" s="48" t="str">
        <f>IF(A217&lt;'MASTER COPY'!$C$7,'MASTER COPY'!E219/2,"")</f>
        <v/>
      </c>
      <c r="F218" s="63" t="str">
        <f>IF(A217&lt;'MASTER COPY'!$C$7,'MASTER COPY'!H219,"")</f>
        <v/>
      </c>
      <c r="G218" s="27" t="str">
        <f ca="1">IF(A217&lt;'MASTER COPY'!$C$7,IF(J218=1,1,IF(J218=2,2,IF(J218=3,3,IF(J218=0,0,IF(J218=4,4,IF(J218=5,RANDBETWEEN(3,6),IF(J218=6,RANDBETWEEN(4,7),IF(J218=7,RANDBETWEEN(5,8),IF(J218=8,RANDBETWEEN(6,9),IF(J218=10,10,RANDBETWEEN(9,10))))))))))),"")</f>
        <v/>
      </c>
      <c r="H218" s="27" t="str">
        <f>IF(A217&lt;'MASTER COPY'!$C$7,MIN(2*J218-G218,10),"")</f>
        <v/>
      </c>
      <c r="I218" s="27" t="str">
        <f>IF(A217&lt;'MASTER COPY'!$C$7,3*J218-(G218+H218),"")</f>
        <v/>
      </c>
      <c r="J218" s="27" t="str">
        <f>IF(A217&lt;'MASTER COPY'!$C$7,'MASTER COPY'!G219,"")</f>
        <v/>
      </c>
    </row>
    <row r="219" spans="1:10" ht="20.100000000000001" customHeight="1" x14ac:dyDescent="0.25">
      <c r="A219" s="63" t="str">
        <f>IF(A218&lt;'MASTER COPY'!$C$7,'MASTER COPY'!A220,"")</f>
        <v/>
      </c>
      <c r="B219" s="63" t="str">
        <f>IF(A218&lt;'MASTER COPY'!$C$7,'MASTER COPY'!B220,"")</f>
        <v/>
      </c>
      <c r="C219" s="28" t="str">
        <f>IF(A218&lt;'MASTER COPY'!$C$7,'MASTER COPY'!C220,"")</f>
        <v/>
      </c>
      <c r="D219" s="47" t="str">
        <f>IF(A218&lt;'MASTER COPY'!$C$7,'MASTER COPY'!D220/2,"")</f>
        <v/>
      </c>
      <c r="E219" s="48" t="str">
        <f>IF(A218&lt;'MASTER COPY'!$C$7,'MASTER COPY'!E220/2,"")</f>
        <v/>
      </c>
      <c r="F219" s="63" t="str">
        <f>IF(A218&lt;'MASTER COPY'!$C$7,'MASTER COPY'!H220,"")</f>
        <v/>
      </c>
      <c r="G219" s="27" t="str">
        <f ca="1">IF(A218&lt;'MASTER COPY'!$C$7,IF(J219=1,1,IF(J219=2,2,IF(J219=3,3,IF(J219=0,0,IF(J219=4,4,IF(J219=5,RANDBETWEEN(3,6),IF(J219=6,RANDBETWEEN(4,7),IF(J219=7,RANDBETWEEN(5,8),IF(J219=8,RANDBETWEEN(6,9),IF(J219=10,10,RANDBETWEEN(9,10))))))))))),"")</f>
        <v/>
      </c>
      <c r="H219" s="27" t="str">
        <f>IF(A218&lt;'MASTER COPY'!$C$7,MIN(2*J219-G219,10),"")</f>
        <v/>
      </c>
      <c r="I219" s="27" t="str">
        <f>IF(A218&lt;'MASTER COPY'!$C$7,3*J219-(G219+H219),"")</f>
        <v/>
      </c>
      <c r="J219" s="27" t="str">
        <f>IF(A218&lt;'MASTER COPY'!$C$7,'MASTER COPY'!G220,"")</f>
        <v/>
      </c>
    </row>
    <row r="220" spans="1:10" ht="20.100000000000001" customHeight="1" x14ac:dyDescent="0.25">
      <c r="A220" s="63" t="str">
        <f>IF(A219&lt;'MASTER COPY'!$C$7,'MASTER COPY'!A221,"")</f>
        <v/>
      </c>
      <c r="B220" s="63" t="str">
        <f>IF(A219&lt;'MASTER COPY'!$C$7,'MASTER COPY'!B221,"")</f>
        <v/>
      </c>
      <c r="C220" s="28" t="str">
        <f>IF(A219&lt;'MASTER COPY'!$C$7,'MASTER COPY'!C221,"")</f>
        <v/>
      </c>
      <c r="D220" s="47" t="str">
        <f>IF(A219&lt;'MASTER COPY'!$C$7,'MASTER COPY'!D221/2,"")</f>
        <v/>
      </c>
      <c r="E220" s="48" t="str">
        <f>IF(A219&lt;'MASTER COPY'!$C$7,'MASTER COPY'!E221/2,"")</f>
        <v/>
      </c>
      <c r="F220" s="63" t="str">
        <f>IF(A219&lt;'MASTER COPY'!$C$7,'MASTER COPY'!H221,"")</f>
        <v/>
      </c>
      <c r="G220" s="27" t="str">
        <f ca="1">IF(A219&lt;'MASTER COPY'!$C$7,IF(J220=1,1,IF(J220=2,2,IF(J220=3,3,IF(J220=0,0,IF(J220=4,4,IF(J220=5,RANDBETWEEN(3,6),IF(J220=6,RANDBETWEEN(4,7),IF(J220=7,RANDBETWEEN(5,8),IF(J220=8,RANDBETWEEN(6,9),IF(J220=10,10,RANDBETWEEN(9,10))))))))))),"")</f>
        <v/>
      </c>
      <c r="H220" s="27" t="str">
        <f>IF(A219&lt;'MASTER COPY'!$C$7,MIN(2*J220-G220,10),"")</f>
        <v/>
      </c>
      <c r="I220" s="27" t="str">
        <f>IF(A219&lt;'MASTER COPY'!$C$7,3*J220-(G220+H220),"")</f>
        <v/>
      </c>
      <c r="J220" s="27" t="str">
        <f>IF(A219&lt;'MASTER COPY'!$C$7,'MASTER COPY'!G221,"")</f>
        <v/>
      </c>
    </row>
    <row r="221" spans="1:10" ht="20.100000000000001" customHeight="1" x14ac:dyDescent="0.25">
      <c r="A221" s="63" t="str">
        <f>IF(A220&lt;'MASTER COPY'!$C$7,'MASTER COPY'!A222,"")</f>
        <v/>
      </c>
      <c r="B221" s="63" t="str">
        <f>IF(A220&lt;'MASTER COPY'!$C$7,'MASTER COPY'!B222,"")</f>
        <v/>
      </c>
      <c r="C221" s="28" t="str">
        <f>IF(A220&lt;'MASTER COPY'!$C$7,'MASTER COPY'!C222,"")</f>
        <v/>
      </c>
      <c r="D221" s="47" t="str">
        <f>IF(A220&lt;'MASTER COPY'!$C$7,'MASTER COPY'!D222/2,"")</f>
        <v/>
      </c>
      <c r="E221" s="48" t="str">
        <f>IF(A220&lt;'MASTER COPY'!$C$7,'MASTER COPY'!E222/2,"")</f>
        <v/>
      </c>
      <c r="F221" s="63" t="str">
        <f>IF(A220&lt;'MASTER COPY'!$C$7,'MASTER COPY'!H222,"")</f>
        <v/>
      </c>
      <c r="G221" s="27" t="str">
        <f ca="1">IF(A220&lt;'MASTER COPY'!$C$7,IF(J221=1,1,IF(J221=2,2,IF(J221=3,3,IF(J221=0,0,IF(J221=4,4,IF(J221=5,RANDBETWEEN(3,6),IF(J221=6,RANDBETWEEN(4,7),IF(J221=7,RANDBETWEEN(5,8),IF(J221=8,RANDBETWEEN(6,9),IF(J221=10,10,RANDBETWEEN(9,10))))))))))),"")</f>
        <v/>
      </c>
      <c r="H221" s="27" t="str">
        <f>IF(A220&lt;'MASTER COPY'!$C$7,MIN(2*J221-G221,10),"")</f>
        <v/>
      </c>
      <c r="I221" s="27" t="str">
        <f>IF(A220&lt;'MASTER COPY'!$C$7,3*J221-(G221+H221),"")</f>
        <v/>
      </c>
      <c r="J221" s="27" t="str">
        <f>IF(A220&lt;'MASTER COPY'!$C$7,'MASTER COPY'!G222,"")</f>
        <v/>
      </c>
    </row>
    <row r="222" spans="1:10" ht="20.100000000000001" customHeight="1" x14ac:dyDescent="0.25">
      <c r="A222" s="63" t="str">
        <f>IF(A221&lt;'MASTER COPY'!$C$7,'MASTER COPY'!A223,"")</f>
        <v/>
      </c>
      <c r="B222" s="63" t="str">
        <f>IF(A221&lt;'MASTER COPY'!$C$7,'MASTER COPY'!B223,"")</f>
        <v/>
      </c>
      <c r="C222" s="28" t="str">
        <f>IF(A221&lt;'MASTER COPY'!$C$7,'MASTER COPY'!C223,"")</f>
        <v/>
      </c>
      <c r="D222" s="47" t="str">
        <f>IF(A221&lt;'MASTER COPY'!$C$7,'MASTER COPY'!D223/2,"")</f>
        <v/>
      </c>
      <c r="E222" s="48" t="str">
        <f>IF(A221&lt;'MASTER COPY'!$C$7,'MASTER COPY'!E223/2,"")</f>
        <v/>
      </c>
      <c r="F222" s="63" t="str">
        <f>IF(A221&lt;'MASTER COPY'!$C$7,'MASTER COPY'!H223,"")</f>
        <v/>
      </c>
      <c r="G222" s="27" t="str">
        <f ca="1">IF(A221&lt;'MASTER COPY'!$C$7,IF(J222=1,1,IF(J222=2,2,IF(J222=3,3,IF(J222=0,0,IF(J222=4,4,IF(J222=5,RANDBETWEEN(3,6),IF(J222=6,RANDBETWEEN(4,7),IF(J222=7,RANDBETWEEN(5,8),IF(J222=8,RANDBETWEEN(6,9),IF(J222=10,10,RANDBETWEEN(9,10))))))))))),"")</f>
        <v/>
      </c>
      <c r="H222" s="27" t="str">
        <f>IF(A221&lt;'MASTER COPY'!$C$7,MIN(2*J222-G222,10),"")</f>
        <v/>
      </c>
      <c r="I222" s="27" t="str">
        <f>IF(A221&lt;'MASTER COPY'!$C$7,3*J222-(G222+H222),"")</f>
        <v/>
      </c>
      <c r="J222" s="27" t="str">
        <f>IF(A221&lt;'MASTER COPY'!$C$7,'MASTER COPY'!G223,"")</f>
        <v/>
      </c>
    </row>
    <row r="223" spans="1:10" ht="20.100000000000001" customHeight="1" x14ac:dyDescent="0.25">
      <c r="A223" s="63" t="str">
        <f>IF(A222&lt;'MASTER COPY'!$C$7,'MASTER COPY'!A224,"")</f>
        <v/>
      </c>
      <c r="B223" s="63" t="str">
        <f>IF(A222&lt;'MASTER COPY'!$C$7,'MASTER COPY'!B224,"")</f>
        <v/>
      </c>
      <c r="C223" s="28" t="str">
        <f>IF(A222&lt;'MASTER COPY'!$C$7,'MASTER COPY'!C224,"")</f>
        <v/>
      </c>
      <c r="D223" s="47" t="str">
        <f>IF(A222&lt;'MASTER COPY'!$C$7,'MASTER COPY'!D224/2,"")</f>
        <v/>
      </c>
      <c r="E223" s="48" t="str">
        <f>IF(A222&lt;'MASTER COPY'!$C$7,'MASTER COPY'!E224/2,"")</f>
        <v/>
      </c>
      <c r="F223" s="63" t="str">
        <f>IF(A222&lt;'MASTER COPY'!$C$7,'MASTER COPY'!H224,"")</f>
        <v/>
      </c>
      <c r="G223" s="27" t="str">
        <f ca="1">IF(A222&lt;'MASTER COPY'!$C$7,IF(J223=1,1,IF(J223=2,2,IF(J223=3,3,IF(J223=0,0,IF(J223=4,4,IF(J223=5,RANDBETWEEN(3,6),IF(J223=6,RANDBETWEEN(4,7),IF(J223=7,RANDBETWEEN(5,8),IF(J223=8,RANDBETWEEN(6,9),IF(J223=10,10,RANDBETWEEN(9,10))))))))))),"")</f>
        <v/>
      </c>
      <c r="H223" s="27" t="str">
        <f>IF(A222&lt;'MASTER COPY'!$C$7,MIN(2*J223-G223,10),"")</f>
        <v/>
      </c>
      <c r="I223" s="27" t="str">
        <f>IF(A222&lt;'MASTER COPY'!$C$7,3*J223-(G223+H223),"")</f>
        <v/>
      </c>
      <c r="J223" s="27" t="str">
        <f>IF(A222&lt;'MASTER COPY'!$C$7,'MASTER COPY'!G224,"")</f>
        <v/>
      </c>
    </row>
    <row r="224" spans="1:10" ht="20.100000000000001" customHeight="1" x14ac:dyDescent="0.25">
      <c r="A224" s="63" t="str">
        <f>IF(A223&lt;'MASTER COPY'!$C$7,'MASTER COPY'!A225,"")</f>
        <v/>
      </c>
      <c r="B224" s="63" t="str">
        <f>IF(A223&lt;'MASTER COPY'!$C$7,'MASTER COPY'!B225,"")</f>
        <v/>
      </c>
      <c r="C224" s="28" t="str">
        <f>IF(A223&lt;'MASTER COPY'!$C$7,'MASTER COPY'!C225,"")</f>
        <v/>
      </c>
      <c r="D224" s="47" t="str">
        <f>IF(A223&lt;'MASTER COPY'!$C$7,'MASTER COPY'!D225/2,"")</f>
        <v/>
      </c>
      <c r="E224" s="48" t="str">
        <f>IF(A223&lt;'MASTER COPY'!$C$7,'MASTER COPY'!E225/2,"")</f>
        <v/>
      </c>
      <c r="F224" s="63" t="str">
        <f>IF(A223&lt;'MASTER COPY'!$C$7,'MASTER COPY'!H225,"")</f>
        <v/>
      </c>
      <c r="G224" s="27" t="str">
        <f ca="1">IF(A223&lt;'MASTER COPY'!$C$7,IF(J224=1,1,IF(J224=2,2,IF(J224=3,3,IF(J224=0,0,IF(J224=4,4,IF(J224=5,RANDBETWEEN(3,6),IF(J224=6,RANDBETWEEN(4,7),IF(J224=7,RANDBETWEEN(5,8),IF(J224=8,RANDBETWEEN(6,9),IF(J224=10,10,RANDBETWEEN(9,10))))))))))),"")</f>
        <v/>
      </c>
      <c r="H224" s="27" t="str">
        <f>IF(A223&lt;'MASTER COPY'!$C$7,MIN(2*J224-G224,10),"")</f>
        <v/>
      </c>
      <c r="I224" s="27" t="str">
        <f>IF(A223&lt;'MASTER COPY'!$C$7,3*J224-(G224+H224),"")</f>
        <v/>
      </c>
      <c r="J224" s="27" t="str">
        <f>IF(A223&lt;'MASTER COPY'!$C$7,'MASTER COPY'!G225,"")</f>
        <v/>
      </c>
    </row>
    <row r="225" spans="1:10" ht="20.100000000000001" customHeight="1" x14ac:dyDescent="0.25">
      <c r="A225" s="63" t="str">
        <f>IF(A224&lt;'MASTER COPY'!$C$7,'MASTER COPY'!A226,"")</f>
        <v/>
      </c>
      <c r="B225" s="63" t="str">
        <f>IF(A224&lt;'MASTER COPY'!$C$7,'MASTER COPY'!B226,"")</f>
        <v/>
      </c>
      <c r="C225" s="28" t="str">
        <f>IF(A224&lt;'MASTER COPY'!$C$7,'MASTER COPY'!C226,"")</f>
        <v/>
      </c>
      <c r="D225" s="47" t="str">
        <f>IF(A224&lt;'MASTER COPY'!$C$7,'MASTER COPY'!D226/2,"")</f>
        <v/>
      </c>
      <c r="E225" s="48" t="str">
        <f>IF(A224&lt;'MASTER COPY'!$C$7,'MASTER COPY'!E226/2,"")</f>
        <v/>
      </c>
      <c r="F225" s="63" t="str">
        <f>IF(A224&lt;'MASTER COPY'!$C$7,'MASTER COPY'!H226,"")</f>
        <v/>
      </c>
      <c r="G225" s="27" t="str">
        <f ca="1">IF(A224&lt;'MASTER COPY'!$C$7,IF(J225=1,1,IF(J225=2,2,IF(J225=3,3,IF(J225=0,0,IF(J225=4,4,IF(J225=5,RANDBETWEEN(3,6),IF(J225=6,RANDBETWEEN(4,7),IF(J225=7,RANDBETWEEN(5,8),IF(J225=8,RANDBETWEEN(6,9),IF(J225=10,10,RANDBETWEEN(9,10))))))))))),"")</f>
        <v/>
      </c>
      <c r="H225" s="27" t="str">
        <f>IF(A224&lt;'MASTER COPY'!$C$7,MIN(2*J225-G225,10),"")</f>
        <v/>
      </c>
      <c r="I225" s="27" t="str">
        <f>IF(A224&lt;'MASTER COPY'!$C$7,3*J225-(G225+H225),"")</f>
        <v/>
      </c>
      <c r="J225" s="27" t="str">
        <f>IF(A224&lt;'MASTER COPY'!$C$7,'MASTER COPY'!G226,"")</f>
        <v/>
      </c>
    </row>
    <row r="226" spans="1:10" ht="20.100000000000001" customHeight="1" x14ac:dyDescent="0.25">
      <c r="A226" s="63" t="str">
        <f>IF(A225&lt;'MASTER COPY'!$C$7,'MASTER COPY'!A227,"")</f>
        <v/>
      </c>
      <c r="B226" s="63" t="str">
        <f>IF(A225&lt;'MASTER COPY'!$C$7,'MASTER COPY'!B227,"")</f>
        <v/>
      </c>
      <c r="C226" s="28" t="str">
        <f>IF(A225&lt;'MASTER COPY'!$C$7,'MASTER COPY'!C227,"")</f>
        <v/>
      </c>
      <c r="D226" s="47" t="str">
        <f>IF(A225&lt;'MASTER COPY'!$C$7,'MASTER COPY'!D227/2,"")</f>
        <v/>
      </c>
      <c r="E226" s="48" t="str">
        <f>IF(A225&lt;'MASTER COPY'!$C$7,'MASTER COPY'!E227/2,"")</f>
        <v/>
      </c>
      <c r="F226" s="63" t="str">
        <f>IF(A225&lt;'MASTER COPY'!$C$7,'MASTER COPY'!H227,"")</f>
        <v/>
      </c>
      <c r="G226" s="27" t="str">
        <f ca="1">IF(A225&lt;'MASTER COPY'!$C$7,IF(J226=1,1,IF(J226=2,2,IF(J226=3,3,IF(J226=0,0,IF(J226=4,4,IF(J226=5,RANDBETWEEN(3,6),IF(J226=6,RANDBETWEEN(4,7),IF(J226=7,RANDBETWEEN(5,8),IF(J226=8,RANDBETWEEN(6,9),IF(J226=10,10,RANDBETWEEN(9,10))))))))))),"")</f>
        <v/>
      </c>
      <c r="H226" s="27" t="str">
        <f>IF(A225&lt;'MASTER COPY'!$C$7,MIN(2*J226-G226,10),"")</f>
        <v/>
      </c>
      <c r="I226" s="27" t="str">
        <f>IF(A225&lt;'MASTER COPY'!$C$7,3*J226-(G226+H226),"")</f>
        <v/>
      </c>
      <c r="J226" s="27" t="str">
        <f>IF(A225&lt;'MASTER COPY'!$C$7,'MASTER COPY'!G227,"")</f>
        <v/>
      </c>
    </row>
    <row r="227" spans="1:10" ht="20.100000000000001" customHeight="1" x14ac:dyDescent="0.25">
      <c r="A227" s="63" t="str">
        <f>IF(A226&lt;'MASTER COPY'!$C$7,'MASTER COPY'!A228,"")</f>
        <v/>
      </c>
      <c r="B227" s="63" t="str">
        <f>IF(A226&lt;'MASTER COPY'!$C$7,'MASTER COPY'!B228,"")</f>
        <v/>
      </c>
      <c r="C227" s="28" t="str">
        <f>IF(A226&lt;'MASTER COPY'!$C$7,'MASTER COPY'!C228,"")</f>
        <v/>
      </c>
      <c r="D227" s="47" t="str">
        <f>IF(A226&lt;'MASTER COPY'!$C$7,'MASTER COPY'!D228/2,"")</f>
        <v/>
      </c>
      <c r="E227" s="48" t="str">
        <f>IF(A226&lt;'MASTER COPY'!$C$7,'MASTER COPY'!E228/2,"")</f>
        <v/>
      </c>
      <c r="F227" s="63" t="str">
        <f>IF(A226&lt;'MASTER COPY'!$C$7,'MASTER COPY'!H228,"")</f>
        <v/>
      </c>
      <c r="G227" s="27" t="str">
        <f ca="1">IF(A226&lt;'MASTER COPY'!$C$7,IF(J227=1,1,IF(J227=2,2,IF(J227=3,3,IF(J227=0,0,IF(J227=4,4,IF(J227=5,RANDBETWEEN(3,6),IF(J227=6,RANDBETWEEN(4,7),IF(J227=7,RANDBETWEEN(5,8),IF(J227=8,RANDBETWEEN(6,9),IF(J227=10,10,RANDBETWEEN(9,10))))))))))),"")</f>
        <v/>
      </c>
      <c r="H227" s="27" t="str">
        <f>IF(A226&lt;'MASTER COPY'!$C$7,MIN(2*J227-G227,10),"")</f>
        <v/>
      </c>
      <c r="I227" s="27" t="str">
        <f>IF(A226&lt;'MASTER COPY'!$C$7,3*J227-(G227+H227),"")</f>
        <v/>
      </c>
      <c r="J227" s="27" t="str">
        <f>IF(A226&lt;'MASTER COPY'!$C$7,'MASTER COPY'!G228,"")</f>
        <v/>
      </c>
    </row>
    <row r="228" spans="1:10" ht="20.100000000000001" customHeight="1" x14ac:dyDescent="0.25">
      <c r="A228" s="63" t="str">
        <f>IF(A227&lt;'MASTER COPY'!$C$7,'MASTER COPY'!A229,"")</f>
        <v/>
      </c>
      <c r="B228" s="63" t="str">
        <f>IF(A227&lt;'MASTER COPY'!$C$7,'MASTER COPY'!B229,"")</f>
        <v/>
      </c>
      <c r="C228" s="28" t="str">
        <f>IF(A227&lt;'MASTER COPY'!$C$7,'MASTER COPY'!C229,"")</f>
        <v/>
      </c>
      <c r="D228" s="47" t="str">
        <f>IF(A227&lt;'MASTER COPY'!$C$7,'MASTER COPY'!D229/2,"")</f>
        <v/>
      </c>
      <c r="E228" s="48" t="str">
        <f>IF(A227&lt;'MASTER COPY'!$C$7,'MASTER COPY'!E229/2,"")</f>
        <v/>
      </c>
      <c r="F228" s="63" t="str">
        <f>IF(A227&lt;'MASTER COPY'!$C$7,'MASTER COPY'!H229,"")</f>
        <v/>
      </c>
      <c r="G228" s="27" t="str">
        <f ca="1">IF(A227&lt;'MASTER COPY'!$C$7,IF(J228=1,1,IF(J228=2,2,IF(J228=3,3,IF(J228=0,0,IF(J228=4,4,IF(J228=5,RANDBETWEEN(3,6),IF(J228=6,RANDBETWEEN(4,7),IF(J228=7,RANDBETWEEN(5,8),IF(J228=8,RANDBETWEEN(6,9),IF(J228=10,10,RANDBETWEEN(9,10))))))))))),"")</f>
        <v/>
      </c>
      <c r="H228" s="27" t="str">
        <f>IF(A227&lt;'MASTER COPY'!$C$7,MIN(2*J228-G228,10),"")</f>
        <v/>
      </c>
      <c r="I228" s="27" t="str">
        <f>IF(A227&lt;'MASTER COPY'!$C$7,3*J228-(G228+H228),"")</f>
        <v/>
      </c>
      <c r="J228" s="27" t="str">
        <f>IF(A227&lt;'MASTER COPY'!$C$7,'MASTER COPY'!G229,"")</f>
        <v/>
      </c>
    </row>
    <row r="229" spans="1:10" ht="20.100000000000001" customHeight="1" x14ac:dyDescent="0.25">
      <c r="A229" s="63" t="str">
        <f>IF(A228&lt;'MASTER COPY'!$C$7,'MASTER COPY'!A230,"")</f>
        <v/>
      </c>
      <c r="B229" s="63" t="str">
        <f>IF(A228&lt;'MASTER COPY'!$C$7,'MASTER COPY'!B230,"")</f>
        <v/>
      </c>
      <c r="C229" s="28" t="str">
        <f>IF(A228&lt;'MASTER COPY'!$C$7,'MASTER COPY'!C230,"")</f>
        <v/>
      </c>
      <c r="D229" s="47" t="str">
        <f>IF(A228&lt;'MASTER COPY'!$C$7,'MASTER COPY'!D230/2,"")</f>
        <v/>
      </c>
      <c r="E229" s="48" t="str">
        <f>IF(A228&lt;'MASTER COPY'!$C$7,'MASTER COPY'!E230/2,"")</f>
        <v/>
      </c>
      <c r="F229" s="63" t="str">
        <f>IF(A228&lt;'MASTER COPY'!$C$7,'MASTER COPY'!H230,"")</f>
        <v/>
      </c>
      <c r="G229" s="27" t="str">
        <f ca="1">IF(A228&lt;'MASTER COPY'!$C$7,IF(J229=1,1,IF(J229=2,2,IF(J229=3,3,IF(J229=0,0,IF(J229=4,4,IF(J229=5,RANDBETWEEN(3,6),IF(J229=6,RANDBETWEEN(4,7),IF(J229=7,RANDBETWEEN(5,8),IF(J229=8,RANDBETWEEN(6,9),IF(J229=10,10,RANDBETWEEN(9,10))))))))))),"")</f>
        <v/>
      </c>
      <c r="H229" s="27" t="str">
        <f>IF(A228&lt;'MASTER COPY'!$C$7,MIN(2*J229-G229,10),"")</f>
        <v/>
      </c>
      <c r="I229" s="27" t="str">
        <f>IF(A228&lt;'MASTER COPY'!$C$7,3*J229-(G229+H229),"")</f>
        <v/>
      </c>
      <c r="J229" s="27" t="str">
        <f>IF(A228&lt;'MASTER COPY'!$C$7,'MASTER COPY'!G230,"")</f>
        <v/>
      </c>
    </row>
    <row r="230" spans="1:10" ht="20.100000000000001" customHeight="1" x14ac:dyDescent="0.25">
      <c r="A230" s="63" t="str">
        <f>IF(A229&lt;'MASTER COPY'!$C$7,'MASTER COPY'!A231,"")</f>
        <v/>
      </c>
      <c r="B230" s="63" t="str">
        <f>IF(A229&lt;'MASTER COPY'!$C$7,'MASTER COPY'!B231,"")</f>
        <v/>
      </c>
      <c r="C230" s="28" t="str">
        <f>IF(A229&lt;'MASTER COPY'!$C$7,'MASTER COPY'!C231,"")</f>
        <v/>
      </c>
      <c r="D230" s="47" t="str">
        <f>IF(A229&lt;'MASTER COPY'!$C$7,'MASTER COPY'!D231/2,"")</f>
        <v/>
      </c>
      <c r="E230" s="48" t="str">
        <f>IF(A229&lt;'MASTER COPY'!$C$7,'MASTER COPY'!E231/2,"")</f>
        <v/>
      </c>
      <c r="F230" s="63" t="str">
        <f>IF(A229&lt;'MASTER COPY'!$C$7,'MASTER COPY'!H231,"")</f>
        <v/>
      </c>
      <c r="G230" s="27" t="str">
        <f ca="1">IF(A229&lt;'MASTER COPY'!$C$7,IF(J230=1,1,IF(J230=2,2,IF(J230=3,3,IF(J230=0,0,IF(J230=4,4,IF(J230=5,RANDBETWEEN(3,6),IF(J230=6,RANDBETWEEN(4,7),IF(J230=7,RANDBETWEEN(5,8),IF(J230=8,RANDBETWEEN(6,9),IF(J230=10,10,RANDBETWEEN(9,10))))))))))),"")</f>
        <v/>
      </c>
      <c r="H230" s="27" t="str">
        <f>IF(A229&lt;'MASTER COPY'!$C$7,MIN(2*J230-G230,10),"")</f>
        <v/>
      </c>
      <c r="I230" s="27" t="str">
        <f>IF(A229&lt;'MASTER COPY'!$C$7,3*J230-(G230+H230),"")</f>
        <v/>
      </c>
      <c r="J230" s="27" t="str">
        <f>IF(A229&lt;'MASTER COPY'!$C$7,'MASTER COPY'!G231,"")</f>
        <v/>
      </c>
    </row>
    <row r="231" spans="1:10" ht="20.100000000000001" customHeight="1" x14ac:dyDescent="0.25">
      <c r="A231" s="63" t="str">
        <f>IF(A230&lt;'MASTER COPY'!$C$7,'MASTER COPY'!A232,"")</f>
        <v/>
      </c>
      <c r="B231" s="63" t="str">
        <f>IF(A230&lt;'MASTER COPY'!$C$7,'MASTER COPY'!B232,"")</f>
        <v/>
      </c>
      <c r="C231" s="28" t="str">
        <f>IF(A230&lt;'MASTER COPY'!$C$7,'MASTER COPY'!C232,"")</f>
        <v/>
      </c>
      <c r="D231" s="47" t="str">
        <f>IF(A230&lt;'MASTER COPY'!$C$7,'MASTER COPY'!D232/2,"")</f>
        <v/>
      </c>
      <c r="E231" s="48" t="str">
        <f>IF(A230&lt;'MASTER COPY'!$C$7,'MASTER COPY'!E232/2,"")</f>
        <v/>
      </c>
      <c r="F231" s="63" t="str">
        <f>IF(A230&lt;'MASTER COPY'!$C$7,'MASTER COPY'!H232,"")</f>
        <v/>
      </c>
      <c r="G231" s="27" t="str">
        <f ca="1">IF(A230&lt;'MASTER COPY'!$C$7,IF(J231=1,1,IF(J231=2,2,IF(J231=3,3,IF(J231=0,0,IF(J231=4,4,IF(J231=5,RANDBETWEEN(3,6),IF(J231=6,RANDBETWEEN(4,7),IF(J231=7,RANDBETWEEN(5,8),IF(J231=8,RANDBETWEEN(6,9),IF(J231=10,10,RANDBETWEEN(9,10))))))))))),"")</f>
        <v/>
      </c>
      <c r="H231" s="27" t="str">
        <f>IF(A230&lt;'MASTER COPY'!$C$7,MIN(2*J231-G231,10),"")</f>
        <v/>
      </c>
      <c r="I231" s="27" t="str">
        <f>IF(A230&lt;'MASTER COPY'!$C$7,3*J231-(G231+H231),"")</f>
        <v/>
      </c>
      <c r="J231" s="27" t="str">
        <f>IF(A230&lt;'MASTER COPY'!$C$7,'MASTER COPY'!G232,"")</f>
        <v/>
      </c>
    </row>
    <row r="232" spans="1:10" ht="20.100000000000001" customHeight="1" x14ac:dyDescent="0.25">
      <c r="A232" s="63" t="str">
        <f>IF(A231&lt;'MASTER COPY'!$C$7,'MASTER COPY'!A233,"")</f>
        <v/>
      </c>
      <c r="B232" s="63" t="str">
        <f>IF(A231&lt;'MASTER COPY'!$C$7,'MASTER COPY'!B233,"")</f>
        <v/>
      </c>
      <c r="C232" s="28" t="str">
        <f>IF(A231&lt;'MASTER COPY'!$C$7,'MASTER COPY'!C233,"")</f>
        <v/>
      </c>
      <c r="D232" s="47" t="str">
        <f>IF(A231&lt;'MASTER COPY'!$C$7,'MASTER COPY'!D233/2,"")</f>
        <v/>
      </c>
      <c r="E232" s="48" t="str">
        <f>IF(A231&lt;'MASTER COPY'!$C$7,'MASTER COPY'!E233/2,"")</f>
        <v/>
      </c>
      <c r="F232" s="63" t="str">
        <f>IF(A231&lt;'MASTER COPY'!$C$7,'MASTER COPY'!H233,"")</f>
        <v/>
      </c>
      <c r="G232" s="27" t="str">
        <f ca="1">IF(A231&lt;'MASTER COPY'!$C$7,IF(J232=1,1,IF(J232=2,2,IF(J232=3,3,IF(J232=0,0,IF(J232=4,4,IF(J232=5,RANDBETWEEN(3,6),IF(J232=6,RANDBETWEEN(4,7),IF(J232=7,RANDBETWEEN(5,8),IF(J232=8,RANDBETWEEN(6,9),IF(J232=10,10,RANDBETWEEN(9,10))))))))))),"")</f>
        <v/>
      </c>
      <c r="H232" s="27" t="str">
        <f>IF(A231&lt;'MASTER COPY'!$C$7,MIN(2*J232-G232,10),"")</f>
        <v/>
      </c>
      <c r="I232" s="27" t="str">
        <f>IF(A231&lt;'MASTER COPY'!$C$7,3*J232-(G232+H232),"")</f>
        <v/>
      </c>
      <c r="J232" s="27" t="str">
        <f>IF(A231&lt;'MASTER COPY'!$C$7,'MASTER COPY'!G233,"")</f>
        <v/>
      </c>
    </row>
    <row r="233" spans="1:10" ht="20.100000000000001" customHeight="1" x14ac:dyDescent="0.25">
      <c r="A233" s="63" t="str">
        <f>IF(A232&lt;'MASTER COPY'!$C$7,'MASTER COPY'!A234,"")</f>
        <v/>
      </c>
      <c r="B233" s="63" t="str">
        <f>IF(A232&lt;'MASTER COPY'!$C$7,'MASTER COPY'!B234,"")</f>
        <v/>
      </c>
      <c r="C233" s="28" t="str">
        <f>IF(A232&lt;'MASTER COPY'!$C$7,'MASTER COPY'!C234,"")</f>
        <v/>
      </c>
      <c r="D233" s="47" t="str">
        <f>IF(A232&lt;'MASTER COPY'!$C$7,'MASTER COPY'!D234/2,"")</f>
        <v/>
      </c>
      <c r="E233" s="48" t="str">
        <f>IF(A232&lt;'MASTER COPY'!$C$7,'MASTER COPY'!E234/2,"")</f>
        <v/>
      </c>
      <c r="F233" s="63" t="str">
        <f>IF(A232&lt;'MASTER COPY'!$C$7,'MASTER COPY'!H234,"")</f>
        <v/>
      </c>
      <c r="G233" s="27" t="str">
        <f ca="1">IF(A232&lt;'MASTER COPY'!$C$7,IF(J233=1,1,IF(J233=2,2,IF(J233=3,3,IF(J233=0,0,IF(J233=4,4,IF(J233=5,RANDBETWEEN(3,6),IF(J233=6,RANDBETWEEN(4,7),IF(J233=7,RANDBETWEEN(5,8),IF(J233=8,RANDBETWEEN(6,9),IF(J233=10,10,RANDBETWEEN(9,10))))))))))),"")</f>
        <v/>
      </c>
      <c r="H233" s="27" t="str">
        <f>IF(A232&lt;'MASTER COPY'!$C$7,MIN(2*J233-G233,10),"")</f>
        <v/>
      </c>
      <c r="I233" s="27" t="str">
        <f>IF(A232&lt;'MASTER COPY'!$C$7,3*J233-(G233+H233),"")</f>
        <v/>
      </c>
      <c r="J233" s="27" t="str">
        <f>IF(A232&lt;'MASTER COPY'!$C$7,'MASTER COPY'!G234,"")</f>
        <v/>
      </c>
    </row>
    <row r="234" spans="1:10" ht="20.100000000000001" customHeight="1" x14ac:dyDescent="0.25">
      <c r="A234" s="63" t="str">
        <f>IF(A233&lt;'MASTER COPY'!$C$7,'MASTER COPY'!A235,"")</f>
        <v/>
      </c>
      <c r="B234" s="63" t="str">
        <f>IF(A233&lt;'MASTER COPY'!$C$7,'MASTER COPY'!B235,"")</f>
        <v/>
      </c>
      <c r="C234" s="28" t="str">
        <f>IF(A233&lt;'MASTER COPY'!$C$7,'MASTER COPY'!C235,"")</f>
        <v/>
      </c>
      <c r="D234" s="47" t="str">
        <f>IF(A233&lt;'MASTER COPY'!$C$7,'MASTER COPY'!D235/2,"")</f>
        <v/>
      </c>
      <c r="E234" s="48" t="str">
        <f>IF(A233&lt;'MASTER COPY'!$C$7,'MASTER COPY'!E235/2,"")</f>
        <v/>
      </c>
      <c r="F234" s="63" t="str">
        <f>IF(A233&lt;'MASTER COPY'!$C$7,'MASTER COPY'!H235,"")</f>
        <v/>
      </c>
      <c r="G234" s="27" t="str">
        <f ca="1">IF(A233&lt;'MASTER COPY'!$C$7,IF(J234=1,1,IF(J234=2,2,IF(J234=3,3,IF(J234=0,0,IF(J234=4,4,IF(J234=5,RANDBETWEEN(3,6),IF(J234=6,RANDBETWEEN(4,7),IF(J234=7,RANDBETWEEN(5,8),IF(J234=8,RANDBETWEEN(6,9),IF(J234=10,10,RANDBETWEEN(9,10))))))))))),"")</f>
        <v/>
      </c>
      <c r="H234" s="27" t="str">
        <f>IF(A233&lt;'MASTER COPY'!$C$7,MIN(2*J234-G234,10),"")</f>
        <v/>
      </c>
      <c r="I234" s="27" t="str">
        <f>IF(A233&lt;'MASTER COPY'!$C$7,3*J234-(G234+H234),"")</f>
        <v/>
      </c>
      <c r="J234" s="27" t="str">
        <f>IF(A233&lt;'MASTER COPY'!$C$7,'MASTER COPY'!G235,"")</f>
        <v/>
      </c>
    </row>
    <row r="235" spans="1:10" ht="20.100000000000001" customHeight="1" x14ac:dyDescent="0.25">
      <c r="A235" s="63" t="str">
        <f>IF(A234&lt;'MASTER COPY'!$C$7,'MASTER COPY'!A236,"")</f>
        <v/>
      </c>
      <c r="B235" s="63" t="str">
        <f>IF(A234&lt;'MASTER COPY'!$C$7,'MASTER COPY'!B236,"")</f>
        <v/>
      </c>
      <c r="C235" s="28" t="str">
        <f>IF(A234&lt;'MASTER COPY'!$C$7,'MASTER COPY'!C236,"")</f>
        <v/>
      </c>
      <c r="D235" s="47" t="str">
        <f>IF(A234&lt;'MASTER COPY'!$C$7,'MASTER COPY'!D236/2,"")</f>
        <v/>
      </c>
      <c r="E235" s="48" t="str">
        <f>IF(A234&lt;'MASTER COPY'!$C$7,'MASTER COPY'!E236/2,"")</f>
        <v/>
      </c>
      <c r="F235" s="63" t="str">
        <f>IF(A234&lt;'MASTER COPY'!$C$7,'MASTER COPY'!H236,"")</f>
        <v/>
      </c>
      <c r="G235" s="27" t="str">
        <f ca="1">IF(A234&lt;'MASTER COPY'!$C$7,IF(J235=1,1,IF(J235=2,2,IF(J235=3,3,IF(J235=0,0,IF(J235=4,4,IF(J235=5,RANDBETWEEN(3,6),IF(J235=6,RANDBETWEEN(4,7),IF(J235=7,RANDBETWEEN(5,8),IF(J235=8,RANDBETWEEN(6,9),IF(J235=10,10,RANDBETWEEN(9,10))))))))))),"")</f>
        <v/>
      </c>
      <c r="H235" s="27" t="str">
        <f>IF(A234&lt;'MASTER COPY'!$C$7,MIN(2*J235-G235,10),"")</f>
        <v/>
      </c>
      <c r="I235" s="27" t="str">
        <f>IF(A234&lt;'MASTER COPY'!$C$7,3*J235-(G235+H235),"")</f>
        <v/>
      </c>
      <c r="J235" s="27" t="str">
        <f>IF(A234&lt;'MASTER COPY'!$C$7,'MASTER COPY'!G236,"")</f>
        <v/>
      </c>
    </row>
    <row r="236" spans="1:10" ht="20.100000000000001" customHeight="1" x14ac:dyDescent="0.25">
      <c r="A236" s="63" t="str">
        <f>IF(A235&lt;'MASTER COPY'!$C$7,'MASTER COPY'!A237,"")</f>
        <v/>
      </c>
      <c r="B236" s="63" t="str">
        <f>IF(A235&lt;'MASTER COPY'!$C$7,'MASTER COPY'!B237,"")</f>
        <v/>
      </c>
      <c r="C236" s="28" t="str">
        <f>IF(A235&lt;'MASTER COPY'!$C$7,'MASTER COPY'!C237,"")</f>
        <v/>
      </c>
      <c r="D236" s="47" t="str">
        <f>IF(A235&lt;'MASTER COPY'!$C$7,'MASTER COPY'!D237/2,"")</f>
        <v/>
      </c>
      <c r="E236" s="48" t="str">
        <f>IF(A235&lt;'MASTER COPY'!$C$7,'MASTER COPY'!E237/2,"")</f>
        <v/>
      </c>
      <c r="F236" s="63" t="str">
        <f>IF(A235&lt;'MASTER COPY'!$C$7,'MASTER COPY'!H237,"")</f>
        <v/>
      </c>
      <c r="G236" s="27" t="str">
        <f ca="1">IF(A235&lt;'MASTER COPY'!$C$7,IF(J236=1,1,IF(J236=2,2,IF(J236=3,3,IF(J236=0,0,IF(J236=4,4,IF(J236=5,RANDBETWEEN(3,6),IF(J236=6,RANDBETWEEN(4,7),IF(J236=7,RANDBETWEEN(5,8),IF(J236=8,RANDBETWEEN(6,9),IF(J236=10,10,RANDBETWEEN(9,10))))))))))),"")</f>
        <v/>
      </c>
      <c r="H236" s="27" t="str">
        <f>IF(A235&lt;'MASTER COPY'!$C$7,MIN(2*J236-G236,10),"")</f>
        <v/>
      </c>
      <c r="I236" s="27" t="str">
        <f>IF(A235&lt;'MASTER COPY'!$C$7,3*J236-(G236+H236),"")</f>
        <v/>
      </c>
      <c r="J236" s="27" t="str">
        <f>IF(A235&lt;'MASTER COPY'!$C$7,'MASTER COPY'!G237,"")</f>
        <v/>
      </c>
    </row>
    <row r="237" spans="1:10" ht="20.100000000000001" customHeight="1" x14ac:dyDescent="0.25">
      <c r="A237" s="63" t="str">
        <f>IF(A236&lt;'MASTER COPY'!$C$7,'MASTER COPY'!A238,"")</f>
        <v/>
      </c>
      <c r="B237" s="63" t="str">
        <f>IF(A236&lt;'MASTER COPY'!$C$7,'MASTER COPY'!B238,"")</f>
        <v/>
      </c>
      <c r="C237" s="28" t="str">
        <f>IF(A236&lt;'MASTER COPY'!$C$7,'MASTER COPY'!C238,"")</f>
        <v/>
      </c>
      <c r="D237" s="47" t="str">
        <f>IF(A236&lt;'MASTER COPY'!$C$7,'MASTER COPY'!D238/2,"")</f>
        <v/>
      </c>
      <c r="E237" s="48" t="str">
        <f>IF(A236&lt;'MASTER COPY'!$C$7,'MASTER COPY'!E238/2,"")</f>
        <v/>
      </c>
      <c r="F237" s="63" t="str">
        <f>IF(A236&lt;'MASTER COPY'!$C$7,'MASTER COPY'!H238,"")</f>
        <v/>
      </c>
      <c r="G237" s="27" t="str">
        <f ca="1">IF(A236&lt;'MASTER COPY'!$C$7,IF(J237=1,1,IF(J237=2,2,IF(J237=3,3,IF(J237=0,0,IF(J237=4,4,IF(J237=5,RANDBETWEEN(3,6),IF(J237=6,RANDBETWEEN(4,7),IF(J237=7,RANDBETWEEN(5,8),IF(J237=8,RANDBETWEEN(6,9),IF(J237=10,10,RANDBETWEEN(9,10))))))))))),"")</f>
        <v/>
      </c>
      <c r="H237" s="27" t="str">
        <f>IF(A236&lt;'MASTER COPY'!$C$7,MIN(2*J237-G237,10),"")</f>
        <v/>
      </c>
      <c r="I237" s="27" t="str">
        <f>IF(A236&lt;'MASTER COPY'!$C$7,3*J237-(G237+H237),"")</f>
        <v/>
      </c>
      <c r="J237" s="27" t="str">
        <f>IF(A236&lt;'MASTER COPY'!$C$7,'MASTER COPY'!G238,"")</f>
        <v/>
      </c>
    </row>
    <row r="238" spans="1:10" ht="20.100000000000001" customHeight="1" x14ac:dyDescent="0.25">
      <c r="A238" s="63" t="str">
        <f>IF(A237&lt;'MASTER COPY'!$C$7,'MASTER COPY'!A239,"")</f>
        <v/>
      </c>
      <c r="B238" s="63" t="str">
        <f>IF(A237&lt;'MASTER COPY'!$C$7,'MASTER COPY'!B239,"")</f>
        <v/>
      </c>
      <c r="C238" s="28" t="str">
        <f>IF(A237&lt;'MASTER COPY'!$C$7,'MASTER COPY'!C239,"")</f>
        <v/>
      </c>
      <c r="D238" s="47" t="str">
        <f>IF(A237&lt;'MASTER COPY'!$C$7,'MASTER COPY'!D239/2,"")</f>
        <v/>
      </c>
      <c r="E238" s="48" t="str">
        <f>IF(A237&lt;'MASTER COPY'!$C$7,'MASTER COPY'!E239/2,"")</f>
        <v/>
      </c>
      <c r="F238" s="63" t="str">
        <f>IF(A237&lt;'MASTER COPY'!$C$7,'MASTER COPY'!H239,"")</f>
        <v/>
      </c>
      <c r="G238" s="27" t="str">
        <f ca="1">IF(A237&lt;'MASTER COPY'!$C$7,IF(J238=1,1,IF(J238=2,2,IF(J238=3,3,IF(J238=0,0,IF(J238=4,4,IF(J238=5,RANDBETWEEN(3,6),IF(J238=6,RANDBETWEEN(4,7),IF(J238=7,RANDBETWEEN(5,8),IF(J238=8,RANDBETWEEN(6,9),IF(J238=10,10,RANDBETWEEN(9,10))))))))))),"")</f>
        <v/>
      </c>
      <c r="H238" s="27" t="str">
        <f>IF(A237&lt;'MASTER COPY'!$C$7,MIN(2*J238-G238,10),"")</f>
        <v/>
      </c>
      <c r="I238" s="27" t="str">
        <f>IF(A237&lt;'MASTER COPY'!$C$7,3*J238-(G238+H238),"")</f>
        <v/>
      </c>
      <c r="J238" s="27" t="str">
        <f>IF(A237&lt;'MASTER COPY'!$C$7,'MASTER COPY'!G239,"")</f>
        <v/>
      </c>
    </row>
    <row r="239" spans="1:10" ht="20.100000000000001" customHeight="1" x14ac:dyDescent="0.25">
      <c r="A239" s="63" t="str">
        <f>IF(A238&lt;'MASTER COPY'!$C$7,'MASTER COPY'!A240,"")</f>
        <v/>
      </c>
      <c r="B239" s="63" t="str">
        <f>IF(A238&lt;'MASTER COPY'!$C$7,'MASTER COPY'!B240,"")</f>
        <v/>
      </c>
      <c r="C239" s="28" t="str">
        <f>IF(A238&lt;'MASTER COPY'!$C$7,'MASTER COPY'!C240,"")</f>
        <v/>
      </c>
      <c r="D239" s="47" t="str">
        <f>IF(A238&lt;'MASTER COPY'!$C$7,'MASTER COPY'!D240/2,"")</f>
        <v/>
      </c>
      <c r="E239" s="48" t="str">
        <f>IF(A238&lt;'MASTER COPY'!$C$7,'MASTER COPY'!E240/2,"")</f>
        <v/>
      </c>
      <c r="F239" s="63" t="str">
        <f>IF(A238&lt;'MASTER COPY'!$C$7,'MASTER COPY'!H240,"")</f>
        <v/>
      </c>
      <c r="G239" s="27" t="str">
        <f ca="1">IF(A238&lt;'MASTER COPY'!$C$7,IF(J239=1,1,IF(J239=2,2,IF(J239=3,3,IF(J239=0,0,IF(J239=4,4,IF(J239=5,RANDBETWEEN(3,6),IF(J239=6,RANDBETWEEN(4,7),IF(J239=7,RANDBETWEEN(5,8),IF(J239=8,RANDBETWEEN(6,9),IF(J239=10,10,RANDBETWEEN(9,10))))))))))),"")</f>
        <v/>
      </c>
      <c r="H239" s="27" t="str">
        <f>IF(A238&lt;'MASTER COPY'!$C$7,MIN(2*J239-G239,10),"")</f>
        <v/>
      </c>
      <c r="I239" s="27" t="str">
        <f>IF(A238&lt;'MASTER COPY'!$C$7,3*J239-(G239+H239),"")</f>
        <v/>
      </c>
      <c r="J239" s="27" t="str">
        <f>IF(A238&lt;'MASTER COPY'!$C$7,'MASTER COPY'!G240,"")</f>
        <v/>
      </c>
    </row>
    <row r="240" spans="1:10" ht="20.100000000000001" customHeight="1" x14ac:dyDescent="0.25">
      <c r="A240" s="63" t="str">
        <f>IF(A239&lt;'MASTER COPY'!$C$7,'MASTER COPY'!A241,"")</f>
        <v/>
      </c>
      <c r="B240" s="63" t="str">
        <f>IF(A239&lt;'MASTER COPY'!$C$7,'MASTER COPY'!B241,"")</f>
        <v/>
      </c>
      <c r="C240" s="28" t="str">
        <f>IF(A239&lt;'MASTER COPY'!$C$7,'MASTER COPY'!C241,"")</f>
        <v/>
      </c>
      <c r="D240" s="47" t="str">
        <f>IF(A239&lt;'MASTER COPY'!$C$7,'MASTER COPY'!D241/2,"")</f>
        <v/>
      </c>
      <c r="E240" s="48" t="str">
        <f>IF(A239&lt;'MASTER COPY'!$C$7,'MASTER COPY'!E241/2,"")</f>
        <v/>
      </c>
      <c r="F240" s="63" t="str">
        <f>IF(A239&lt;'MASTER COPY'!$C$7,'MASTER COPY'!H241,"")</f>
        <v/>
      </c>
      <c r="G240" s="27" t="str">
        <f ca="1">IF(A239&lt;'MASTER COPY'!$C$7,IF(J240=1,1,IF(J240=2,2,IF(J240=3,3,IF(J240=0,0,IF(J240=4,4,IF(J240=5,RANDBETWEEN(3,6),IF(J240=6,RANDBETWEEN(4,7),IF(J240=7,RANDBETWEEN(5,8),IF(J240=8,RANDBETWEEN(6,9),IF(J240=10,10,RANDBETWEEN(9,10))))))))))),"")</f>
        <v/>
      </c>
      <c r="H240" s="27" t="str">
        <f>IF(A239&lt;'MASTER COPY'!$C$7,MIN(2*J240-G240,10),"")</f>
        <v/>
      </c>
      <c r="I240" s="27" t="str">
        <f>IF(A239&lt;'MASTER COPY'!$C$7,3*J240-(G240+H240),"")</f>
        <v/>
      </c>
      <c r="J240" s="27" t="str">
        <f>IF(A239&lt;'MASTER COPY'!$C$7,'MASTER COPY'!G241,"")</f>
        <v/>
      </c>
    </row>
    <row r="241" spans="1:10" ht="20.100000000000001" customHeight="1" x14ac:dyDescent="0.25">
      <c r="A241" s="63" t="str">
        <f>IF(A240&lt;'MASTER COPY'!$C$7,'MASTER COPY'!A242,"")</f>
        <v/>
      </c>
      <c r="B241" s="63" t="str">
        <f>IF(A240&lt;'MASTER COPY'!$C$7,'MASTER COPY'!B242,"")</f>
        <v/>
      </c>
      <c r="C241" s="28" t="str">
        <f>IF(A240&lt;'MASTER COPY'!$C$7,'MASTER COPY'!C242,"")</f>
        <v/>
      </c>
      <c r="D241" s="47" t="str">
        <f>IF(A240&lt;'MASTER COPY'!$C$7,'MASTER COPY'!D242/2,"")</f>
        <v/>
      </c>
      <c r="E241" s="48" t="str">
        <f>IF(A240&lt;'MASTER COPY'!$C$7,'MASTER COPY'!E242/2,"")</f>
        <v/>
      </c>
      <c r="F241" s="63" t="str">
        <f>IF(A240&lt;'MASTER COPY'!$C$7,'MASTER COPY'!H242,"")</f>
        <v/>
      </c>
      <c r="G241" s="27" t="str">
        <f ca="1">IF(A240&lt;'MASTER COPY'!$C$7,IF(J241=1,1,IF(J241=2,2,IF(J241=3,3,IF(J241=0,0,IF(J241=4,4,IF(J241=5,RANDBETWEEN(3,6),IF(J241=6,RANDBETWEEN(4,7),IF(J241=7,RANDBETWEEN(5,8),IF(J241=8,RANDBETWEEN(6,9),IF(J241=10,10,RANDBETWEEN(9,10))))))))))),"")</f>
        <v/>
      </c>
      <c r="H241" s="27" t="str">
        <f>IF(A240&lt;'MASTER COPY'!$C$7,MIN(2*J241-G241,10),"")</f>
        <v/>
      </c>
      <c r="I241" s="27" t="str">
        <f>IF(A240&lt;'MASTER COPY'!$C$7,3*J241-(G241+H241),"")</f>
        <v/>
      </c>
      <c r="J241" s="27" t="str">
        <f>IF(A240&lt;'MASTER COPY'!$C$7,'MASTER COPY'!G242,"")</f>
        <v/>
      </c>
    </row>
    <row r="242" spans="1:10" ht="20.100000000000001" customHeight="1" x14ac:dyDescent="0.25">
      <c r="A242" s="63" t="str">
        <f>IF(A241&lt;'MASTER COPY'!$C$7,'MASTER COPY'!A243,"")</f>
        <v/>
      </c>
      <c r="B242" s="63" t="str">
        <f>IF(A241&lt;'MASTER COPY'!$C$7,'MASTER COPY'!B243,"")</f>
        <v/>
      </c>
      <c r="C242" s="28" t="str">
        <f>IF(A241&lt;'MASTER COPY'!$C$7,'MASTER COPY'!C243,"")</f>
        <v/>
      </c>
      <c r="D242" s="47" t="str">
        <f>IF(A241&lt;'MASTER COPY'!$C$7,'MASTER COPY'!D243/2,"")</f>
        <v/>
      </c>
      <c r="E242" s="48" t="str">
        <f>IF(A241&lt;'MASTER COPY'!$C$7,'MASTER COPY'!E243/2,"")</f>
        <v/>
      </c>
      <c r="F242" s="63" t="str">
        <f>IF(A241&lt;'MASTER COPY'!$C$7,'MASTER COPY'!H243,"")</f>
        <v/>
      </c>
      <c r="G242" s="27" t="str">
        <f ca="1">IF(A241&lt;'MASTER COPY'!$C$7,IF(J242=1,1,IF(J242=2,2,IF(J242=3,3,IF(J242=0,0,IF(J242=4,4,IF(J242=5,RANDBETWEEN(3,6),IF(J242=6,RANDBETWEEN(4,7),IF(J242=7,RANDBETWEEN(5,8),IF(J242=8,RANDBETWEEN(6,9),IF(J242=10,10,RANDBETWEEN(9,10))))))))))),"")</f>
        <v/>
      </c>
      <c r="H242" s="27" t="str">
        <f>IF(A241&lt;'MASTER COPY'!$C$7,MIN(2*J242-G242,10),"")</f>
        <v/>
      </c>
      <c r="I242" s="27" t="str">
        <f>IF(A241&lt;'MASTER COPY'!$C$7,3*J242-(G242+H242),"")</f>
        <v/>
      </c>
      <c r="J242" s="27" t="str">
        <f>IF(A241&lt;'MASTER COPY'!$C$7,'MASTER COPY'!G243,"")</f>
        <v/>
      </c>
    </row>
    <row r="243" spans="1:10" ht="20.100000000000001" customHeight="1" x14ac:dyDescent="0.25">
      <c r="A243" s="63" t="str">
        <f>IF(A242&lt;'MASTER COPY'!$C$7,'MASTER COPY'!A244,"")</f>
        <v/>
      </c>
      <c r="B243" s="63" t="str">
        <f>IF(A242&lt;'MASTER COPY'!$C$7,'MASTER COPY'!B244,"")</f>
        <v/>
      </c>
      <c r="C243" s="28" t="str">
        <f>IF(A242&lt;'MASTER COPY'!$C$7,'MASTER COPY'!C244,"")</f>
        <v/>
      </c>
      <c r="D243" s="47" t="str">
        <f>IF(A242&lt;'MASTER COPY'!$C$7,'MASTER COPY'!D244/2,"")</f>
        <v/>
      </c>
      <c r="E243" s="48" t="str">
        <f>IF(A242&lt;'MASTER COPY'!$C$7,'MASTER COPY'!E244/2,"")</f>
        <v/>
      </c>
      <c r="F243" s="63" t="str">
        <f>IF(A242&lt;'MASTER COPY'!$C$7,'MASTER COPY'!H244,"")</f>
        <v/>
      </c>
      <c r="G243" s="27" t="str">
        <f ca="1">IF(A242&lt;'MASTER COPY'!$C$7,IF(J243=1,1,IF(J243=2,2,IF(J243=3,3,IF(J243=0,0,IF(J243=4,4,IF(J243=5,RANDBETWEEN(3,6),IF(J243=6,RANDBETWEEN(4,7),IF(J243=7,RANDBETWEEN(5,8),IF(J243=8,RANDBETWEEN(6,9),IF(J243=10,10,RANDBETWEEN(9,10))))))))))),"")</f>
        <v/>
      </c>
      <c r="H243" s="27" t="str">
        <f>IF(A242&lt;'MASTER COPY'!$C$7,MIN(2*J243-G243,10),"")</f>
        <v/>
      </c>
      <c r="I243" s="27" t="str">
        <f>IF(A242&lt;'MASTER COPY'!$C$7,3*J243-(G243+H243),"")</f>
        <v/>
      </c>
      <c r="J243" s="27" t="str">
        <f>IF(A242&lt;'MASTER COPY'!$C$7,'MASTER COPY'!G244,"")</f>
        <v/>
      </c>
    </row>
    <row r="244" spans="1:10" ht="20.100000000000001" customHeight="1" x14ac:dyDescent="0.25">
      <c r="A244" s="63" t="str">
        <f>IF(A243&lt;'MASTER COPY'!$C$7,'MASTER COPY'!A245,"")</f>
        <v/>
      </c>
      <c r="B244" s="63" t="str">
        <f>IF(A243&lt;'MASTER COPY'!$C$7,'MASTER COPY'!B245,"")</f>
        <v/>
      </c>
      <c r="C244" s="28" t="str">
        <f>IF(A243&lt;'MASTER COPY'!$C$7,'MASTER COPY'!C245,"")</f>
        <v/>
      </c>
      <c r="D244" s="47" t="str">
        <f>IF(A243&lt;'MASTER COPY'!$C$7,'MASTER COPY'!D245/2,"")</f>
        <v/>
      </c>
      <c r="E244" s="48" t="str">
        <f>IF(A243&lt;'MASTER COPY'!$C$7,'MASTER COPY'!E245/2,"")</f>
        <v/>
      </c>
      <c r="F244" s="63" t="str">
        <f>IF(A243&lt;'MASTER COPY'!$C$7,'MASTER COPY'!H245,"")</f>
        <v/>
      </c>
      <c r="G244" s="27" t="str">
        <f ca="1">IF(A243&lt;'MASTER COPY'!$C$7,IF(J244=1,1,IF(J244=2,2,IF(J244=3,3,IF(J244=0,0,IF(J244=4,4,IF(J244=5,RANDBETWEEN(3,6),IF(J244=6,RANDBETWEEN(4,7),IF(J244=7,RANDBETWEEN(5,8),IF(J244=8,RANDBETWEEN(6,9),IF(J244=10,10,RANDBETWEEN(9,10))))))))))),"")</f>
        <v/>
      </c>
      <c r="H244" s="27" t="str">
        <f>IF(A243&lt;'MASTER COPY'!$C$7,MIN(2*J244-G244,10),"")</f>
        <v/>
      </c>
      <c r="I244" s="27" t="str">
        <f>IF(A243&lt;'MASTER COPY'!$C$7,3*J244-(G244+H244),"")</f>
        <v/>
      </c>
      <c r="J244" s="27" t="str">
        <f>IF(A243&lt;'MASTER COPY'!$C$7,'MASTER COPY'!G245,"")</f>
        <v/>
      </c>
    </row>
    <row r="245" spans="1:10" ht="20.100000000000001" customHeight="1" x14ac:dyDescent="0.25">
      <c r="A245" s="63" t="str">
        <f>IF(A244&lt;'MASTER COPY'!$C$7,'MASTER COPY'!A246,"")</f>
        <v/>
      </c>
      <c r="B245" s="63" t="str">
        <f>IF(A244&lt;'MASTER COPY'!$C$7,'MASTER COPY'!B246,"")</f>
        <v/>
      </c>
      <c r="C245" s="28" t="str">
        <f>IF(A244&lt;'MASTER COPY'!$C$7,'MASTER COPY'!C246,"")</f>
        <v/>
      </c>
      <c r="D245" s="47" t="str">
        <f>IF(A244&lt;'MASTER COPY'!$C$7,'MASTER COPY'!D246/2,"")</f>
        <v/>
      </c>
      <c r="E245" s="48" t="str">
        <f>IF(A244&lt;'MASTER COPY'!$C$7,'MASTER COPY'!E246/2,"")</f>
        <v/>
      </c>
      <c r="F245" s="63" t="str">
        <f>IF(A244&lt;'MASTER COPY'!$C$7,'MASTER COPY'!H246,"")</f>
        <v/>
      </c>
      <c r="G245" s="27" t="str">
        <f ca="1">IF(A244&lt;'MASTER COPY'!$C$7,IF(J245=1,1,IF(J245=2,2,IF(J245=3,3,IF(J245=0,0,IF(J245=4,4,IF(J245=5,RANDBETWEEN(3,6),IF(J245=6,RANDBETWEEN(4,7),IF(J245=7,RANDBETWEEN(5,8),IF(J245=8,RANDBETWEEN(6,9),IF(J245=10,10,RANDBETWEEN(9,10))))))))))),"")</f>
        <v/>
      </c>
      <c r="H245" s="27" t="str">
        <f>IF(A244&lt;'MASTER COPY'!$C$7,MIN(2*J245-G245,10),"")</f>
        <v/>
      </c>
      <c r="I245" s="27" t="str">
        <f>IF(A244&lt;'MASTER COPY'!$C$7,3*J245-(G245+H245),"")</f>
        <v/>
      </c>
      <c r="J245" s="27" t="str">
        <f>IF(A244&lt;'MASTER COPY'!$C$7,'MASTER COPY'!G246,"")</f>
        <v/>
      </c>
    </row>
    <row r="246" spans="1:10" ht="20.100000000000001" customHeight="1" x14ac:dyDescent="0.25">
      <c r="A246" s="63" t="str">
        <f>IF(A245&lt;'MASTER COPY'!$C$7,'MASTER COPY'!A247,"")</f>
        <v/>
      </c>
      <c r="B246" s="63" t="str">
        <f>IF(A245&lt;'MASTER COPY'!$C$7,'MASTER COPY'!B247,"")</f>
        <v/>
      </c>
      <c r="C246" s="28" t="str">
        <f>IF(A245&lt;'MASTER COPY'!$C$7,'MASTER COPY'!C247,"")</f>
        <v/>
      </c>
      <c r="D246" s="47" t="str">
        <f>IF(A245&lt;'MASTER COPY'!$C$7,'MASTER COPY'!D247/2,"")</f>
        <v/>
      </c>
      <c r="E246" s="48" t="str">
        <f>IF(A245&lt;'MASTER COPY'!$C$7,'MASTER COPY'!E247/2,"")</f>
        <v/>
      </c>
      <c r="F246" s="63" t="str">
        <f>IF(A245&lt;'MASTER COPY'!$C$7,'MASTER COPY'!H247,"")</f>
        <v/>
      </c>
      <c r="G246" s="27" t="str">
        <f ca="1">IF(A245&lt;'MASTER COPY'!$C$7,IF(J246=1,1,IF(J246=2,2,IF(J246=3,3,IF(J246=0,0,IF(J246=4,4,IF(J246=5,RANDBETWEEN(3,6),IF(J246=6,RANDBETWEEN(4,7),IF(J246=7,RANDBETWEEN(5,8),IF(J246=8,RANDBETWEEN(6,9),IF(J246=10,10,RANDBETWEEN(9,10))))))))))),"")</f>
        <v/>
      </c>
      <c r="H246" s="27" t="str">
        <f>IF(A245&lt;'MASTER COPY'!$C$7,MIN(2*J246-G246,10),"")</f>
        <v/>
      </c>
      <c r="I246" s="27" t="str">
        <f>IF(A245&lt;'MASTER COPY'!$C$7,3*J246-(G246+H246),"")</f>
        <v/>
      </c>
      <c r="J246" s="27" t="str">
        <f>IF(A245&lt;'MASTER COPY'!$C$7,'MASTER COPY'!G247,"")</f>
        <v/>
      </c>
    </row>
    <row r="247" spans="1:10" ht="20.100000000000001" customHeight="1" x14ac:dyDescent="0.25">
      <c r="A247" s="63" t="str">
        <f>IF(A246&lt;'MASTER COPY'!$C$7,'MASTER COPY'!A248,"")</f>
        <v/>
      </c>
      <c r="B247" s="63" t="str">
        <f>IF(A246&lt;'MASTER COPY'!$C$7,'MASTER COPY'!B248,"")</f>
        <v/>
      </c>
      <c r="C247" s="28" t="str">
        <f>IF(A246&lt;'MASTER COPY'!$C$7,'MASTER COPY'!C248,"")</f>
        <v/>
      </c>
      <c r="D247" s="47" t="str">
        <f>IF(A246&lt;'MASTER COPY'!$C$7,'MASTER COPY'!D248/2,"")</f>
        <v/>
      </c>
      <c r="E247" s="48" t="str">
        <f>IF(A246&lt;'MASTER COPY'!$C$7,'MASTER COPY'!E248/2,"")</f>
        <v/>
      </c>
      <c r="F247" s="63" t="str">
        <f>IF(A246&lt;'MASTER COPY'!$C$7,'MASTER COPY'!H248,"")</f>
        <v/>
      </c>
      <c r="G247" s="27" t="str">
        <f ca="1">IF(A246&lt;'MASTER COPY'!$C$7,IF(J247=1,1,IF(J247=2,2,IF(J247=3,3,IF(J247=0,0,IF(J247=4,4,IF(J247=5,RANDBETWEEN(3,6),IF(J247=6,RANDBETWEEN(4,7),IF(J247=7,RANDBETWEEN(5,8),IF(J247=8,RANDBETWEEN(6,9),IF(J247=10,10,RANDBETWEEN(9,10))))))))))),"")</f>
        <v/>
      </c>
      <c r="H247" s="27" t="str">
        <f>IF(A246&lt;'MASTER COPY'!$C$7,MIN(2*J247-G247,10),"")</f>
        <v/>
      </c>
      <c r="I247" s="27" t="str">
        <f>IF(A246&lt;'MASTER COPY'!$C$7,3*J247-(G247+H247),"")</f>
        <v/>
      </c>
      <c r="J247" s="27" t="str">
        <f>IF(A246&lt;'MASTER COPY'!$C$7,'MASTER COPY'!G248,"")</f>
        <v/>
      </c>
    </row>
    <row r="248" spans="1:10" ht="20.100000000000001" customHeight="1" x14ac:dyDescent="0.25">
      <c r="A248" s="63" t="str">
        <f>IF(A247&lt;'MASTER COPY'!$C$7,'MASTER COPY'!A249,"")</f>
        <v/>
      </c>
      <c r="B248" s="63" t="str">
        <f>IF(A247&lt;'MASTER COPY'!$C$7,'MASTER COPY'!B249,"")</f>
        <v/>
      </c>
      <c r="C248" s="28" t="str">
        <f>IF(A247&lt;'MASTER COPY'!$C$7,'MASTER COPY'!C249,"")</f>
        <v/>
      </c>
      <c r="D248" s="47" t="str">
        <f>IF(A247&lt;'MASTER COPY'!$C$7,'MASTER COPY'!D249/2,"")</f>
        <v/>
      </c>
      <c r="E248" s="48" t="str">
        <f>IF(A247&lt;'MASTER COPY'!$C$7,'MASTER COPY'!E249/2,"")</f>
        <v/>
      </c>
      <c r="F248" s="63" t="str">
        <f>IF(A247&lt;'MASTER COPY'!$C$7,'MASTER COPY'!H249,"")</f>
        <v/>
      </c>
      <c r="G248" s="27" t="str">
        <f ca="1">IF(A247&lt;'MASTER COPY'!$C$7,IF(J248=1,1,IF(J248=2,2,IF(J248=3,3,IF(J248=0,0,IF(J248=4,4,IF(J248=5,RANDBETWEEN(3,6),IF(J248=6,RANDBETWEEN(4,7),IF(J248=7,RANDBETWEEN(5,8),IF(J248=8,RANDBETWEEN(6,9),IF(J248=10,10,RANDBETWEEN(9,10))))))))))),"")</f>
        <v/>
      </c>
      <c r="H248" s="27" t="str">
        <f>IF(A247&lt;'MASTER COPY'!$C$7,MIN(2*J248-G248,10),"")</f>
        <v/>
      </c>
      <c r="I248" s="27" t="str">
        <f>IF(A247&lt;'MASTER COPY'!$C$7,3*J248-(G248+H248),"")</f>
        <v/>
      </c>
      <c r="J248" s="27" t="str">
        <f>IF(A247&lt;'MASTER COPY'!$C$7,'MASTER COPY'!G249,"")</f>
        <v/>
      </c>
    </row>
    <row r="249" spans="1:10" ht="20.100000000000001" customHeight="1" x14ac:dyDescent="0.25">
      <c r="A249" s="63" t="str">
        <f>IF(A248&lt;'MASTER COPY'!$C$7,'MASTER COPY'!A250,"")</f>
        <v/>
      </c>
      <c r="B249" s="63" t="str">
        <f>IF(A248&lt;'MASTER COPY'!$C$7,'MASTER COPY'!B250,"")</f>
        <v/>
      </c>
      <c r="C249" s="28" t="str">
        <f>IF(A248&lt;'MASTER COPY'!$C$7,'MASTER COPY'!C250,"")</f>
        <v/>
      </c>
      <c r="D249" s="47" t="str">
        <f>IF(A248&lt;'MASTER COPY'!$C$7,'MASTER COPY'!D250/2,"")</f>
        <v/>
      </c>
      <c r="E249" s="48" t="str">
        <f>IF(A248&lt;'MASTER COPY'!$C$7,'MASTER COPY'!E250/2,"")</f>
        <v/>
      </c>
      <c r="F249" s="63" t="str">
        <f>IF(A248&lt;'MASTER COPY'!$C$7,'MASTER COPY'!H250,"")</f>
        <v/>
      </c>
      <c r="G249" s="27" t="str">
        <f ca="1">IF(A248&lt;'MASTER COPY'!$C$7,IF(J249=1,1,IF(J249=2,2,IF(J249=3,3,IF(J249=0,0,IF(J249=4,4,IF(J249=5,RANDBETWEEN(3,6),IF(J249=6,RANDBETWEEN(4,7),IF(J249=7,RANDBETWEEN(5,8),IF(J249=8,RANDBETWEEN(6,9),IF(J249=10,10,RANDBETWEEN(9,10))))))))))),"")</f>
        <v/>
      </c>
      <c r="H249" s="27" t="str">
        <f>IF(A248&lt;'MASTER COPY'!$C$7,MIN(2*J249-G249,10),"")</f>
        <v/>
      </c>
      <c r="I249" s="27" t="str">
        <f>IF(A248&lt;'MASTER COPY'!$C$7,3*J249-(G249+H249),"")</f>
        <v/>
      </c>
      <c r="J249" s="27" t="str">
        <f>IF(A248&lt;'MASTER COPY'!$C$7,'MASTER COPY'!G250,"")</f>
        <v/>
      </c>
    </row>
    <row r="250" spans="1:10" ht="20.100000000000001" customHeight="1" x14ac:dyDescent="0.25">
      <c r="A250" s="63" t="str">
        <f>IF(A249&lt;'MASTER COPY'!$C$7,'MASTER COPY'!A251,"")</f>
        <v/>
      </c>
      <c r="B250" s="63" t="str">
        <f>IF(A249&lt;'MASTER COPY'!$C$7,'MASTER COPY'!B251,"")</f>
        <v/>
      </c>
      <c r="C250" s="28" t="str">
        <f>IF(A249&lt;'MASTER COPY'!$C$7,'MASTER COPY'!C251,"")</f>
        <v/>
      </c>
      <c r="D250" s="47" t="str">
        <f>IF(A249&lt;'MASTER COPY'!$C$7,'MASTER COPY'!D251/2,"")</f>
        <v/>
      </c>
      <c r="E250" s="48" t="str">
        <f>IF(A249&lt;'MASTER COPY'!$C$7,'MASTER COPY'!E251/2,"")</f>
        <v/>
      </c>
      <c r="F250" s="63" t="str">
        <f>IF(A249&lt;'MASTER COPY'!$C$7,'MASTER COPY'!H251,"")</f>
        <v/>
      </c>
      <c r="G250" s="27" t="str">
        <f ca="1">IF(A249&lt;'MASTER COPY'!$C$7,IF(J250=1,1,IF(J250=2,2,IF(J250=3,3,IF(J250=0,0,IF(J250=4,4,IF(J250=5,RANDBETWEEN(3,6),IF(J250=6,RANDBETWEEN(4,7),IF(J250=7,RANDBETWEEN(5,8),IF(J250=8,RANDBETWEEN(6,9),IF(J250=10,10,RANDBETWEEN(9,10))))))))))),"")</f>
        <v/>
      </c>
      <c r="H250" s="27" t="str">
        <f>IF(A249&lt;'MASTER COPY'!$C$7,MIN(2*J250-G250,10),"")</f>
        <v/>
      </c>
      <c r="I250" s="27" t="str">
        <f>IF(A249&lt;'MASTER COPY'!$C$7,3*J250-(G250+H250),"")</f>
        <v/>
      </c>
      <c r="J250" s="27" t="str">
        <f>IF(A249&lt;'MASTER COPY'!$C$7,'MASTER COPY'!G251,"")</f>
        <v/>
      </c>
    </row>
    <row r="251" spans="1:10" ht="20.100000000000001" customHeight="1" x14ac:dyDescent="0.25">
      <c r="A251" s="63" t="str">
        <f>IF(A250&lt;'MASTER COPY'!$C$7,'MASTER COPY'!A252,"")</f>
        <v/>
      </c>
      <c r="B251" s="63" t="str">
        <f>IF(A250&lt;'MASTER COPY'!$C$7,'MASTER COPY'!B252,"")</f>
        <v/>
      </c>
      <c r="C251" s="28" t="str">
        <f>IF(A250&lt;'MASTER COPY'!$C$7,'MASTER COPY'!C252,"")</f>
        <v/>
      </c>
      <c r="D251" s="47" t="str">
        <f>IF(A250&lt;'MASTER COPY'!$C$7,'MASTER COPY'!D252/2,"")</f>
        <v/>
      </c>
      <c r="E251" s="48" t="str">
        <f>IF(A250&lt;'MASTER COPY'!$C$7,'MASTER COPY'!E252/2,"")</f>
        <v/>
      </c>
      <c r="F251" s="63" t="str">
        <f>IF(A250&lt;'MASTER COPY'!$C$7,'MASTER COPY'!H252,"")</f>
        <v/>
      </c>
      <c r="G251" s="27" t="str">
        <f ca="1">IF(A250&lt;'MASTER COPY'!$C$7,IF(J251=1,1,IF(J251=2,2,IF(J251=3,3,IF(J251=0,0,IF(J251=4,4,IF(J251=5,RANDBETWEEN(3,6),IF(J251=6,RANDBETWEEN(4,7),IF(J251=7,RANDBETWEEN(5,8),IF(J251=8,RANDBETWEEN(6,9),IF(J251=10,10,RANDBETWEEN(9,10))))))))))),"")</f>
        <v/>
      </c>
      <c r="H251" s="27" t="str">
        <f>IF(A250&lt;'MASTER COPY'!$C$7,MIN(2*J251-G251,10),"")</f>
        <v/>
      </c>
      <c r="I251" s="27" t="str">
        <f>IF(A250&lt;'MASTER COPY'!$C$7,3*J251-(G251+H251),"")</f>
        <v/>
      </c>
      <c r="J251" s="27" t="str">
        <f>IF(A250&lt;'MASTER COPY'!$C$7,'MASTER COPY'!G252,"")</f>
        <v/>
      </c>
    </row>
    <row r="252" spans="1:10" ht="20.100000000000001" customHeight="1" x14ac:dyDescent="0.25">
      <c r="A252" s="63" t="str">
        <f>IF(A251&lt;'MASTER COPY'!$C$7,'MASTER COPY'!A253,"")</f>
        <v/>
      </c>
      <c r="B252" s="63" t="str">
        <f>IF(A251&lt;'MASTER COPY'!$C$7,'MASTER COPY'!B253,"")</f>
        <v/>
      </c>
      <c r="C252" s="28" t="str">
        <f>IF(A251&lt;'MASTER COPY'!$C$7,'MASTER COPY'!C253,"")</f>
        <v/>
      </c>
      <c r="D252" s="47" t="str">
        <f>IF(A251&lt;'MASTER COPY'!$C$7,'MASTER COPY'!D253/2,"")</f>
        <v/>
      </c>
      <c r="E252" s="48" t="str">
        <f>IF(A251&lt;'MASTER COPY'!$C$7,'MASTER COPY'!E253/2,"")</f>
        <v/>
      </c>
      <c r="F252" s="63" t="str">
        <f>IF(A251&lt;'MASTER COPY'!$C$7,'MASTER COPY'!H253,"")</f>
        <v/>
      </c>
      <c r="G252" s="27" t="str">
        <f ca="1">IF(A251&lt;'MASTER COPY'!$C$7,IF(J252=1,1,IF(J252=2,2,IF(J252=3,3,IF(J252=0,0,IF(J252=4,4,IF(J252=5,RANDBETWEEN(3,6),IF(J252=6,RANDBETWEEN(4,7),IF(J252=7,RANDBETWEEN(5,8),IF(J252=8,RANDBETWEEN(6,9),IF(J252=10,10,RANDBETWEEN(9,10))))))))))),"")</f>
        <v/>
      </c>
      <c r="H252" s="27" t="str">
        <f>IF(A251&lt;'MASTER COPY'!$C$7,MIN(2*J252-G252,10),"")</f>
        <v/>
      </c>
      <c r="I252" s="27" t="str">
        <f>IF(A251&lt;'MASTER COPY'!$C$7,3*J252-(G252+H252),"")</f>
        <v/>
      </c>
      <c r="J252" s="27" t="str">
        <f>IF(A251&lt;'MASTER COPY'!$C$7,'MASTER COPY'!G253,"")</f>
        <v/>
      </c>
    </row>
    <row r="253" spans="1:10" ht="20.100000000000001" customHeight="1" x14ac:dyDescent="0.25">
      <c r="A253" s="63" t="str">
        <f>IF(A252&lt;'MASTER COPY'!$C$7,'MASTER COPY'!A254,"")</f>
        <v/>
      </c>
      <c r="B253" s="63" t="str">
        <f>IF(A252&lt;'MASTER COPY'!$C$7,'MASTER COPY'!B254,"")</f>
        <v/>
      </c>
      <c r="C253" s="28" t="str">
        <f>IF(A252&lt;'MASTER COPY'!$C$7,'MASTER COPY'!C254,"")</f>
        <v/>
      </c>
      <c r="D253" s="47" t="str">
        <f>IF(A252&lt;'MASTER COPY'!$C$7,'MASTER COPY'!D254/2,"")</f>
        <v/>
      </c>
      <c r="E253" s="48" t="str">
        <f>IF(A252&lt;'MASTER COPY'!$C$7,'MASTER COPY'!E254/2,"")</f>
        <v/>
      </c>
      <c r="F253" s="63" t="str">
        <f>IF(A252&lt;'MASTER COPY'!$C$7,'MASTER COPY'!H254,"")</f>
        <v/>
      </c>
      <c r="G253" s="27" t="str">
        <f ca="1">IF(A252&lt;'MASTER COPY'!$C$7,IF(J253=1,1,IF(J253=2,2,IF(J253=3,3,IF(J253=0,0,IF(J253=4,4,IF(J253=5,RANDBETWEEN(3,6),IF(J253=6,RANDBETWEEN(4,7),IF(J253=7,RANDBETWEEN(5,8),IF(J253=8,RANDBETWEEN(6,9),IF(J253=10,10,RANDBETWEEN(9,10))))))))))),"")</f>
        <v/>
      </c>
      <c r="H253" s="27" t="str">
        <f>IF(A252&lt;'MASTER COPY'!$C$7,MIN(2*J253-G253,10),"")</f>
        <v/>
      </c>
      <c r="I253" s="27" t="str">
        <f>IF(A252&lt;'MASTER COPY'!$C$7,3*J253-(G253+H253),"")</f>
        <v/>
      </c>
      <c r="J253" s="27" t="str">
        <f>IF(A252&lt;'MASTER COPY'!$C$7,'MASTER COPY'!G254,"")</f>
        <v/>
      </c>
    </row>
    <row r="254" spans="1:10" ht="20.100000000000001" customHeight="1" x14ac:dyDescent="0.25">
      <c r="A254" s="63" t="str">
        <f>IF(A253&lt;'MASTER COPY'!$C$7,'MASTER COPY'!A255,"")</f>
        <v/>
      </c>
      <c r="B254" s="63" t="str">
        <f>IF(A253&lt;'MASTER COPY'!$C$7,'MASTER COPY'!B255,"")</f>
        <v/>
      </c>
      <c r="C254" s="28" t="str">
        <f>IF(A253&lt;'MASTER COPY'!$C$7,'MASTER COPY'!C255,"")</f>
        <v/>
      </c>
      <c r="D254" s="47" t="str">
        <f>IF(A253&lt;'MASTER COPY'!$C$7,'MASTER COPY'!D255/2,"")</f>
        <v/>
      </c>
      <c r="E254" s="48" t="str">
        <f>IF(A253&lt;'MASTER COPY'!$C$7,'MASTER COPY'!E255/2,"")</f>
        <v/>
      </c>
      <c r="F254" s="63" t="str">
        <f>IF(A253&lt;'MASTER COPY'!$C$7,'MASTER COPY'!H255,"")</f>
        <v/>
      </c>
      <c r="G254" s="27" t="str">
        <f ca="1">IF(A253&lt;'MASTER COPY'!$C$7,IF(J254=1,1,IF(J254=2,2,IF(J254=3,3,IF(J254=0,0,IF(J254=4,4,IF(J254=5,RANDBETWEEN(3,6),IF(J254=6,RANDBETWEEN(4,7),IF(J254=7,RANDBETWEEN(5,8),IF(J254=8,RANDBETWEEN(6,9),IF(J254=10,10,RANDBETWEEN(9,10))))))))))),"")</f>
        <v/>
      </c>
      <c r="H254" s="27" t="str">
        <f>IF(A253&lt;'MASTER COPY'!$C$7,MIN(2*J254-G254,10),"")</f>
        <v/>
      </c>
      <c r="I254" s="27" t="str">
        <f>IF(A253&lt;'MASTER COPY'!$C$7,3*J254-(G254+H254),"")</f>
        <v/>
      </c>
      <c r="J254" s="27" t="str">
        <f>IF(A253&lt;'MASTER COPY'!$C$7,'MASTER COPY'!G255,"")</f>
        <v/>
      </c>
    </row>
    <row r="255" spans="1:10" ht="20.100000000000001" customHeight="1" x14ac:dyDescent="0.25">
      <c r="A255" s="63" t="str">
        <f>IF(A254&lt;'MASTER COPY'!$C$7,'MASTER COPY'!A256,"")</f>
        <v/>
      </c>
      <c r="B255" s="63" t="str">
        <f>IF(A254&lt;'MASTER COPY'!$C$7,'MASTER COPY'!B256,"")</f>
        <v/>
      </c>
      <c r="C255" s="28" t="str">
        <f>IF(A254&lt;'MASTER COPY'!$C$7,'MASTER COPY'!C256,"")</f>
        <v/>
      </c>
      <c r="D255" s="47" t="str">
        <f>IF(A254&lt;'MASTER COPY'!$C$7,'MASTER COPY'!D256/2,"")</f>
        <v/>
      </c>
      <c r="E255" s="48" t="str">
        <f>IF(A254&lt;'MASTER COPY'!$C$7,'MASTER COPY'!E256/2,"")</f>
        <v/>
      </c>
      <c r="F255" s="63" t="str">
        <f>IF(A254&lt;'MASTER COPY'!$C$7,'MASTER COPY'!H256,"")</f>
        <v/>
      </c>
      <c r="G255" s="27" t="str">
        <f ca="1">IF(A254&lt;'MASTER COPY'!$C$7,IF(J255=1,1,IF(J255=2,2,IF(J255=3,3,IF(J255=0,0,IF(J255=4,4,IF(J255=5,RANDBETWEEN(3,6),IF(J255=6,RANDBETWEEN(4,7),IF(J255=7,RANDBETWEEN(5,8),IF(J255=8,RANDBETWEEN(6,9),IF(J255=10,10,RANDBETWEEN(9,10))))))))))),"")</f>
        <v/>
      </c>
      <c r="H255" s="27" t="str">
        <f>IF(A254&lt;'MASTER COPY'!$C$7,MIN(2*J255-G255,10),"")</f>
        <v/>
      </c>
      <c r="I255" s="27" t="str">
        <f>IF(A254&lt;'MASTER COPY'!$C$7,3*J255-(G255+H255),"")</f>
        <v/>
      </c>
      <c r="J255" s="27" t="str">
        <f>IF(A254&lt;'MASTER COPY'!$C$7,'MASTER COPY'!G256,"")</f>
        <v/>
      </c>
    </row>
    <row r="256" spans="1:10" ht="20.100000000000001" customHeight="1" x14ac:dyDescent="0.25">
      <c r="A256" s="63" t="str">
        <f>IF(A255&lt;'MASTER COPY'!$C$7,'MASTER COPY'!A257,"")</f>
        <v/>
      </c>
      <c r="B256" s="63" t="str">
        <f>IF(A255&lt;'MASTER COPY'!$C$7,'MASTER COPY'!B257,"")</f>
        <v/>
      </c>
      <c r="C256" s="28" t="str">
        <f>IF(A255&lt;'MASTER COPY'!$C$7,'MASTER COPY'!C257,"")</f>
        <v/>
      </c>
      <c r="D256" s="47" t="str">
        <f>IF(A255&lt;'MASTER COPY'!$C$7,'MASTER COPY'!D257/2,"")</f>
        <v/>
      </c>
      <c r="E256" s="48" t="str">
        <f>IF(A255&lt;'MASTER COPY'!$C$7,'MASTER COPY'!E257/2,"")</f>
        <v/>
      </c>
      <c r="F256" s="63" t="str">
        <f>IF(A255&lt;'MASTER COPY'!$C$7,'MASTER COPY'!H257,"")</f>
        <v/>
      </c>
      <c r="G256" s="27" t="str">
        <f ca="1">IF(A255&lt;'MASTER COPY'!$C$7,IF(J256=1,1,IF(J256=2,2,IF(J256=3,3,IF(J256=0,0,IF(J256=4,4,IF(J256=5,RANDBETWEEN(3,6),IF(J256=6,RANDBETWEEN(4,7),IF(J256=7,RANDBETWEEN(5,8),IF(J256=8,RANDBETWEEN(6,9),IF(J256=10,10,RANDBETWEEN(9,10))))))))))),"")</f>
        <v/>
      </c>
      <c r="H256" s="27" t="str">
        <f>IF(A255&lt;'MASTER COPY'!$C$7,MIN(2*J256-G256,10),"")</f>
        <v/>
      </c>
      <c r="I256" s="27" t="str">
        <f>IF(A255&lt;'MASTER COPY'!$C$7,3*J256-(G256+H256),"")</f>
        <v/>
      </c>
      <c r="J256" s="27" t="str">
        <f>IF(A255&lt;'MASTER COPY'!$C$7,'MASTER COPY'!G257,"")</f>
        <v/>
      </c>
    </row>
    <row r="257" spans="1:10" ht="20.100000000000001" customHeight="1" x14ac:dyDescent="0.25">
      <c r="A257" s="63" t="str">
        <f>IF(A256&lt;'MASTER COPY'!$C$7,'MASTER COPY'!A258,"")</f>
        <v/>
      </c>
      <c r="B257" s="63" t="str">
        <f>IF(A256&lt;'MASTER COPY'!$C$7,'MASTER COPY'!B258,"")</f>
        <v/>
      </c>
      <c r="C257" s="28" t="str">
        <f>IF(A256&lt;'MASTER COPY'!$C$7,'MASTER COPY'!C258,"")</f>
        <v/>
      </c>
      <c r="D257" s="47" t="str">
        <f>IF(A256&lt;'MASTER COPY'!$C$7,'MASTER COPY'!D258/2,"")</f>
        <v/>
      </c>
      <c r="E257" s="48" t="str">
        <f>IF(A256&lt;'MASTER COPY'!$C$7,'MASTER COPY'!E258/2,"")</f>
        <v/>
      </c>
      <c r="F257" s="63" t="str">
        <f>IF(A256&lt;'MASTER COPY'!$C$7,'MASTER COPY'!H258,"")</f>
        <v/>
      </c>
      <c r="G257" s="27" t="str">
        <f ca="1">IF(A256&lt;'MASTER COPY'!$C$7,IF(J257=1,1,IF(J257=2,2,IF(J257=3,3,IF(J257=0,0,IF(J257=4,4,IF(J257=5,RANDBETWEEN(3,6),IF(J257=6,RANDBETWEEN(4,7),IF(J257=7,RANDBETWEEN(5,8),IF(J257=8,RANDBETWEEN(6,9),IF(J257=10,10,RANDBETWEEN(9,10))))))))))),"")</f>
        <v/>
      </c>
      <c r="H257" s="27" t="str">
        <f>IF(A256&lt;'MASTER COPY'!$C$7,MIN(2*J257-G257,10),"")</f>
        <v/>
      </c>
      <c r="I257" s="27" t="str">
        <f>IF(A256&lt;'MASTER COPY'!$C$7,3*J257-(G257+H257),"")</f>
        <v/>
      </c>
      <c r="J257" s="27" t="str">
        <f>IF(A256&lt;'MASTER COPY'!$C$7,'MASTER COPY'!G258,"")</f>
        <v/>
      </c>
    </row>
    <row r="258" spans="1:10" ht="20.100000000000001" customHeight="1" x14ac:dyDescent="0.25"/>
    <row r="259" spans="1:10" ht="20.100000000000001" customHeight="1" x14ac:dyDescent="0.25"/>
    <row r="260" spans="1:10" ht="20.100000000000001" customHeight="1" x14ac:dyDescent="0.25"/>
    <row r="261" spans="1:10" ht="20.100000000000001" customHeight="1" x14ac:dyDescent="0.25"/>
    <row r="262" spans="1:10" ht="20.100000000000001" customHeight="1" x14ac:dyDescent="0.25"/>
    <row r="263" spans="1:10" ht="20.100000000000001" customHeight="1" x14ac:dyDescent="0.25"/>
    <row r="264" spans="1:10" ht="20.100000000000001" customHeight="1" x14ac:dyDescent="0.25"/>
    <row r="265" spans="1:10" ht="20.100000000000001" customHeight="1" x14ac:dyDescent="0.25"/>
    <row r="266" spans="1:10" ht="20.100000000000001" customHeight="1" x14ac:dyDescent="0.25"/>
    <row r="267" spans="1:10" ht="20.100000000000001" customHeight="1" x14ac:dyDescent="0.25"/>
    <row r="268" spans="1:10" ht="20.100000000000001" customHeight="1" x14ac:dyDescent="0.25"/>
    <row r="269" spans="1:10" ht="20.100000000000001" customHeight="1" x14ac:dyDescent="0.25"/>
    <row r="270" spans="1:10" ht="20.100000000000001" customHeight="1" x14ac:dyDescent="0.25"/>
    <row r="271" spans="1:10" ht="20.100000000000001" customHeight="1" x14ac:dyDescent="0.25"/>
    <row r="272" spans="1:10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</sheetData>
  <sheetProtection password="FABF" sheet="1" objects="1" scenarios="1"/>
  <mergeCells count="5">
    <mergeCell ref="A5:B5"/>
    <mergeCell ref="A1:J1"/>
    <mergeCell ref="A2:J2"/>
    <mergeCell ref="A3:J3"/>
    <mergeCell ref="A4:E4"/>
  </mergeCells>
  <conditionalFormatting sqref="D8:F257">
    <cfRule type="cellIs" dxfId="15" priority="4" operator="greaterThan">
      <formula>15</formula>
    </cfRule>
  </conditionalFormatting>
  <conditionalFormatting sqref="G8:J257">
    <cfRule type="cellIs" dxfId="14" priority="1" operator="greater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workbookViewId="0">
      <selection activeCell="J23" sqref="J23"/>
    </sheetView>
  </sheetViews>
  <sheetFormatPr defaultColWidth="9.140625" defaultRowHeight="15" x14ac:dyDescent="0.25"/>
  <cols>
    <col min="1" max="16384" width="9.140625" style="17"/>
  </cols>
  <sheetData>
    <row r="1" spans="1:18" s="24" customFormat="1" ht="21.95" customHeight="1" x14ac:dyDescent="0.25">
      <c r="A1" s="141" t="s">
        <v>42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</row>
    <row r="2" spans="1:18" s="24" customFormat="1" ht="21.95" customHeight="1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8" s="24" customFormat="1" ht="21.95" customHeight="1" thickBot="1" x14ac:dyDescent="0.3">
      <c r="A3" s="30" t="s">
        <v>43</v>
      </c>
      <c r="B3" s="31" t="s">
        <v>30</v>
      </c>
      <c r="C3" s="31" t="s">
        <v>31</v>
      </c>
      <c r="D3" s="31" t="s">
        <v>32</v>
      </c>
      <c r="E3" s="31" t="s">
        <v>33</v>
      </c>
      <c r="F3" s="31" t="s">
        <v>34</v>
      </c>
      <c r="G3" s="31" t="s">
        <v>35</v>
      </c>
      <c r="H3" s="31" t="s">
        <v>36</v>
      </c>
      <c r="I3" s="31" t="s">
        <v>37</v>
      </c>
      <c r="J3" s="31" t="s">
        <v>38</v>
      </c>
      <c r="K3" s="31" t="s">
        <v>39</v>
      </c>
      <c r="L3" s="31" t="s">
        <v>40</v>
      </c>
      <c r="M3" s="31" t="s">
        <v>41</v>
      </c>
      <c r="N3" s="31" t="s">
        <v>44</v>
      </c>
      <c r="O3" s="31" t="s">
        <v>45</v>
      </c>
      <c r="P3" s="32" t="s">
        <v>46</v>
      </c>
    </row>
    <row r="4" spans="1:18" s="24" customFormat="1" ht="21.95" customHeight="1" thickBot="1" x14ac:dyDescent="0.3">
      <c r="A4" s="31" t="str">
        <f>CONCATENATE('MASTER COPY'!$F$5,".1")</f>
        <v>IT801B.1</v>
      </c>
      <c r="B4" s="110">
        <v>1</v>
      </c>
      <c r="C4" s="111">
        <v>2</v>
      </c>
      <c r="D4" s="111">
        <v>1</v>
      </c>
      <c r="E4" s="111">
        <v>1</v>
      </c>
      <c r="F4" s="111">
        <v>2</v>
      </c>
      <c r="G4" s="111">
        <v>2</v>
      </c>
      <c r="H4" s="111">
        <v>1</v>
      </c>
      <c r="I4" s="110">
        <v>1</v>
      </c>
      <c r="J4" s="111">
        <v>2</v>
      </c>
      <c r="K4" s="111">
        <v>2</v>
      </c>
      <c r="L4" s="111">
        <v>1</v>
      </c>
      <c r="M4" s="111">
        <v>2</v>
      </c>
      <c r="N4" s="111">
        <v>2</v>
      </c>
      <c r="O4" s="111">
        <v>1</v>
      </c>
      <c r="P4" s="111"/>
    </row>
    <row r="5" spans="1:18" s="24" customFormat="1" ht="21.95" customHeight="1" thickBot="1" x14ac:dyDescent="0.3">
      <c r="A5" s="31" t="str">
        <f>CONCATENATE('MASTER COPY'!$F$5,".2")</f>
        <v>IT801B.2</v>
      </c>
      <c r="B5" s="112">
        <v>1</v>
      </c>
      <c r="C5" s="113">
        <v>2</v>
      </c>
      <c r="D5" s="113">
        <v>1</v>
      </c>
      <c r="E5" s="113">
        <v>1</v>
      </c>
      <c r="F5" s="113">
        <v>2</v>
      </c>
      <c r="G5" s="113">
        <v>2</v>
      </c>
      <c r="H5" s="113">
        <v>1</v>
      </c>
      <c r="I5" s="112">
        <v>1</v>
      </c>
      <c r="J5" s="113">
        <v>2</v>
      </c>
      <c r="K5" s="113">
        <v>1</v>
      </c>
      <c r="L5" s="113">
        <v>1</v>
      </c>
      <c r="M5" s="113">
        <v>2</v>
      </c>
      <c r="N5" s="113">
        <v>2</v>
      </c>
      <c r="O5" s="113">
        <v>1</v>
      </c>
      <c r="P5" s="113">
        <v>3</v>
      </c>
    </row>
    <row r="6" spans="1:18" s="24" customFormat="1" ht="21.95" customHeight="1" thickBot="1" x14ac:dyDescent="0.3">
      <c r="A6" s="31" t="str">
        <f>CONCATENATE('MASTER COPY'!$F$5,".3")</f>
        <v>IT801B.3</v>
      </c>
      <c r="B6" s="112">
        <v>1</v>
      </c>
      <c r="C6" s="113">
        <v>2</v>
      </c>
      <c r="D6" s="113">
        <v>1</v>
      </c>
      <c r="E6" s="113">
        <v>1</v>
      </c>
      <c r="F6" s="113">
        <v>2</v>
      </c>
      <c r="G6" s="113">
        <v>2</v>
      </c>
      <c r="H6" s="113">
        <v>1</v>
      </c>
      <c r="I6" s="112">
        <v>2</v>
      </c>
      <c r="J6" s="113">
        <v>2</v>
      </c>
      <c r="K6" s="113">
        <v>1</v>
      </c>
      <c r="L6" s="113">
        <v>1</v>
      </c>
      <c r="M6" s="113">
        <v>2</v>
      </c>
      <c r="N6" s="113">
        <v>2</v>
      </c>
      <c r="O6" s="113">
        <v>1</v>
      </c>
      <c r="P6" s="113">
        <v>1</v>
      </c>
    </row>
    <row r="7" spans="1:18" s="24" customFormat="1" ht="21.95" customHeight="1" thickBot="1" x14ac:dyDescent="0.3">
      <c r="A7" s="31" t="str">
        <f>CONCATENATE('MASTER COPY'!$F$5,".4")</f>
        <v>IT801B.4</v>
      </c>
      <c r="B7" s="112">
        <v>1</v>
      </c>
      <c r="C7" s="113">
        <v>2</v>
      </c>
      <c r="D7" s="113">
        <v>1</v>
      </c>
      <c r="E7" s="113">
        <v>1</v>
      </c>
      <c r="F7" s="113">
        <v>2</v>
      </c>
      <c r="G7" s="113">
        <v>2</v>
      </c>
      <c r="H7" s="113">
        <v>1</v>
      </c>
      <c r="I7" s="112">
        <v>1</v>
      </c>
      <c r="J7" s="113">
        <v>2</v>
      </c>
      <c r="K7" s="113">
        <v>3</v>
      </c>
      <c r="L7" s="113">
        <v>1</v>
      </c>
      <c r="M7" s="113">
        <v>2</v>
      </c>
      <c r="N7" s="113">
        <v>2</v>
      </c>
      <c r="O7" s="113">
        <v>1</v>
      </c>
      <c r="P7" s="113">
        <v>1</v>
      </c>
    </row>
    <row r="8" spans="1:18" s="24" customFormat="1" ht="21.95" customHeight="1" thickBot="1" x14ac:dyDescent="0.3">
      <c r="A8" s="31" t="str">
        <f>CONCATENATE('MASTER COPY'!$F$5,".5")</f>
        <v>IT801B.5</v>
      </c>
      <c r="B8" s="112">
        <v>1</v>
      </c>
      <c r="C8" s="113">
        <v>2</v>
      </c>
      <c r="D8" s="113">
        <v>1</v>
      </c>
      <c r="E8" s="113">
        <v>1</v>
      </c>
      <c r="F8" s="113">
        <v>2</v>
      </c>
      <c r="G8" s="113">
        <v>2</v>
      </c>
      <c r="H8" s="113">
        <v>1</v>
      </c>
      <c r="I8" s="112">
        <v>1</v>
      </c>
      <c r="J8" s="113">
        <v>2</v>
      </c>
      <c r="K8" s="113">
        <v>1</v>
      </c>
      <c r="L8" s="113">
        <v>1</v>
      </c>
      <c r="M8" s="113">
        <v>2</v>
      </c>
      <c r="N8" s="113">
        <v>2</v>
      </c>
      <c r="O8" s="113">
        <v>1</v>
      </c>
      <c r="P8" s="113">
        <v>1</v>
      </c>
    </row>
    <row r="9" spans="1:18" s="24" customFormat="1" ht="21.95" hidden="1" customHeight="1" thickBot="1" x14ac:dyDescent="0.3">
      <c r="A9" s="31" t="str">
        <f>'MASTER COPY'!F5</f>
        <v>IT801B</v>
      </c>
      <c r="B9" s="31">
        <f>IF(MAX(B4:B8),MAX(B4:B8),"-")</f>
        <v>1</v>
      </c>
      <c r="C9" s="31">
        <f t="shared" ref="C9:P9" si="0">IF(MAX(C4:C8),MAX(C4:C8),"-")</f>
        <v>2</v>
      </c>
      <c r="D9" s="31">
        <f t="shared" si="0"/>
        <v>1</v>
      </c>
      <c r="E9" s="31">
        <f t="shared" si="0"/>
        <v>1</v>
      </c>
      <c r="F9" s="31">
        <f t="shared" si="0"/>
        <v>2</v>
      </c>
      <c r="G9" s="31">
        <f t="shared" si="0"/>
        <v>2</v>
      </c>
      <c r="H9" s="31">
        <f t="shared" si="0"/>
        <v>1</v>
      </c>
      <c r="I9" s="31">
        <f t="shared" si="0"/>
        <v>2</v>
      </c>
      <c r="J9" s="31">
        <f t="shared" si="0"/>
        <v>2</v>
      </c>
      <c r="K9" s="31">
        <f t="shared" si="0"/>
        <v>3</v>
      </c>
      <c r="L9" s="31">
        <f t="shared" si="0"/>
        <v>1</v>
      </c>
      <c r="M9" s="31">
        <f t="shared" si="0"/>
        <v>2</v>
      </c>
      <c r="N9" s="31">
        <f t="shared" si="0"/>
        <v>2</v>
      </c>
      <c r="O9" s="31">
        <f t="shared" si="0"/>
        <v>1</v>
      </c>
      <c r="P9" s="31">
        <f t="shared" si="0"/>
        <v>3</v>
      </c>
      <c r="R9" s="24" t="str">
        <f>IFERROR(AVERAGE(R4:R8),"")</f>
        <v/>
      </c>
    </row>
  </sheetData>
  <sheetProtection password="FABF" sheet="1" objects="1" scenarios="1"/>
  <mergeCells count="1">
    <mergeCell ref="A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288"/>
  <sheetViews>
    <sheetView topLeftCell="D1" workbookViewId="0">
      <pane ySplit="9" topLeftCell="A63" activePane="bottomLeft" state="frozen"/>
      <selection activeCell="AF1" sqref="AF1"/>
      <selection pane="bottomLeft" activeCell="K266" sqref="K266"/>
    </sheetView>
  </sheetViews>
  <sheetFormatPr defaultColWidth="9.140625" defaultRowHeight="15" x14ac:dyDescent="0.25"/>
  <cols>
    <col min="1" max="1" width="8.28515625" style="17" customWidth="1"/>
    <col min="2" max="2" width="28.85546875" style="17" bestFit="1" customWidth="1"/>
    <col min="3" max="3" width="24.85546875" style="17" bestFit="1" customWidth="1"/>
    <col min="4" max="4" width="7.28515625" style="24" bestFit="1" customWidth="1"/>
    <col min="5" max="5" width="8.7109375" style="24" customWidth="1"/>
    <col min="6" max="6" width="8.42578125" style="24" customWidth="1"/>
    <col min="7" max="7" width="11.28515625" style="24" customWidth="1"/>
    <col min="8" max="8" width="7.28515625" style="77" bestFit="1" customWidth="1"/>
    <col min="9" max="9" width="10.42578125" style="24" customWidth="1"/>
    <col min="10" max="10" width="10" style="77" customWidth="1"/>
    <col min="11" max="11" width="11.7109375" style="24" customWidth="1"/>
    <col min="12" max="12" width="13.140625" style="77" customWidth="1"/>
    <col min="13" max="13" width="10.42578125" style="24" customWidth="1"/>
    <col min="14" max="14" width="9.140625" style="84"/>
    <col min="15" max="15" width="9.140625" style="17"/>
    <col min="16" max="16" width="9.140625" style="84"/>
    <col min="17" max="17" width="9.140625" style="17"/>
    <col min="18" max="18" width="9.140625" style="84"/>
    <col min="19" max="19" width="9.140625" style="17"/>
    <col min="20" max="20" width="9.140625" style="84"/>
    <col min="21" max="21" width="9.140625" style="17"/>
    <col min="22" max="22" width="9.140625" style="84"/>
    <col min="23" max="62" width="9.140625" style="17"/>
    <col min="63" max="63" width="14.5703125" style="17" customWidth="1"/>
    <col min="64" max="66" width="9.140625" style="24" hidden="1" customWidth="1"/>
    <col min="67" max="68" width="9.140625" style="77" hidden="1" customWidth="1"/>
    <col min="69" max="69" width="9" style="17" hidden="1" customWidth="1"/>
    <col min="70" max="70" width="13.5703125" style="17" hidden="1" customWidth="1"/>
    <col min="71" max="74" width="0" style="17" hidden="1" customWidth="1"/>
    <col min="75" max="16384" width="9.140625" style="17"/>
  </cols>
  <sheetData>
    <row r="1" spans="1:74" x14ac:dyDescent="0.25">
      <c r="A1" s="154" t="str">
        <f>'MASTER COPY'!A1:L1</f>
        <v>DEPARTMENT OF INFORMATION TECHNOLOGY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</row>
    <row r="2" spans="1:74" x14ac:dyDescent="0.25">
      <c r="A2" s="156" t="s">
        <v>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</row>
    <row r="3" spans="1:74" x14ac:dyDescent="0.25">
      <c r="A3" s="156" t="s">
        <v>47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</row>
    <row r="4" spans="1:74" x14ac:dyDescent="0.25">
      <c r="A4" s="148" t="s">
        <v>89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51"/>
      <c r="O4" s="68"/>
      <c r="P4" s="51"/>
      <c r="Q4" s="68"/>
      <c r="R4" s="51"/>
      <c r="S4" s="68"/>
      <c r="T4" s="51"/>
      <c r="U4" s="68"/>
      <c r="V4" s="51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</row>
    <row r="5" spans="1:74" x14ac:dyDescent="0.25">
      <c r="A5" s="33"/>
      <c r="B5" s="33"/>
      <c r="C5" s="33"/>
      <c r="D5" s="68"/>
      <c r="E5" s="68"/>
      <c r="F5" s="68"/>
      <c r="G5" s="68"/>
      <c r="H5" s="51"/>
      <c r="I5" s="68"/>
      <c r="J5" s="51"/>
      <c r="K5" s="68"/>
      <c r="L5" s="51"/>
      <c r="M5" s="68"/>
      <c r="N5" s="53"/>
      <c r="O5" s="33"/>
      <c r="P5" s="53"/>
      <c r="Q5" s="33"/>
      <c r="R5" s="53"/>
      <c r="S5" s="33"/>
      <c r="T5" s="53"/>
      <c r="U5" s="33"/>
      <c r="V5" s="5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74" x14ac:dyDescent="0.25">
      <c r="A6" s="67"/>
      <c r="B6" s="34"/>
      <c r="C6" s="34"/>
      <c r="D6" s="151" t="s">
        <v>119</v>
      </c>
      <c r="E6" s="152"/>
      <c r="F6" s="152"/>
      <c r="G6" s="152"/>
      <c r="H6" s="152"/>
      <c r="I6" s="152"/>
      <c r="J6" s="152"/>
      <c r="K6" s="152"/>
      <c r="L6" s="152"/>
      <c r="M6" s="153"/>
      <c r="N6" s="144" t="s">
        <v>120</v>
      </c>
      <c r="O6" s="145"/>
      <c r="P6" s="145"/>
      <c r="Q6" s="145"/>
      <c r="R6" s="145"/>
      <c r="S6" s="145"/>
      <c r="T6" s="145"/>
      <c r="U6" s="145"/>
      <c r="V6" s="145"/>
      <c r="W6" s="145"/>
      <c r="X6" s="143" t="s">
        <v>70</v>
      </c>
      <c r="Y6" s="143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</row>
    <row r="7" spans="1:74" x14ac:dyDescent="0.25">
      <c r="A7" s="150" t="s">
        <v>63</v>
      </c>
      <c r="B7" s="150"/>
      <c r="C7" s="34" t="str">
        <f>'MASTER COPY'!F5</f>
        <v>IT801B</v>
      </c>
      <c r="D7" s="144" t="s">
        <v>50</v>
      </c>
      <c r="E7" s="146"/>
      <c r="F7" s="144" t="s">
        <v>52</v>
      </c>
      <c r="G7" s="146"/>
      <c r="H7" s="144" t="s">
        <v>53</v>
      </c>
      <c r="I7" s="146"/>
      <c r="J7" s="144" t="s">
        <v>54</v>
      </c>
      <c r="K7" s="146"/>
      <c r="L7" s="144" t="s">
        <v>55</v>
      </c>
      <c r="M7" s="146"/>
      <c r="N7" s="144" t="s">
        <v>50</v>
      </c>
      <c r="O7" s="146"/>
      <c r="P7" s="144" t="s">
        <v>52</v>
      </c>
      <c r="Q7" s="146"/>
      <c r="R7" s="144" t="s">
        <v>53</v>
      </c>
      <c r="S7" s="146"/>
      <c r="T7" s="144" t="s">
        <v>54</v>
      </c>
      <c r="U7" s="146"/>
      <c r="V7" s="144" t="s">
        <v>55</v>
      </c>
      <c r="W7" s="145"/>
      <c r="X7" s="143" t="s">
        <v>71</v>
      </c>
      <c r="Y7" s="143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78"/>
      <c r="BL7" s="79"/>
      <c r="BM7" s="79"/>
      <c r="BN7" s="79"/>
      <c r="BO7" s="80"/>
    </row>
    <row r="8" spans="1:74" ht="45" x14ac:dyDescent="0.25">
      <c r="A8" s="34"/>
      <c r="B8" s="34"/>
      <c r="C8" s="66" t="s">
        <v>62</v>
      </c>
      <c r="D8" s="35" t="s">
        <v>56</v>
      </c>
      <c r="E8" s="35" t="s">
        <v>57</v>
      </c>
      <c r="F8" s="35" t="s">
        <v>56</v>
      </c>
      <c r="G8" s="35" t="s">
        <v>57</v>
      </c>
      <c r="H8" s="52" t="s">
        <v>56</v>
      </c>
      <c r="I8" s="35" t="s">
        <v>57</v>
      </c>
      <c r="J8" s="52" t="s">
        <v>56</v>
      </c>
      <c r="K8" s="35" t="s">
        <v>57</v>
      </c>
      <c r="L8" s="52" t="s">
        <v>56</v>
      </c>
      <c r="M8" s="35" t="s">
        <v>57</v>
      </c>
      <c r="N8" s="52" t="s">
        <v>56</v>
      </c>
      <c r="O8" s="35" t="s">
        <v>57</v>
      </c>
      <c r="P8" s="52" t="s">
        <v>56</v>
      </c>
      <c r="Q8" s="35" t="s">
        <v>57</v>
      </c>
      <c r="R8" s="52" t="s">
        <v>56</v>
      </c>
      <c r="S8" s="35" t="s">
        <v>57</v>
      </c>
      <c r="T8" s="52" t="s">
        <v>56</v>
      </c>
      <c r="U8" s="35" t="s">
        <v>57</v>
      </c>
      <c r="V8" s="52" t="s">
        <v>56</v>
      </c>
      <c r="W8" s="35" t="s">
        <v>57</v>
      </c>
      <c r="X8" s="35" t="s">
        <v>56</v>
      </c>
      <c r="Y8" s="35" t="s">
        <v>57</v>
      </c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</row>
    <row r="9" spans="1:74" x14ac:dyDescent="0.25">
      <c r="A9" s="34"/>
      <c r="B9" s="34"/>
      <c r="C9" s="66">
        <f>'MASTER COPY'!C7</f>
        <v>55</v>
      </c>
      <c r="D9" s="46">
        <v>20</v>
      </c>
      <c r="E9" s="49">
        <v>60</v>
      </c>
      <c r="F9" s="46">
        <v>20</v>
      </c>
      <c r="G9" s="49">
        <v>60</v>
      </c>
      <c r="H9" s="46">
        <v>20</v>
      </c>
      <c r="I9" s="49">
        <v>60</v>
      </c>
      <c r="J9" s="46">
        <v>20</v>
      </c>
      <c r="K9" s="49">
        <v>60</v>
      </c>
      <c r="L9" s="46">
        <v>20</v>
      </c>
      <c r="M9" s="49">
        <v>60</v>
      </c>
      <c r="N9" s="46">
        <v>20</v>
      </c>
      <c r="O9" s="49">
        <v>60</v>
      </c>
      <c r="P9" s="46">
        <v>20</v>
      </c>
      <c r="Q9" s="49">
        <v>60</v>
      </c>
      <c r="R9" s="46">
        <v>20</v>
      </c>
      <c r="S9" s="49">
        <v>60</v>
      </c>
      <c r="T9" s="46">
        <v>20</v>
      </c>
      <c r="U9" s="49">
        <v>60</v>
      </c>
      <c r="V9" s="46">
        <v>20</v>
      </c>
      <c r="W9" s="85">
        <v>60</v>
      </c>
      <c r="X9" s="46">
        <v>70</v>
      </c>
      <c r="Y9" s="49">
        <v>60</v>
      </c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</row>
    <row r="10" spans="1:74" x14ac:dyDescent="0.25">
      <c r="A10" s="34" t="s">
        <v>48</v>
      </c>
      <c r="B10" s="34" t="s">
        <v>49</v>
      </c>
      <c r="C10" s="34" t="s">
        <v>0</v>
      </c>
      <c r="D10" s="66" t="s">
        <v>51</v>
      </c>
      <c r="E10" s="66"/>
      <c r="F10" s="66" t="s">
        <v>51</v>
      </c>
      <c r="G10" s="66"/>
      <c r="H10" s="46" t="s">
        <v>51</v>
      </c>
      <c r="I10" s="66"/>
      <c r="J10" s="46" t="s">
        <v>51</v>
      </c>
      <c r="K10" s="66"/>
      <c r="L10" s="46" t="s">
        <v>51</v>
      </c>
      <c r="M10" s="66"/>
      <c r="N10" s="46" t="s">
        <v>51</v>
      </c>
      <c r="O10" s="66"/>
      <c r="P10" s="46" t="s">
        <v>51</v>
      </c>
      <c r="Q10" s="66"/>
      <c r="R10" s="46" t="s">
        <v>51</v>
      </c>
      <c r="S10" s="66"/>
      <c r="T10" s="46" t="s">
        <v>51</v>
      </c>
      <c r="U10" s="66"/>
      <c r="V10" s="46" t="s">
        <v>51</v>
      </c>
      <c r="W10" s="65"/>
      <c r="X10" s="66" t="s">
        <v>51</v>
      </c>
      <c r="Y10" s="66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L10" s="81" t="s">
        <v>83</v>
      </c>
      <c r="BM10" s="81" t="s">
        <v>86</v>
      </c>
      <c r="BN10" s="81" t="s">
        <v>87</v>
      </c>
      <c r="BO10" s="82" t="s">
        <v>84</v>
      </c>
      <c r="BP10" s="82" t="s">
        <v>85</v>
      </c>
      <c r="BQ10" s="81" t="s">
        <v>121</v>
      </c>
      <c r="BR10" s="81" t="s">
        <v>122</v>
      </c>
    </row>
    <row r="11" spans="1:74" x14ac:dyDescent="0.25">
      <c r="A11" s="66">
        <f>'MASTER COPY'!A9</f>
        <v>1</v>
      </c>
      <c r="B11" s="34">
        <f>'MASTER COPY'!B9</f>
        <v>430417010003</v>
      </c>
      <c r="C11" s="34" t="str">
        <f>'MASTER COPY'!C9</f>
        <v>SOURAV MAITY</v>
      </c>
      <c r="D11" s="46">
        <f ca="1">MIN(BQ11-(F11+H11+J11+L11),$D$9)</f>
        <v>18</v>
      </c>
      <c r="E11" s="36" t="str">
        <f ca="1">IF(((D11/$D$9)*100)&lt;$E$9,"N","Y")</f>
        <v>Y</v>
      </c>
      <c r="F11" s="46">
        <f ca="1">BQ11*$F$9/100</f>
        <v>18</v>
      </c>
      <c r="G11" s="66" t="str">
        <f ca="1">IF(((F11/$F$9)*100)&lt;$G$9,"N","Y")</f>
        <v>Y</v>
      </c>
      <c r="H11" s="46">
        <f ca="1">BQ11*$H$9/100</f>
        <v>18</v>
      </c>
      <c r="I11" s="66" t="str">
        <f ca="1">IF(((H11/$H$9)*100)&lt;$J$9,"N","Y")</f>
        <v>Y</v>
      </c>
      <c r="J11" s="46">
        <f ca="1">BQ11*$J$9/100</f>
        <v>18</v>
      </c>
      <c r="K11" s="66" t="str">
        <f ca="1">IF(((J11/$J$9)*100)&lt;$K$9,"N","Y")</f>
        <v>Y</v>
      </c>
      <c r="L11" s="46">
        <f ca="1">BL11*$L$9/100</f>
        <v>18</v>
      </c>
      <c r="M11" s="66" t="str">
        <f ca="1">IF(((L11/$L$9)*100)&lt;$M$9,"N","Y")</f>
        <v>Y</v>
      </c>
      <c r="N11" s="46">
        <f ca="1">MIN(BR11-(V11+P11+R11+T11),$N$9)</f>
        <v>18.666666666666671</v>
      </c>
      <c r="O11" s="66" t="str">
        <f ca="1">IF(((N11/$N$9)*100)&lt;$O$9,"N","Y")</f>
        <v>Y</v>
      </c>
      <c r="P11" s="46">
        <f ca="1">BR11*$P$9/100</f>
        <v>18.666666666666664</v>
      </c>
      <c r="Q11" s="66" t="str">
        <f ca="1">IF(((P11/$P$9)*100)&lt;$Q$9,"N","Y")</f>
        <v>Y</v>
      </c>
      <c r="R11" s="46">
        <f ca="1">BR11*$R$9/100</f>
        <v>18.666666666666664</v>
      </c>
      <c r="S11" s="66" t="str">
        <f ca="1">IF(((R11/$R$9)*100)&lt;$S$9,"N","Y")</f>
        <v>Y</v>
      </c>
      <c r="T11" s="46">
        <f ca="1">BR11*$T$9/100</f>
        <v>18.666666666666664</v>
      </c>
      <c r="U11" s="66" t="str">
        <f ca="1">IF(((T11/$T$9)*100)&lt;$U$9,"N","Y")</f>
        <v>Y</v>
      </c>
      <c r="V11" s="46">
        <f ca="1">BR11*$V$9/100</f>
        <v>18.666666666666664</v>
      </c>
      <c r="W11" s="65" t="str">
        <f ca="1">IF(((V11/$V$9)*100)&lt;$W$9,"N","Y")</f>
        <v>Y</v>
      </c>
      <c r="X11" s="46">
        <f ca="1">'MASTER COPY'!M9</f>
        <v>53</v>
      </c>
      <c r="Y11" s="66" t="str">
        <f ca="1">IF(((X11/$X$9)*100)&lt;$Y$9,"N","Y")</f>
        <v>Y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L11" s="83">
        <f ca="1">'ASSIGNMENT-CLASSTEST'!G8*10</f>
        <v>90</v>
      </c>
      <c r="BM11" s="104">
        <f ca="1">'ASSIGNMENT-CLASSTEST'!H8*10</f>
        <v>90</v>
      </c>
      <c r="BN11" s="83">
        <f ca="1">'ASSIGNMENT-CLASSTEST'!I8*10</f>
        <v>90</v>
      </c>
      <c r="BO11" s="83">
        <f ca="1">('ASSIGNMENT-CLASSTEST'!D8*100)/15</f>
        <v>93.333333333333329</v>
      </c>
      <c r="BP11" s="83">
        <f ca="1">('ASSIGNMENT-CLASSTEST'!E8*100)/15</f>
        <v>93.333333333333329</v>
      </c>
      <c r="BQ11" s="83">
        <f ca="1">AVERAGE(BL11:BN11)</f>
        <v>90</v>
      </c>
      <c r="BR11" s="83">
        <f ca="1">AVERAGE(BO11:BP11)</f>
        <v>93.333333333333329</v>
      </c>
      <c r="BS11" s="103">
        <f ca="1">D11+F11+H11+J11+L11</f>
        <v>90</v>
      </c>
      <c r="BT11" s="103">
        <f ca="1">N11+P11+R11+T11+V11</f>
        <v>93.333333333333314</v>
      </c>
      <c r="BU11" s="103">
        <f ca="1">BQ11-BS11</f>
        <v>0</v>
      </c>
      <c r="BV11" s="103">
        <f ca="1">BR11-BT11</f>
        <v>0</v>
      </c>
    </row>
    <row r="12" spans="1:74" x14ac:dyDescent="0.25">
      <c r="A12" s="66">
        <f>IF(A11&lt;$C$9,'MASTER COPY'!A10,"")</f>
        <v>2</v>
      </c>
      <c r="B12" s="34">
        <f>IF(A11&lt;$C$9,'MASTER COPY'!B10,"")</f>
        <v>430417010004</v>
      </c>
      <c r="C12" s="34" t="str">
        <f>IF(A11&lt;$C$9,'MASTER COPY'!C10,"")</f>
        <v>ABHISHEK MALAKAR</v>
      </c>
      <c r="D12" s="46">
        <f ca="1">IF(A11&lt;$C$9,MIN(BQ12-(F12+H12+J12+L12),$D$9),"")</f>
        <v>16</v>
      </c>
      <c r="E12" s="36" t="str">
        <f ca="1">IF(A11&lt;$C$9,IF(((D12/$D$9)*100)&lt;$E$9,"N","Y"),"")</f>
        <v>Y</v>
      </c>
      <c r="F12" s="46">
        <f ca="1">IF(A11&lt;$C$9,BQ12*$F$9/100,"")</f>
        <v>18</v>
      </c>
      <c r="G12" s="66" t="str">
        <f ca="1">IF(A11&lt;$C$9,IF(((F12/$F$9)*100)&lt;$G$9,"N","Y"),"")</f>
        <v>Y</v>
      </c>
      <c r="H12" s="46">
        <f ca="1">IF(A11&lt;$C$9,BQ12*$H$9/100,"")</f>
        <v>18</v>
      </c>
      <c r="I12" s="66" t="str">
        <f ca="1">IF(A11&lt;$C$9,IF(((H12/$H$9)*100)&lt;$J$9,"N","Y"),"")</f>
        <v>Y</v>
      </c>
      <c r="J12" s="46">
        <f ca="1">IF(A11&lt;$C$9,BQ12*$J$9/100,"")</f>
        <v>18</v>
      </c>
      <c r="K12" s="66" t="str">
        <f ca="1">IF(A11&lt;$C$9,IF(((J12/$J$9)*100)&lt;$K$9,"N","Y"),"")</f>
        <v>Y</v>
      </c>
      <c r="L12" s="46">
        <f t="shared" ref="L12:L75" ca="1" si="0">IF(A11&lt;$C$9,BL12*$L$9/100,"")</f>
        <v>20</v>
      </c>
      <c r="M12" s="66" t="str">
        <f ca="1">IF(A11&lt;$C$9,IF(((L12/$L$9)*100)&lt;$M$9,"N","Y"),"")</f>
        <v>Y</v>
      </c>
      <c r="N12" s="46">
        <f ca="1">IF(A11&lt;$C$9,MIN(BR12-(V12+P12+R12+T12),$N$9),"")</f>
        <v>18.666666666666657</v>
      </c>
      <c r="O12" s="66" t="str">
        <f t="shared" ref="O12:O75" ca="1" si="1">IF(A11&lt;$C$9,IF(((N12/$N$9)*100)&lt;$O$9,"N","Y"),"")</f>
        <v>Y</v>
      </c>
      <c r="P12" s="46">
        <f ca="1">IF(A11&lt;$C$9,BR12*$P$9/100,"")</f>
        <v>18.666666666666671</v>
      </c>
      <c r="Q12" s="66" t="str">
        <f t="shared" ref="Q12:Q75" ca="1" si="2">IF(A11&lt;$C$9,IF(((P12/$P$9)*100)&lt;$Q$9,"N","Y"),"")</f>
        <v>Y</v>
      </c>
      <c r="R12" s="46">
        <f ca="1">IF(A11&lt;$C$9,BR12*$R$9/100,"")</f>
        <v>18.666666666666671</v>
      </c>
      <c r="S12" s="66" t="str">
        <f t="shared" ref="S12:S75" ca="1" si="3">IF(A11&lt;$C$9,IF(((R12/$R$9)*100)&lt;$S$9,"N","Y"),"")</f>
        <v>Y</v>
      </c>
      <c r="T12" s="46">
        <f ca="1">IF(A11&lt;$C$9,BR12*$T$9/100,"")</f>
        <v>18.666666666666671</v>
      </c>
      <c r="U12" s="66" t="str">
        <f t="shared" ref="U12:U75" ca="1" si="4">IF(A11&lt;$C$9,IF(((T12/$T$9)*100)&lt;$U$9,"N","Y"),"")</f>
        <v>Y</v>
      </c>
      <c r="V12" s="46">
        <f ca="1">IF(A11&lt;$C$9,BR12*$V$9/100,"")</f>
        <v>18.666666666666671</v>
      </c>
      <c r="W12" s="65" t="str">
        <f t="shared" ref="W12:W75" ca="1" si="5">IF(A11&lt;$C$9,IF(((V12/$V$9)*100)&lt;$W$9,"N","Y"),"")</f>
        <v>Y</v>
      </c>
      <c r="X12" s="46">
        <f ca="1">IF(A11&lt;$C$9,'MASTER COPY'!M10,"")</f>
        <v>66</v>
      </c>
      <c r="Y12" s="66" t="str">
        <f t="shared" ref="Y12:Y75" ca="1" si="6">IF(A11&lt;$C$9,IF(((X12/$X$9)*100)&lt;$Y$9,"N","Y"),"")</f>
        <v>Y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L12" s="83">
        <f ca="1">IF(A11&lt;$C$9,'ASSIGNMENT-CLASSTEST'!G9*10,"")</f>
        <v>100</v>
      </c>
      <c r="BM12" s="83">
        <f ca="1">IF(A11&lt;$C$9,'ASSIGNMENT-CLASSTEST'!H9*10,"")</f>
        <v>80</v>
      </c>
      <c r="BN12" s="83">
        <f ca="1">IF(A11&lt;$C$9,'ASSIGNMENT-CLASSTEST'!I9*10,"")</f>
        <v>90</v>
      </c>
      <c r="BO12" s="83">
        <f ca="1">IF(A11&lt;$C$9,('ASSIGNMENT-CLASSTEST'!D9*100)/15,"")</f>
        <v>96.666666666666671</v>
      </c>
      <c r="BP12" s="83">
        <f ca="1">IF(A11&lt;$C$9,('ASSIGNMENT-CLASSTEST'!E9*100)/15,"")</f>
        <v>90</v>
      </c>
      <c r="BQ12" s="83">
        <f ca="1">IF(A11&lt;$C$9,AVERAGE(BL12:BN12),"")</f>
        <v>90</v>
      </c>
      <c r="BR12" s="83">
        <f ca="1">IF(A11&lt;$C$9,AVERAGE(BO12:BP12),"")</f>
        <v>93.333333333333343</v>
      </c>
      <c r="BS12" s="103">
        <f ca="1">IF(A11&lt;$C$9,D12+F12+H12+J12+L12,"")</f>
        <v>90</v>
      </c>
      <c r="BT12" s="103">
        <f ca="1">IF(A11&lt;$C$9,N12+P12+R12+T12+V12,"")</f>
        <v>93.333333333333343</v>
      </c>
      <c r="BU12" s="103">
        <f ca="1">IF(A11&lt;$C$9,BQ12-BS12,"")</f>
        <v>0</v>
      </c>
      <c r="BV12" s="103">
        <f ca="1">IF(A11&lt;$C$9,BR12-BT12,"")</f>
        <v>0</v>
      </c>
    </row>
    <row r="13" spans="1:74" x14ac:dyDescent="0.25">
      <c r="A13" s="66">
        <f>IF(A12&lt;$C$9,'MASTER COPY'!A11,"")</f>
        <v>3</v>
      </c>
      <c r="B13" s="34">
        <f>IF(A12&lt;$C$9,'MASTER COPY'!B11,"")</f>
        <v>430417010005</v>
      </c>
      <c r="C13" s="34" t="str">
        <f>IF(A12&lt;$C$9,'MASTER COPY'!C11,"")</f>
        <v>SOUMYAJIT GHOSH</v>
      </c>
      <c r="D13" s="46">
        <f t="shared" ref="D13:D76" ca="1" si="7">IF(A12&lt;$C$9,MIN(BQ13-(F13+H13+J13+L13),$D$9),"")</f>
        <v>16</v>
      </c>
      <c r="E13" s="36" t="str">
        <f t="shared" ref="E13:E76" ca="1" si="8">IF(A12&lt;$C$9,IF(((D13/$D$9)*100)&lt;$E$9,"N","Y"),"")</f>
        <v>Y</v>
      </c>
      <c r="F13" s="46">
        <f t="shared" ref="F13:F76" ca="1" si="9">IF(A12&lt;$C$9,BQ13*$F$9/100,"")</f>
        <v>18</v>
      </c>
      <c r="G13" s="66" t="str">
        <f t="shared" ref="G13:G76" ca="1" si="10">IF(A12&lt;$C$9,IF(((F13/$F$9)*100)&lt;$G$9,"N","Y"),"")</f>
        <v>Y</v>
      </c>
      <c r="H13" s="46">
        <f t="shared" ref="H13:H76" ca="1" si="11">IF(A12&lt;$C$9,BQ13*$H$9/100,"")</f>
        <v>18</v>
      </c>
      <c r="I13" s="66" t="str">
        <f t="shared" ref="I13:I76" ca="1" si="12">IF(A12&lt;$C$9,IF(((H13/$H$9)*100)&lt;$J$9,"N","Y"),"")</f>
        <v>Y</v>
      </c>
      <c r="J13" s="46">
        <f t="shared" ref="J13:J76" ca="1" si="13">IF(A12&lt;$C$9,BQ13*$J$9/100,"")</f>
        <v>18</v>
      </c>
      <c r="K13" s="66" t="str">
        <f t="shared" ref="K13:K76" ca="1" si="14">IF(A12&lt;$C$9,IF(((J13/$J$9)*100)&lt;$K$9,"N","Y"),"")</f>
        <v>Y</v>
      </c>
      <c r="L13" s="46">
        <f t="shared" ca="1" si="0"/>
        <v>20</v>
      </c>
      <c r="M13" s="66" t="str">
        <f t="shared" ref="M13:M76" ca="1" si="15">IF(A12&lt;$C$9,IF(((L13/$L$9)*100)&lt;$M$9,"N","Y"),"")</f>
        <v>Y</v>
      </c>
      <c r="N13" s="46">
        <f t="shared" ref="N13:N76" ca="1" si="16">IF(A12&lt;$C$9,MIN(BR13-(V13+P13+R13+T13),$N$9),"")</f>
        <v>18.666666666666657</v>
      </c>
      <c r="O13" s="66" t="str">
        <f t="shared" ca="1" si="1"/>
        <v>Y</v>
      </c>
      <c r="P13" s="46">
        <f t="shared" ref="P13:P76" ca="1" si="17">IF(A12&lt;$C$9,BR13*$P$9/100,"")</f>
        <v>18.666666666666671</v>
      </c>
      <c r="Q13" s="66" t="str">
        <f t="shared" ca="1" si="2"/>
        <v>Y</v>
      </c>
      <c r="R13" s="46">
        <f t="shared" ref="R13:R76" ca="1" si="18">IF(A12&lt;$C$9,BR13*$R$9/100,"")</f>
        <v>18.666666666666671</v>
      </c>
      <c r="S13" s="66" t="str">
        <f t="shared" ca="1" si="3"/>
        <v>Y</v>
      </c>
      <c r="T13" s="46">
        <f t="shared" ref="T13:T76" ca="1" si="19">IF(A12&lt;$C$9,BR13*$T$9/100,"")</f>
        <v>18.666666666666671</v>
      </c>
      <c r="U13" s="66" t="str">
        <f t="shared" ca="1" si="4"/>
        <v>Y</v>
      </c>
      <c r="V13" s="46">
        <f t="shared" ref="V13:V76" ca="1" si="20">IF(A12&lt;$C$9,BR13*$V$9/100,"")</f>
        <v>18.666666666666671</v>
      </c>
      <c r="W13" s="65" t="str">
        <f t="shared" ca="1" si="5"/>
        <v>Y</v>
      </c>
      <c r="X13" s="46">
        <f ca="1">IF(A12&lt;$C$9,'MASTER COPY'!M11,"")</f>
        <v>64</v>
      </c>
      <c r="Y13" s="66" t="str">
        <f t="shared" ca="1" si="6"/>
        <v>Y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L13" s="83">
        <f ca="1">IF(A12&lt;$C$9,'ASSIGNMENT-CLASSTEST'!G10*10,"")</f>
        <v>100</v>
      </c>
      <c r="BM13" s="83">
        <f ca="1">IF(A12&lt;$C$9,'ASSIGNMENT-CLASSTEST'!H10*10,"")</f>
        <v>80</v>
      </c>
      <c r="BN13" s="83">
        <f ca="1">IF(A12&lt;$C$9,'ASSIGNMENT-CLASSTEST'!I10*10,"")</f>
        <v>90</v>
      </c>
      <c r="BO13" s="83">
        <f ca="1">IF(A12&lt;$C$9,('ASSIGNMENT-CLASSTEST'!D10*100)/15,"")</f>
        <v>96.666666666666671</v>
      </c>
      <c r="BP13" s="83">
        <f ca="1">IF(A12&lt;$C$9,('ASSIGNMENT-CLASSTEST'!E10*100)/15,"")</f>
        <v>90</v>
      </c>
      <c r="BQ13" s="83">
        <f t="shared" ref="BQ13:BQ76" ca="1" si="21">IF(A12&lt;$C$9,AVERAGE(BL13:BN13),"")</f>
        <v>90</v>
      </c>
      <c r="BR13" s="83">
        <f t="shared" ref="BR13:BR76" ca="1" si="22">IF(A12&lt;$C$9,AVERAGE(BO13:BP13),"")</f>
        <v>93.333333333333343</v>
      </c>
      <c r="BS13" s="103">
        <f t="shared" ref="BS13:BS76" ca="1" si="23">IF(A12&lt;$C$9,D13+F13+H13+J13+L13,"")</f>
        <v>90</v>
      </c>
      <c r="BT13" s="103">
        <f t="shared" ref="BT13:BT76" ca="1" si="24">IF(A12&lt;$C$9,N13+P13+R13+T13+V13,"")</f>
        <v>93.333333333333343</v>
      </c>
      <c r="BU13" s="103">
        <f t="shared" ref="BU13:BU76" ca="1" si="25">IF(A12&lt;$C$9,BQ13-BS13,"")</f>
        <v>0</v>
      </c>
      <c r="BV13" s="103">
        <f t="shared" ref="BV13:BV76" ca="1" si="26">IF(A12&lt;$C$9,BR13-BT13,"")</f>
        <v>0</v>
      </c>
    </row>
    <row r="14" spans="1:74" x14ac:dyDescent="0.25">
      <c r="A14" s="66">
        <f>IF(A13&lt;$C$9,'MASTER COPY'!A12,"")</f>
        <v>4</v>
      </c>
      <c r="B14" s="34">
        <f>IF(A13&lt;$C$9,'MASTER COPY'!B12,"")</f>
        <v>430417010007</v>
      </c>
      <c r="C14" s="34" t="str">
        <f>IF(A13&lt;$C$9,'MASTER COPY'!C12,"")</f>
        <v>ARNOB MAJUMDER</v>
      </c>
      <c r="D14" s="46">
        <f t="shared" ca="1" si="7"/>
        <v>14</v>
      </c>
      <c r="E14" s="36" t="str">
        <f t="shared" ca="1" si="8"/>
        <v>Y</v>
      </c>
      <c r="F14" s="46">
        <f t="shared" ca="1" si="9"/>
        <v>16</v>
      </c>
      <c r="G14" s="66" t="str">
        <f t="shared" ca="1" si="10"/>
        <v>Y</v>
      </c>
      <c r="H14" s="46">
        <f t="shared" ca="1" si="11"/>
        <v>16</v>
      </c>
      <c r="I14" s="66" t="str">
        <f t="shared" ca="1" si="12"/>
        <v>Y</v>
      </c>
      <c r="J14" s="46">
        <f t="shared" ca="1" si="13"/>
        <v>16</v>
      </c>
      <c r="K14" s="66" t="str">
        <f t="shared" ca="1" si="14"/>
        <v>Y</v>
      </c>
      <c r="L14" s="46">
        <f t="shared" ca="1" si="0"/>
        <v>18</v>
      </c>
      <c r="M14" s="66" t="str">
        <f t="shared" ca="1" si="15"/>
        <v>Y</v>
      </c>
      <c r="N14" s="46">
        <f t="shared" ca="1" si="16"/>
        <v>18.666666666666657</v>
      </c>
      <c r="O14" s="66" t="str">
        <f t="shared" ca="1" si="1"/>
        <v>Y</v>
      </c>
      <c r="P14" s="46">
        <f t="shared" ca="1" si="17"/>
        <v>18.666666666666671</v>
      </c>
      <c r="Q14" s="66" t="str">
        <f t="shared" ca="1" si="2"/>
        <v>Y</v>
      </c>
      <c r="R14" s="46">
        <f t="shared" ca="1" si="18"/>
        <v>18.666666666666671</v>
      </c>
      <c r="S14" s="66" t="str">
        <f t="shared" ca="1" si="3"/>
        <v>Y</v>
      </c>
      <c r="T14" s="46">
        <f t="shared" ca="1" si="19"/>
        <v>18.666666666666671</v>
      </c>
      <c r="U14" s="66" t="str">
        <f t="shared" ca="1" si="4"/>
        <v>Y</v>
      </c>
      <c r="V14" s="46">
        <f t="shared" ca="1" si="20"/>
        <v>18.666666666666671</v>
      </c>
      <c r="W14" s="65" t="str">
        <f t="shared" ca="1" si="5"/>
        <v>Y</v>
      </c>
      <c r="X14" s="46">
        <f ca="1">IF(A13&lt;$C$9,'MASTER COPY'!M12,"")</f>
        <v>57</v>
      </c>
      <c r="Y14" s="66" t="str">
        <f t="shared" ca="1" si="6"/>
        <v>Y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L14" s="83">
        <f ca="1">IF(A13&lt;$C$9,'ASSIGNMENT-CLASSTEST'!G11*10,"")</f>
        <v>90</v>
      </c>
      <c r="BM14" s="83">
        <f ca="1">IF(A13&lt;$C$9,'ASSIGNMENT-CLASSTEST'!H11*10,"")</f>
        <v>70</v>
      </c>
      <c r="BN14" s="83">
        <f ca="1">IF(A13&lt;$C$9,'ASSIGNMENT-CLASSTEST'!I11*10,"")</f>
        <v>80</v>
      </c>
      <c r="BO14" s="83">
        <f ca="1">IF(A13&lt;$C$9,('ASSIGNMENT-CLASSTEST'!D11*100)/15,"")</f>
        <v>96.666666666666671</v>
      </c>
      <c r="BP14" s="83">
        <f ca="1">IF(A13&lt;$C$9,('ASSIGNMENT-CLASSTEST'!E11*100)/15,"")</f>
        <v>90</v>
      </c>
      <c r="BQ14" s="83">
        <f t="shared" ca="1" si="21"/>
        <v>80</v>
      </c>
      <c r="BR14" s="83">
        <f t="shared" ca="1" si="22"/>
        <v>93.333333333333343</v>
      </c>
      <c r="BS14" s="103">
        <f t="shared" ca="1" si="23"/>
        <v>80</v>
      </c>
      <c r="BT14" s="103">
        <f t="shared" ca="1" si="24"/>
        <v>93.333333333333343</v>
      </c>
      <c r="BU14" s="103">
        <f t="shared" ca="1" si="25"/>
        <v>0</v>
      </c>
      <c r="BV14" s="103">
        <f t="shared" ca="1" si="26"/>
        <v>0</v>
      </c>
    </row>
    <row r="15" spans="1:74" x14ac:dyDescent="0.25">
      <c r="A15" s="66">
        <f>IF(A14&lt;$C$9,'MASTER COPY'!A13,"")</f>
        <v>5</v>
      </c>
      <c r="B15" s="34">
        <f>IF(A14&lt;$C$9,'MASTER COPY'!B13,"")</f>
        <v>430417010009</v>
      </c>
      <c r="C15" s="34" t="str">
        <f>IF(A14&lt;$C$9,'MASTER COPY'!C13,"")</f>
        <v>SANKHASUBHRA SAHA</v>
      </c>
      <c r="D15" s="46">
        <f t="shared" ca="1" si="7"/>
        <v>20</v>
      </c>
      <c r="E15" s="36" t="str">
        <f t="shared" ca="1" si="8"/>
        <v>Y</v>
      </c>
      <c r="F15" s="46">
        <f t="shared" ca="1" si="9"/>
        <v>16</v>
      </c>
      <c r="G15" s="66" t="str">
        <f t="shared" ca="1" si="10"/>
        <v>Y</v>
      </c>
      <c r="H15" s="46">
        <f t="shared" ca="1" si="11"/>
        <v>16</v>
      </c>
      <c r="I15" s="66" t="str">
        <f t="shared" ca="1" si="12"/>
        <v>Y</v>
      </c>
      <c r="J15" s="46">
        <f t="shared" ca="1" si="13"/>
        <v>16</v>
      </c>
      <c r="K15" s="66" t="str">
        <f t="shared" ca="1" si="14"/>
        <v>Y</v>
      </c>
      <c r="L15" s="46">
        <f t="shared" ca="1" si="0"/>
        <v>12</v>
      </c>
      <c r="M15" s="66" t="str">
        <f t="shared" ca="1" si="15"/>
        <v>Y</v>
      </c>
      <c r="N15" s="46">
        <f t="shared" ca="1" si="16"/>
        <v>18.666666666666671</v>
      </c>
      <c r="O15" s="66" t="str">
        <f t="shared" ca="1" si="1"/>
        <v>Y</v>
      </c>
      <c r="P15" s="46">
        <f t="shared" ca="1" si="17"/>
        <v>18.666666666666664</v>
      </c>
      <c r="Q15" s="66" t="str">
        <f t="shared" ca="1" si="2"/>
        <v>Y</v>
      </c>
      <c r="R15" s="46">
        <f t="shared" ca="1" si="18"/>
        <v>18.666666666666664</v>
      </c>
      <c r="S15" s="66" t="str">
        <f t="shared" ca="1" si="3"/>
        <v>Y</v>
      </c>
      <c r="T15" s="46">
        <f t="shared" ca="1" si="19"/>
        <v>18.666666666666664</v>
      </c>
      <c r="U15" s="66" t="str">
        <f t="shared" ca="1" si="4"/>
        <v>Y</v>
      </c>
      <c r="V15" s="46">
        <f t="shared" ca="1" si="20"/>
        <v>18.666666666666664</v>
      </c>
      <c r="W15" s="65" t="str">
        <f t="shared" ca="1" si="5"/>
        <v>Y</v>
      </c>
      <c r="X15" s="46">
        <f ca="1">IF(A14&lt;$C$9,'MASTER COPY'!M13,"")</f>
        <v>68</v>
      </c>
      <c r="Y15" s="66" t="str">
        <f t="shared" ca="1" si="6"/>
        <v>Y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L15" s="83">
        <f ca="1">IF(A14&lt;$C$9,'ASSIGNMENT-CLASSTEST'!G12*10,"")</f>
        <v>60</v>
      </c>
      <c r="BM15" s="83">
        <f ca="1">IF(A14&lt;$C$9,'ASSIGNMENT-CLASSTEST'!H12*10,"")</f>
        <v>100</v>
      </c>
      <c r="BN15" s="83">
        <f ca="1">IF(A14&lt;$C$9,'ASSIGNMENT-CLASSTEST'!I12*10,"")</f>
        <v>80</v>
      </c>
      <c r="BO15" s="83">
        <f ca="1">IF(A14&lt;$C$9,('ASSIGNMENT-CLASSTEST'!D12*100)/15,"")</f>
        <v>93.333333333333329</v>
      </c>
      <c r="BP15" s="83">
        <f ca="1">IF(A14&lt;$C$9,('ASSIGNMENT-CLASSTEST'!E12*100)/15,"")</f>
        <v>93.333333333333329</v>
      </c>
      <c r="BQ15" s="83">
        <f t="shared" ca="1" si="21"/>
        <v>80</v>
      </c>
      <c r="BR15" s="83">
        <f t="shared" ca="1" si="22"/>
        <v>93.333333333333329</v>
      </c>
      <c r="BS15" s="103">
        <f t="shared" ca="1" si="23"/>
        <v>80</v>
      </c>
      <c r="BT15" s="103">
        <f t="shared" ca="1" si="24"/>
        <v>93.333333333333314</v>
      </c>
      <c r="BU15" s="103">
        <f t="shared" ca="1" si="25"/>
        <v>0</v>
      </c>
      <c r="BV15" s="103">
        <f t="shared" ca="1" si="26"/>
        <v>1.4210854715202004E-14</v>
      </c>
    </row>
    <row r="16" spans="1:74" x14ac:dyDescent="0.25">
      <c r="A16" s="66">
        <f>IF(A15&lt;$C$9,'MASTER COPY'!A14,"")</f>
        <v>6</v>
      </c>
      <c r="B16" s="34">
        <f>IF(A15&lt;$C$9,'MASTER COPY'!B14,"")</f>
        <v>430417010010</v>
      </c>
      <c r="C16" s="34" t="str">
        <f>IF(A15&lt;$C$9,'MASTER COPY'!C14,"")</f>
        <v>NILESH MISRA</v>
      </c>
      <c r="D16" s="46">
        <f t="shared" ca="1" si="7"/>
        <v>16</v>
      </c>
      <c r="E16" s="36" t="str">
        <f t="shared" ca="1" si="8"/>
        <v>Y</v>
      </c>
      <c r="F16" s="46">
        <f t="shared" ca="1" si="9"/>
        <v>16</v>
      </c>
      <c r="G16" s="66" t="str">
        <f t="shared" ca="1" si="10"/>
        <v>Y</v>
      </c>
      <c r="H16" s="46">
        <f t="shared" ca="1" si="11"/>
        <v>16</v>
      </c>
      <c r="I16" s="66" t="str">
        <f t="shared" ca="1" si="12"/>
        <v>Y</v>
      </c>
      <c r="J16" s="46">
        <f t="shared" ca="1" si="13"/>
        <v>16</v>
      </c>
      <c r="K16" s="66" t="str">
        <f t="shared" ca="1" si="14"/>
        <v>Y</v>
      </c>
      <c r="L16" s="46">
        <f t="shared" ca="1" si="0"/>
        <v>16</v>
      </c>
      <c r="M16" s="66" t="str">
        <f t="shared" ca="1" si="15"/>
        <v>Y</v>
      </c>
      <c r="N16" s="46">
        <f t="shared" ca="1" si="16"/>
        <v>18.666666666666671</v>
      </c>
      <c r="O16" s="66" t="str">
        <f t="shared" ca="1" si="1"/>
        <v>Y</v>
      </c>
      <c r="P16" s="46">
        <f t="shared" ca="1" si="17"/>
        <v>18.666666666666664</v>
      </c>
      <c r="Q16" s="66" t="str">
        <f t="shared" ca="1" si="2"/>
        <v>Y</v>
      </c>
      <c r="R16" s="46">
        <f t="shared" ca="1" si="18"/>
        <v>18.666666666666664</v>
      </c>
      <c r="S16" s="66" t="str">
        <f t="shared" ca="1" si="3"/>
        <v>Y</v>
      </c>
      <c r="T16" s="46">
        <f t="shared" ca="1" si="19"/>
        <v>18.666666666666664</v>
      </c>
      <c r="U16" s="66" t="str">
        <f t="shared" ca="1" si="4"/>
        <v>Y</v>
      </c>
      <c r="V16" s="46">
        <f t="shared" ca="1" si="20"/>
        <v>18.666666666666664</v>
      </c>
      <c r="W16" s="65" t="str">
        <f t="shared" ca="1" si="5"/>
        <v>Y</v>
      </c>
      <c r="X16" s="46">
        <f ca="1">IF(A15&lt;$C$9,'MASTER COPY'!M14,"")</f>
        <v>68</v>
      </c>
      <c r="Y16" s="66" t="str">
        <f t="shared" ca="1" si="6"/>
        <v>Y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L16" s="83">
        <f ca="1">IF(A15&lt;$C$9,'ASSIGNMENT-CLASSTEST'!G13*10,"")</f>
        <v>80</v>
      </c>
      <c r="BM16" s="83">
        <f ca="1">IF(A15&lt;$C$9,'ASSIGNMENT-CLASSTEST'!H13*10,"")</f>
        <v>80</v>
      </c>
      <c r="BN16" s="83">
        <f ca="1">IF(A15&lt;$C$9,'ASSIGNMENT-CLASSTEST'!I13*10,"")</f>
        <v>80</v>
      </c>
      <c r="BO16" s="83">
        <f ca="1">IF(A15&lt;$C$9,('ASSIGNMENT-CLASSTEST'!D13*100)/15,"")</f>
        <v>93.333333333333329</v>
      </c>
      <c r="BP16" s="83">
        <f ca="1">IF(A15&lt;$C$9,('ASSIGNMENT-CLASSTEST'!E13*100)/15,"")</f>
        <v>93.333333333333329</v>
      </c>
      <c r="BQ16" s="83">
        <f t="shared" ca="1" si="21"/>
        <v>80</v>
      </c>
      <c r="BR16" s="83">
        <f t="shared" ca="1" si="22"/>
        <v>93.333333333333329</v>
      </c>
      <c r="BS16" s="103">
        <f t="shared" ca="1" si="23"/>
        <v>80</v>
      </c>
      <c r="BT16" s="103">
        <f t="shared" ca="1" si="24"/>
        <v>93.333333333333314</v>
      </c>
      <c r="BU16" s="103">
        <f t="shared" ca="1" si="25"/>
        <v>0</v>
      </c>
      <c r="BV16" s="103">
        <f t="shared" ca="1" si="26"/>
        <v>1.4210854715202004E-14</v>
      </c>
    </row>
    <row r="17" spans="1:74" x14ac:dyDescent="0.25">
      <c r="A17" s="66">
        <f>IF(A16&lt;$C$9,'MASTER COPY'!A15,"")</f>
        <v>7</v>
      </c>
      <c r="B17" s="34">
        <f>IF(A16&lt;$C$9,'MASTER COPY'!B15,"")</f>
        <v>430417010011</v>
      </c>
      <c r="C17" s="34" t="str">
        <f>IF(A16&lt;$C$9,'MASTER COPY'!C15,"")</f>
        <v>SUBHRA SANKHA SAHA</v>
      </c>
      <c r="D17" s="46">
        <f t="shared" ca="1" si="7"/>
        <v>16</v>
      </c>
      <c r="E17" s="36" t="str">
        <f t="shared" ca="1" si="8"/>
        <v>Y</v>
      </c>
      <c r="F17" s="46">
        <f t="shared" ca="1" si="9"/>
        <v>16</v>
      </c>
      <c r="G17" s="66" t="str">
        <f t="shared" ca="1" si="10"/>
        <v>Y</v>
      </c>
      <c r="H17" s="46">
        <f t="shared" ca="1" si="11"/>
        <v>16</v>
      </c>
      <c r="I17" s="66" t="str">
        <f t="shared" ca="1" si="12"/>
        <v>Y</v>
      </c>
      <c r="J17" s="46">
        <f t="shared" ca="1" si="13"/>
        <v>16</v>
      </c>
      <c r="K17" s="66" t="str">
        <f t="shared" ca="1" si="14"/>
        <v>Y</v>
      </c>
      <c r="L17" s="46">
        <f t="shared" ca="1" si="0"/>
        <v>16</v>
      </c>
      <c r="M17" s="66" t="str">
        <f t="shared" ca="1" si="15"/>
        <v>Y</v>
      </c>
      <c r="N17" s="46">
        <f t="shared" ca="1" si="16"/>
        <v>18.666666666666657</v>
      </c>
      <c r="O17" s="66" t="str">
        <f t="shared" ca="1" si="1"/>
        <v>Y</v>
      </c>
      <c r="P17" s="46">
        <f t="shared" ca="1" si="17"/>
        <v>18.666666666666671</v>
      </c>
      <c r="Q17" s="66" t="str">
        <f t="shared" ca="1" si="2"/>
        <v>Y</v>
      </c>
      <c r="R17" s="46">
        <f t="shared" ca="1" si="18"/>
        <v>18.666666666666671</v>
      </c>
      <c r="S17" s="66" t="str">
        <f t="shared" ca="1" si="3"/>
        <v>Y</v>
      </c>
      <c r="T17" s="46">
        <f t="shared" ca="1" si="19"/>
        <v>18.666666666666671</v>
      </c>
      <c r="U17" s="66" t="str">
        <f t="shared" ca="1" si="4"/>
        <v>Y</v>
      </c>
      <c r="V17" s="46">
        <f t="shared" ca="1" si="20"/>
        <v>18.666666666666671</v>
      </c>
      <c r="W17" s="65" t="str">
        <f t="shared" ca="1" si="5"/>
        <v>Y</v>
      </c>
      <c r="X17" s="46">
        <f ca="1">IF(A16&lt;$C$9,'MASTER COPY'!M15,"")</f>
        <v>69</v>
      </c>
      <c r="Y17" s="66" t="str">
        <f t="shared" ca="1" si="6"/>
        <v>Y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L17" s="83">
        <f ca="1">IF(A16&lt;$C$9,'ASSIGNMENT-CLASSTEST'!G14*10,"")</f>
        <v>80</v>
      </c>
      <c r="BM17" s="83">
        <f ca="1">IF(A16&lt;$C$9,'ASSIGNMENT-CLASSTEST'!H14*10,"")</f>
        <v>80</v>
      </c>
      <c r="BN17" s="83">
        <f ca="1">IF(A16&lt;$C$9,'ASSIGNMENT-CLASSTEST'!I14*10,"")</f>
        <v>80</v>
      </c>
      <c r="BO17" s="83">
        <f ca="1">IF(A16&lt;$C$9,('ASSIGNMENT-CLASSTEST'!D14*100)/15,"")</f>
        <v>96.666666666666671</v>
      </c>
      <c r="BP17" s="83">
        <f ca="1">IF(A16&lt;$C$9,('ASSIGNMENT-CLASSTEST'!E14*100)/15,"")</f>
        <v>90</v>
      </c>
      <c r="BQ17" s="83">
        <f t="shared" ca="1" si="21"/>
        <v>80</v>
      </c>
      <c r="BR17" s="83">
        <f t="shared" ca="1" si="22"/>
        <v>93.333333333333343</v>
      </c>
      <c r="BS17" s="103">
        <f t="shared" ca="1" si="23"/>
        <v>80</v>
      </c>
      <c r="BT17" s="103">
        <f t="shared" ca="1" si="24"/>
        <v>93.333333333333343</v>
      </c>
      <c r="BU17" s="103">
        <f t="shared" ca="1" si="25"/>
        <v>0</v>
      </c>
      <c r="BV17" s="103">
        <f t="shared" ca="1" si="26"/>
        <v>0</v>
      </c>
    </row>
    <row r="18" spans="1:74" x14ac:dyDescent="0.25">
      <c r="A18" s="66">
        <f>IF(A17&lt;$C$9,'MASTER COPY'!A16,"")</f>
        <v>8</v>
      </c>
      <c r="B18" s="34">
        <f>IF(A17&lt;$C$9,'MASTER COPY'!B16,"")</f>
        <v>430417010012</v>
      </c>
      <c r="C18" s="34" t="str">
        <f>IF(A17&lt;$C$9,'MASTER COPY'!C16,"")</f>
        <v>SAIKAT DAS</v>
      </c>
      <c r="D18" s="46">
        <f t="shared" ca="1" si="7"/>
        <v>18</v>
      </c>
      <c r="E18" s="36" t="str">
        <f t="shared" ca="1" si="8"/>
        <v>Y</v>
      </c>
      <c r="F18" s="46">
        <f t="shared" ca="1" si="9"/>
        <v>16</v>
      </c>
      <c r="G18" s="66" t="str">
        <f t="shared" ca="1" si="10"/>
        <v>Y</v>
      </c>
      <c r="H18" s="46">
        <f t="shared" ca="1" si="11"/>
        <v>16</v>
      </c>
      <c r="I18" s="66" t="str">
        <f t="shared" ca="1" si="12"/>
        <v>Y</v>
      </c>
      <c r="J18" s="46">
        <f t="shared" ca="1" si="13"/>
        <v>16</v>
      </c>
      <c r="K18" s="66" t="str">
        <f t="shared" ca="1" si="14"/>
        <v>Y</v>
      </c>
      <c r="L18" s="46">
        <f t="shared" ca="1" si="0"/>
        <v>14</v>
      </c>
      <c r="M18" s="66" t="str">
        <f t="shared" ca="1" si="15"/>
        <v>Y</v>
      </c>
      <c r="N18" s="46">
        <f t="shared" ca="1" si="16"/>
        <v>18.666666666666657</v>
      </c>
      <c r="O18" s="66" t="str">
        <f t="shared" ca="1" si="1"/>
        <v>Y</v>
      </c>
      <c r="P18" s="46">
        <f t="shared" ca="1" si="17"/>
        <v>18.666666666666671</v>
      </c>
      <c r="Q18" s="66" t="str">
        <f t="shared" ca="1" si="2"/>
        <v>Y</v>
      </c>
      <c r="R18" s="46">
        <f t="shared" ca="1" si="18"/>
        <v>18.666666666666671</v>
      </c>
      <c r="S18" s="66" t="str">
        <f t="shared" ca="1" si="3"/>
        <v>Y</v>
      </c>
      <c r="T18" s="46">
        <f t="shared" ca="1" si="19"/>
        <v>18.666666666666671</v>
      </c>
      <c r="U18" s="66" t="str">
        <f t="shared" ca="1" si="4"/>
        <v>Y</v>
      </c>
      <c r="V18" s="46">
        <f t="shared" ca="1" si="20"/>
        <v>18.666666666666671</v>
      </c>
      <c r="W18" s="65" t="str">
        <f t="shared" ca="1" si="5"/>
        <v>Y</v>
      </c>
      <c r="X18" s="46">
        <f ca="1">IF(A17&lt;$C$9,'MASTER COPY'!M16,"")</f>
        <v>59</v>
      </c>
      <c r="Y18" s="66" t="str">
        <f t="shared" ca="1" si="6"/>
        <v>Y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L18" s="83">
        <f ca="1">IF(A17&lt;$C$9,'ASSIGNMENT-CLASSTEST'!G15*10,"")</f>
        <v>70</v>
      </c>
      <c r="BM18" s="83">
        <f ca="1">IF(A17&lt;$C$9,'ASSIGNMENT-CLASSTEST'!H15*10,"")</f>
        <v>90</v>
      </c>
      <c r="BN18" s="83">
        <f ca="1">IF(A17&lt;$C$9,'ASSIGNMENT-CLASSTEST'!I15*10,"")</f>
        <v>80</v>
      </c>
      <c r="BO18" s="83">
        <f ca="1">IF(A17&lt;$C$9,('ASSIGNMENT-CLASSTEST'!D15*100)/15,"")</f>
        <v>96.666666666666671</v>
      </c>
      <c r="BP18" s="83">
        <f ca="1">IF(A17&lt;$C$9,('ASSIGNMENT-CLASSTEST'!E15*100)/15,"")</f>
        <v>90</v>
      </c>
      <c r="BQ18" s="83">
        <f t="shared" ca="1" si="21"/>
        <v>80</v>
      </c>
      <c r="BR18" s="83">
        <f t="shared" ca="1" si="22"/>
        <v>93.333333333333343</v>
      </c>
      <c r="BS18" s="103">
        <f t="shared" ca="1" si="23"/>
        <v>80</v>
      </c>
      <c r="BT18" s="103">
        <f t="shared" ca="1" si="24"/>
        <v>93.333333333333343</v>
      </c>
      <c r="BU18" s="103">
        <f t="shared" ca="1" si="25"/>
        <v>0</v>
      </c>
      <c r="BV18" s="103">
        <f t="shared" ca="1" si="26"/>
        <v>0</v>
      </c>
    </row>
    <row r="19" spans="1:74" x14ac:dyDescent="0.25">
      <c r="A19" s="66">
        <f>IF(A18&lt;$C$9,'MASTER COPY'!A17,"")</f>
        <v>9</v>
      </c>
      <c r="B19" s="34">
        <f>IF(A18&lt;$C$9,'MASTER COPY'!B17,"")</f>
        <v>430417010015</v>
      </c>
      <c r="C19" s="34" t="str">
        <f>IF(A18&lt;$C$9,'MASTER COPY'!C17,"")</f>
        <v>HARDEEP SINGH GILL</v>
      </c>
      <c r="D19" s="46">
        <f t="shared" ca="1" si="7"/>
        <v>16</v>
      </c>
      <c r="E19" s="36" t="str">
        <f t="shared" ca="1" si="8"/>
        <v>Y</v>
      </c>
      <c r="F19" s="46">
        <f t="shared" ca="1" si="9"/>
        <v>18</v>
      </c>
      <c r="G19" s="66" t="str">
        <f t="shared" ca="1" si="10"/>
        <v>Y</v>
      </c>
      <c r="H19" s="46">
        <f t="shared" ca="1" si="11"/>
        <v>18</v>
      </c>
      <c r="I19" s="66" t="str">
        <f t="shared" ca="1" si="12"/>
        <v>Y</v>
      </c>
      <c r="J19" s="46">
        <f t="shared" ca="1" si="13"/>
        <v>18</v>
      </c>
      <c r="K19" s="66" t="str">
        <f t="shared" ca="1" si="14"/>
        <v>Y</v>
      </c>
      <c r="L19" s="46">
        <f t="shared" ca="1" si="0"/>
        <v>20</v>
      </c>
      <c r="M19" s="66" t="str">
        <f t="shared" ca="1" si="15"/>
        <v>Y</v>
      </c>
      <c r="N19" s="46">
        <f t="shared" ca="1" si="16"/>
        <v>18.666666666666671</v>
      </c>
      <c r="O19" s="66" t="str">
        <f t="shared" ca="1" si="1"/>
        <v>Y</v>
      </c>
      <c r="P19" s="46">
        <f t="shared" ca="1" si="17"/>
        <v>18.666666666666664</v>
      </c>
      <c r="Q19" s="66" t="str">
        <f t="shared" ca="1" si="2"/>
        <v>Y</v>
      </c>
      <c r="R19" s="46">
        <f t="shared" ca="1" si="18"/>
        <v>18.666666666666664</v>
      </c>
      <c r="S19" s="66" t="str">
        <f t="shared" ca="1" si="3"/>
        <v>Y</v>
      </c>
      <c r="T19" s="46">
        <f t="shared" ca="1" si="19"/>
        <v>18.666666666666664</v>
      </c>
      <c r="U19" s="66" t="str">
        <f t="shared" ca="1" si="4"/>
        <v>Y</v>
      </c>
      <c r="V19" s="46">
        <f t="shared" ca="1" si="20"/>
        <v>18.666666666666664</v>
      </c>
      <c r="W19" s="65" t="str">
        <f t="shared" ca="1" si="5"/>
        <v>Y</v>
      </c>
      <c r="X19" s="46">
        <f ca="1">IF(A18&lt;$C$9,'MASTER COPY'!M17,"")</f>
        <v>62</v>
      </c>
      <c r="Y19" s="66" t="str">
        <f t="shared" ca="1" si="6"/>
        <v>Y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L19" s="83">
        <f ca="1">IF(A18&lt;$C$9,'ASSIGNMENT-CLASSTEST'!G16*10,"")</f>
        <v>100</v>
      </c>
      <c r="BM19" s="83">
        <f ca="1">IF(A18&lt;$C$9,'ASSIGNMENT-CLASSTEST'!H16*10,"")</f>
        <v>80</v>
      </c>
      <c r="BN19" s="83">
        <f ca="1">IF(A18&lt;$C$9,'ASSIGNMENT-CLASSTEST'!I16*10,"")</f>
        <v>90</v>
      </c>
      <c r="BO19" s="83">
        <f ca="1">IF(A18&lt;$C$9,('ASSIGNMENT-CLASSTEST'!D16*100)/15,"")</f>
        <v>93.333333333333329</v>
      </c>
      <c r="BP19" s="83">
        <f ca="1">IF(A18&lt;$C$9,('ASSIGNMENT-CLASSTEST'!E16*100)/15,"")</f>
        <v>93.333333333333329</v>
      </c>
      <c r="BQ19" s="83">
        <f t="shared" ca="1" si="21"/>
        <v>90</v>
      </c>
      <c r="BR19" s="83">
        <f t="shared" ca="1" si="22"/>
        <v>93.333333333333329</v>
      </c>
      <c r="BS19" s="103">
        <f t="shared" ca="1" si="23"/>
        <v>90</v>
      </c>
      <c r="BT19" s="103">
        <f t="shared" ca="1" si="24"/>
        <v>93.333333333333314</v>
      </c>
      <c r="BU19" s="103">
        <f t="shared" ca="1" si="25"/>
        <v>0</v>
      </c>
      <c r="BV19" s="103">
        <f t="shared" ca="1" si="26"/>
        <v>1.4210854715202004E-14</v>
      </c>
    </row>
    <row r="20" spans="1:74" x14ac:dyDescent="0.25">
      <c r="A20" s="66">
        <f>IF(A19&lt;$C$9,'MASTER COPY'!A18,"")</f>
        <v>10</v>
      </c>
      <c r="B20" s="34">
        <f>IF(A19&lt;$C$9,'MASTER COPY'!B18,"")</f>
        <v>430417010016</v>
      </c>
      <c r="C20" s="34" t="str">
        <f>IF(A19&lt;$C$9,'MASTER COPY'!C18,"")</f>
        <v>SOUVIK PAUL</v>
      </c>
      <c r="D20" s="46">
        <f t="shared" ca="1" si="7"/>
        <v>18</v>
      </c>
      <c r="E20" s="36" t="str">
        <f t="shared" ca="1" si="8"/>
        <v>Y</v>
      </c>
      <c r="F20" s="46">
        <f t="shared" ca="1" si="9"/>
        <v>18</v>
      </c>
      <c r="G20" s="66" t="str">
        <f t="shared" ca="1" si="10"/>
        <v>Y</v>
      </c>
      <c r="H20" s="46">
        <f t="shared" ca="1" si="11"/>
        <v>18</v>
      </c>
      <c r="I20" s="66" t="str">
        <f t="shared" ca="1" si="12"/>
        <v>Y</v>
      </c>
      <c r="J20" s="46">
        <f t="shared" ca="1" si="13"/>
        <v>18</v>
      </c>
      <c r="K20" s="66" t="str">
        <f t="shared" ca="1" si="14"/>
        <v>Y</v>
      </c>
      <c r="L20" s="46">
        <f t="shared" ca="1" si="0"/>
        <v>18</v>
      </c>
      <c r="M20" s="66" t="str">
        <f t="shared" ca="1" si="15"/>
        <v>Y</v>
      </c>
      <c r="N20" s="46">
        <f t="shared" ca="1" si="16"/>
        <v>18.666666666666671</v>
      </c>
      <c r="O20" s="66" t="str">
        <f t="shared" ca="1" si="1"/>
        <v>Y</v>
      </c>
      <c r="P20" s="46">
        <f t="shared" ca="1" si="17"/>
        <v>18.666666666666664</v>
      </c>
      <c r="Q20" s="66" t="str">
        <f t="shared" ca="1" si="2"/>
        <v>Y</v>
      </c>
      <c r="R20" s="46">
        <f t="shared" ca="1" si="18"/>
        <v>18.666666666666664</v>
      </c>
      <c r="S20" s="66" t="str">
        <f t="shared" ca="1" si="3"/>
        <v>Y</v>
      </c>
      <c r="T20" s="46">
        <f t="shared" ca="1" si="19"/>
        <v>18.666666666666664</v>
      </c>
      <c r="U20" s="66" t="str">
        <f t="shared" ca="1" si="4"/>
        <v>Y</v>
      </c>
      <c r="V20" s="46">
        <f t="shared" ca="1" si="20"/>
        <v>18.666666666666664</v>
      </c>
      <c r="W20" s="65" t="str">
        <f t="shared" ca="1" si="5"/>
        <v>Y</v>
      </c>
      <c r="X20" s="46">
        <f ca="1">IF(A19&lt;$C$9,'MASTER COPY'!M18,"")</f>
        <v>66</v>
      </c>
      <c r="Y20" s="66" t="str">
        <f t="shared" ca="1" si="6"/>
        <v>Y</v>
      </c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L20" s="83">
        <f ca="1">IF(A19&lt;$C$9,'ASSIGNMENT-CLASSTEST'!G17*10,"")</f>
        <v>90</v>
      </c>
      <c r="BM20" s="83">
        <f ca="1">IF(A19&lt;$C$9,'ASSIGNMENT-CLASSTEST'!H17*10,"")</f>
        <v>90</v>
      </c>
      <c r="BN20" s="83">
        <f ca="1">IF(A19&lt;$C$9,'ASSIGNMENT-CLASSTEST'!I17*10,"")</f>
        <v>90</v>
      </c>
      <c r="BO20" s="83">
        <f ca="1">IF(A19&lt;$C$9,('ASSIGNMENT-CLASSTEST'!D17*100)/15,"")</f>
        <v>93.333333333333329</v>
      </c>
      <c r="BP20" s="83">
        <f ca="1">IF(A19&lt;$C$9,('ASSIGNMENT-CLASSTEST'!E17*100)/15,"")</f>
        <v>93.333333333333329</v>
      </c>
      <c r="BQ20" s="83">
        <f t="shared" ca="1" si="21"/>
        <v>90</v>
      </c>
      <c r="BR20" s="83">
        <f t="shared" ca="1" si="22"/>
        <v>93.333333333333329</v>
      </c>
      <c r="BS20" s="103">
        <f t="shared" ca="1" si="23"/>
        <v>90</v>
      </c>
      <c r="BT20" s="103">
        <f t="shared" ca="1" si="24"/>
        <v>93.333333333333314</v>
      </c>
      <c r="BU20" s="103">
        <f t="shared" ca="1" si="25"/>
        <v>0</v>
      </c>
      <c r="BV20" s="103">
        <f t="shared" ca="1" si="26"/>
        <v>1.4210854715202004E-14</v>
      </c>
    </row>
    <row r="21" spans="1:74" x14ac:dyDescent="0.25">
      <c r="A21" s="66">
        <f>IF(A20&lt;$C$9,'MASTER COPY'!A19,"")</f>
        <v>11</v>
      </c>
      <c r="B21" s="34">
        <f>IF(A20&lt;$C$9,'MASTER COPY'!B19,"")</f>
        <v>430417010017</v>
      </c>
      <c r="C21" s="34" t="str">
        <f>IF(A20&lt;$C$9,'MASTER COPY'!C19,"")</f>
        <v>DEBANJAN GHOSH</v>
      </c>
      <c r="D21" s="46">
        <f t="shared" ca="1" si="7"/>
        <v>18</v>
      </c>
      <c r="E21" s="36" t="str">
        <f t="shared" ca="1" si="8"/>
        <v>Y</v>
      </c>
      <c r="F21" s="46">
        <f t="shared" ca="1" si="9"/>
        <v>16</v>
      </c>
      <c r="G21" s="66" t="str">
        <f t="shared" ca="1" si="10"/>
        <v>Y</v>
      </c>
      <c r="H21" s="46">
        <f t="shared" ca="1" si="11"/>
        <v>16</v>
      </c>
      <c r="I21" s="66" t="str">
        <f t="shared" ca="1" si="12"/>
        <v>Y</v>
      </c>
      <c r="J21" s="46">
        <f t="shared" ca="1" si="13"/>
        <v>16</v>
      </c>
      <c r="K21" s="66" t="str">
        <f t="shared" ca="1" si="14"/>
        <v>Y</v>
      </c>
      <c r="L21" s="46">
        <f t="shared" ca="1" si="0"/>
        <v>14</v>
      </c>
      <c r="M21" s="66" t="str">
        <f t="shared" ca="1" si="15"/>
        <v>Y</v>
      </c>
      <c r="N21" s="46">
        <f t="shared" ca="1" si="16"/>
        <v>18.666666666666671</v>
      </c>
      <c r="O21" s="66" t="str">
        <f t="shared" ca="1" si="1"/>
        <v>Y</v>
      </c>
      <c r="P21" s="46">
        <f t="shared" ca="1" si="17"/>
        <v>18.666666666666664</v>
      </c>
      <c r="Q21" s="66" t="str">
        <f t="shared" ca="1" si="2"/>
        <v>Y</v>
      </c>
      <c r="R21" s="46">
        <f t="shared" ca="1" si="18"/>
        <v>18.666666666666664</v>
      </c>
      <c r="S21" s="66" t="str">
        <f t="shared" ca="1" si="3"/>
        <v>Y</v>
      </c>
      <c r="T21" s="46">
        <f t="shared" ca="1" si="19"/>
        <v>18.666666666666664</v>
      </c>
      <c r="U21" s="66" t="str">
        <f t="shared" ca="1" si="4"/>
        <v>Y</v>
      </c>
      <c r="V21" s="46">
        <f t="shared" ca="1" si="20"/>
        <v>18.666666666666664</v>
      </c>
      <c r="W21" s="65" t="str">
        <f t="shared" ca="1" si="5"/>
        <v>Y</v>
      </c>
      <c r="X21" s="46">
        <f ca="1">IF(A20&lt;$C$9,'MASTER COPY'!M19,"")</f>
        <v>57</v>
      </c>
      <c r="Y21" s="66" t="str">
        <f t="shared" ca="1" si="6"/>
        <v>Y</v>
      </c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L21" s="83">
        <f ca="1">IF(A20&lt;$C$9,'ASSIGNMENT-CLASSTEST'!G18*10,"")</f>
        <v>70</v>
      </c>
      <c r="BM21" s="83">
        <f ca="1">IF(A20&lt;$C$9,'ASSIGNMENT-CLASSTEST'!H18*10,"")</f>
        <v>90</v>
      </c>
      <c r="BN21" s="83">
        <f ca="1">IF(A20&lt;$C$9,'ASSIGNMENT-CLASSTEST'!I18*10,"")</f>
        <v>80</v>
      </c>
      <c r="BO21" s="83">
        <f ca="1">IF(A20&lt;$C$9,('ASSIGNMENT-CLASSTEST'!D18*100)/15,"")</f>
        <v>93.333333333333329</v>
      </c>
      <c r="BP21" s="83">
        <f ca="1">IF(A20&lt;$C$9,('ASSIGNMENT-CLASSTEST'!E18*100)/15,"")</f>
        <v>93.333333333333329</v>
      </c>
      <c r="BQ21" s="83">
        <f t="shared" ca="1" si="21"/>
        <v>80</v>
      </c>
      <c r="BR21" s="83">
        <f t="shared" ca="1" si="22"/>
        <v>93.333333333333329</v>
      </c>
      <c r="BS21" s="103">
        <f t="shared" ca="1" si="23"/>
        <v>80</v>
      </c>
      <c r="BT21" s="103">
        <f t="shared" ca="1" si="24"/>
        <v>93.333333333333314</v>
      </c>
      <c r="BU21" s="103">
        <f t="shared" ca="1" si="25"/>
        <v>0</v>
      </c>
      <c r="BV21" s="103">
        <f t="shared" ca="1" si="26"/>
        <v>1.4210854715202004E-14</v>
      </c>
    </row>
    <row r="22" spans="1:74" x14ac:dyDescent="0.25">
      <c r="A22" s="66">
        <f>IF(A21&lt;$C$9,'MASTER COPY'!A20,"")</f>
        <v>12</v>
      </c>
      <c r="B22" s="34">
        <f>IF(A21&lt;$C$9,'MASTER COPY'!B20,"")</f>
        <v>430417010018</v>
      </c>
      <c r="C22" s="34" t="str">
        <f>IF(A21&lt;$C$9,'MASTER COPY'!C20,"")</f>
        <v>MD ASIF NAWAZ</v>
      </c>
      <c r="D22" s="46">
        <f t="shared" ca="1" si="7"/>
        <v>18</v>
      </c>
      <c r="E22" s="36" t="str">
        <f t="shared" ca="1" si="8"/>
        <v>Y</v>
      </c>
      <c r="F22" s="46">
        <f t="shared" ca="1" si="9"/>
        <v>16</v>
      </c>
      <c r="G22" s="66" t="str">
        <f t="shared" ca="1" si="10"/>
        <v>Y</v>
      </c>
      <c r="H22" s="46">
        <f t="shared" ca="1" si="11"/>
        <v>16</v>
      </c>
      <c r="I22" s="66" t="str">
        <f t="shared" ca="1" si="12"/>
        <v>Y</v>
      </c>
      <c r="J22" s="46">
        <f t="shared" ca="1" si="13"/>
        <v>16</v>
      </c>
      <c r="K22" s="66" t="str">
        <f t="shared" ca="1" si="14"/>
        <v>Y</v>
      </c>
      <c r="L22" s="46">
        <f t="shared" ca="1" si="0"/>
        <v>14</v>
      </c>
      <c r="M22" s="66" t="str">
        <f t="shared" ca="1" si="15"/>
        <v>Y</v>
      </c>
      <c r="N22" s="46">
        <f t="shared" ca="1" si="16"/>
        <v>18.666666666666657</v>
      </c>
      <c r="O22" s="66" t="str">
        <f t="shared" ca="1" si="1"/>
        <v>Y</v>
      </c>
      <c r="P22" s="46">
        <f t="shared" ca="1" si="17"/>
        <v>18.666666666666671</v>
      </c>
      <c r="Q22" s="66" t="str">
        <f t="shared" ca="1" si="2"/>
        <v>Y</v>
      </c>
      <c r="R22" s="46">
        <f t="shared" ca="1" si="18"/>
        <v>18.666666666666671</v>
      </c>
      <c r="S22" s="66" t="str">
        <f t="shared" ca="1" si="3"/>
        <v>Y</v>
      </c>
      <c r="T22" s="46">
        <f t="shared" ca="1" si="19"/>
        <v>18.666666666666671</v>
      </c>
      <c r="U22" s="66" t="str">
        <f t="shared" ca="1" si="4"/>
        <v>Y</v>
      </c>
      <c r="V22" s="46">
        <f t="shared" ca="1" si="20"/>
        <v>18.666666666666671</v>
      </c>
      <c r="W22" s="65" t="str">
        <f t="shared" ca="1" si="5"/>
        <v>Y</v>
      </c>
      <c r="X22" s="46">
        <f ca="1">IF(A21&lt;$C$9,'MASTER COPY'!M20,"")</f>
        <v>68</v>
      </c>
      <c r="Y22" s="66" t="str">
        <f t="shared" ca="1" si="6"/>
        <v>Y</v>
      </c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L22" s="83">
        <f ca="1">IF(A21&lt;$C$9,'ASSIGNMENT-CLASSTEST'!G19*10,"")</f>
        <v>70</v>
      </c>
      <c r="BM22" s="83">
        <f ca="1">IF(A21&lt;$C$9,'ASSIGNMENT-CLASSTEST'!H19*10,"")</f>
        <v>90</v>
      </c>
      <c r="BN22" s="83">
        <f ca="1">IF(A21&lt;$C$9,'ASSIGNMENT-CLASSTEST'!I19*10,"")</f>
        <v>80</v>
      </c>
      <c r="BO22" s="83">
        <f ca="1">IF(A21&lt;$C$9,('ASSIGNMENT-CLASSTEST'!D19*100)/15,"")</f>
        <v>96.666666666666671</v>
      </c>
      <c r="BP22" s="83">
        <f ca="1">IF(A21&lt;$C$9,('ASSIGNMENT-CLASSTEST'!E19*100)/15,"")</f>
        <v>90</v>
      </c>
      <c r="BQ22" s="83">
        <f t="shared" ca="1" si="21"/>
        <v>80</v>
      </c>
      <c r="BR22" s="83">
        <f t="shared" ca="1" si="22"/>
        <v>93.333333333333343</v>
      </c>
      <c r="BS22" s="103">
        <f t="shared" ca="1" si="23"/>
        <v>80</v>
      </c>
      <c r="BT22" s="103">
        <f t="shared" ca="1" si="24"/>
        <v>93.333333333333343</v>
      </c>
      <c r="BU22" s="103">
        <f t="shared" ca="1" si="25"/>
        <v>0</v>
      </c>
      <c r="BV22" s="103">
        <f t="shared" ca="1" si="26"/>
        <v>0</v>
      </c>
    </row>
    <row r="23" spans="1:74" x14ac:dyDescent="0.25">
      <c r="A23" s="66">
        <f>IF(A22&lt;$C$9,'MASTER COPY'!A21,"")</f>
        <v>13</v>
      </c>
      <c r="B23" s="34">
        <f>IF(A22&lt;$C$9,'MASTER COPY'!B21,"")</f>
        <v>430417010021</v>
      </c>
      <c r="C23" s="34" t="str">
        <f>IF(A22&lt;$C$9,'MASTER COPY'!C21,"")</f>
        <v>ARPIT SARKAR</v>
      </c>
      <c r="D23" s="46">
        <f t="shared" ca="1" si="7"/>
        <v>20</v>
      </c>
      <c r="E23" s="36" t="str">
        <f t="shared" ca="1" si="8"/>
        <v>Y</v>
      </c>
      <c r="F23" s="46">
        <f t="shared" ca="1" si="9"/>
        <v>20</v>
      </c>
      <c r="G23" s="66" t="str">
        <f t="shared" ca="1" si="10"/>
        <v>Y</v>
      </c>
      <c r="H23" s="46">
        <f t="shared" ca="1" si="11"/>
        <v>20</v>
      </c>
      <c r="I23" s="66" t="str">
        <f t="shared" ca="1" si="12"/>
        <v>Y</v>
      </c>
      <c r="J23" s="46">
        <f t="shared" ca="1" si="13"/>
        <v>20</v>
      </c>
      <c r="K23" s="66" t="str">
        <f t="shared" ca="1" si="14"/>
        <v>Y</v>
      </c>
      <c r="L23" s="46">
        <f t="shared" ca="1" si="0"/>
        <v>20</v>
      </c>
      <c r="M23" s="66" t="str">
        <f t="shared" ca="1" si="15"/>
        <v>Y</v>
      </c>
      <c r="N23" s="46">
        <f t="shared" ca="1" si="16"/>
        <v>18.666666666666671</v>
      </c>
      <c r="O23" s="66" t="str">
        <f t="shared" ca="1" si="1"/>
        <v>Y</v>
      </c>
      <c r="P23" s="46">
        <f t="shared" ca="1" si="17"/>
        <v>18.666666666666664</v>
      </c>
      <c r="Q23" s="66" t="str">
        <f t="shared" ca="1" si="2"/>
        <v>Y</v>
      </c>
      <c r="R23" s="46">
        <f t="shared" ca="1" si="18"/>
        <v>18.666666666666664</v>
      </c>
      <c r="S23" s="66" t="str">
        <f t="shared" ca="1" si="3"/>
        <v>Y</v>
      </c>
      <c r="T23" s="46">
        <f t="shared" ca="1" si="19"/>
        <v>18.666666666666664</v>
      </c>
      <c r="U23" s="66" t="str">
        <f t="shared" ca="1" si="4"/>
        <v>Y</v>
      </c>
      <c r="V23" s="46">
        <f t="shared" ca="1" si="20"/>
        <v>18.666666666666664</v>
      </c>
      <c r="W23" s="65" t="str">
        <f t="shared" ca="1" si="5"/>
        <v>Y</v>
      </c>
      <c r="X23" s="46">
        <f ca="1">IF(A22&lt;$C$9,'MASTER COPY'!M21,"")</f>
        <v>64</v>
      </c>
      <c r="Y23" s="66" t="str">
        <f t="shared" ca="1" si="6"/>
        <v>Y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L23" s="83">
        <f ca="1">IF(A22&lt;$C$9,'ASSIGNMENT-CLASSTEST'!G20*10,"")</f>
        <v>100</v>
      </c>
      <c r="BM23" s="83">
        <f ca="1">IF(A22&lt;$C$9,'ASSIGNMENT-CLASSTEST'!H20*10,"")</f>
        <v>100</v>
      </c>
      <c r="BN23" s="83">
        <f ca="1">IF(A22&lt;$C$9,'ASSIGNMENT-CLASSTEST'!I20*10,"")</f>
        <v>100</v>
      </c>
      <c r="BO23" s="83">
        <f ca="1">IF(A22&lt;$C$9,('ASSIGNMENT-CLASSTEST'!D20*100)/15,"")</f>
        <v>93.333333333333329</v>
      </c>
      <c r="BP23" s="83">
        <f ca="1">IF(A22&lt;$C$9,('ASSIGNMENT-CLASSTEST'!E20*100)/15,"")</f>
        <v>93.333333333333329</v>
      </c>
      <c r="BQ23" s="83">
        <f t="shared" ca="1" si="21"/>
        <v>100</v>
      </c>
      <c r="BR23" s="83">
        <f t="shared" ca="1" si="22"/>
        <v>93.333333333333329</v>
      </c>
      <c r="BS23" s="103">
        <f t="shared" ca="1" si="23"/>
        <v>100</v>
      </c>
      <c r="BT23" s="103">
        <f t="shared" ca="1" si="24"/>
        <v>93.333333333333314</v>
      </c>
      <c r="BU23" s="103">
        <f t="shared" ca="1" si="25"/>
        <v>0</v>
      </c>
      <c r="BV23" s="103">
        <f t="shared" ca="1" si="26"/>
        <v>1.4210854715202004E-14</v>
      </c>
    </row>
    <row r="24" spans="1:74" x14ac:dyDescent="0.25">
      <c r="A24" s="66">
        <f>IF(A23&lt;$C$9,'MASTER COPY'!A22,"")</f>
        <v>14</v>
      </c>
      <c r="B24" s="34">
        <f>IF(A23&lt;$C$9,'MASTER COPY'!B22,"")</f>
        <v>430417010023</v>
      </c>
      <c r="C24" s="34" t="str">
        <f>IF(A23&lt;$C$9,'MASTER COPY'!C22,"")</f>
        <v>BISHAL SINGH</v>
      </c>
      <c r="D24" s="46">
        <f t="shared" ca="1" si="7"/>
        <v>20</v>
      </c>
      <c r="E24" s="36" t="str">
        <f t="shared" ca="1" si="8"/>
        <v>Y</v>
      </c>
      <c r="F24" s="46">
        <f t="shared" ca="1" si="9"/>
        <v>20</v>
      </c>
      <c r="G24" s="66" t="str">
        <f t="shared" ca="1" si="10"/>
        <v>Y</v>
      </c>
      <c r="H24" s="46">
        <f t="shared" ca="1" si="11"/>
        <v>20</v>
      </c>
      <c r="I24" s="66" t="str">
        <f t="shared" ca="1" si="12"/>
        <v>Y</v>
      </c>
      <c r="J24" s="46">
        <f t="shared" ca="1" si="13"/>
        <v>20</v>
      </c>
      <c r="K24" s="66" t="str">
        <f t="shared" ca="1" si="14"/>
        <v>Y</v>
      </c>
      <c r="L24" s="46">
        <f t="shared" ca="1" si="0"/>
        <v>20</v>
      </c>
      <c r="M24" s="66" t="str">
        <f t="shared" ca="1" si="15"/>
        <v>Y</v>
      </c>
      <c r="N24" s="46">
        <f t="shared" ca="1" si="16"/>
        <v>18.666666666666671</v>
      </c>
      <c r="O24" s="66" t="str">
        <f t="shared" ca="1" si="1"/>
        <v>Y</v>
      </c>
      <c r="P24" s="46">
        <f t="shared" ca="1" si="17"/>
        <v>18.666666666666664</v>
      </c>
      <c r="Q24" s="66" t="str">
        <f t="shared" ca="1" si="2"/>
        <v>Y</v>
      </c>
      <c r="R24" s="46">
        <f t="shared" ca="1" si="18"/>
        <v>18.666666666666664</v>
      </c>
      <c r="S24" s="66" t="str">
        <f t="shared" ca="1" si="3"/>
        <v>Y</v>
      </c>
      <c r="T24" s="46">
        <f t="shared" ca="1" si="19"/>
        <v>18.666666666666664</v>
      </c>
      <c r="U24" s="66" t="str">
        <f t="shared" ca="1" si="4"/>
        <v>Y</v>
      </c>
      <c r="V24" s="46">
        <f t="shared" ca="1" si="20"/>
        <v>18.666666666666664</v>
      </c>
      <c r="W24" s="65" t="str">
        <f t="shared" ca="1" si="5"/>
        <v>Y</v>
      </c>
      <c r="X24" s="46">
        <f ca="1">IF(A23&lt;$C$9,'MASTER COPY'!M22,"")</f>
        <v>51</v>
      </c>
      <c r="Y24" s="66" t="str">
        <f t="shared" ca="1" si="6"/>
        <v>Y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L24" s="83">
        <f ca="1">IF(A23&lt;$C$9,'ASSIGNMENT-CLASSTEST'!G21*10,"")</f>
        <v>100</v>
      </c>
      <c r="BM24" s="83">
        <f ca="1">IF(A23&lt;$C$9,'ASSIGNMENT-CLASSTEST'!H21*10,"")</f>
        <v>100</v>
      </c>
      <c r="BN24" s="83">
        <f ca="1">IF(A23&lt;$C$9,'ASSIGNMENT-CLASSTEST'!I21*10,"")</f>
        <v>100</v>
      </c>
      <c r="BO24" s="83">
        <f ca="1">IF(A23&lt;$C$9,('ASSIGNMENT-CLASSTEST'!D21*100)/15,"")</f>
        <v>93.333333333333329</v>
      </c>
      <c r="BP24" s="83">
        <f ca="1">IF(A23&lt;$C$9,('ASSIGNMENT-CLASSTEST'!E21*100)/15,"")</f>
        <v>93.333333333333329</v>
      </c>
      <c r="BQ24" s="83">
        <f t="shared" ca="1" si="21"/>
        <v>100</v>
      </c>
      <c r="BR24" s="83">
        <f t="shared" ca="1" si="22"/>
        <v>93.333333333333329</v>
      </c>
      <c r="BS24" s="103">
        <f t="shared" ca="1" si="23"/>
        <v>100</v>
      </c>
      <c r="BT24" s="103">
        <f t="shared" ca="1" si="24"/>
        <v>93.333333333333314</v>
      </c>
      <c r="BU24" s="103">
        <f t="shared" ca="1" si="25"/>
        <v>0</v>
      </c>
      <c r="BV24" s="103">
        <f t="shared" ca="1" si="26"/>
        <v>1.4210854715202004E-14</v>
      </c>
    </row>
    <row r="25" spans="1:74" x14ac:dyDescent="0.25">
      <c r="A25" s="66">
        <f>IF(A24&lt;$C$9,'MASTER COPY'!A23,"")</f>
        <v>15</v>
      </c>
      <c r="B25" s="34">
        <f>IF(A24&lt;$C$9,'MASTER COPY'!B23,"")</f>
        <v>430417010025</v>
      </c>
      <c r="C25" s="34" t="str">
        <f>IF(A24&lt;$C$9,'MASTER COPY'!C23,"")</f>
        <v>MANADEEP PAL</v>
      </c>
      <c r="D25" s="46">
        <f t="shared" ca="1" si="7"/>
        <v>18</v>
      </c>
      <c r="E25" s="36" t="str">
        <f t="shared" ca="1" si="8"/>
        <v>Y</v>
      </c>
      <c r="F25" s="46">
        <f t="shared" ca="1" si="9"/>
        <v>16</v>
      </c>
      <c r="G25" s="66" t="str">
        <f t="shared" ca="1" si="10"/>
        <v>Y</v>
      </c>
      <c r="H25" s="46">
        <f t="shared" ca="1" si="11"/>
        <v>16</v>
      </c>
      <c r="I25" s="66" t="str">
        <f t="shared" ca="1" si="12"/>
        <v>Y</v>
      </c>
      <c r="J25" s="46">
        <f t="shared" ca="1" si="13"/>
        <v>16</v>
      </c>
      <c r="K25" s="66" t="str">
        <f t="shared" ca="1" si="14"/>
        <v>Y</v>
      </c>
      <c r="L25" s="46">
        <f t="shared" ca="1" si="0"/>
        <v>14</v>
      </c>
      <c r="M25" s="66" t="str">
        <f t="shared" ca="1" si="15"/>
        <v>Y</v>
      </c>
      <c r="N25" s="46">
        <f t="shared" ca="1" si="16"/>
        <v>18.666666666666671</v>
      </c>
      <c r="O25" s="66" t="str">
        <f t="shared" ca="1" si="1"/>
        <v>Y</v>
      </c>
      <c r="P25" s="46">
        <f t="shared" ca="1" si="17"/>
        <v>18.666666666666664</v>
      </c>
      <c r="Q25" s="66" t="str">
        <f t="shared" ca="1" si="2"/>
        <v>Y</v>
      </c>
      <c r="R25" s="46">
        <f t="shared" ca="1" si="18"/>
        <v>18.666666666666664</v>
      </c>
      <c r="S25" s="66" t="str">
        <f t="shared" ca="1" si="3"/>
        <v>Y</v>
      </c>
      <c r="T25" s="46">
        <f t="shared" ca="1" si="19"/>
        <v>18.666666666666664</v>
      </c>
      <c r="U25" s="66" t="str">
        <f t="shared" ca="1" si="4"/>
        <v>Y</v>
      </c>
      <c r="V25" s="46">
        <f t="shared" ca="1" si="20"/>
        <v>18.666666666666664</v>
      </c>
      <c r="W25" s="65" t="str">
        <f t="shared" ca="1" si="5"/>
        <v>Y</v>
      </c>
      <c r="X25" s="46">
        <f ca="1">IF(A24&lt;$C$9,'MASTER COPY'!M23,"")</f>
        <v>55</v>
      </c>
      <c r="Y25" s="66" t="str">
        <f t="shared" ca="1" si="6"/>
        <v>Y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L25" s="83">
        <f ca="1">IF(A24&lt;$C$9,'ASSIGNMENT-CLASSTEST'!G22*10,"")</f>
        <v>70</v>
      </c>
      <c r="BM25" s="83">
        <f ca="1">IF(A24&lt;$C$9,'ASSIGNMENT-CLASSTEST'!H22*10,"")</f>
        <v>90</v>
      </c>
      <c r="BN25" s="83">
        <f ca="1">IF(A24&lt;$C$9,'ASSIGNMENT-CLASSTEST'!I22*10,"")</f>
        <v>80</v>
      </c>
      <c r="BO25" s="83">
        <f ca="1">IF(A24&lt;$C$9,('ASSIGNMENT-CLASSTEST'!D22*100)/15,"")</f>
        <v>93.333333333333329</v>
      </c>
      <c r="BP25" s="83">
        <f ca="1">IF(A24&lt;$C$9,('ASSIGNMENT-CLASSTEST'!E22*100)/15,"")</f>
        <v>93.333333333333329</v>
      </c>
      <c r="BQ25" s="83">
        <f t="shared" ca="1" si="21"/>
        <v>80</v>
      </c>
      <c r="BR25" s="83">
        <f t="shared" ca="1" si="22"/>
        <v>93.333333333333329</v>
      </c>
      <c r="BS25" s="103">
        <f t="shared" ca="1" si="23"/>
        <v>80</v>
      </c>
      <c r="BT25" s="103">
        <f t="shared" ca="1" si="24"/>
        <v>93.333333333333314</v>
      </c>
      <c r="BU25" s="103">
        <f t="shared" ca="1" si="25"/>
        <v>0</v>
      </c>
      <c r="BV25" s="103">
        <f t="shared" ca="1" si="26"/>
        <v>1.4210854715202004E-14</v>
      </c>
    </row>
    <row r="26" spans="1:74" x14ac:dyDescent="0.25">
      <c r="A26" s="66">
        <f>IF(A25&lt;$C$9,'MASTER COPY'!A24,"")</f>
        <v>16</v>
      </c>
      <c r="B26" s="34">
        <f>IF(A25&lt;$C$9,'MASTER COPY'!B24,"")</f>
        <v>430417010026</v>
      </c>
      <c r="C26" s="34" t="str">
        <f>IF(A25&lt;$C$9,'MASTER COPY'!C24,"")</f>
        <v>ASHISH KUMAR</v>
      </c>
      <c r="D26" s="46">
        <f t="shared" ca="1" si="7"/>
        <v>16</v>
      </c>
      <c r="E26" s="36" t="str">
        <f t="shared" ca="1" si="8"/>
        <v>Y</v>
      </c>
      <c r="F26" s="46">
        <f t="shared" ca="1" si="9"/>
        <v>18</v>
      </c>
      <c r="G26" s="66" t="str">
        <f t="shared" ca="1" si="10"/>
        <v>Y</v>
      </c>
      <c r="H26" s="46">
        <f t="shared" ca="1" si="11"/>
        <v>18</v>
      </c>
      <c r="I26" s="66" t="str">
        <f t="shared" ca="1" si="12"/>
        <v>Y</v>
      </c>
      <c r="J26" s="46">
        <f t="shared" ca="1" si="13"/>
        <v>18</v>
      </c>
      <c r="K26" s="66" t="str">
        <f t="shared" ca="1" si="14"/>
        <v>Y</v>
      </c>
      <c r="L26" s="46">
        <f t="shared" ca="1" si="0"/>
        <v>20</v>
      </c>
      <c r="M26" s="66" t="str">
        <f t="shared" ca="1" si="15"/>
        <v>Y</v>
      </c>
      <c r="N26" s="46">
        <f t="shared" ca="1" si="16"/>
        <v>18.666666666666657</v>
      </c>
      <c r="O26" s="66" t="str">
        <f t="shared" ca="1" si="1"/>
        <v>Y</v>
      </c>
      <c r="P26" s="46">
        <f t="shared" ca="1" si="17"/>
        <v>18.666666666666671</v>
      </c>
      <c r="Q26" s="66" t="str">
        <f t="shared" ca="1" si="2"/>
        <v>Y</v>
      </c>
      <c r="R26" s="46">
        <f t="shared" ca="1" si="18"/>
        <v>18.666666666666671</v>
      </c>
      <c r="S26" s="66" t="str">
        <f t="shared" ca="1" si="3"/>
        <v>Y</v>
      </c>
      <c r="T26" s="46">
        <f t="shared" ca="1" si="19"/>
        <v>18.666666666666671</v>
      </c>
      <c r="U26" s="66" t="str">
        <f t="shared" ca="1" si="4"/>
        <v>Y</v>
      </c>
      <c r="V26" s="46">
        <f t="shared" ca="1" si="20"/>
        <v>18.666666666666671</v>
      </c>
      <c r="W26" s="65" t="str">
        <f t="shared" ca="1" si="5"/>
        <v>Y</v>
      </c>
      <c r="X26" s="46">
        <f ca="1">IF(A25&lt;$C$9,'MASTER COPY'!M24,"")</f>
        <v>67</v>
      </c>
      <c r="Y26" s="66" t="str">
        <f t="shared" ca="1" si="6"/>
        <v>Y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L26" s="83">
        <f ca="1">IF(A25&lt;$C$9,'ASSIGNMENT-CLASSTEST'!G23*10,"")</f>
        <v>100</v>
      </c>
      <c r="BM26" s="83">
        <f ca="1">IF(A25&lt;$C$9,'ASSIGNMENT-CLASSTEST'!H23*10,"")</f>
        <v>80</v>
      </c>
      <c r="BN26" s="83">
        <f ca="1">IF(A25&lt;$C$9,'ASSIGNMENT-CLASSTEST'!I23*10,"")</f>
        <v>90</v>
      </c>
      <c r="BO26" s="83">
        <f ca="1">IF(A25&lt;$C$9,('ASSIGNMENT-CLASSTEST'!D23*100)/15,"")</f>
        <v>96.666666666666671</v>
      </c>
      <c r="BP26" s="83">
        <f ca="1">IF(A25&lt;$C$9,('ASSIGNMENT-CLASSTEST'!E23*100)/15,"")</f>
        <v>90</v>
      </c>
      <c r="BQ26" s="83">
        <f t="shared" ca="1" si="21"/>
        <v>90</v>
      </c>
      <c r="BR26" s="83">
        <f t="shared" ca="1" si="22"/>
        <v>93.333333333333343</v>
      </c>
      <c r="BS26" s="103">
        <f t="shared" ca="1" si="23"/>
        <v>90</v>
      </c>
      <c r="BT26" s="103">
        <f t="shared" ca="1" si="24"/>
        <v>93.333333333333343</v>
      </c>
      <c r="BU26" s="103">
        <f t="shared" ca="1" si="25"/>
        <v>0</v>
      </c>
      <c r="BV26" s="103">
        <f t="shared" ca="1" si="26"/>
        <v>0</v>
      </c>
    </row>
    <row r="27" spans="1:74" x14ac:dyDescent="0.25">
      <c r="A27" s="66">
        <f>IF(A26&lt;$C$9,'MASTER COPY'!A25,"")</f>
        <v>17</v>
      </c>
      <c r="B27" s="34">
        <f>IF(A26&lt;$C$9,'MASTER COPY'!B25,"")</f>
        <v>430417010029</v>
      </c>
      <c r="C27" s="34" t="str">
        <f>IF(A26&lt;$C$9,'MASTER COPY'!C25,"")</f>
        <v>SUBHADEEP CHATTERJEE</v>
      </c>
      <c r="D27" s="46">
        <f t="shared" ca="1" si="7"/>
        <v>14</v>
      </c>
      <c r="E27" s="36" t="str">
        <f t="shared" ca="1" si="8"/>
        <v>Y</v>
      </c>
      <c r="F27" s="46">
        <f t="shared" ca="1" si="9"/>
        <v>16</v>
      </c>
      <c r="G27" s="66" t="str">
        <f t="shared" ca="1" si="10"/>
        <v>Y</v>
      </c>
      <c r="H27" s="46">
        <f t="shared" ca="1" si="11"/>
        <v>16</v>
      </c>
      <c r="I27" s="66" t="str">
        <f t="shared" ca="1" si="12"/>
        <v>Y</v>
      </c>
      <c r="J27" s="46">
        <f t="shared" ca="1" si="13"/>
        <v>16</v>
      </c>
      <c r="K27" s="66" t="str">
        <f t="shared" ca="1" si="14"/>
        <v>Y</v>
      </c>
      <c r="L27" s="46">
        <f t="shared" ca="1" si="0"/>
        <v>18</v>
      </c>
      <c r="M27" s="66" t="str">
        <f t="shared" ca="1" si="15"/>
        <v>Y</v>
      </c>
      <c r="N27" s="46">
        <f t="shared" ca="1" si="16"/>
        <v>18.666666666666657</v>
      </c>
      <c r="O27" s="66" t="str">
        <f t="shared" ca="1" si="1"/>
        <v>Y</v>
      </c>
      <c r="P27" s="46">
        <f t="shared" ca="1" si="17"/>
        <v>18.666666666666671</v>
      </c>
      <c r="Q27" s="66" t="str">
        <f t="shared" ca="1" si="2"/>
        <v>Y</v>
      </c>
      <c r="R27" s="46">
        <f t="shared" ca="1" si="18"/>
        <v>18.666666666666671</v>
      </c>
      <c r="S27" s="66" t="str">
        <f t="shared" ca="1" si="3"/>
        <v>Y</v>
      </c>
      <c r="T27" s="46">
        <f t="shared" ca="1" si="19"/>
        <v>18.666666666666671</v>
      </c>
      <c r="U27" s="66" t="str">
        <f t="shared" ca="1" si="4"/>
        <v>Y</v>
      </c>
      <c r="V27" s="46">
        <f t="shared" ca="1" si="20"/>
        <v>18.666666666666671</v>
      </c>
      <c r="W27" s="65" t="str">
        <f t="shared" ca="1" si="5"/>
        <v>Y</v>
      </c>
      <c r="X27" s="46">
        <f ca="1">IF(A26&lt;$C$9,'MASTER COPY'!M25,"")</f>
        <v>64</v>
      </c>
      <c r="Y27" s="66" t="str">
        <f t="shared" ca="1" si="6"/>
        <v>Y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L27" s="83">
        <f ca="1">IF(A26&lt;$C$9,'ASSIGNMENT-CLASSTEST'!G24*10,"")</f>
        <v>90</v>
      </c>
      <c r="BM27" s="83">
        <f ca="1">IF(A26&lt;$C$9,'ASSIGNMENT-CLASSTEST'!H24*10,"")</f>
        <v>70</v>
      </c>
      <c r="BN27" s="83">
        <f ca="1">IF(A26&lt;$C$9,'ASSIGNMENT-CLASSTEST'!I24*10,"")</f>
        <v>80</v>
      </c>
      <c r="BO27" s="83">
        <f ca="1">IF(A26&lt;$C$9,('ASSIGNMENT-CLASSTEST'!D24*100)/15,"")</f>
        <v>96.666666666666671</v>
      </c>
      <c r="BP27" s="83">
        <f ca="1">IF(A26&lt;$C$9,('ASSIGNMENT-CLASSTEST'!E24*100)/15,"")</f>
        <v>90</v>
      </c>
      <c r="BQ27" s="83">
        <f t="shared" ca="1" si="21"/>
        <v>80</v>
      </c>
      <c r="BR27" s="83">
        <f t="shared" ca="1" si="22"/>
        <v>93.333333333333343</v>
      </c>
      <c r="BS27" s="103">
        <f t="shared" ca="1" si="23"/>
        <v>80</v>
      </c>
      <c r="BT27" s="103">
        <f t="shared" ca="1" si="24"/>
        <v>93.333333333333343</v>
      </c>
      <c r="BU27" s="103">
        <f t="shared" ca="1" si="25"/>
        <v>0</v>
      </c>
      <c r="BV27" s="103">
        <f t="shared" ca="1" si="26"/>
        <v>0</v>
      </c>
    </row>
    <row r="28" spans="1:74" x14ac:dyDescent="0.25">
      <c r="A28" s="66">
        <f>IF(A27&lt;$C$9,'MASTER COPY'!A26,"")</f>
        <v>18</v>
      </c>
      <c r="B28" s="34">
        <f>IF(A27&lt;$C$9,'MASTER COPY'!B26,"")</f>
        <v>430417010030</v>
      </c>
      <c r="C28" s="34" t="str">
        <f>IF(A27&lt;$C$9,'MASTER COPY'!C26,"")</f>
        <v>YASH GAURAV</v>
      </c>
      <c r="D28" s="46">
        <f t="shared" ca="1" si="7"/>
        <v>18</v>
      </c>
      <c r="E28" s="36" t="str">
        <f t="shared" ca="1" si="8"/>
        <v>Y</v>
      </c>
      <c r="F28" s="46">
        <f t="shared" ca="1" si="9"/>
        <v>16</v>
      </c>
      <c r="G28" s="66" t="str">
        <f t="shared" ca="1" si="10"/>
        <v>Y</v>
      </c>
      <c r="H28" s="46">
        <f t="shared" ca="1" si="11"/>
        <v>16</v>
      </c>
      <c r="I28" s="66" t="str">
        <f t="shared" ca="1" si="12"/>
        <v>Y</v>
      </c>
      <c r="J28" s="46">
        <f t="shared" ca="1" si="13"/>
        <v>16</v>
      </c>
      <c r="K28" s="66" t="str">
        <f t="shared" ca="1" si="14"/>
        <v>Y</v>
      </c>
      <c r="L28" s="46">
        <f t="shared" ca="1" si="0"/>
        <v>14</v>
      </c>
      <c r="M28" s="66" t="str">
        <f t="shared" ca="1" si="15"/>
        <v>Y</v>
      </c>
      <c r="N28" s="46">
        <f t="shared" ca="1" si="16"/>
        <v>18.666666666666657</v>
      </c>
      <c r="O28" s="66" t="str">
        <f t="shared" ca="1" si="1"/>
        <v>Y</v>
      </c>
      <c r="P28" s="46">
        <f t="shared" ca="1" si="17"/>
        <v>18.666666666666671</v>
      </c>
      <c r="Q28" s="66" t="str">
        <f t="shared" ca="1" si="2"/>
        <v>Y</v>
      </c>
      <c r="R28" s="46">
        <f t="shared" ca="1" si="18"/>
        <v>18.666666666666671</v>
      </c>
      <c r="S28" s="66" t="str">
        <f t="shared" ca="1" si="3"/>
        <v>Y</v>
      </c>
      <c r="T28" s="46">
        <f t="shared" ca="1" si="19"/>
        <v>18.666666666666671</v>
      </c>
      <c r="U28" s="66" t="str">
        <f t="shared" ca="1" si="4"/>
        <v>Y</v>
      </c>
      <c r="V28" s="46">
        <f t="shared" ca="1" si="20"/>
        <v>18.666666666666671</v>
      </c>
      <c r="W28" s="65" t="str">
        <f t="shared" ca="1" si="5"/>
        <v>Y</v>
      </c>
      <c r="X28" s="46">
        <f ca="1">IF(A27&lt;$C$9,'MASTER COPY'!M26,"")</f>
        <v>67</v>
      </c>
      <c r="Y28" s="66" t="str">
        <f t="shared" ca="1" si="6"/>
        <v>Y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L28" s="83">
        <f ca="1">IF(A27&lt;$C$9,'ASSIGNMENT-CLASSTEST'!G25*10,"")</f>
        <v>70</v>
      </c>
      <c r="BM28" s="83">
        <f ca="1">IF(A27&lt;$C$9,'ASSIGNMENT-CLASSTEST'!H25*10,"")</f>
        <v>90</v>
      </c>
      <c r="BN28" s="83">
        <f ca="1">IF(A27&lt;$C$9,'ASSIGNMENT-CLASSTEST'!I25*10,"")</f>
        <v>80</v>
      </c>
      <c r="BO28" s="83">
        <f ca="1">IF(A27&lt;$C$9,('ASSIGNMENT-CLASSTEST'!D25*100)/15,"")</f>
        <v>96.666666666666671</v>
      </c>
      <c r="BP28" s="83">
        <f ca="1">IF(A27&lt;$C$9,('ASSIGNMENT-CLASSTEST'!E25*100)/15,"")</f>
        <v>90</v>
      </c>
      <c r="BQ28" s="83">
        <f t="shared" ca="1" si="21"/>
        <v>80</v>
      </c>
      <c r="BR28" s="83">
        <f t="shared" ca="1" si="22"/>
        <v>93.333333333333343</v>
      </c>
      <c r="BS28" s="103">
        <f t="shared" ca="1" si="23"/>
        <v>80</v>
      </c>
      <c r="BT28" s="103">
        <f t="shared" ca="1" si="24"/>
        <v>93.333333333333343</v>
      </c>
      <c r="BU28" s="103">
        <f t="shared" ca="1" si="25"/>
        <v>0</v>
      </c>
      <c r="BV28" s="103">
        <f t="shared" ca="1" si="26"/>
        <v>0</v>
      </c>
    </row>
    <row r="29" spans="1:74" x14ac:dyDescent="0.25">
      <c r="A29" s="66">
        <f>IF(A28&lt;$C$9,'MASTER COPY'!A27,"")</f>
        <v>19</v>
      </c>
      <c r="B29" s="34">
        <f>IF(A28&lt;$C$9,'MASTER COPY'!B27,"")</f>
        <v>430417010031</v>
      </c>
      <c r="C29" s="34" t="str">
        <f>IF(A28&lt;$C$9,'MASTER COPY'!C27,"")</f>
        <v>MOHIT SHAW</v>
      </c>
      <c r="D29" s="46">
        <f t="shared" ca="1" si="7"/>
        <v>20</v>
      </c>
      <c r="E29" s="36" t="str">
        <f t="shared" ca="1" si="8"/>
        <v>Y</v>
      </c>
      <c r="F29" s="46">
        <f t="shared" ca="1" si="9"/>
        <v>16</v>
      </c>
      <c r="G29" s="66" t="str">
        <f t="shared" ca="1" si="10"/>
        <v>Y</v>
      </c>
      <c r="H29" s="46">
        <f t="shared" ca="1" si="11"/>
        <v>16</v>
      </c>
      <c r="I29" s="66" t="str">
        <f t="shared" ca="1" si="12"/>
        <v>Y</v>
      </c>
      <c r="J29" s="46">
        <f t="shared" ca="1" si="13"/>
        <v>16</v>
      </c>
      <c r="K29" s="66" t="str">
        <f t="shared" ca="1" si="14"/>
        <v>Y</v>
      </c>
      <c r="L29" s="46">
        <f t="shared" ca="1" si="0"/>
        <v>12</v>
      </c>
      <c r="M29" s="66" t="str">
        <f t="shared" ca="1" si="15"/>
        <v>Y</v>
      </c>
      <c r="N29" s="46">
        <f t="shared" ca="1" si="16"/>
        <v>18.666666666666657</v>
      </c>
      <c r="O29" s="66" t="str">
        <f t="shared" ca="1" si="1"/>
        <v>Y</v>
      </c>
      <c r="P29" s="46">
        <f t="shared" ca="1" si="17"/>
        <v>18.666666666666671</v>
      </c>
      <c r="Q29" s="66" t="str">
        <f t="shared" ca="1" si="2"/>
        <v>Y</v>
      </c>
      <c r="R29" s="46">
        <f t="shared" ca="1" si="18"/>
        <v>18.666666666666671</v>
      </c>
      <c r="S29" s="66" t="str">
        <f t="shared" ca="1" si="3"/>
        <v>Y</v>
      </c>
      <c r="T29" s="46">
        <f t="shared" ca="1" si="19"/>
        <v>18.666666666666671</v>
      </c>
      <c r="U29" s="66" t="str">
        <f t="shared" ca="1" si="4"/>
        <v>Y</v>
      </c>
      <c r="V29" s="46">
        <f t="shared" ca="1" si="20"/>
        <v>18.666666666666671</v>
      </c>
      <c r="W29" s="65" t="str">
        <f t="shared" ca="1" si="5"/>
        <v>Y</v>
      </c>
      <c r="X29" s="46">
        <f ca="1">IF(A28&lt;$C$9,'MASTER COPY'!M27,"")</f>
        <v>70</v>
      </c>
      <c r="Y29" s="66" t="str">
        <f t="shared" ca="1" si="6"/>
        <v>Y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L29" s="83">
        <f ca="1">IF(A28&lt;$C$9,'ASSIGNMENT-CLASSTEST'!G26*10,"")</f>
        <v>60</v>
      </c>
      <c r="BM29" s="83">
        <f ca="1">IF(A28&lt;$C$9,'ASSIGNMENT-CLASSTEST'!H26*10,"")</f>
        <v>100</v>
      </c>
      <c r="BN29" s="83">
        <f ca="1">IF(A28&lt;$C$9,'ASSIGNMENT-CLASSTEST'!I26*10,"")</f>
        <v>80</v>
      </c>
      <c r="BO29" s="83">
        <f ca="1">IF(A28&lt;$C$9,('ASSIGNMENT-CLASSTEST'!D26*100)/15,"")</f>
        <v>96.666666666666671</v>
      </c>
      <c r="BP29" s="83">
        <f ca="1">IF(A28&lt;$C$9,('ASSIGNMENT-CLASSTEST'!E26*100)/15,"")</f>
        <v>90</v>
      </c>
      <c r="BQ29" s="83">
        <f t="shared" ca="1" si="21"/>
        <v>80</v>
      </c>
      <c r="BR29" s="83">
        <f t="shared" ca="1" si="22"/>
        <v>93.333333333333343</v>
      </c>
      <c r="BS29" s="103">
        <f t="shared" ca="1" si="23"/>
        <v>80</v>
      </c>
      <c r="BT29" s="103">
        <f t="shared" ca="1" si="24"/>
        <v>93.333333333333343</v>
      </c>
      <c r="BU29" s="103">
        <f t="shared" ca="1" si="25"/>
        <v>0</v>
      </c>
      <c r="BV29" s="103">
        <f t="shared" ca="1" si="26"/>
        <v>0</v>
      </c>
    </row>
    <row r="30" spans="1:74" x14ac:dyDescent="0.25">
      <c r="A30" s="66">
        <f>IF(A29&lt;$C$9,'MASTER COPY'!A28,"")</f>
        <v>20</v>
      </c>
      <c r="B30" s="34">
        <f>IF(A29&lt;$C$9,'MASTER COPY'!B28,"")</f>
        <v>430417010032</v>
      </c>
      <c r="C30" s="34" t="str">
        <f>IF(A29&lt;$C$9,'MASTER COPY'!C28,"")</f>
        <v>KRISHNENDU DUTTA</v>
      </c>
      <c r="D30" s="46">
        <f t="shared" ca="1" si="7"/>
        <v>16</v>
      </c>
      <c r="E30" s="36" t="str">
        <f t="shared" ca="1" si="8"/>
        <v>Y</v>
      </c>
      <c r="F30" s="46">
        <f t="shared" ca="1" si="9"/>
        <v>16</v>
      </c>
      <c r="G30" s="66" t="str">
        <f t="shared" ca="1" si="10"/>
        <v>Y</v>
      </c>
      <c r="H30" s="46">
        <f t="shared" ca="1" si="11"/>
        <v>16</v>
      </c>
      <c r="I30" s="66" t="str">
        <f t="shared" ca="1" si="12"/>
        <v>Y</v>
      </c>
      <c r="J30" s="46">
        <f t="shared" ca="1" si="13"/>
        <v>16</v>
      </c>
      <c r="K30" s="66" t="str">
        <f t="shared" ca="1" si="14"/>
        <v>Y</v>
      </c>
      <c r="L30" s="46">
        <f t="shared" ca="1" si="0"/>
        <v>16</v>
      </c>
      <c r="M30" s="66" t="str">
        <f t="shared" ca="1" si="15"/>
        <v>Y</v>
      </c>
      <c r="N30" s="46">
        <f t="shared" ca="1" si="16"/>
        <v>18.666666666666657</v>
      </c>
      <c r="O30" s="66" t="str">
        <f t="shared" ca="1" si="1"/>
        <v>Y</v>
      </c>
      <c r="P30" s="46">
        <f t="shared" ca="1" si="17"/>
        <v>18.666666666666671</v>
      </c>
      <c r="Q30" s="66" t="str">
        <f t="shared" ca="1" si="2"/>
        <v>Y</v>
      </c>
      <c r="R30" s="46">
        <f t="shared" ca="1" si="18"/>
        <v>18.666666666666671</v>
      </c>
      <c r="S30" s="66" t="str">
        <f t="shared" ca="1" si="3"/>
        <v>Y</v>
      </c>
      <c r="T30" s="46">
        <f t="shared" ca="1" si="19"/>
        <v>18.666666666666671</v>
      </c>
      <c r="U30" s="66" t="str">
        <f t="shared" ca="1" si="4"/>
        <v>Y</v>
      </c>
      <c r="V30" s="46">
        <f t="shared" ca="1" si="20"/>
        <v>18.666666666666671</v>
      </c>
      <c r="W30" s="65" t="str">
        <f t="shared" ca="1" si="5"/>
        <v>Y</v>
      </c>
      <c r="X30" s="46">
        <f ca="1">IF(A29&lt;$C$9,'MASTER COPY'!M28,"")</f>
        <v>58</v>
      </c>
      <c r="Y30" s="66" t="str">
        <f t="shared" ca="1" si="6"/>
        <v>Y</v>
      </c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L30" s="83">
        <f ca="1">IF(A29&lt;$C$9,'ASSIGNMENT-CLASSTEST'!G27*10,"")</f>
        <v>80</v>
      </c>
      <c r="BM30" s="83">
        <f ca="1">IF(A29&lt;$C$9,'ASSIGNMENT-CLASSTEST'!H27*10,"")</f>
        <v>80</v>
      </c>
      <c r="BN30" s="83">
        <f ca="1">IF(A29&lt;$C$9,'ASSIGNMENT-CLASSTEST'!I27*10,"")</f>
        <v>80</v>
      </c>
      <c r="BO30" s="83">
        <f ca="1">IF(A29&lt;$C$9,('ASSIGNMENT-CLASSTEST'!D27*100)/15,"")</f>
        <v>96.666666666666671</v>
      </c>
      <c r="BP30" s="83">
        <f ca="1">IF(A29&lt;$C$9,('ASSIGNMENT-CLASSTEST'!E27*100)/15,"")</f>
        <v>90</v>
      </c>
      <c r="BQ30" s="83">
        <f t="shared" ca="1" si="21"/>
        <v>80</v>
      </c>
      <c r="BR30" s="83">
        <f t="shared" ca="1" si="22"/>
        <v>93.333333333333343</v>
      </c>
      <c r="BS30" s="103">
        <f t="shared" ca="1" si="23"/>
        <v>80</v>
      </c>
      <c r="BT30" s="103">
        <f t="shared" ca="1" si="24"/>
        <v>93.333333333333343</v>
      </c>
      <c r="BU30" s="103">
        <f t="shared" ca="1" si="25"/>
        <v>0</v>
      </c>
      <c r="BV30" s="103">
        <f t="shared" ca="1" si="26"/>
        <v>0</v>
      </c>
    </row>
    <row r="31" spans="1:74" x14ac:dyDescent="0.25">
      <c r="A31" s="66">
        <f>IF(A30&lt;$C$9,'MASTER COPY'!A29,"")</f>
        <v>21</v>
      </c>
      <c r="B31" s="34">
        <f>IF(A30&lt;$C$9,'MASTER COPY'!B29,"")</f>
        <v>430417010035</v>
      </c>
      <c r="C31" s="34" t="str">
        <f>IF(A30&lt;$C$9,'MASTER COPY'!C29,"")</f>
        <v>ADITYA SARKHEL</v>
      </c>
      <c r="D31" s="46">
        <f t="shared" ca="1" si="7"/>
        <v>20</v>
      </c>
      <c r="E31" s="36" t="str">
        <f t="shared" ca="1" si="8"/>
        <v>Y</v>
      </c>
      <c r="F31" s="46">
        <f t="shared" ca="1" si="9"/>
        <v>20</v>
      </c>
      <c r="G31" s="66" t="str">
        <f t="shared" ca="1" si="10"/>
        <v>Y</v>
      </c>
      <c r="H31" s="46">
        <f t="shared" ca="1" si="11"/>
        <v>20</v>
      </c>
      <c r="I31" s="66" t="str">
        <f t="shared" ca="1" si="12"/>
        <v>Y</v>
      </c>
      <c r="J31" s="46">
        <f t="shared" ca="1" si="13"/>
        <v>20</v>
      </c>
      <c r="K31" s="66" t="str">
        <f t="shared" ca="1" si="14"/>
        <v>Y</v>
      </c>
      <c r="L31" s="46">
        <f t="shared" ca="1" si="0"/>
        <v>20</v>
      </c>
      <c r="M31" s="66" t="str">
        <f t="shared" ca="1" si="15"/>
        <v>Y</v>
      </c>
      <c r="N31" s="46">
        <f t="shared" ca="1" si="16"/>
        <v>18.666666666666671</v>
      </c>
      <c r="O31" s="66" t="str">
        <f t="shared" ca="1" si="1"/>
        <v>Y</v>
      </c>
      <c r="P31" s="46">
        <f t="shared" ca="1" si="17"/>
        <v>18.666666666666664</v>
      </c>
      <c r="Q31" s="66" t="str">
        <f t="shared" ca="1" si="2"/>
        <v>Y</v>
      </c>
      <c r="R31" s="46">
        <f t="shared" ca="1" si="18"/>
        <v>18.666666666666664</v>
      </c>
      <c r="S31" s="66" t="str">
        <f t="shared" ca="1" si="3"/>
        <v>Y</v>
      </c>
      <c r="T31" s="46">
        <f t="shared" ca="1" si="19"/>
        <v>18.666666666666664</v>
      </c>
      <c r="U31" s="66" t="str">
        <f t="shared" ca="1" si="4"/>
        <v>Y</v>
      </c>
      <c r="V31" s="46">
        <f t="shared" ca="1" si="20"/>
        <v>18.666666666666664</v>
      </c>
      <c r="W31" s="65" t="str">
        <f t="shared" ca="1" si="5"/>
        <v>Y</v>
      </c>
      <c r="X31" s="46">
        <f ca="1">IF(A30&lt;$C$9,'MASTER COPY'!M29,"")</f>
        <v>51</v>
      </c>
      <c r="Y31" s="66" t="str">
        <f t="shared" ca="1" si="6"/>
        <v>Y</v>
      </c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L31" s="83">
        <f ca="1">IF(A30&lt;$C$9,'ASSIGNMENT-CLASSTEST'!G28*10,"")</f>
        <v>100</v>
      </c>
      <c r="BM31" s="83">
        <f ca="1">IF(A30&lt;$C$9,'ASSIGNMENT-CLASSTEST'!H28*10,"")</f>
        <v>100</v>
      </c>
      <c r="BN31" s="83">
        <f ca="1">IF(A30&lt;$C$9,'ASSIGNMENT-CLASSTEST'!I28*10,"")</f>
        <v>100</v>
      </c>
      <c r="BO31" s="83">
        <f ca="1">IF(A30&lt;$C$9,('ASSIGNMENT-CLASSTEST'!D28*100)/15,"")</f>
        <v>93.333333333333329</v>
      </c>
      <c r="BP31" s="83">
        <f ca="1">IF(A30&lt;$C$9,('ASSIGNMENT-CLASSTEST'!E28*100)/15,"")</f>
        <v>93.333333333333329</v>
      </c>
      <c r="BQ31" s="83">
        <f t="shared" ca="1" si="21"/>
        <v>100</v>
      </c>
      <c r="BR31" s="83">
        <f t="shared" ca="1" si="22"/>
        <v>93.333333333333329</v>
      </c>
      <c r="BS31" s="103">
        <f t="shared" ca="1" si="23"/>
        <v>100</v>
      </c>
      <c r="BT31" s="103">
        <f t="shared" ca="1" si="24"/>
        <v>93.333333333333314</v>
      </c>
      <c r="BU31" s="103">
        <f t="shared" ca="1" si="25"/>
        <v>0</v>
      </c>
      <c r="BV31" s="103">
        <f t="shared" ca="1" si="26"/>
        <v>1.4210854715202004E-14</v>
      </c>
    </row>
    <row r="32" spans="1:74" x14ac:dyDescent="0.25">
      <c r="A32" s="66">
        <f>IF(A31&lt;$C$9,'MASTER COPY'!A30,"")</f>
        <v>22</v>
      </c>
      <c r="B32" s="34">
        <f>IF(A31&lt;$C$9,'MASTER COPY'!B30,"")</f>
        <v>430417010036</v>
      </c>
      <c r="C32" s="34" t="str">
        <f>IF(A31&lt;$C$9,'MASTER COPY'!C30,"")</f>
        <v>MD SHADAB ILYAS</v>
      </c>
      <c r="D32" s="46">
        <f t="shared" ca="1" si="7"/>
        <v>16</v>
      </c>
      <c r="E32" s="36" t="str">
        <f t="shared" ca="1" si="8"/>
        <v>Y</v>
      </c>
      <c r="F32" s="46">
        <f t="shared" ca="1" si="9"/>
        <v>16</v>
      </c>
      <c r="G32" s="66" t="str">
        <f t="shared" ca="1" si="10"/>
        <v>Y</v>
      </c>
      <c r="H32" s="46">
        <f t="shared" ca="1" si="11"/>
        <v>16</v>
      </c>
      <c r="I32" s="66" t="str">
        <f t="shared" ca="1" si="12"/>
        <v>Y</v>
      </c>
      <c r="J32" s="46">
        <f t="shared" ca="1" si="13"/>
        <v>16</v>
      </c>
      <c r="K32" s="66" t="str">
        <f t="shared" ca="1" si="14"/>
        <v>Y</v>
      </c>
      <c r="L32" s="46">
        <f t="shared" ca="1" si="0"/>
        <v>16</v>
      </c>
      <c r="M32" s="66" t="str">
        <f t="shared" ca="1" si="15"/>
        <v>Y</v>
      </c>
      <c r="N32" s="46">
        <f t="shared" ca="1" si="16"/>
        <v>18.666666666666671</v>
      </c>
      <c r="O32" s="66" t="str">
        <f t="shared" ca="1" si="1"/>
        <v>Y</v>
      </c>
      <c r="P32" s="46">
        <f t="shared" ca="1" si="17"/>
        <v>18.666666666666664</v>
      </c>
      <c r="Q32" s="66" t="str">
        <f t="shared" ca="1" si="2"/>
        <v>Y</v>
      </c>
      <c r="R32" s="46">
        <f t="shared" ca="1" si="18"/>
        <v>18.666666666666664</v>
      </c>
      <c r="S32" s="66" t="str">
        <f t="shared" ca="1" si="3"/>
        <v>Y</v>
      </c>
      <c r="T32" s="46">
        <f t="shared" ca="1" si="19"/>
        <v>18.666666666666664</v>
      </c>
      <c r="U32" s="66" t="str">
        <f t="shared" ca="1" si="4"/>
        <v>Y</v>
      </c>
      <c r="V32" s="46">
        <f t="shared" ca="1" si="20"/>
        <v>18.666666666666664</v>
      </c>
      <c r="W32" s="65" t="str">
        <f t="shared" ca="1" si="5"/>
        <v>Y</v>
      </c>
      <c r="X32" s="46">
        <f ca="1">IF(A31&lt;$C$9,'MASTER COPY'!M30,"")</f>
        <v>66</v>
      </c>
      <c r="Y32" s="66" t="str">
        <f t="shared" ca="1" si="6"/>
        <v>Y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L32" s="83">
        <f ca="1">IF(A31&lt;$C$9,'ASSIGNMENT-CLASSTEST'!G29*10,"")</f>
        <v>80</v>
      </c>
      <c r="BM32" s="83">
        <f ca="1">IF(A31&lt;$C$9,'ASSIGNMENT-CLASSTEST'!H29*10,"")</f>
        <v>80</v>
      </c>
      <c r="BN32" s="83">
        <f ca="1">IF(A31&lt;$C$9,'ASSIGNMENT-CLASSTEST'!I29*10,"")</f>
        <v>80</v>
      </c>
      <c r="BO32" s="83">
        <f ca="1">IF(A31&lt;$C$9,('ASSIGNMENT-CLASSTEST'!D29*100)/15,"")</f>
        <v>93.333333333333329</v>
      </c>
      <c r="BP32" s="83">
        <f ca="1">IF(A31&lt;$C$9,('ASSIGNMENT-CLASSTEST'!E29*100)/15,"")</f>
        <v>93.333333333333329</v>
      </c>
      <c r="BQ32" s="83">
        <f t="shared" ca="1" si="21"/>
        <v>80</v>
      </c>
      <c r="BR32" s="83">
        <f t="shared" ca="1" si="22"/>
        <v>93.333333333333329</v>
      </c>
      <c r="BS32" s="103">
        <f t="shared" ca="1" si="23"/>
        <v>80</v>
      </c>
      <c r="BT32" s="103">
        <f t="shared" ca="1" si="24"/>
        <v>93.333333333333314</v>
      </c>
      <c r="BU32" s="103">
        <f t="shared" ca="1" si="25"/>
        <v>0</v>
      </c>
      <c r="BV32" s="103">
        <f t="shared" ca="1" si="26"/>
        <v>1.4210854715202004E-14</v>
      </c>
    </row>
    <row r="33" spans="1:74" x14ac:dyDescent="0.25">
      <c r="A33" s="66">
        <f>IF(A32&lt;$C$9,'MASTER COPY'!A31,"")</f>
        <v>23</v>
      </c>
      <c r="B33" s="34">
        <f>IF(A32&lt;$C$9,'MASTER COPY'!B31,"")</f>
        <v>430417010037</v>
      </c>
      <c r="C33" s="34" t="str">
        <f>IF(A32&lt;$C$9,'MASTER COPY'!C31,"")</f>
        <v>HARSH KUMAR</v>
      </c>
      <c r="D33" s="46">
        <f t="shared" ca="1" si="7"/>
        <v>18</v>
      </c>
      <c r="E33" s="36" t="str">
        <f t="shared" ca="1" si="8"/>
        <v>Y</v>
      </c>
      <c r="F33" s="46">
        <f t="shared" ca="1" si="9"/>
        <v>18</v>
      </c>
      <c r="G33" s="66" t="str">
        <f t="shared" ca="1" si="10"/>
        <v>Y</v>
      </c>
      <c r="H33" s="46">
        <f t="shared" ca="1" si="11"/>
        <v>18</v>
      </c>
      <c r="I33" s="66" t="str">
        <f t="shared" ca="1" si="12"/>
        <v>Y</v>
      </c>
      <c r="J33" s="46">
        <f t="shared" ca="1" si="13"/>
        <v>18</v>
      </c>
      <c r="K33" s="66" t="str">
        <f t="shared" ca="1" si="14"/>
        <v>Y</v>
      </c>
      <c r="L33" s="46">
        <f t="shared" ca="1" si="0"/>
        <v>18</v>
      </c>
      <c r="M33" s="66" t="str">
        <f t="shared" ca="1" si="15"/>
        <v>Y</v>
      </c>
      <c r="N33" s="46">
        <f t="shared" ca="1" si="16"/>
        <v>18.666666666666657</v>
      </c>
      <c r="O33" s="66" t="str">
        <f t="shared" ca="1" si="1"/>
        <v>Y</v>
      </c>
      <c r="P33" s="46">
        <f t="shared" ca="1" si="17"/>
        <v>18.666666666666671</v>
      </c>
      <c r="Q33" s="66" t="str">
        <f t="shared" ca="1" si="2"/>
        <v>Y</v>
      </c>
      <c r="R33" s="46">
        <f t="shared" ca="1" si="18"/>
        <v>18.666666666666671</v>
      </c>
      <c r="S33" s="66" t="str">
        <f t="shared" ca="1" si="3"/>
        <v>Y</v>
      </c>
      <c r="T33" s="46">
        <f t="shared" ca="1" si="19"/>
        <v>18.666666666666671</v>
      </c>
      <c r="U33" s="66" t="str">
        <f t="shared" ca="1" si="4"/>
        <v>Y</v>
      </c>
      <c r="V33" s="46">
        <f t="shared" ca="1" si="20"/>
        <v>18.666666666666671</v>
      </c>
      <c r="W33" s="65" t="str">
        <f t="shared" ca="1" si="5"/>
        <v>Y</v>
      </c>
      <c r="X33" s="46">
        <f ca="1">IF(A32&lt;$C$9,'MASTER COPY'!M31,"")</f>
        <v>64</v>
      </c>
      <c r="Y33" s="66" t="str">
        <f t="shared" ca="1" si="6"/>
        <v>Y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L33" s="83">
        <f ca="1">IF(A32&lt;$C$9,'ASSIGNMENT-CLASSTEST'!G30*10,"")</f>
        <v>90</v>
      </c>
      <c r="BM33" s="83">
        <f ca="1">IF(A32&lt;$C$9,'ASSIGNMENT-CLASSTEST'!H30*10,"")</f>
        <v>90</v>
      </c>
      <c r="BN33" s="83">
        <f ca="1">IF(A32&lt;$C$9,'ASSIGNMENT-CLASSTEST'!I30*10,"")</f>
        <v>90</v>
      </c>
      <c r="BO33" s="83">
        <f ca="1">IF(A32&lt;$C$9,('ASSIGNMENT-CLASSTEST'!D30*100)/15,"")</f>
        <v>96.666666666666671</v>
      </c>
      <c r="BP33" s="83">
        <f ca="1">IF(A32&lt;$C$9,('ASSIGNMENT-CLASSTEST'!E30*100)/15,"")</f>
        <v>90</v>
      </c>
      <c r="BQ33" s="83">
        <f t="shared" ca="1" si="21"/>
        <v>90</v>
      </c>
      <c r="BR33" s="83">
        <f t="shared" ca="1" si="22"/>
        <v>93.333333333333343</v>
      </c>
      <c r="BS33" s="103">
        <f t="shared" ca="1" si="23"/>
        <v>90</v>
      </c>
      <c r="BT33" s="103">
        <f t="shared" ca="1" si="24"/>
        <v>93.333333333333343</v>
      </c>
      <c r="BU33" s="103">
        <f t="shared" ca="1" si="25"/>
        <v>0</v>
      </c>
      <c r="BV33" s="103">
        <f t="shared" ca="1" si="26"/>
        <v>0</v>
      </c>
    </row>
    <row r="34" spans="1:74" x14ac:dyDescent="0.25">
      <c r="A34" s="66">
        <f>IF(A33&lt;$C$9,'MASTER COPY'!A32,"")</f>
        <v>24</v>
      </c>
      <c r="B34" s="34">
        <f>IF(A33&lt;$C$9,'MASTER COPY'!B32,"")</f>
        <v>430417010039</v>
      </c>
      <c r="C34" s="34" t="str">
        <f>IF(A33&lt;$C$9,'MASTER COPY'!C32,"")</f>
        <v>SURAJIT GHOSH</v>
      </c>
      <c r="D34" s="46">
        <f t="shared" ca="1" si="7"/>
        <v>16</v>
      </c>
      <c r="E34" s="36" t="str">
        <f t="shared" ca="1" si="8"/>
        <v>Y</v>
      </c>
      <c r="F34" s="46">
        <f t="shared" ca="1" si="9"/>
        <v>18</v>
      </c>
      <c r="G34" s="66" t="str">
        <f t="shared" ca="1" si="10"/>
        <v>Y</v>
      </c>
      <c r="H34" s="46">
        <f t="shared" ca="1" si="11"/>
        <v>18</v>
      </c>
      <c r="I34" s="66" t="str">
        <f t="shared" ca="1" si="12"/>
        <v>Y</v>
      </c>
      <c r="J34" s="46">
        <f t="shared" ca="1" si="13"/>
        <v>18</v>
      </c>
      <c r="K34" s="66" t="str">
        <f t="shared" ca="1" si="14"/>
        <v>Y</v>
      </c>
      <c r="L34" s="46">
        <f t="shared" ca="1" si="0"/>
        <v>20</v>
      </c>
      <c r="M34" s="66" t="str">
        <f t="shared" ca="1" si="15"/>
        <v>Y</v>
      </c>
      <c r="N34" s="46">
        <f t="shared" ca="1" si="16"/>
        <v>18.666666666666657</v>
      </c>
      <c r="O34" s="66" t="str">
        <f t="shared" ca="1" si="1"/>
        <v>Y</v>
      </c>
      <c r="P34" s="46">
        <f t="shared" ca="1" si="17"/>
        <v>18.666666666666671</v>
      </c>
      <c r="Q34" s="66" t="str">
        <f t="shared" ca="1" si="2"/>
        <v>Y</v>
      </c>
      <c r="R34" s="46">
        <f t="shared" ca="1" si="18"/>
        <v>18.666666666666671</v>
      </c>
      <c r="S34" s="66" t="str">
        <f t="shared" ca="1" si="3"/>
        <v>Y</v>
      </c>
      <c r="T34" s="46">
        <f t="shared" ca="1" si="19"/>
        <v>18.666666666666671</v>
      </c>
      <c r="U34" s="66" t="str">
        <f t="shared" ca="1" si="4"/>
        <v>Y</v>
      </c>
      <c r="V34" s="46">
        <f t="shared" ca="1" si="20"/>
        <v>18.666666666666671</v>
      </c>
      <c r="W34" s="65" t="str">
        <f t="shared" ca="1" si="5"/>
        <v>Y</v>
      </c>
      <c r="X34" s="46">
        <f ca="1">IF(A33&lt;$C$9,'MASTER COPY'!M32,"")</f>
        <v>53</v>
      </c>
      <c r="Y34" s="66" t="str">
        <f t="shared" ca="1" si="6"/>
        <v>Y</v>
      </c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L34" s="83">
        <f ca="1">IF(A33&lt;$C$9,'ASSIGNMENT-CLASSTEST'!G31*10,"")</f>
        <v>100</v>
      </c>
      <c r="BM34" s="83">
        <f ca="1">IF(A33&lt;$C$9,'ASSIGNMENT-CLASSTEST'!H31*10,"")</f>
        <v>80</v>
      </c>
      <c r="BN34" s="83">
        <f ca="1">IF(A33&lt;$C$9,'ASSIGNMENT-CLASSTEST'!I31*10,"")</f>
        <v>90</v>
      </c>
      <c r="BO34" s="83">
        <f ca="1">IF(A33&lt;$C$9,('ASSIGNMENT-CLASSTEST'!D31*100)/15,"")</f>
        <v>96.666666666666671</v>
      </c>
      <c r="BP34" s="83">
        <f ca="1">IF(A33&lt;$C$9,('ASSIGNMENT-CLASSTEST'!E31*100)/15,"")</f>
        <v>90</v>
      </c>
      <c r="BQ34" s="83">
        <f t="shared" ca="1" si="21"/>
        <v>90</v>
      </c>
      <c r="BR34" s="83">
        <f t="shared" ca="1" si="22"/>
        <v>93.333333333333343</v>
      </c>
      <c r="BS34" s="103">
        <f t="shared" ca="1" si="23"/>
        <v>90</v>
      </c>
      <c r="BT34" s="103">
        <f t="shared" ca="1" si="24"/>
        <v>93.333333333333343</v>
      </c>
      <c r="BU34" s="103">
        <f t="shared" ca="1" si="25"/>
        <v>0</v>
      </c>
      <c r="BV34" s="103">
        <f t="shared" ca="1" si="26"/>
        <v>0</v>
      </c>
    </row>
    <row r="35" spans="1:74" x14ac:dyDescent="0.25">
      <c r="A35" s="66">
        <f>IF(A34&lt;$C$9,'MASTER COPY'!A33,"")</f>
        <v>25</v>
      </c>
      <c r="B35" s="34">
        <f>IF(A34&lt;$C$9,'MASTER COPY'!B33,"")</f>
        <v>430417010042</v>
      </c>
      <c r="C35" s="34" t="str">
        <f>IF(A34&lt;$C$9,'MASTER COPY'!C33,"")</f>
        <v>ABHIRUP DAS</v>
      </c>
      <c r="D35" s="46">
        <f t="shared" ca="1" si="7"/>
        <v>16</v>
      </c>
      <c r="E35" s="36" t="str">
        <f t="shared" ca="1" si="8"/>
        <v>Y</v>
      </c>
      <c r="F35" s="46">
        <f t="shared" ca="1" si="9"/>
        <v>16</v>
      </c>
      <c r="G35" s="66" t="str">
        <f t="shared" ca="1" si="10"/>
        <v>Y</v>
      </c>
      <c r="H35" s="46">
        <f t="shared" ca="1" si="11"/>
        <v>16</v>
      </c>
      <c r="I35" s="66" t="str">
        <f t="shared" ca="1" si="12"/>
        <v>Y</v>
      </c>
      <c r="J35" s="46">
        <f t="shared" ca="1" si="13"/>
        <v>16</v>
      </c>
      <c r="K35" s="66" t="str">
        <f t="shared" ca="1" si="14"/>
        <v>Y</v>
      </c>
      <c r="L35" s="46">
        <f t="shared" ca="1" si="0"/>
        <v>16</v>
      </c>
      <c r="M35" s="66" t="str">
        <f t="shared" ca="1" si="15"/>
        <v>Y</v>
      </c>
      <c r="N35" s="46">
        <f t="shared" ca="1" si="16"/>
        <v>18.666666666666657</v>
      </c>
      <c r="O35" s="66" t="str">
        <f t="shared" ca="1" si="1"/>
        <v>Y</v>
      </c>
      <c r="P35" s="46">
        <f t="shared" ca="1" si="17"/>
        <v>18.666666666666671</v>
      </c>
      <c r="Q35" s="66" t="str">
        <f t="shared" ca="1" si="2"/>
        <v>Y</v>
      </c>
      <c r="R35" s="46">
        <f t="shared" ca="1" si="18"/>
        <v>18.666666666666671</v>
      </c>
      <c r="S35" s="66" t="str">
        <f t="shared" ca="1" si="3"/>
        <v>Y</v>
      </c>
      <c r="T35" s="46">
        <f t="shared" ca="1" si="19"/>
        <v>18.666666666666671</v>
      </c>
      <c r="U35" s="66" t="str">
        <f t="shared" ca="1" si="4"/>
        <v>Y</v>
      </c>
      <c r="V35" s="46">
        <f t="shared" ca="1" si="20"/>
        <v>18.666666666666671</v>
      </c>
      <c r="W35" s="65" t="str">
        <f t="shared" ca="1" si="5"/>
        <v>Y</v>
      </c>
      <c r="X35" s="46">
        <f ca="1">IF(A34&lt;$C$9,'MASTER COPY'!M33,"")</f>
        <v>65</v>
      </c>
      <c r="Y35" s="66" t="str">
        <f t="shared" ca="1" si="6"/>
        <v>Y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L35" s="83">
        <f ca="1">IF(A34&lt;$C$9,'ASSIGNMENT-CLASSTEST'!G32*10,"")</f>
        <v>80</v>
      </c>
      <c r="BM35" s="83">
        <f ca="1">IF(A34&lt;$C$9,'ASSIGNMENT-CLASSTEST'!H32*10,"")</f>
        <v>80</v>
      </c>
      <c r="BN35" s="83">
        <f ca="1">IF(A34&lt;$C$9,'ASSIGNMENT-CLASSTEST'!I32*10,"")</f>
        <v>80</v>
      </c>
      <c r="BO35" s="83">
        <f ca="1">IF(A34&lt;$C$9,('ASSIGNMENT-CLASSTEST'!D32*100)/15,"")</f>
        <v>96.666666666666671</v>
      </c>
      <c r="BP35" s="83">
        <f ca="1">IF(A34&lt;$C$9,('ASSIGNMENT-CLASSTEST'!E32*100)/15,"")</f>
        <v>90</v>
      </c>
      <c r="BQ35" s="83">
        <f t="shared" ca="1" si="21"/>
        <v>80</v>
      </c>
      <c r="BR35" s="83">
        <f t="shared" ca="1" si="22"/>
        <v>93.333333333333343</v>
      </c>
      <c r="BS35" s="103">
        <f t="shared" ca="1" si="23"/>
        <v>80</v>
      </c>
      <c r="BT35" s="103">
        <f t="shared" ca="1" si="24"/>
        <v>93.333333333333343</v>
      </c>
      <c r="BU35" s="103">
        <f t="shared" ca="1" si="25"/>
        <v>0</v>
      </c>
      <c r="BV35" s="103">
        <f t="shared" ca="1" si="26"/>
        <v>0</v>
      </c>
    </row>
    <row r="36" spans="1:74" x14ac:dyDescent="0.25">
      <c r="A36" s="66">
        <f>IF(A35&lt;$C$9,'MASTER COPY'!A34,"")</f>
        <v>26</v>
      </c>
      <c r="B36" s="34">
        <f>IF(A35&lt;$C$9,'MASTER COPY'!B34,"")</f>
        <v>430417010044</v>
      </c>
      <c r="C36" s="34" t="str">
        <f>IF(A35&lt;$C$9,'MASTER COPY'!C34,"")</f>
        <v>SOUVIK DEY</v>
      </c>
      <c r="D36" s="46">
        <f t="shared" ca="1" si="7"/>
        <v>18</v>
      </c>
      <c r="E36" s="36" t="str">
        <f t="shared" ca="1" si="8"/>
        <v>Y</v>
      </c>
      <c r="F36" s="46">
        <f t="shared" ca="1" si="9"/>
        <v>18</v>
      </c>
      <c r="G36" s="66" t="str">
        <f t="shared" ca="1" si="10"/>
        <v>Y</v>
      </c>
      <c r="H36" s="46">
        <f t="shared" ca="1" si="11"/>
        <v>18</v>
      </c>
      <c r="I36" s="66" t="str">
        <f t="shared" ca="1" si="12"/>
        <v>Y</v>
      </c>
      <c r="J36" s="46">
        <f t="shared" ca="1" si="13"/>
        <v>18</v>
      </c>
      <c r="K36" s="66" t="str">
        <f t="shared" ca="1" si="14"/>
        <v>Y</v>
      </c>
      <c r="L36" s="46">
        <f t="shared" ca="1" si="0"/>
        <v>18</v>
      </c>
      <c r="M36" s="66" t="str">
        <f t="shared" ca="1" si="15"/>
        <v>Y</v>
      </c>
      <c r="N36" s="46">
        <f t="shared" ca="1" si="16"/>
        <v>18.666666666666657</v>
      </c>
      <c r="O36" s="66" t="str">
        <f t="shared" ca="1" si="1"/>
        <v>Y</v>
      </c>
      <c r="P36" s="46">
        <f t="shared" ca="1" si="17"/>
        <v>18.666666666666671</v>
      </c>
      <c r="Q36" s="66" t="str">
        <f t="shared" ca="1" si="2"/>
        <v>Y</v>
      </c>
      <c r="R36" s="46">
        <f t="shared" ca="1" si="18"/>
        <v>18.666666666666671</v>
      </c>
      <c r="S36" s="66" t="str">
        <f t="shared" ca="1" si="3"/>
        <v>Y</v>
      </c>
      <c r="T36" s="46">
        <f t="shared" ca="1" si="19"/>
        <v>18.666666666666671</v>
      </c>
      <c r="U36" s="66" t="str">
        <f t="shared" ca="1" si="4"/>
        <v>Y</v>
      </c>
      <c r="V36" s="46">
        <f t="shared" ca="1" si="20"/>
        <v>18.666666666666671</v>
      </c>
      <c r="W36" s="65" t="str">
        <f t="shared" ca="1" si="5"/>
        <v>Y</v>
      </c>
      <c r="X36" s="46">
        <f ca="1">IF(A35&lt;$C$9,'MASTER COPY'!M34,"")</f>
        <v>64</v>
      </c>
      <c r="Y36" s="66" t="str">
        <f t="shared" ca="1" si="6"/>
        <v>Y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L36" s="83">
        <f ca="1">IF(A35&lt;$C$9,'ASSIGNMENT-CLASSTEST'!G33*10,"")</f>
        <v>90</v>
      </c>
      <c r="BM36" s="83">
        <f ca="1">IF(A35&lt;$C$9,'ASSIGNMENT-CLASSTEST'!H33*10,"")</f>
        <v>90</v>
      </c>
      <c r="BN36" s="83">
        <f ca="1">IF(A35&lt;$C$9,'ASSIGNMENT-CLASSTEST'!I33*10,"")</f>
        <v>90</v>
      </c>
      <c r="BO36" s="83">
        <f ca="1">IF(A35&lt;$C$9,('ASSIGNMENT-CLASSTEST'!D33*100)/15,"")</f>
        <v>96.666666666666671</v>
      </c>
      <c r="BP36" s="83">
        <f ca="1">IF(A35&lt;$C$9,('ASSIGNMENT-CLASSTEST'!E33*100)/15,"")</f>
        <v>90</v>
      </c>
      <c r="BQ36" s="83">
        <f t="shared" ca="1" si="21"/>
        <v>90</v>
      </c>
      <c r="BR36" s="83">
        <f t="shared" ca="1" si="22"/>
        <v>93.333333333333343</v>
      </c>
      <c r="BS36" s="103">
        <f t="shared" ca="1" si="23"/>
        <v>90</v>
      </c>
      <c r="BT36" s="103">
        <f t="shared" ca="1" si="24"/>
        <v>93.333333333333343</v>
      </c>
      <c r="BU36" s="103">
        <f t="shared" ca="1" si="25"/>
        <v>0</v>
      </c>
      <c r="BV36" s="103">
        <f t="shared" ca="1" si="26"/>
        <v>0</v>
      </c>
    </row>
    <row r="37" spans="1:74" x14ac:dyDescent="0.25">
      <c r="A37" s="66">
        <f>IF(A36&lt;$C$9,'MASTER COPY'!A35,"")</f>
        <v>27</v>
      </c>
      <c r="B37" s="34">
        <f>IF(A36&lt;$C$9,'MASTER COPY'!B35,"")</f>
        <v>430417010045</v>
      </c>
      <c r="C37" s="34" t="str">
        <f>IF(A36&lt;$C$9,'MASTER COPY'!C35,"")</f>
        <v>ANKAN GAIN</v>
      </c>
      <c r="D37" s="46">
        <f t="shared" ca="1" si="7"/>
        <v>14</v>
      </c>
      <c r="E37" s="36" t="str">
        <f t="shared" ca="1" si="8"/>
        <v>Y</v>
      </c>
      <c r="F37" s="46">
        <f t="shared" ca="1" si="9"/>
        <v>16</v>
      </c>
      <c r="G37" s="66" t="str">
        <f t="shared" ca="1" si="10"/>
        <v>Y</v>
      </c>
      <c r="H37" s="46">
        <f t="shared" ca="1" si="11"/>
        <v>16</v>
      </c>
      <c r="I37" s="66" t="str">
        <f t="shared" ca="1" si="12"/>
        <v>Y</v>
      </c>
      <c r="J37" s="46">
        <f t="shared" ca="1" si="13"/>
        <v>16</v>
      </c>
      <c r="K37" s="66" t="str">
        <f t="shared" ca="1" si="14"/>
        <v>Y</v>
      </c>
      <c r="L37" s="46">
        <f t="shared" ca="1" si="0"/>
        <v>18</v>
      </c>
      <c r="M37" s="66" t="str">
        <f t="shared" ca="1" si="15"/>
        <v>Y</v>
      </c>
      <c r="N37" s="46">
        <f t="shared" ca="1" si="16"/>
        <v>18.666666666666657</v>
      </c>
      <c r="O37" s="66" t="str">
        <f t="shared" ca="1" si="1"/>
        <v>Y</v>
      </c>
      <c r="P37" s="46">
        <f t="shared" ca="1" si="17"/>
        <v>18.666666666666671</v>
      </c>
      <c r="Q37" s="66" t="str">
        <f t="shared" ca="1" si="2"/>
        <v>Y</v>
      </c>
      <c r="R37" s="46">
        <f t="shared" ca="1" si="18"/>
        <v>18.666666666666671</v>
      </c>
      <c r="S37" s="66" t="str">
        <f t="shared" ca="1" si="3"/>
        <v>Y</v>
      </c>
      <c r="T37" s="46">
        <f t="shared" ca="1" si="19"/>
        <v>18.666666666666671</v>
      </c>
      <c r="U37" s="66" t="str">
        <f t="shared" ca="1" si="4"/>
        <v>Y</v>
      </c>
      <c r="V37" s="46">
        <f t="shared" ca="1" si="20"/>
        <v>18.666666666666671</v>
      </c>
      <c r="W37" s="65" t="str">
        <f t="shared" ca="1" si="5"/>
        <v>Y</v>
      </c>
      <c r="X37" s="46">
        <f ca="1">IF(A36&lt;$C$9,'MASTER COPY'!M35,"")</f>
        <v>66</v>
      </c>
      <c r="Y37" s="66" t="str">
        <f t="shared" ca="1" si="6"/>
        <v>Y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L37" s="83">
        <f ca="1">IF(A36&lt;$C$9,'ASSIGNMENT-CLASSTEST'!G34*10,"")</f>
        <v>90</v>
      </c>
      <c r="BM37" s="83">
        <f ca="1">IF(A36&lt;$C$9,'ASSIGNMENT-CLASSTEST'!H34*10,"")</f>
        <v>70</v>
      </c>
      <c r="BN37" s="83">
        <f ca="1">IF(A36&lt;$C$9,'ASSIGNMENT-CLASSTEST'!I34*10,"")</f>
        <v>80</v>
      </c>
      <c r="BO37" s="83">
        <f ca="1">IF(A36&lt;$C$9,('ASSIGNMENT-CLASSTEST'!D34*100)/15,"")</f>
        <v>96.666666666666671</v>
      </c>
      <c r="BP37" s="83">
        <f ca="1">IF(A36&lt;$C$9,('ASSIGNMENT-CLASSTEST'!E34*100)/15,"")</f>
        <v>90</v>
      </c>
      <c r="BQ37" s="83">
        <f t="shared" ca="1" si="21"/>
        <v>80</v>
      </c>
      <c r="BR37" s="83">
        <f t="shared" ca="1" si="22"/>
        <v>93.333333333333343</v>
      </c>
      <c r="BS37" s="103">
        <f t="shared" ca="1" si="23"/>
        <v>80</v>
      </c>
      <c r="BT37" s="103">
        <f t="shared" ca="1" si="24"/>
        <v>93.333333333333343</v>
      </c>
      <c r="BU37" s="103">
        <f t="shared" ca="1" si="25"/>
        <v>0</v>
      </c>
      <c r="BV37" s="103">
        <f t="shared" ca="1" si="26"/>
        <v>0</v>
      </c>
    </row>
    <row r="38" spans="1:74" x14ac:dyDescent="0.25">
      <c r="A38" s="66">
        <f>IF(A37&lt;$C$9,'MASTER COPY'!A36,"")</f>
        <v>28</v>
      </c>
      <c r="B38" s="34">
        <f>IF(A37&lt;$C$9,'MASTER COPY'!B36,"")</f>
        <v>430417010046</v>
      </c>
      <c r="C38" s="34" t="str">
        <f>IF(A37&lt;$C$9,'MASTER COPY'!C36,"")</f>
        <v>RAHUL ROY</v>
      </c>
      <c r="D38" s="46">
        <f t="shared" ca="1" si="7"/>
        <v>20</v>
      </c>
      <c r="E38" s="36" t="str">
        <f t="shared" ca="1" si="8"/>
        <v>Y</v>
      </c>
      <c r="F38" s="46">
        <f t="shared" ca="1" si="9"/>
        <v>16</v>
      </c>
      <c r="G38" s="66" t="str">
        <f t="shared" ca="1" si="10"/>
        <v>Y</v>
      </c>
      <c r="H38" s="46">
        <f t="shared" ca="1" si="11"/>
        <v>16</v>
      </c>
      <c r="I38" s="66" t="str">
        <f t="shared" ca="1" si="12"/>
        <v>Y</v>
      </c>
      <c r="J38" s="46">
        <f t="shared" ca="1" si="13"/>
        <v>16</v>
      </c>
      <c r="K38" s="66" t="str">
        <f t="shared" ca="1" si="14"/>
        <v>Y</v>
      </c>
      <c r="L38" s="46">
        <f t="shared" ca="1" si="0"/>
        <v>12</v>
      </c>
      <c r="M38" s="66" t="str">
        <f t="shared" ca="1" si="15"/>
        <v>Y</v>
      </c>
      <c r="N38" s="46">
        <f t="shared" ca="1" si="16"/>
        <v>18.666666666666671</v>
      </c>
      <c r="O38" s="66" t="str">
        <f t="shared" ca="1" si="1"/>
        <v>Y</v>
      </c>
      <c r="P38" s="46">
        <f t="shared" ca="1" si="17"/>
        <v>18.666666666666664</v>
      </c>
      <c r="Q38" s="66" t="str">
        <f t="shared" ca="1" si="2"/>
        <v>Y</v>
      </c>
      <c r="R38" s="46">
        <f t="shared" ca="1" si="18"/>
        <v>18.666666666666664</v>
      </c>
      <c r="S38" s="66" t="str">
        <f t="shared" ca="1" si="3"/>
        <v>Y</v>
      </c>
      <c r="T38" s="46">
        <f t="shared" ca="1" si="19"/>
        <v>18.666666666666664</v>
      </c>
      <c r="U38" s="66" t="str">
        <f t="shared" ca="1" si="4"/>
        <v>Y</v>
      </c>
      <c r="V38" s="46">
        <f t="shared" ca="1" si="20"/>
        <v>18.666666666666664</v>
      </c>
      <c r="W38" s="65" t="str">
        <f t="shared" ca="1" si="5"/>
        <v>Y</v>
      </c>
      <c r="X38" s="46">
        <f ca="1">IF(A37&lt;$C$9,'MASTER COPY'!M36,"")</f>
        <v>59</v>
      </c>
      <c r="Y38" s="66" t="str">
        <f t="shared" ca="1" si="6"/>
        <v>Y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L38" s="83">
        <f ca="1">IF(A37&lt;$C$9,'ASSIGNMENT-CLASSTEST'!G35*10,"")</f>
        <v>60</v>
      </c>
      <c r="BM38" s="83">
        <f ca="1">IF(A37&lt;$C$9,'ASSIGNMENT-CLASSTEST'!H35*10,"")</f>
        <v>100</v>
      </c>
      <c r="BN38" s="83">
        <f ca="1">IF(A37&lt;$C$9,'ASSIGNMENT-CLASSTEST'!I35*10,"")</f>
        <v>80</v>
      </c>
      <c r="BO38" s="83">
        <f ca="1">IF(A37&lt;$C$9,('ASSIGNMENT-CLASSTEST'!D35*100)/15,"")</f>
        <v>93.333333333333329</v>
      </c>
      <c r="BP38" s="83">
        <f ca="1">IF(A37&lt;$C$9,('ASSIGNMENT-CLASSTEST'!E35*100)/15,"")</f>
        <v>93.333333333333329</v>
      </c>
      <c r="BQ38" s="83">
        <f t="shared" ca="1" si="21"/>
        <v>80</v>
      </c>
      <c r="BR38" s="83">
        <f t="shared" ca="1" si="22"/>
        <v>93.333333333333329</v>
      </c>
      <c r="BS38" s="103">
        <f t="shared" ca="1" si="23"/>
        <v>80</v>
      </c>
      <c r="BT38" s="103">
        <f t="shared" ca="1" si="24"/>
        <v>93.333333333333314</v>
      </c>
      <c r="BU38" s="103">
        <f t="shared" ca="1" si="25"/>
        <v>0</v>
      </c>
      <c r="BV38" s="103">
        <f t="shared" ca="1" si="26"/>
        <v>1.4210854715202004E-14</v>
      </c>
    </row>
    <row r="39" spans="1:74" x14ac:dyDescent="0.25">
      <c r="A39" s="66">
        <f>IF(A38&lt;$C$9,'MASTER COPY'!A37,"")</f>
        <v>29</v>
      </c>
      <c r="B39" s="34">
        <f>IF(A38&lt;$C$9,'MASTER COPY'!B37,"")</f>
        <v>430417010047</v>
      </c>
      <c r="C39" s="34" t="str">
        <f>IF(A38&lt;$C$9,'MASTER COPY'!C37,"")</f>
        <v>SAURAV SAMANTA</v>
      </c>
      <c r="D39" s="46">
        <f t="shared" ca="1" si="7"/>
        <v>20</v>
      </c>
      <c r="E39" s="36" t="str">
        <f t="shared" ca="1" si="8"/>
        <v>Y</v>
      </c>
      <c r="F39" s="46">
        <f t="shared" ca="1" si="9"/>
        <v>16</v>
      </c>
      <c r="G39" s="66" t="str">
        <f t="shared" ca="1" si="10"/>
        <v>Y</v>
      </c>
      <c r="H39" s="46">
        <f t="shared" ca="1" si="11"/>
        <v>16</v>
      </c>
      <c r="I39" s="66" t="str">
        <f t="shared" ca="1" si="12"/>
        <v>Y</v>
      </c>
      <c r="J39" s="46">
        <f t="shared" ca="1" si="13"/>
        <v>16</v>
      </c>
      <c r="K39" s="66" t="str">
        <f t="shared" ca="1" si="14"/>
        <v>Y</v>
      </c>
      <c r="L39" s="46">
        <f t="shared" ca="1" si="0"/>
        <v>12</v>
      </c>
      <c r="M39" s="66" t="str">
        <f t="shared" ca="1" si="15"/>
        <v>Y</v>
      </c>
      <c r="N39" s="46">
        <f t="shared" ca="1" si="16"/>
        <v>18.666666666666671</v>
      </c>
      <c r="O39" s="66" t="str">
        <f t="shared" ca="1" si="1"/>
        <v>Y</v>
      </c>
      <c r="P39" s="46">
        <f t="shared" ca="1" si="17"/>
        <v>18.666666666666664</v>
      </c>
      <c r="Q39" s="66" t="str">
        <f t="shared" ca="1" si="2"/>
        <v>Y</v>
      </c>
      <c r="R39" s="46">
        <f t="shared" ca="1" si="18"/>
        <v>18.666666666666664</v>
      </c>
      <c r="S39" s="66" t="str">
        <f t="shared" ca="1" si="3"/>
        <v>Y</v>
      </c>
      <c r="T39" s="46">
        <f t="shared" ca="1" si="19"/>
        <v>18.666666666666664</v>
      </c>
      <c r="U39" s="66" t="str">
        <f t="shared" ca="1" si="4"/>
        <v>Y</v>
      </c>
      <c r="V39" s="46">
        <f t="shared" ca="1" si="20"/>
        <v>18.666666666666664</v>
      </c>
      <c r="W39" s="65" t="str">
        <f t="shared" ca="1" si="5"/>
        <v>Y</v>
      </c>
      <c r="X39" s="46">
        <f ca="1">IF(A38&lt;$C$9,'MASTER COPY'!M37,"")</f>
        <v>54</v>
      </c>
      <c r="Y39" s="66" t="str">
        <f t="shared" ca="1" si="6"/>
        <v>Y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L39" s="83">
        <f ca="1">IF(A38&lt;$C$9,'ASSIGNMENT-CLASSTEST'!G36*10,"")</f>
        <v>60</v>
      </c>
      <c r="BM39" s="83">
        <f ca="1">IF(A38&lt;$C$9,'ASSIGNMENT-CLASSTEST'!H36*10,"")</f>
        <v>100</v>
      </c>
      <c r="BN39" s="83">
        <f ca="1">IF(A38&lt;$C$9,'ASSIGNMENT-CLASSTEST'!I36*10,"")</f>
        <v>80</v>
      </c>
      <c r="BO39" s="83">
        <f ca="1">IF(A38&lt;$C$9,('ASSIGNMENT-CLASSTEST'!D36*100)/15,"")</f>
        <v>93.333333333333329</v>
      </c>
      <c r="BP39" s="83">
        <f ca="1">IF(A38&lt;$C$9,('ASSIGNMENT-CLASSTEST'!E36*100)/15,"")</f>
        <v>93.333333333333329</v>
      </c>
      <c r="BQ39" s="83">
        <f t="shared" ca="1" si="21"/>
        <v>80</v>
      </c>
      <c r="BR39" s="83">
        <f t="shared" ca="1" si="22"/>
        <v>93.333333333333329</v>
      </c>
      <c r="BS39" s="103">
        <f t="shared" ca="1" si="23"/>
        <v>80</v>
      </c>
      <c r="BT39" s="103">
        <f t="shared" ca="1" si="24"/>
        <v>93.333333333333314</v>
      </c>
      <c r="BU39" s="103">
        <f t="shared" ca="1" si="25"/>
        <v>0</v>
      </c>
      <c r="BV39" s="103">
        <f t="shared" ca="1" si="26"/>
        <v>1.4210854715202004E-14</v>
      </c>
    </row>
    <row r="40" spans="1:74" x14ac:dyDescent="0.25">
      <c r="A40" s="66">
        <f>IF(A39&lt;$C$9,'MASTER COPY'!A38,"")</f>
        <v>30</v>
      </c>
      <c r="B40" s="34">
        <f>IF(A39&lt;$C$9,'MASTER COPY'!B38,"")</f>
        <v>430417010050</v>
      </c>
      <c r="C40" s="34" t="str">
        <f>IF(A39&lt;$C$9,'MASTER COPY'!C38,"")</f>
        <v>INDRAJIT SHAW</v>
      </c>
      <c r="D40" s="46">
        <f t="shared" ca="1" si="7"/>
        <v>16</v>
      </c>
      <c r="E40" s="36" t="str">
        <f t="shared" ca="1" si="8"/>
        <v>Y</v>
      </c>
      <c r="F40" s="46">
        <f t="shared" ca="1" si="9"/>
        <v>18</v>
      </c>
      <c r="G40" s="66" t="str">
        <f t="shared" ca="1" si="10"/>
        <v>Y</v>
      </c>
      <c r="H40" s="46">
        <f t="shared" ca="1" si="11"/>
        <v>18</v>
      </c>
      <c r="I40" s="66" t="str">
        <f t="shared" ca="1" si="12"/>
        <v>Y</v>
      </c>
      <c r="J40" s="46">
        <f t="shared" ca="1" si="13"/>
        <v>18</v>
      </c>
      <c r="K40" s="66" t="str">
        <f t="shared" ca="1" si="14"/>
        <v>Y</v>
      </c>
      <c r="L40" s="46">
        <f t="shared" ca="1" si="0"/>
        <v>20</v>
      </c>
      <c r="M40" s="66" t="str">
        <f t="shared" ca="1" si="15"/>
        <v>Y</v>
      </c>
      <c r="N40" s="46">
        <f t="shared" ca="1" si="16"/>
        <v>18.666666666666671</v>
      </c>
      <c r="O40" s="66" t="str">
        <f t="shared" ca="1" si="1"/>
        <v>Y</v>
      </c>
      <c r="P40" s="46">
        <f t="shared" ca="1" si="17"/>
        <v>18.666666666666664</v>
      </c>
      <c r="Q40" s="66" t="str">
        <f t="shared" ca="1" si="2"/>
        <v>Y</v>
      </c>
      <c r="R40" s="46">
        <f t="shared" ca="1" si="18"/>
        <v>18.666666666666664</v>
      </c>
      <c r="S40" s="66" t="str">
        <f t="shared" ca="1" si="3"/>
        <v>Y</v>
      </c>
      <c r="T40" s="46">
        <f t="shared" ca="1" si="19"/>
        <v>18.666666666666664</v>
      </c>
      <c r="U40" s="66" t="str">
        <f t="shared" ca="1" si="4"/>
        <v>Y</v>
      </c>
      <c r="V40" s="46">
        <f t="shared" ca="1" si="20"/>
        <v>18.666666666666664</v>
      </c>
      <c r="W40" s="65" t="str">
        <f t="shared" ca="1" si="5"/>
        <v>Y</v>
      </c>
      <c r="X40" s="46">
        <f ca="1">IF(A39&lt;$C$9,'MASTER COPY'!M38,"")</f>
        <v>63</v>
      </c>
      <c r="Y40" s="66" t="str">
        <f t="shared" ca="1" si="6"/>
        <v>Y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L40" s="83">
        <f ca="1">IF(A39&lt;$C$9,'ASSIGNMENT-CLASSTEST'!G37*10,"")</f>
        <v>100</v>
      </c>
      <c r="BM40" s="83">
        <f ca="1">IF(A39&lt;$C$9,'ASSIGNMENT-CLASSTEST'!H37*10,"")</f>
        <v>80</v>
      </c>
      <c r="BN40" s="83">
        <f ca="1">IF(A39&lt;$C$9,'ASSIGNMENT-CLASSTEST'!I37*10,"")</f>
        <v>90</v>
      </c>
      <c r="BO40" s="83">
        <f ca="1">IF(A39&lt;$C$9,('ASSIGNMENT-CLASSTEST'!D37*100)/15,"")</f>
        <v>93.333333333333329</v>
      </c>
      <c r="BP40" s="83">
        <f ca="1">IF(A39&lt;$C$9,('ASSIGNMENT-CLASSTEST'!E37*100)/15,"")</f>
        <v>93.333333333333329</v>
      </c>
      <c r="BQ40" s="83">
        <f t="shared" ca="1" si="21"/>
        <v>90</v>
      </c>
      <c r="BR40" s="83">
        <f t="shared" ca="1" si="22"/>
        <v>93.333333333333329</v>
      </c>
      <c r="BS40" s="103">
        <f t="shared" ca="1" si="23"/>
        <v>90</v>
      </c>
      <c r="BT40" s="103">
        <f t="shared" ca="1" si="24"/>
        <v>93.333333333333314</v>
      </c>
      <c r="BU40" s="103">
        <f t="shared" ca="1" si="25"/>
        <v>0</v>
      </c>
      <c r="BV40" s="103">
        <f t="shared" ca="1" si="26"/>
        <v>1.4210854715202004E-14</v>
      </c>
    </row>
    <row r="41" spans="1:74" x14ac:dyDescent="0.25">
      <c r="A41" s="66">
        <f>IF(A40&lt;$C$9,'MASTER COPY'!A39,"")</f>
        <v>31</v>
      </c>
      <c r="B41" s="34">
        <f>IF(A40&lt;$C$9,'MASTER COPY'!B39,"")</f>
        <v>430417010051</v>
      </c>
      <c r="C41" s="34" t="str">
        <f>IF(A40&lt;$C$9,'MASTER COPY'!C39,"")</f>
        <v>MASUD HOSSAIN</v>
      </c>
      <c r="D41" s="46">
        <f t="shared" ca="1" si="7"/>
        <v>14</v>
      </c>
      <c r="E41" s="36" t="str">
        <f t="shared" ca="1" si="8"/>
        <v>Y</v>
      </c>
      <c r="F41" s="46">
        <f t="shared" ca="1" si="9"/>
        <v>16</v>
      </c>
      <c r="G41" s="66" t="str">
        <f t="shared" ca="1" si="10"/>
        <v>Y</v>
      </c>
      <c r="H41" s="46">
        <f t="shared" ca="1" si="11"/>
        <v>16</v>
      </c>
      <c r="I41" s="66" t="str">
        <f t="shared" ca="1" si="12"/>
        <v>Y</v>
      </c>
      <c r="J41" s="46">
        <f t="shared" ca="1" si="13"/>
        <v>16</v>
      </c>
      <c r="K41" s="66" t="str">
        <f t="shared" ca="1" si="14"/>
        <v>Y</v>
      </c>
      <c r="L41" s="46">
        <f t="shared" ca="1" si="0"/>
        <v>18</v>
      </c>
      <c r="M41" s="66" t="str">
        <f t="shared" ca="1" si="15"/>
        <v>Y</v>
      </c>
      <c r="N41" s="46">
        <f t="shared" ca="1" si="16"/>
        <v>18.666666666666671</v>
      </c>
      <c r="O41" s="66" t="str">
        <f t="shared" ca="1" si="1"/>
        <v>Y</v>
      </c>
      <c r="P41" s="46">
        <f t="shared" ca="1" si="17"/>
        <v>18.666666666666664</v>
      </c>
      <c r="Q41" s="66" t="str">
        <f t="shared" ca="1" si="2"/>
        <v>Y</v>
      </c>
      <c r="R41" s="46">
        <f t="shared" ca="1" si="18"/>
        <v>18.666666666666664</v>
      </c>
      <c r="S41" s="66" t="str">
        <f t="shared" ca="1" si="3"/>
        <v>Y</v>
      </c>
      <c r="T41" s="46">
        <f t="shared" ca="1" si="19"/>
        <v>18.666666666666664</v>
      </c>
      <c r="U41" s="66" t="str">
        <f t="shared" ca="1" si="4"/>
        <v>Y</v>
      </c>
      <c r="V41" s="46">
        <f t="shared" ca="1" si="20"/>
        <v>18.666666666666664</v>
      </c>
      <c r="W41" s="65" t="str">
        <f t="shared" ca="1" si="5"/>
        <v>Y</v>
      </c>
      <c r="X41" s="46">
        <f ca="1">IF(A40&lt;$C$9,'MASTER COPY'!M39,"")</f>
        <v>55</v>
      </c>
      <c r="Y41" s="66" t="str">
        <f t="shared" ca="1" si="6"/>
        <v>Y</v>
      </c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L41" s="83">
        <f ca="1">IF(A40&lt;$C$9,'ASSIGNMENT-CLASSTEST'!G38*10,"")</f>
        <v>90</v>
      </c>
      <c r="BM41" s="83">
        <f ca="1">IF(A40&lt;$C$9,'ASSIGNMENT-CLASSTEST'!H38*10,"")</f>
        <v>70</v>
      </c>
      <c r="BN41" s="83">
        <f ca="1">IF(A40&lt;$C$9,'ASSIGNMENT-CLASSTEST'!I38*10,"")</f>
        <v>80</v>
      </c>
      <c r="BO41" s="83">
        <f ca="1">IF(A40&lt;$C$9,('ASSIGNMENT-CLASSTEST'!D38*100)/15,"")</f>
        <v>93.333333333333329</v>
      </c>
      <c r="BP41" s="83">
        <f ca="1">IF(A40&lt;$C$9,('ASSIGNMENT-CLASSTEST'!E38*100)/15,"")</f>
        <v>93.333333333333329</v>
      </c>
      <c r="BQ41" s="83">
        <f t="shared" ca="1" si="21"/>
        <v>80</v>
      </c>
      <c r="BR41" s="83">
        <f t="shared" ca="1" si="22"/>
        <v>93.333333333333329</v>
      </c>
      <c r="BS41" s="103">
        <f t="shared" ca="1" si="23"/>
        <v>80</v>
      </c>
      <c r="BT41" s="103">
        <f t="shared" ca="1" si="24"/>
        <v>93.333333333333314</v>
      </c>
      <c r="BU41" s="103">
        <f t="shared" ca="1" si="25"/>
        <v>0</v>
      </c>
      <c r="BV41" s="103">
        <f t="shared" ca="1" si="26"/>
        <v>1.4210854715202004E-14</v>
      </c>
    </row>
    <row r="42" spans="1:74" x14ac:dyDescent="0.25">
      <c r="A42" s="66">
        <f>IF(A41&lt;$C$9,'MASTER COPY'!A40,"")</f>
        <v>32</v>
      </c>
      <c r="B42" s="34">
        <f>IF(A41&lt;$C$9,'MASTER COPY'!B40,"")</f>
        <v>430417010057</v>
      </c>
      <c r="C42" s="34" t="str">
        <f>IF(A41&lt;$C$9,'MASTER COPY'!C40,"")</f>
        <v>KUNAL ROY</v>
      </c>
      <c r="D42" s="46">
        <f t="shared" ca="1" si="7"/>
        <v>16</v>
      </c>
      <c r="E42" s="36" t="str">
        <f t="shared" ca="1" si="8"/>
        <v>Y</v>
      </c>
      <c r="F42" s="46">
        <f t="shared" ca="1" si="9"/>
        <v>16</v>
      </c>
      <c r="G42" s="66" t="str">
        <f t="shared" ca="1" si="10"/>
        <v>Y</v>
      </c>
      <c r="H42" s="46">
        <f t="shared" ca="1" si="11"/>
        <v>16</v>
      </c>
      <c r="I42" s="66" t="str">
        <f t="shared" ca="1" si="12"/>
        <v>Y</v>
      </c>
      <c r="J42" s="46">
        <f t="shared" ca="1" si="13"/>
        <v>16</v>
      </c>
      <c r="K42" s="66" t="str">
        <f t="shared" ca="1" si="14"/>
        <v>Y</v>
      </c>
      <c r="L42" s="46">
        <f t="shared" ca="1" si="0"/>
        <v>16</v>
      </c>
      <c r="M42" s="66" t="str">
        <f t="shared" ca="1" si="15"/>
        <v>Y</v>
      </c>
      <c r="N42" s="46">
        <f t="shared" ca="1" si="16"/>
        <v>18.666666666666657</v>
      </c>
      <c r="O42" s="66" t="str">
        <f t="shared" ca="1" si="1"/>
        <v>Y</v>
      </c>
      <c r="P42" s="46">
        <f t="shared" ca="1" si="17"/>
        <v>18.666666666666671</v>
      </c>
      <c r="Q42" s="66" t="str">
        <f t="shared" ca="1" si="2"/>
        <v>Y</v>
      </c>
      <c r="R42" s="46">
        <f t="shared" ca="1" si="18"/>
        <v>18.666666666666671</v>
      </c>
      <c r="S42" s="66" t="str">
        <f t="shared" ca="1" si="3"/>
        <v>Y</v>
      </c>
      <c r="T42" s="46">
        <f t="shared" ca="1" si="19"/>
        <v>18.666666666666671</v>
      </c>
      <c r="U42" s="66" t="str">
        <f t="shared" ca="1" si="4"/>
        <v>Y</v>
      </c>
      <c r="V42" s="46">
        <f t="shared" ca="1" si="20"/>
        <v>18.666666666666671</v>
      </c>
      <c r="W42" s="65" t="str">
        <f t="shared" ca="1" si="5"/>
        <v>Y</v>
      </c>
      <c r="X42" s="46">
        <f ca="1">IF(A41&lt;$C$9,'MASTER COPY'!M40,"")</f>
        <v>57</v>
      </c>
      <c r="Y42" s="66" t="str">
        <f t="shared" ca="1" si="6"/>
        <v>Y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L42" s="83">
        <f ca="1">IF(A41&lt;$C$9,'ASSIGNMENT-CLASSTEST'!G39*10,"")</f>
        <v>80</v>
      </c>
      <c r="BM42" s="83">
        <f ca="1">IF(A41&lt;$C$9,'ASSIGNMENT-CLASSTEST'!H39*10,"")</f>
        <v>80</v>
      </c>
      <c r="BN42" s="83">
        <f ca="1">IF(A41&lt;$C$9,'ASSIGNMENT-CLASSTEST'!I39*10,"")</f>
        <v>80</v>
      </c>
      <c r="BO42" s="83">
        <f ca="1">IF(A41&lt;$C$9,('ASSIGNMENT-CLASSTEST'!D39*100)/15,"")</f>
        <v>96.666666666666671</v>
      </c>
      <c r="BP42" s="83">
        <f ca="1">IF(A41&lt;$C$9,('ASSIGNMENT-CLASSTEST'!E39*100)/15,"")</f>
        <v>90</v>
      </c>
      <c r="BQ42" s="83">
        <f t="shared" ca="1" si="21"/>
        <v>80</v>
      </c>
      <c r="BR42" s="83">
        <f t="shared" ca="1" si="22"/>
        <v>93.333333333333343</v>
      </c>
      <c r="BS42" s="103">
        <f t="shared" ca="1" si="23"/>
        <v>80</v>
      </c>
      <c r="BT42" s="103">
        <f t="shared" ca="1" si="24"/>
        <v>93.333333333333343</v>
      </c>
      <c r="BU42" s="103">
        <f t="shared" ca="1" si="25"/>
        <v>0</v>
      </c>
      <c r="BV42" s="103">
        <f t="shared" ca="1" si="26"/>
        <v>0</v>
      </c>
    </row>
    <row r="43" spans="1:74" x14ac:dyDescent="0.25">
      <c r="A43" s="66">
        <f>IF(A42&lt;$C$9,'MASTER COPY'!A41,"")</f>
        <v>33</v>
      </c>
      <c r="B43" s="34">
        <f>IF(A42&lt;$C$9,'MASTER COPY'!B41,"")</f>
        <v>430417010058</v>
      </c>
      <c r="C43" s="34" t="str">
        <f>IF(A42&lt;$C$9,'MASTER COPY'!C41,"")</f>
        <v>SHAMBHAV KUMAR</v>
      </c>
      <c r="D43" s="46">
        <f t="shared" ca="1" si="7"/>
        <v>16</v>
      </c>
      <c r="E43" s="36" t="str">
        <f t="shared" ca="1" si="8"/>
        <v>Y</v>
      </c>
      <c r="F43" s="46">
        <f t="shared" ca="1" si="9"/>
        <v>16</v>
      </c>
      <c r="G43" s="66" t="str">
        <f t="shared" ca="1" si="10"/>
        <v>Y</v>
      </c>
      <c r="H43" s="46">
        <f t="shared" ca="1" si="11"/>
        <v>16</v>
      </c>
      <c r="I43" s="66" t="str">
        <f t="shared" ca="1" si="12"/>
        <v>Y</v>
      </c>
      <c r="J43" s="46">
        <f t="shared" ca="1" si="13"/>
        <v>16</v>
      </c>
      <c r="K43" s="66" t="str">
        <f t="shared" ca="1" si="14"/>
        <v>Y</v>
      </c>
      <c r="L43" s="46">
        <f t="shared" ca="1" si="0"/>
        <v>16</v>
      </c>
      <c r="M43" s="66" t="str">
        <f t="shared" ca="1" si="15"/>
        <v>Y</v>
      </c>
      <c r="N43" s="46">
        <f t="shared" ca="1" si="16"/>
        <v>18.666666666666657</v>
      </c>
      <c r="O43" s="66" t="str">
        <f t="shared" ca="1" si="1"/>
        <v>Y</v>
      </c>
      <c r="P43" s="46">
        <f t="shared" ca="1" si="17"/>
        <v>18.666666666666671</v>
      </c>
      <c r="Q43" s="66" t="str">
        <f t="shared" ca="1" si="2"/>
        <v>Y</v>
      </c>
      <c r="R43" s="46">
        <f t="shared" ca="1" si="18"/>
        <v>18.666666666666671</v>
      </c>
      <c r="S43" s="66" t="str">
        <f t="shared" ca="1" si="3"/>
        <v>Y</v>
      </c>
      <c r="T43" s="46">
        <f t="shared" ca="1" si="19"/>
        <v>18.666666666666671</v>
      </c>
      <c r="U43" s="66" t="str">
        <f t="shared" ca="1" si="4"/>
        <v>Y</v>
      </c>
      <c r="V43" s="46">
        <f t="shared" ca="1" si="20"/>
        <v>18.666666666666671</v>
      </c>
      <c r="W43" s="65" t="str">
        <f t="shared" ca="1" si="5"/>
        <v>Y</v>
      </c>
      <c r="X43" s="46">
        <f ca="1">IF(A42&lt;$C$9,'MASTER COPY'!M41,"")</f>
        <v>54</v>
      </c>
      <c r="Y43" s="66" t="str">
        <f t="shared" ca="1" si="6"/>
        <v>Y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L43" s="83">
        <f ca="1">IF(A42&lt;$C$9,'ASSIGNMENT-CLASSTEST'!G40*10,"")</f>
        <v>80</v>
      </c>
      <c r="BM43" s="83">
        <f ca="1">IF(A42&lt;$C$9,'ASSIGNMENT-CLASSTEST'!H40*10,"")</f>
        <v>80</v>
      </c>
      <c r="BN43" s="83">
        <f ca="1">IF(A42&lt;$C$9,'ASSIGNMENT-CLASSTEST'!I40*10,"")</f>
        <v>80</v>
      </c>
      <c r="BO43" s="83">
        <f ca="1">IF(A42&lt;$C$9,('ASSIGNMENT-CLASSTEST'!D40*100)/15,"")</f>
        <v>96.666666666666671</v>
      </c>
      <c r="BP43" s="83">
        <f ca="1">IF(A42&lt;$C$9,('ASSIGNMENT-CLASSTEST'!E40*100)/15,"")</f>
        <v>90</v>
      </c>
      <c r="BQ43" s="83">
        <f t="shared" ca="1" si="21"/>
        <v>80</v>
      </c>
      <c r="BR43" s="83">
        <f t="shared" ca="1" si="22"/>
        <v>93.333333333333343</v>
      </c>
      <c r="BS43" s="103">
        <f t="shared" ca="1" si="23"/>
        <v>80</v>
      </c>
      <c r="BT43" s="103">
        <f t="shared" ca="1" si="24"/>
        <v>93.333333333333343</v>
      </c>
      <c r="BU43" s="103">
        <f t="shared" ca="1" si="25"/>
        <v>0</v>
      </c>
      <c r="BV43" s="103">
        <f t="shared" ca="1" si="26"/>
        <v>0</v>
      </c>
    </row>
    <row r="44" spans="1:74" x14ac:dyDescent="0.25">
      <c r="A44" s="66">
        <f>IF(A43&lt;$C$9,'MASTER COPY'!A42,"")</f>
        <v>34</v>
      </c>
      <c r="B44" s="34">
        <f>IF(A43&lt;$C$9,'MASTER COPY'!B42,"")</f>
        <v>430417010059</v>
      </c>
      <c r="C44" s="34" t="str">
        <f>IF(A43&lt;$C$9,'MASTER COPY'!C42,"")</f>
        <v>KASHIF ALIM</v>
      </c>
      <c r="D44" s="46">
        <f t="shared" ca="1" si="7"/>
        <v>18</v>
      </c>
      <c r="E44" s="36" t="str">
        <f t="shared" ca="1" si="8"/>
        <v>Y</v>
      </c>
      <c r="F44" s="46">
        <f t="shared" ca="1" si="9"/>
        <v>16</v>
      </c>
      <c r="G44" s="66" t="str">
        <f t="shared" ca="1" si="10"/>
        <v>Y</v>
      </c>
      <c r="H44" s="46">
        <f t="shared" ca="1" si="11"/>
        <v>16</v>
      </c>
      <c r="I44" s="66" t="str">
        <f t="shared" ca="1" si="12"/>
        <v>Y</v>
      </c>
      <c r="J44" s="46">
        <f t="shared" ca="1" si="13"/>
        <v>16</v>
      </c>
      <c r="K44" s="66" t="str">
        <f t="shared" ca="1" si="14"/>
        <v>Y</v>
      </c>
      <c r="L44" s="46">
        <f t="shared" ca="1" si="0"/>
        <v>14</v>
      </c>
      <c r="M44" s="66" t="str">
        <f t="shared" ca="1" si="15"/>
        <v>Y</v>
      </c>
      <c r="N44" s="46">
        <f t="shared" ca="1" si="16"/>
        <v>18.666666666666671</v>
      </c>
      <c r="O44" s="66" t="str">
        <f t="shared" ca="1" si="1"/>
        <v>Y</v>
      </c>
      <c r="P44" s="46">
        <f t="shared" ca="1" si="17"/>
        <v>18.666666666666664</v>
      </c>
      <c r="Q44" s="66" t="str">
        <f t="shared" ca="1" si="2"/>
        <v>Y</v>
      </c>
      <c r="R44" s="46">
        <f t="shared" ca="1" si="18"/>
        <v>18.666666666666664</v>
      </c>
      <c r="S44" s="66" t="str">
        <f t="shared" ca="1" si="3"/>
        <v>Y</v>
      </c>
      <c r="T44" s="46">
        <f t="shared" ca="1" si="19"/>
        <v>18.666666666666664</v>
      </c>
      <c r="U44" s="66" t="str">
        <f t="shared" ca="1" si="4"/>
        <v>Y</v>
      </c>
      <c r="V44" s="46">
        <f t="shared" ca="1" si="20"/>
        <v>18.666666666666664</v>
      </c>
      <c r="W44" s="65" t="str">
        <f t="shared" ca="1" si="5"/>
        <v>Y</v>
      </c>
      <c r="X44" s="46">
        <f ca="1">IF(A43&lt;$C$9,'MASTER COPY'!M42,"")</f>
        <v>65</v>
      </c>
      <c r="Y44" s="66" t="str">
        <f t="shared" ca="1" si="6"/>
        <v>Y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L44" s="83">
        <f ca="1">IF(A43&lt;$C$9,'ASSIGNMENT-CLASSTEST'!G41*10,"")</f>
        <v>70</v>
      </c>
      <c r="BM44" s="83">
        <f ca="1">IF(A43&lt;$C$9,'ASSIGNMENT-CLASSTEST'!H41*10,"")</f>
        <v>90</v>
      </c>
      <c r="BN44" s="83">
        <f ca="1">IF(A43&lt;$C$9,'ASSIGNMENT-CLASSTEST'!I41*10,"")</f>
        <v>80</v>
      </c>
      <c r="BO44" s="83">
        <f ca="1">IF(A43&lt;$C$9,('ASSIGNMENT-CLASSTEST'!D41*100)/15,"")</f>
        <v>93.333333333333329</v>
      </c>
      <c r="BP44" s="83">
        <f ca="1">IF(A43&lt;$C$9,('ASSIGNMENT-CLASSTEST'!E41*100)/15,"")</f>
        <v>93.333333333333329</v>
      </c>
      <c r="BQ44" s="83">
        <f t="shared" ca="1" si="21"/>
        <v>80</v>
      </c>
      <c r="BR44" s="83">
        <f t="shared" ca="1" si="22"/>
        <v>93.333333333333329</v>
      </c>
      <c r="BS44" s="103">
        <f t="shared" ca="1" si="23"/>
        <v>80</v>
      </c>
      <c r="BT44" s="103">
        <f t="shared" ca="1" si="24"/>
        <v>93.333333333333314</v>
      </c>
      <c r="BU44" s="103">
        <f t="shared" ca="1" si="25"/>
        <v>0</v>
      </c>
      <c r="BV44" s="103">
        <f t="shared" ca="1" si="26"/>
        <v>1.4210854715202004E-14</v>
      </c>
    </row>
    <row r="45" spans="1:74" x14ac:dyDescent="0.25">
      <c r="A45" s="66">
        <f>IF(A44&lt;$C$9,'MASTER COPY'!A43,"")</f>
        <v>35</v>
      </c>
      <c r="B45" s="34">
        <f>IF(A44&lt;$C$9,'MASTER COPY'!B43,"")</f>
        <v>430417010061</v>
      </c>
      <c r="C45" s="34" t="str">
        <f>IF(A44&lt;$C$9,'MASTER COPY'!C43,"")</f>
        <v>ROHIT KUMAR</v>
      </c>
      <c r="D45" s="46">
        <f t="shared" ca="1" si="7"/>
        <v>16</v>
      </c>
      <c r="E45" s="36" t="str">
        <f t="shared" ca="1" si="8"/>
        <v>Y</v>
      </c>
      <c r="F45" s="46">
        <f t="shared" ca="1" si="9"/>
        <v>18</v>
      </c>
      <c r="G45" s="66" t="str">
        <f t="shared" ca="1" si="10"/>
        <v>Y</v>
      </c>
      <c r="H45" s="46">
        <f t="shared" ca="1" si="11"/>
        <v>18</v>
      </c>
      <c r="I45" s="66" t="str">
        <f t="shared" ca="1" si="12"/>
        <v>Y</v>
      </c>
      <c r="J45" s="46">
        <f t="shared" ca="1" si="13"/>
        <v>18</v>
      </c>
      <c r="K45" s="66" t="str">
        <f t="shared" ca="1" si="14"/>
        <v>Y</v>
      </c>
      <c r="L45" s="46">
        <f t="shared" ca="1" si="0"/>
        <v>20</v>
      </c>
      <c r="M45" s="66" t="str">
        <f t="shared" ca="1" si="15"/>
        <v>Y</v>
      </c>
      <c r="N45" s="46">
        <f t="shared" ca="1" si="16"/>
        <v>18.666666666666657</v>
      </c>
      <c r="O45" s="66" t="str">
        <f t="shared" ca="1" si="1"/>
        <v>Y</v>
      </c>
      <c r="P45" s="46">
        <f t="shared" ca="1" si="17"/>
        <v>18.666666666666671</v>
      </c>
      <c r="Q45" s="66" t="str">
        <f t="shared" ca="1" si="2"/>
        <v>Y</v>
      </c>
      <c r="R45" s="46">
        <f t="shared" ca="1" si="18"/>
        <v>18.666666666666671</v>
      </c>
      <c r="S45" s="66" t="str">
        <f t="shared" ca="1" si="3"/>
        <v>Y</v>
      </c>
      <c r="T45" s="46">
        <f t="shared" ca="1" si="19"/>
        <v>18.666666666666671</v>
      </c>
      <c r="U45" s="66" t="str">
        <f t="shared" ca="1" si="4"/>
        <v>Y</v>
      </c>
      <c r="V45" s="46">
        <f t="shared" ca="1" si="20"/>
        <v>18.666666666666671</v>
      </c>
      <c r="W45" s="65" t="str">
        <f t="shared" ca="1" si="5"/>
        <v>Y</v>
      </c>
      <c r="X45" s="46">
        <f ca="1">IF(A44&lt;$C$9,'MASTER COPY'!M43,"")</f>
        <v>63</v>
      </c>
      <c r="Y45" s="66" t="str">
        <f t="shared" ca="1" si="6"/>
        <v>Y</v>
      </c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L45" s="83">
        <f ca="1">IF(A44&lt;$C$9,'ASSIGNMENT-CLASSTEST'!G42*10,"")</f>
        <v>100</v>
      </c>
      <c r="BM45" s="83">
        <f ca="1">IF(A44&lt;$C$9,'ASSIGNMENT-CLASSTEST'!H42*10,"")</f>
        <v>80</v>
      </c>
      <c r="BN45" s="83">
        <f ca="1">IF(A44&lt;$C$9,'ASSIGNMENT-CLASSTEST'!I42*10,"")</f>
        <v>90</v>
      </c>
      <c r="BO45" s="83">
        <f ca="1">IF(A44&lt;$C$9,('ASSIGNMENT-CLASSTEST'!D42*100)/15,"")</f>
        <v>96.666666666666671</v>
      </c>
      <c r="BP45" s="83">
        <f ca="1">IF(A44&lt;$C$9,('ASSIGNMENT-CLASSTEST'!E42*100)/15,"")</f>
        <v>90</v>
      </c>
      <c r="BQ45" s="83">
        <f t="shared" ca="1" si="21"/>
        <v>90</v>
      </c>
      <c r="BR45" s="83">
        <f t="shared" ca="1" si="22"/>
        <v>93.333333333333343</v>
      </c>
      <c r="BS45" s="103">
        <f t="shared" ca="1" si="23"/>
        <v>90</v>
      </c>
      <c r="BT45" s="103">
        <f t="shared" ca="1" si="24"/>
        <v>93.333333333333343</v>
      </c>
      <c r="BU45" s="103">
        <f t="shared" ca="1" si="25"/>
        <v>0</v>
      </c>
      <c r="BV45" s="103">
        <f t="shared" ca="1" si="26"/>
        <v>0</v>
      </c>
    </row>
    <row r="46" spans="1:74" x14ac:dyDescent="0.25">
      <c r="A46" s="66">
        <f>IF(A45&lt;$C$9,'MASTER COPY'!A44,"")</f>
        <v>36</v>
      </c>
      <c r="B46" s="34">
        <f>IF(A45&lt;$C$9,'MASTER COPY'!B44,"")</f>
        <v>430417010063</v>
      </c>
      <c r="C46" s="34" t="str">
        <f>IF(A45&lt;$C$9,'MASTER COPY'!C44,"")</f>
        <v>VICTOR SIMPSON</v>
      </c>
      <c r="D46" s="46">
        <f t="shared" ca="1" si="7"/>
        <v>18</v>
      </c>
      <c r="E46" s="36" t="str">
        <f t="shared" ca="1" si="8"/>
        <v>Y</v>
      </c>
      <c r="F46" s="46">
        <f t="shared" ca="1" si="9"/>
        <v>18</v>
      </c>
      <c r="G46" s="66" t="str">
        <f t="shared" ca="1" si="10"/>
        <v>Y</v>
      </c>
      <c r="H46" s="46">
        <f t="shared" ca="1" si="11"/>
        <v>18</v>
      </c>
      <c r="I46" s="66" t="str">
        <f t="shared" ca="1" si="12"/>
        <v>Y</v>
      </c>
      <c r="J46" s="46">
        <f t="shared" ca="1" si="13"/>
        <v>18</v>
      </c>
      <c r="K46" s="66" t="str">
        <f t="shared" ca="1" si="14"/>
        <v>Y</v>
      </c>
      <c r="L46" s="46">
        <f t="shared" ca="1" si="0"/>
        <v>18</v>
      </c>
      <c r="M46" s="66" t="str">
        <f t="shared" ca="1" si="15"/>
        <v>Y</v>
      </c>
      <c r="N46" s="46">
        <f t="shared" ca="1" si="16"/>
        <v>18.666666666666657</v>
      </c>
      <c r="O46" s="66" t="str">
        <f t="shared" ca="1" si="1"/>
        <v>Y</v>
      </c>
      <c r="P46" s="46">
        <f t="shared" ca="1" si="17"/>
        <v>18.666666666666671</v>
      </c>
      <c r="Q46" s="66" t="str">
        <f t="shared" ca="1" si="2"/>
        <v>Y</v>
      </c>
      <c r="R46" s="46">
        <f t="shared" ca="1" si="18"/>
        <v>18.666666666666671</v>
      </c>
      <c r="S46" s="66" t="str">
        <f t="shared" ca="1" si="3"/>
        <v>Y</v>
      </c>
      <c r="T46" s="46">
        <f t="shared" ca="1" si="19"/>
        <v>18.666666666666671</v>
      </c>
      <c r="U46" s="66" t="str">
        <f t="shared" ca="1" si="4"/>
        <v>Y</v>
      </c>
      <c r="V46" s="46">
        <f t="shared" ca="1" si="20"/>
        <v>18.666666666666671</v>
      </c>
      <c r="W46" s="65" t="str">
        <f t="shared" ca="1" si="5"/>
        <v>Y</v>
      </c>
      <c r="X46" s="46">
        <f ca="1">IF(A45&lt;$C$9,'MASTER COPY'!M44,"")</f>
        <v>57</v>
      </c>
      <c r="Y46" s="66" t="str">
        <f t="shared" ca="1" si="6"/>
        <v>Y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L46" s="83">
        <f ca="1">IF(A45&lt;$C$9,'ASSIGNMENT-CLASSTEST'!G43*10,"")</f>
        <v>90</v>
      </c>
      <c r="BM46" s="83">
        <f ca="1">IF(A45&lt;$C$9,'ASSIGNMENT-CLASSTEST'!H43*10,"")</f>
        <v>90</v>
      </c>
      <c r="BN46" s="83">
        <f ca="1">IF(A45&lt;$C$9,'ASSIGNMENT-CLASSTEST'!I43*10,"")</f>
        <v>90</v>
      </c>
      <c r="BO46" s="83">
        <f ca="1">IF(A45&lt;$C$9,('ASSIGNMENT-CLASSTEST'!D43*100)/15,"")</f>
        <v>96.666666666666671</v>
      </c>
      <c r="BP46" s="83">
        <f ca="1">IF(A45&lt;$C$9,('ASSIGNMENT-CLASSTEST'!E43*100)/15,"")</f>
        <v>90</v>
      </c>
      <c r="BQ46" s="83">
        <f t="shared" ca="1" si="21"/>
        <v>90</v>
      </c>
      <c r="BR46" s="83">
        <f t="shared" ca="1" si="22"/>
        <v>93.333333333333343</v>
      </c>
      <c r="BS46" s="103">
        <f t="shared" ca="1" si="23"/>
        <v>90</v>
      </c>
      <c r="BT46" s="103">
        <f t="shared" ca="1" si="24"/>
        <v>93.333333333333343</v>
      </c>
      <c r="BU46" s="103">
        <f t="shared" ca="1" si="25"/>
        <v>0</v>
      </c>
      <c r="BV46" s="103">
        <f t="shared" ca="1" si="26"/>
        <v>0</v>
      </c>
    </row>
    <row r="47" spans="1:74" x14ac:dyDescent="0.25">
      <c r="A47" s="66">
        <f>IF(A46&lt;$C$9,'MASTER COPY'!A45,"")</f>
        <v>37</v>
      </c>
      <c r="B47" s="34">
        <f>IF(A46&lt;$C$9,'MASTER COPY'!B45,"")</f>
        <v>430417010065</v>
      </c>
      <c r="C47" s="34" t="str">
        <f>IF(A46&lt;$C$9,'MASTER COPY'!C45,"")</f>
        <v>DILEEP KUMAR</v>
      </c>
      <c r="D47" s="46">
        <f t="shared" ca="1" si="7"/>
        <v>14</v>
      </c>
      <c r="E47" s="36" t="str">
        <f t="shared" ca="1" si="8"/>
        <v>Y</v>
      </c>
      <c r="F47" s="46">
        <f t="shared" ca="1" si="9"/>
        <v>16</v>
      </c>
      <c r="G47" s="66" t="str">
        <f t="shared" ca="1" si="10"/>
        <v>Y</v>
      </c>
      <c r="H47" s="46">
        <f t="shared" ca="1" si="11"/>
        <v>16</v>
      </c>
      <c r="I47" s="66" t="str">
        <f t="shared" ca="1" si="12"/>
        <v>Y</v>
      </c>
      <c r="J47" s="46">
        <f t="shared" ca="1" si="13"/>
        <v>16</v>
      </c>
      <c r="K47" s="66" t="str">
        <f t="shared" ca="1" si="14"/>
        <v>Y</v>
      </c>
      <c r="L47" s="46">
        <f t="shared" ca="1" si="0"/>
        <v>18</v>
      </c>
      <c r="M47" s="66" t="str">
        <f t="shared" ca="1" si="15"/>
        <v>Y</v>
      </c>
      <c r="N47" s="46">
        <f t="shared" ca="1" si="16"/>
        <v>18.666666666666671</v>
      </c>
      <c r="O47" s="66" t="str">
        <f t="shared" ca="1" si="1"/>
        <v>Y</v>
      </c>
      <c r="P47" s="46">
        <f t="shared" ca="1" si="17"/>
        <v>18.666666666666664</v>
      </c>
      <c r="Q47" s="66" t="str">
        <f t="shared" ca="1" si="2"/>
        <v>Y</v>
      </c>
      <c r="R47" s="46">
        <f t="shared" ca="1" si="18"/>
        <v>18.666666666666664</v>
      </c>
      <c r="S47" s="66" t="str">
        <f t="shared" ca="1" si="3"/>
        <v>Y</v>
      </c>
      <c r="T47" s="46">
        <f t="shared" ca="1" si="19"/>
        <v>18.666666666666664</v>
      </c>
      <c r="U47" s="66" t="str">
        <f t="shared" ca="1" si="4"/>
        <v>Y</v>
      </c>
      <c r="V47" s="46">
        <f t="shared" ca="1" si="20"/>
        <v>18.666666666666664</v>
      </c>
      <c r="W47" s="65" t="str">
        <f t="shared" ca="1" si="5"/>
        <v>Y</v>
      </c>
      <c r="X47" s="46">
        <f ca="1">IF(A46&lt;$C$9,'MASTER COPY'!M45,"")</f>
        <v>60</v>
      </c>
      <c r="Y47" s="66" t="str">
        <f t="shared" ca="1" si="6"/>
        <v>Y</v>
      </c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L47" s="83">
        <f ca="1">IF(A46&lt;$C$9,'ASSIGNMENT-CLASSTEST'!G44*10,"")</f>
        <v>90</v>
      </c>
      <c r="BM47" s="83">
        <f ca="1">IF(A46&lt;$C$9,'ASSIGNMENT-CLASSTEST'!H44*10,"")</f>
        <v>70</v>
      </c>
      <c r="BN47" s="83">
        <f ca="1">IF(A46&lt;$C$9,'ASSIGNMENT-CLASSTEST'!I44*10,"")</f>
        <v>80</v>
      </c>
      <c r="BO47" s="83">
        <f ca="1">IF(A46&lt;$C$9,('ASSIGNMENT-CLASSTEST'!D44*100)/15,"")</f>
        <v>93.333333333333329</v>
      </c>
      <c r="BP47" s="83">
        <f ca="1">IF(A46&lt;$C$9,('ASSIGNMENT-CLASSTEST'!E44*100)/15,"")</f>
        <v>93.333333333333329</v>
      </c>
      <c r="BQ47" s="83">
        <f t="shared" ca="1" si="21"/>
        <v>80</v>
      </c>
      <c r="BR47" s="83">
        <f t="shared" ca="1" si="22"/>
        <v>93.333333333333329</v>
      </c>
      <c r="BS47" s="103">
        <f t="shared" ca="1" si="23"/>
        <v>80</v>
      </c>
      <c r="BT47" s="103">
        <f t="shared" ca="1" si="24"/>
        <v>93.333333333333314</v>
      </c>
      <c r="BU47" s="103">
        <f t="shared" ca="1" si="25"/>
        <v>0</v>
      </c>
      <c r="BV47" s="103">
        <f t="shared" ca="1" si="26"/>
        <v>1.4210854715202004E-14</v>
      </c>
    </row>
    <row r="48" spans="1:74" x14ac:dyDescent="0.25">
      <c r="A48" s="66">
        <f>IF(A47&lt;$C$9,'MASTER COPY'!A46,"")</f>
        <v>38</v>
      </c>
      <c r="B48" s="34">
        <f>IF(A47&lt;$C$9,'MASTER COPY'!B46,"")</f>
        <v>430417010066</v>
      </c>
      <c r="C48" s="34" t="str">
        <f>IF(A47&lt;$C$9,'MASTER COPY'!C46,"")</f>
        <v>PRIYAJIT DAS</v>
      </c>
      <c r="D48" s="46">
        <f t="shared" ca="1" si="7"/>
        <v>16</v>
      </c>
      <c r="E48" s="36" t="str">
        <f t="shared" ca="1" si="8"/>
        <v>Y</v>
      </c>
      <c r="F48" s="46">
        <f t="shared" ca="1" si="9"/>
        <v>18</v>
      </c>
      <c r="G48" s="66" t="str">
        <f t="shared" ca="1" si="10"/>
        <v>Y</v>
      </c>
      <c r="H48" s="46">
        <f t="shared" ca="1" si="11"/>
        <v>18</v>
      </c>
      <c r="I48" s="66" t="str">
        <f t="shared" ca="1" si="12"/>
        <v>Y</v>
      </c>
      <c r="J48" s="46">
        <f t="shared" ca="1" si="13"/>
        <v>18</v>
      </c>
      <c r="K48" s="66" t="str">
        <f t="shared" ca="1" si="14"/>
        <v>Y</v>
      </c>
      <c r="L48" s="46">
        <f t="shared" ca="1" si="0"/>
        <v>20</v>
      </c>
      <c r="M48" s="66" t="str">
        <f t="shared" ca="1" si="15"/>
        <v>Y</v>
      </c>
      <c r="N48" s="46">
        <f t="shared" ca="1" si="16"/>
        <v>18.666666666666657</v>
      </c>
      <c r="O48" s="66" t="str">
        <f t="shared" ca="1" si="1"/>
        <v>Y</v>
      </c>
      <c r="P48" s="46">
        <f t="shared" ca="1" si="17"/>
        <v>18.666666666666671</v>
      </c>
      <c r="Q48" s="66" t="str">
        <f t="shared" ca="1" si="2"/>
        <v>Y</v>
      </c>
      <c r="R48" s="46">
        <f t="shared" ca="1" si="18"/>
        <v>18.666666666666671</v>
      </c>
      <c r="S48" s="66" t="str">
        <f t="shared" ca="1" si="3"/>
        <v>Y</v>
      </c>
      <c r="T48" s="46">
        <f t="shared" ca="1" si="19"/>
        <v>18.666666666666671</v>
      </c>
      <c r="U48" s="66" t="str">
        <f t="shared" ca="1" si="4"/>
        <v>Y</v>
      </c>
      <c r="V48" s="46">
        <f t="shared" ca="1" si="20"/>
        <v>18.666666666666671</v>
      </c>
      <c r="W48" s="65" t="str">
        <f t="shared" ca="1" si="5"/>
        <v>Y</v>
      </c>
      <c r="X48" s="46">
        <f ca="1">IF(A47&lt;$C$9,'MASTER COPY'!M46,"")</f>
        <v>57</v>
      </c>
      <c r="Y48" s="66" t="str">
        <f t="shared" ca="1" si="6"/>
        <v>Y</v>
      </c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L48" s="83">
        <f ca="1">IF(A47&lt;$C$9,'ASSIGNMENT-CLASSTEST'!G45*10,"")</f>
        <v>100</v>
      </c>
      <c r="BM48" s="83">
        <f ca="1">IF(A47&lt;$C$9,'ASSIGNMENT-CLASSTEST'!H45*10,"")</f>
        <v>80</v>
      </c>
      <c r="BN48" s="83">
        <f ca="1">IF(A47&lt;$C$9,'ASSIGNMENT-CLASSTEST'!I45*10,"")</f>
        <v>90</v>
      </c>
      <c r="BO48" s="83">
        <f ca="1">IF(A47&lt;$C$9,('ASSIGNMENT-CLASSTEST'!D45*100)/15,"")</f>
        <v>96.666666666666671</v>
      </c>
      <c r="BP48" s="83">
        <f ca="1">IF(A47&lt;$C$9,('ASSIGNMENT-CLASSTEST'!E45*100)/15,"")</f>
        <v>90</v>
      </c>
      <c r="BQ48" s="83">
        <f t="shared" ca="1" si="21"/>
        <v>90</v>
      </c>
      <c r="BR48" s="83">
        <f t="shared" ca="1" si="22"/>
        <v>93.333333333333343</v>
      </c>
      <c r="BS48" s="103">
        <f t="shared" ca="1" si="23"/>
        <v>90</v>
      </c>
      <c r="BT48" s="103">
        <f t="shared" ca="1" si="24"/>
        <v>93.333333333333343</v>
      </c>
      <c r="BU48" s="103">
        <f t="shared" ca="1" si="25"/>
        <v>0</v>
      </c>
      <c r="BV48" s="103">
        <f t="shared" ca="1" si="26"/>
        <v>0</v>
      </c>
    </row>
    <row r="49" spans="1:74" x14ac:dyDescent="0.25">
      <c r="A49" s="66">
        <f>IF(A48&lt;$C$9,'MASTER COPY'!A47,"")</f>
        <v>39</v>
      </c>
      <c r="B49" s="34">
        <f>IF(A48&lt;$C$9,'MASTER COPY'!B47,"")</f>
        <v>430417010067</v>
      </c>
      <c r="C49" s="34" t="str">
        <f>IF(A48&lt;$C$9,'MASTER COPY'!C47,"")</f>
        <v>BISWAJIT KUMAR DEBNATH</v>
      </c>
      <c r="D49" s="46">
        <f t="shared" ca="1" si="7"/>
        <v>20</v>
      </c>
      <c r="E49" s="36" t="str">
        <f t="shared" ca="1" si="8"/>
        <v>Y</v>
      </c>
      <c r="F49" s="46">
        <f t="shared" ca="1" si="9"/>
        <v>20</v>
      </c>
      <c r="G49" s="66" t="str">
        <f t="shared" ca="1" si="10"/>
        <v>Y</v>
      </c>
      <c r="H49" s="46">
        <f t="shared" ca="1" si="11"/>
        <v>20</v>
      </c>
      <c r="I49" s="66" t="str">
        <f t="shared" ca="1" si="12"/>
        <v>Y</v>
      </c>
      <c r="J49" s="46">
        <f t="shared" ca="1" si="13"/>
        <v>20</v>
      </c>
      <c r="K49" s="66" t="str">
        <f t="shared" ca="1" si="14"/>
        <v>Y</v>
      </c>
      <c r="L49" s="46">
        <f t="shared" ca="1" si="0"/>
        <v>20</v>
      </c>
      <c r="M49" s="66" t="str">
        <f t="shared" ca="1" si="15"/>
        <v>Y</v>
      </c>
      <c r="N49" s="46">
        <f t="shared" ca="1" si="16"/>
        <v>18.666666666666671</v>
      </c>
      <c r="O49" s="66" t="str">
        <f t="shared" ca="1" si="1"/>
        <v>Y</v>
      </c>
      <c r="P49" s="46">
        <f t="shared" ca="1" si="17"/>
        <v>18.666666666666664</v>
      </c>
      <c r="Q49" s="66" t="str">
        <f t="shared" ca="1" si="2"/>
        <v>Y</v>
      </c>
      <c r="R49" s="46">
        <f t="shared" ca="1" si="18"/>
        <v>18.666666666666664</v>
      </c>
      <c r="S49" s="66" t="str">
        <f t="shared" ca="1" si="3"/>
        <v>Y</v>
      </c>
      <c r="T49" s="46">
        <f t="shared" ca="1" si="19"/>
        <v>18.666666666666664</v>
      </c>
      <c r="U49" s="66" t="str">
        <f t="shared" ca="1" si="4"/>
        <v>Y</v>
      </c>
      <c r="V49" s="46">
        <f t="shared" ca="1" si="20"/>
        <v>18.666666666666664</v>
      </c>
      <c r="W49" s="65" t="str">
        <f t="shared" ca="1" si="5"/>
        <v>Y</v>
      </c>
      <c r="X49" s="46">
        <f ca="1">IF(A48&lt;$C$9,'MASTER COPY'!M47,"")</f>
        <v>53</v>
      </c>
      <c r="Y49" s="66" t="str">
        <f t="shared" ca="1" si="6"/>
        <v>Y</v>
      </c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L49" s="83">
        <f ca="1">IF(A48&lt;$C$9,'ASSIGNMENT-CLASSTEST'!G46*10,"")</f>
        <v>100</v>
      </c>
      <c r="BM49" s="83">
        <f ca="1">IF(A48&lt;$C$9,'ASSIGNMENT-CLASSTEST'!H46*10,"")</f>
        <v>100</v>
      </c>
      <c r="BN49" s="83">
        <f ca="1">IF(A48&lt;$C$9,'ASSIGNMENT-CLASSTEST'!I46*10,"")</f>
        <v>100</v>
      </c>
      <c r="BO49" s="83">
        <f ca="1">IF(A48&lt;$C$9,('ASSIGNMENT-CLASSTEST'!D46*100)/15,"")</f>
        <v>93.333333333333329</v>
      </c>
      <c r="BP49" s="83">
        <f ca="1">IF(A48&lt;$C$9,('ASSIGNMENT-CLASSTEST'!E46*100)/15,"")</f>
        <v>93.333333333333329</v>
      </c>
      <c r="BQ49" s="83">
        <f t="shared" ca="1" si="21"/>
        <v>100</v>
      </c>
      <c r="BR49" s="83">
        <f t="shared" ca="1" si="22"/>
        <v>93.333333333333329</v>
      </c>
      <c r="BS49" s="103">
        <f t="shared" ca="1" si="23"/>
        <v>100</v>
      </c>
      <c r="BT49" s="103">
        <f t="shared" ca="1" si="24"/>
        <v>93.333333333333314</v>
      </c>
      <c r="BU49" s="103">
        <f t="shared" ca="1" si="25"/>
        <v>0</v>
      </c>
      <c r="BV49" s="103">
        <f t="shared" ca="1" si="26"/>
        <v>1.4210854715202004E-14</v>
      </c>
    </row>
    <row r="50" spans="1:74" x14ac:dyDescent="0.25">
      <c r="A50" s="66">
        <f>IF(A49&lt;$C$9,'MASTER COPY'!A48,"")</f>
        <v>40</v>
      </c>
      <c r="B50" s="34">
        <f>IF(A49&lt;$C$9,'MASTER COPY'!B48,"")</f>
        <v>430417010068</v>
      </c>
      <c r="C50" s="34" t="str">
        <f>IF(A49&lt;$C$9,'MASTER COPY'!C48,"")</f>
        <v>PRAKASH KR. MUNDA</v>
      </c>
      <c r="D50" s="46">
        <f t="shared" ca="1" si="7"/>
        <v>16</v>
      </c>
      <c r="E50" s="36" t="str">
        <f t="shared" ca="1" si="8"/>
        <v>Y</v>
      </c>
      <c r="F50" s="46">
        <f t="shared" ca="1" si="9"/>
        <v>18</v>
      </c>
      <c r="G50" s="66" t="str">
        <f t="shared" ca="1" si="10"/>
        <v>Y</v>
      </c>
      <c r="H50" s="46">
        <f t="shared" ca="1" si="11"/>
        <v>18</v>
      </c>
      <c r="I50" s="66" t="str">
        <f t="shared" ca="1" si="12"/>
        <v>Y</v>
      </c>
      <c r="J50" s="46">
        <f t="shared" ca="1" si="13"/>
        <v>18</v>
      </c>
      <c r="K50" s="66" t="str">
        <f t="shared" ca="1" si="14"/>
        <v>Y</v>
      </c>
      <c r="L50" s="46">
        <f t="shared" ca="1" si="0"/>
        <v>20</v>
      </c>
      <c r="M50" s="66" t="str">
        <f t="shared" ca="1" si="15"/>
        <v>Y</v>
      </c>
      <c r="N50" s="46">
        <f t="shared" ca="1" si="16"/>
        <v>18.666666666666657</v>
      </c>
      <c r="O50" s="66" t="str">
        <f t="shared" ca="1" si="1"/>
        <v>Y</v>
      </c>
      <c r="P50" s="46">
        <f t="shared" ca="1" si="17"/>
        <v>18.666666666666671</v>
      </c>
      <c r="Q50" s="66" t="str">
        <f t="shared" ca="1" si="2"/>
        <v>Y</v>
      </c>
      <c r="R50" s="46">
        <f t="shared" ca="1" si="18"/>
        <v>18.666666666666671</v>
      </c>
      <c r="S50" s="66" t="str">
        <f t="shared" ca="1" si="3"/>
        <v>Y</v>
      </c>
      <c r="T50" s="46">
        <f t="shared" ca="1" si="19"/>
        <v>18.666666666666671</v>
      </c>
      <c r="U50" s="66" t="str">
        <f t="shared" ca="1" si="4"/>
        <v>Y</v>
      </c>
      <c r="V50" s="46">
        <f t="shared" ca="1" si="20"/>
        <v>18.666666666666671</v>
      </c>
      <c r="W50" s="65" t="str">
        <f t="shared" ca="1" si="5"/>
        <v>Y</v>
      </c>
      <c r="X50" s="46">
        <f ca="1">IF(A49&lt;$C$9,'MASTER COPY'!M48,"")</f>
        <v>55</v>
      </c>
      <c r="Y50" s="66" t="str">
        <f t="shared" ca="1" si="6"/>
        <v>Y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L50" s="83">
        <f ca="1">IF(A49&lt;$C$9,'ASSIGNMENT-CLASSTEST'!G47*10,"")</f>
        <v>100</v>
      </c>
      <c r="BM50" s="83">
        <f ca="1">IF(A49&lt;$C$9,'ASSIGNMENT-CLASSTEST'!H47*10,"")</f>
        <v>80</v>
      </c>
      <c r="BN50" s="83">
        <f ca="1">IF(A49&lt;$C$9,'ASSIGNMENT-CLASSTEST'!I47*10,"")</f>
        <v>90</v>
      </c>
      <c r="BO50" s="83">
        <f ca="1">IF(A49&lt;$C$9,('ASSIGNMENT-CLASSTEST'!D47*100)/15,"")</f>
        <v>96.666666666666671</v>
      </c>
      <c r="BP50" s="83">
        <f ca="1">IF(A49&lt;$C$9,('ASSIGNMENT-CLASSTEST'!E47*100)/15,"")</f>
        <v>90</v>
      </c>
      <c r="BQ50" s="83">
        <f t="shared" ca="1" si="21"/>
        <v>90</v>
      </c>
      <c r="BR50" s="83">
        <f t="shared" ca="1" si="22"/>
        <v>93.333333333333343</v>
      </c>
      <c r="BS50" s="103">
        <f t="shared" ca="1" si="23"/>
        <v>90</v>
      </c>
      <c r="BT50" s="103">
        <f t="shared" ca="1" si="24"/>
        <v>93.333333333333343</v>
      </c>
      <c r="BU50" s="103">
        <f t="shared" ca="1" si="25"/>
        <v>0</v>
      </c>
      <c r="BV50" s="103">
        <f t="shared" ca="1" si="26"/>
        <v>0</v>
      </c>
    </row>
    <row r="51" spans="1:74" x14ac:dyDescent="0.25">
      <c r="A51" s="66">
        <f>IF(A50&lt;$C$9,'MASTER COPY'!A49,"")</f>
        <v>41</v>
      </c>
      <c r="B51" s="34">
        <f>IF(A50&lt;$C$9,'MASTER COPY'!B49,"")</f>
        <v>430417010071</v>
      </c>
      <c r="C51" s="34" t="str">
        <f>IF(A50&lt;$C$9,'MASTER COPY'!C49,"")</f>
        <v>SUBHAM DAS</v>
      </c>
      <c r="D51" s="46">
        <f t="shared" ca="1" si="7"/>
        <v>20</v>
      </c>
      <c r="E51" s="36" t="str">
        <f t="shared" ca="1" si="8"/>
        <v>Y</v>
      </c>
      <c r="F51" s="46">
        <f t="shared" ca="1" si="9"/>
        <v>16</v>
      </c>
      <c r="G51" s="66" t="str">
        <f t="shared" ca="1" si="10"/>
        <v>Y</v>
      </c>
      <c r="H51" s="46">
        <f t="shared" ca="1" si="11"/>
        <v>16</v>
      </c>
      <c r="I51" s="66" t="str">
        <f t="shared" ca="1" si="12"/>
        <v>Y</v>
      </c>
      <c r="J51" s="46">
        <f t="shared" ca="1" si="13"/>
        <v>16</v>
      </c>
      <c r="K51" s="66" t="str">
        <f t="shared" ca="1" si="14"/>
        <v>Y</v>
      </c>
      <c r="L51" s="46">
        <f t="shared" ca="1" si="0"/>
        <v>12</v>
      </c>
      <c r="M51" s="66" t="str">
        <f t="shared" ca="1" si="15"/>
        <v>Y</v>
      </c>
      <c r="N51" s="46">
        <f t="shared" ca="1" si="16"/>
        <v>18.666666666666671</v>
      </c>
      <c r="O51" s="66" t="str">
        <f t="shared" ca="1" si="1"/>
        <v>Y</v>
      </c>
      <c r="P51" s="46">
        <f t="shared" ca="1" si="17"/>
        <v>18.666666666666664</v>
      </c>
      <c r="Q51" s="66" t="str">
        <f t="shared" ca="1" si="2"/>
        <v>Y</v>
      </c>
      <c r="R51" s="46">
        <f t="shared" ca="1" si="18"/>
        <v>18.666666666666664</v>
      </c>
      <c r="S51" s="66" t="str">
        <f t="shared" ca="1" si="3"/>
        <v>Y</v>
      </c>
      <c r="T51" s="46">
        <f t="shared" ca="1" si="19"/>
        <v>18.666666666666664</v>
      </c>
      <c r="U51" s="66" t="str">
        <f t="shared" ca="1" si="4"/>
        <v>Y</v>
      </c>
      <c r="V51" s="46">
        <f t="shared" ca="1" si="20"/>
        <v>18.666666666666664</v>
      </c>
      <c r="W51" s="65" t="str">
        <f t="shared" ca="1" si="5"/>
        <v>Y</v>
      </c>
      <c r="X51" s="46">
        <f ca="1">IF(A50&lt;$C$9,'MASTER COPY'!M49,"")</f>
        <v>68</v>
      </c>
      <c r="Y51" s="66" t="str">
        <f t="shared" ca="1" si="6"/>
        <v>Y</v>
      </c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L51" s="83">
        <f ca="1">IF(A50&lt;$C$9,'ASSIGNMENT-CLASSTEST'!G48*10,"")</f>
        <v>60</v>
      </c>
      <c r="BM51" s="83">
        <f ca="1">IF(A50&lt;$C$9,'ASSIGNMENT-CLASSTEST'!H48*10,"")</f>
        <v>100</v>
      </c>
      <c r="BN51" s="83">
        <f ca="1">IF(A50&lt;$C$9,'ASSIGNMENT-CLASSTEST'!I48*10,"")</f>
        <v>80</v>
      </c>
      <c r="BO51" s="83">
        <f ca="1">IF(A50&lt;$C$9,('ASSIGNMENT-CLASSTEST'!D48*100)/15,"")</f>
        <v>93.333333333333329</v>
      </c>
      <c r="BP51" s="83">
        <f ca="1">IF(A50&lt;$C$9,('ASSIGNMENT-CLASSTEST'!E48*100)/15,"")</f>
        <v>93.333333333333329</v>
      </c>
      <c r="BQ51" s="83">
        <f t="shared" ca="1" si="21"/>
        <v>80</v>
      </c>
      <c r="BR51" s="83">
        <f t="shared" ca="1" si="22"/>
        <v>93.333333333333329</v>
      </c>
      <c r="BS51" s="103">
        <f t="shared" ca="1" si="23"/>
        <v>80</v>
      </c>
      <c r="BT51" s="103">
        <f t="shared" ca="1" si="24"/>
        <v>93.333333333333314</v>
      </c>
      <c r="BU51" s="103">
        <f t="shared" ca="1" si="25"/>
        <v>0</v>
      </c>
      <c r="BV51" s="103">
        <f t="shared" ca="1" si="26"/>
        <v>1.4210854715202004E-14</v>
      </c>
    </row>
    <row r="52" spans="1:74" x14ac:dyDescent="0.25">
      <c r="A52" s="66">
        <f>IF(A51&lt;$C$9,'MASTER COPY'!A50,"")</f>
        <v>42</v>
      </c>
      <c r="B52" s="34">
        <f>IF(A51&lt;$C$9,'MASTER COPY'!B50,"")</f>
        <v>430417020001</v>
      </c>
      <c r="C52" s="34" t="str">
        <f>IF(A51&lt;$C$9,'MASTER COPY'!C50,"")</f>
        <v>SNEHA SINGH</v>
      </c>
      <c r="D52" s="46">
        <f t="shared" ca="1" si="7"/>
        <v>18</v>
      </c>
      <c r="E52" s="36" t="str">
        <f t="shared" ca="1" si="8"/>
        <v>Y</v>
      </c>
      <c r="F52" s="46">
        <f t="shared" ca="1" si="9"/>
        <v>16</v>
      </c>
      <c r="G52" s="66" t="str">
        <f t="shared" ca="1" si="10"/>
        <v>Y</v>
      </c>
      <c r="H52" s="46">
        <f t="shared" ca="1" si="11"/>
        <v>16</v>
      </c>
      <c r="I52" s="66" t="str">
        <f t="shared" ca="1" si="12"/>
        <v>Y</v>
      </c>
      <c r="J52" s="46">
        <f t="shared" ca="1" si="13"/>
        <v>16</v>
      </c>
      <c r="K52" s="66" t="str">
        <f t="shared" ca="1" si="14"/>
        <v>Y</v>
      </c>
      <c r="L52" s="46">
        <f t="shared" ca="1" si="0"/>
        <v>14</v>
      </c>
      <c r="M52" s="66" t="str">
        <f t="shared" ca="1" si="15"/>
        <v>Y</v>
      </c>
      <c r="N52" s="46">
        <f t="shared" ca="1" si="16"/>
        <v>18.666666666666671</v>
      </c>
      <c r="O52" s="66" t="str">
        <f t="shared" ca="1" si="1"/>
        <v>Y</v>
      </c>
      <c r="P52" s="46">
        <f t="shared" ca="1" si="17"/>
        <v>18.666666666666664</v>
      </c>
      <c r="Q52" s="66" t="str">
        <f t="shared" ca="1" si="2"/>
        <v>Y</v>
      </c>
      <c r="R52" s="46">
        <f t="shared" ca="1" si="18"/>
        <v>18.666666666666664</v>
      </c>
      <c r="S52" s="66" t="str">
        <f t="shared" ca="1" si="3"/>
        <v>Y</v>
      </c>
      <c r="T52" s="46">
        <f t="shared" ca="1" si="19"/>
        <v>18.666666666666664</v>
      </c>
      <c r="U52" s="66" t="str">
        <f t="shared" ca="1" si="4"/>
        <v>Y</v>
      </c>
      <c r="V52" s="46">
        <f t="shared" ca="1" si="20"/>
        <v>18.666666666666664</v>
      </c>
      <c r="W52" s="65" t="str">
        <f t="shared" ca="1" si="5"/>
        <v>Y</v>
      </c>
      <c r="X52" s="46">
        <f ca="1">IF(A51&lt;$C$9,'MASTER COPY'!M50,"")</f>
        <v>69</v>
      </c>
      <c r="Y52" s="66" t="str">
        <f t="shared" ca="1" si="6"/>
        <v>Y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L52" s="83">
        <f ca="1">IF(A51&lt;$C$9,'ASSIGNMENT-CLASSTEST'!G49*10,"")</f>
        <v>70</v>
      </c>
      <c r="BM52" s="83">
        <f ca="1">IF(A51&lt;$C$9,'ASSIGNMENT-CLASSTEST'!H49*10,"")</f>
        <v>90</v>
      </c>
      <c r="BN52" s="83">
        <f ca="1">IF(A51&lt;$C$9,'ASSIGNMENT-CLASSTEST'!I49*10,"")</f>
        <v>80</v>
      </c>
      <c r="BO52" s="83">
        <f ca="1">IF(A51&lt;$C$9,('ASSIGNMENT-CLASSTEST'!D49*100)/15,"")</f>
        <v>93.333333333333329</v>
      </c>
      <c r="BP52" s="83">
        <f ca="1">IF(A51&lt;$C$9,('ASSIGNMENT-CLASSTEST'!E49*100)/15,"")</f>
        <v>93.333333333333329</v>
      </c>
      <c r="BQ52" s="83">
        <f t="shared" ca="1" si="21"/>
        <v>80</v>
      </c>
      <c r="BR52" s="83">
        <f t="shared" ca="1" si="22"/>
        <v>93.333333333333329</v>
      </c>
      <c r="BS52" s="103">
        <f t="shared" ca="1" si="23"/>
        <v>80</v>
      </c>
      <c r="BT52" s="103">
        <f t="shared" ca="1" si="24"/>
        <v>93.333333333333314</v>
      </c>
      <c r="BU52" s="103">
        <f t="shared" ca="1" si="25"/>
        <v>0</v>
      </c>
      <c r="BV52" s="103">
        <f t="shared" ca="1" si="26"/>
        <v>1.4210854715202004E-14</v>
      </c>
    </row>
    <row r="53" spans="1:74" x14ac:dyDescent="0.25">
      <c r="A53" s="66">
        <f>IF(A52&lt;$C$9,'MASTER COPY'!A51,"")</f>
        <v>43</v>
      </c>
      <c r="B53" s="34">
        <f>IF(A52&lt;$C$9,'MASTER COPY'!B51,"")</f>
        <v>430417020006</v>
      </c>
      <c r="C53" s="34" t="str">
        <f>IF(A52&lt;$C$9,'MASTER COPY'!C51,"")</f>
        <v>DEBARATI DAS</v>
      </c>
      <c r="D53" s="46">
        <f t="shared" ca="1" si="7"/>
        <v>16</v>
      </c>
      <c r="E53" s="36" t="str">
        <f t="shared" ca="1" si="8"/>
        <v>Y</v>
      </c>
      <c r="F53" s="46">
        <f t="shared" ca="1" si="9"/>
        <v>16</v>
      </c>
      <c r="G53" s="66" t="str">
        <f t="shared" ca="1" si="10"/>
        <v>Y</v>
      </c>
      <c r="H53" s="46">
        <f t="shared" ca="1" si="11"/>
        <v>16</v>
      </c>
      <c r="I53" s="66" t="str">
        <f t="shared" ca="1" si="12"/>
        <v>Y</v>
      </c>
      <c r="J53" s="46">
        <f t="shared" ca="1" si="13"/>
        <v>16</v>
      </c>
      <c r="K53" s="66" t="str">
        <f t="shared" ca="1" si="14"/>
        <v>Y</v>
      </c>
      <c r="L53" s="46">
        <f t="shared" ca="1" si="0"/>
        <v>16</v>
      </c>
      <c r="M53" s="66" t="str">
        <f t="shared" ca="1" si="15"/>
        <v>Y</v>
      </c>
      <c r="N53" s="46">
        <f t="shared" ca="1" si="16"/>
        <v>18.666666666666657</v>
      </c>
      <c r="O53" s="66" t="str">
        <f t="shared" ca="1" si="1"/>
        <v>Y</v>
      </c>
      <c r="P53" s="46">
        <f t="shared" ca="1" si="17"/>
        <v>18.666666666666671</v>
      </c>
      <c r="Q53" s="66" t="str">
        <f t="shared" ca="1" si="2"/>
        <v>Y</v>
      </c>
      <c r="R53" s="46">
        <f t="shared" ca="1" si="18"/>
        <v>18.666666666666671</v>
      </c>
      <c r="S53" s="66" t="str">
        <f t="shared" ca="1" si="3"/>
        <v>Y</v>
      </c>
      <c r="T53" s="46">
        <f t="shared" ca="1" si="19"/>
        <v>18.666666666666671</v>
      </c>
      <c r="U53" s="66" t="str">
        <f t="shared" ca="1" si="4"/>
        <v>Y</v>
      </c>
      <c r="V53" s="46">
        <f t="shared" ca="1" si="20"/>
        <v>18.666666666666671</v>
      </c>
      <c r="W53" s="65" t="str">
        <f t="shared" ca="1" si="5"/>
        <v>Y</v>
      </c>
      <c r="X53" s="46">
        <f ca="1">IF(A52&lt;$C$9,'MASTER COPY'!M51,"")</f>
        <v>65</v>
      </c>
      <c r="Y53" s="66" t="str">
        <f t="shared" ca="1" si="6"/>
        <v>Y</v>
      </c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L53" s="83">
        <f ca="1">IF(A52&lt;$C$9,'ASSIGNMENT-CLASSTEST'!G50*10,"")</f>
        <v>80</v>
      </c>
      <c r="BM53" s="83">
        <f ca="1">IF(A52&lt;$C$9,'ASSIGNMENT-CLASSTEST'!H50*10,"")</f>
        <v>80</v>
      </c>
      <c r="BN53" s="83">
        <f ca="1">IF(A52&lt;$C$9,'ASSIGNMENT-CLASSTEST'!I50*10,"")</f>
        <v>80</v>
      </c>
      <c r="BO53" s="83">
        <f ca="1">IF(A52&lt;$C$9,('ASSIGNMENT-CLASSTEST'!D50*100)/15,"")</f>
        <v>96.666666666666671</v>
      </c>
      <c r="BP53" s="83">
        <f ca="1">IF(A52&lt;$C$9,('ASSIGNMENT-CLASSTEST'!E50*100)/15,"")</f>
        <v>90</v>
      </c>
      <c r="BQ53" s="83">
        <f t="shared" ca="1" si="21"/>
        <v>80</v>
      </c>
      <c r="BR53" s="83">
        <f t="shared" ca="1" si="22"/>
        <v>93.333333333333343</v>
      </c>
      <c r="BS53" s="103">
        <f t="shared" ca="1" si="23"/>
        <v>80</v>
      </c>
      <c r="BT53" s="103">
        <f t="shared" ca="1" si="24"/>
        <v>93.333333333333343</v>
      </c>
      <c r="BU53" s="103">
        <f t="shared" ca="1" si="25"/>
        <v>0</v>
      </c>
      <c r="BV53" s="103">
        <f t="shared" ca="1" si="26"/>
        <v>0</v>
      </c>
    </row>
    <row r="54" spans="1:74" x14ac:dyDescent="0.25">
      <c r="A54" s="66">
        <f>IF(A53&lt;$C$9,'MASTER COPY'!A52,"")</f>
        <v>44</v>
      </c>
      <c r="B54" s="34">
        <f>IF(A53&lt;$C$9,'MASTER COPY'!B52,"")</f>
        <v>430417020019</v>
      </c>
      <c r="C54" s="34" t="str">
        <f>IF(A53&lt;$C$9,'MASTER COPY'!C52,"")</f>
        <v>SNEHA HALDER</v>
      </c>
      <c r="D54" s="46">
        <f t="shared" ca="1" si="7"/>
        <v>20</v>
      </c>
      <c r="E54" s="36" t="str">
        <f t="shared" ca="1" si="8"/>
        <v>Y</v>
      </c>
      <c r="F54" s="46">
        <f t="shared" ca="1" si="9"/>
        <v>20</v>
      </c>
      <c r="G54" s="66" t="str">
        <f t="shared" ca="1" si="10"/>
        <v>Y</v>
      </c>
      <c r="H54" s="46">
        <f t="shared" ca="1" si="11"/>
        <v>20</v>
      </c>
      <c r="I54" s="66" t="str">
        <f t="shared" ca="1" si="12"/>
        <v>Y</v>
      </c>
      <c r="J54" s="46">
        <f t="shared" ca="1" si="13"/>
        <v>20</v>
      </c>
      <c r="K54" s="66" t="str">
        <f t="shared" ca="1" si="14"/>
        <v>Y</v>
      </c>
      <c r="L54" s="46">
        <f t="shared" ca="1" si="0"/>
        <v>20</v>
      </c>
      <c r="M54" s="66" t="str">
        <f t="shared" ca="1" si="15"/>
        <v>Y</v>
      </c>
      <c r="N54" s="46">
        <f t="shared" ca="1" si="16"/>
        <v>18.666666666666671</v>
      </c>
      <c r="O54" s="66" t="str">
        <f t="shared" ca="1" si="1"/>
        <v>Y</v>
      </c>
      <c r="P54" s="46">
        <f t="shared" ca="1" si="17"/>
        <v>18.666666666666664</v>
      </c>
      <c r="Q54" s="66" t="str">
        <f t="shared" ca="1" si="2"/>
        <v>Y</v>
      </c>
      <c r="R54" s="46">
        <f t="shared" ca="1" si="18"/>
        <v>18.666666666666664</v>
      </c>
      <c r="S54" s="66" t="str">
        <f t="shared" ca="1" si="3"/>
        <v>Y</v>
      </c>
      <c r="T54" s="46">
        <f t="shared" ca="1" si="19"/>
        <v>18.666666666666664</v>
      </c>
      <c r="U54" s="66" t="str">
        <f t="shared" ca="1" si="4"/>
        <v>Y</v>
      </c>
      <c r="V54" s="46">
        <f t="shared" ca="1" si="20"/>
        <v>18.666666666666664</v>
      </c>
      <c r="W54" s="65" t="str">
        <f t="shared" ca="1" si="5"/>
        <v>Y</v>
      </c>
      <c r="X54" s="46">
        <f ca="1">IF(A53&lt;$C$9,'MASTER COPY'!M52,"")</f>
        <v>64</v>
      </c>
      <c r="Y54" s="66" t="str">
        <f t="shared" ca="1" si="6"/>
        <v>Y</v>
      </c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L54" s="83">
        <f ca="1">IF(A53&lt;$C$9,'ASSIGNMENT-CLASSTEST'!G51*10,"")</f>
        <v>100</v>
      </c>
      <c r="BM54" s="83">
        <f ca="1">IF(A53&lt;$C$9,'ASSIGNMENT-CLASSTEST'!H51*10,"")</f>
        <v>100</v>
      </c>
      <c r="BN54" s="83">
        <f ca="1">IF(A53&lt;$C$9,'ASSIGNMENT-CLASSTEST'!I51*10,"")</f>
        <v>100</v>
      </c>
      <c r="BO54" s="83">
        <f ca="1">IF(A53&lt;$C$9,('ASSIGNMENT-CLASSTEST'!D51*100)/15,"")</f>
        <v>93.333333333333329</v>
      </c>
      <c r="BP54" s="83">
        <f ca="1">IF(A53&lt;$C$9,('ASSIGNMENT-CLASSTEST'!E51*100)/15,"")</f>
        <v>93.333333333333329</v>
      </c>
      <c r="BQ54" s="83">
        <f t="shared" ca="1" si="21"/>
        <v>100</v>
      </c>
      <c r="BR54" s="83">
        <f t="shared" ca="1" si="22"/>
        <v>93.333333333333329</v>
      </c>
      <c r="BS54" s="103">
        <f t="shared" ca="1" si="23"/>
        <v>100</v>
      </c>
      <c r="BT54" s="103">
        <f t="shared" ca="1" si="24"/>
        <v>93.333333333333314</v>
      </c>
      <c r="BU54" s="103">
        <f t="shared" ca="1" si="25"/>
        <v>0</v>
      </c>
      <c r="BV54" s="103">
        <f t="shared" ca="1" si="26"/>
        <v>1.4210854715202004E-14</v>
      </c>
    </row>
    <row r="55" spans="1:74" x14ac:dyDescent="0.25">
      <c r="A55" s="66">
        <f>IF(A54&lt;$C$9,'MASTER COPY'!A53,"")</f>
        <v>45</v>
      </c>
      <c r="B55" s="34">
        <f>IF(A54&lt;$C$9,'MASTER COPY'!B53,"")</f>
        <v>430417020020</v>
      </c>
      <c r="C55" s="34" t="str">
        <f>IF(A54&lt;$C$9,'MASTER COPY'!C53,"")</f>
        <v>ARPITA DUTTA</v>
      </c>
      <c r="D55" s="46">
        <f t="shared" ca="1" si="7"/>
        <v>18</v>
      </c>
      <c r="E55" s="36" t="str">
        <f t="shared" ca="1" si="8"/>
        <v>Y</v>
      </c>
      <c r="F55" s="46">
        <f t="shared" ca="1" si="9"/>
        <v>16</v>
      </c>
      <c r="G55" s="66" t="str">
        <f t="shared" ca="1" si="10"/>
        <v>Y</v>
      </c>
      <c r="H55" s="46">
        <f t="shared" ca="1" si="11"/>
        <v>16</v>
      </c>
      <c r="I55" s="66" t="str">
        <f t="shared" ca="1" si="12"/>
        <v>Y</v>
      </c>
      <c r="J55" s="46">
        <f t="shared" ca="1" si="13"/>
        <v>16</v>
      </c>
      <c r="K55" s="66" t="str">
        <f t="shared" ca="1" si="14"/>
        <v>Y</v>
      </c>
      <c r="L55" s="46">
        <f t="shared" ca="1" si="0"/>
        <v>14</v>
      </c>
      <c r="M55" s="66" t="str">
        <f t="shared" ca="1" si="15"/>
        <v>Y</v>
      </c>
      <c r="N55" s="46">
        <f t="shared" ca="1" si="16"/>
        <v>18.666666666666671</v>
      </c>
      <c r="O55" s="66" t="str">
        <f t="shared" ca="1" si="1"/>
        <v>Y</v>
      </c>
      <c r="P55" s="46">
        <f t="shared" ca="1" si="17"/>
        <v>18.666666666666664</v>
      </c>
      <c r="Q55" s="66" t="str">
        <f t="shared" ca="1" si="2"/>
        <v>Y</v>
      </c>
      <c r="R55" s="46">
        <f t="shared" ca="1" si="18"/>
        <v>18.666666666666664</v>
      </c>
      <c r="S55" s="66" t="str">
        <f t="shared" ca="1" si="3"/>
        <v>Y</v>
      </c>
      <c r="T55" s="46">
        <f t="shared" ca="1" si="19"/>
        <v>18.666666666666664</v>
      </c>
      <c r="U55" s="66" t="str">
        <f t="shared" ca="1" si="4"/>
        <v>Y</v>
      </c>
      <c r="V55" s="46">
        <f t="shared" ca="1" si="20"/>
        <v>18.666666666666664</v>
      </c>
      <c r="W55" s="65" t="str">
        <f t="shared" ca="1" si="5"/>
        <v>Y</v>
      </c>
      <c r="X55" s="46">
        <f ca="1">IF(A54&lt;$C$9,'MASTER COPY'!M53,"")</f>
        <v>67</v>
      </c>
      <c r="Y55" s="66" t="str">
        <f t="shared" ca="1" si="6"/>
        <v>Y</v>
      </c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L55" s="83">
        <f ca="1">IF(A54&lt;$C$9,'ASSIGNMENT-CLASSTEST'!G52*10,"")</f>
        <v>70</v>
      </c>
      <c r="BM55" s="83">
        <f ca="1">IF(A54&lt;$C$9,'ASSIGNMENT-CLASSTEST'!H52*10,"")</f>
        <v>90</v>
      </c>
      <c r="BN55" s="83">
        <f ca="1">IF(A54&lt;$C$9,'ASSIGNMENT-CLASSTEST'!I52*10,"")</f>
        <v>80</v>
      </c>
      <c r="BO55" s="83">
        <f ca="1">IF(A54&lt;$C$9,('ASSIGNMENT-CLASSTEST'!D52*100)/15,"")</f>
        <v>93.333333333333329</v>
      </c>
      <c r="BP55" s="83">
        <f ca="1">IF(A54&lt;$C$9,('ASSIGNMENT-CLASSTEST'!E52*100)/15,"")</f>
        <v>93.333333333333329</v>
      </c>
      <c r="BQ55" s="83">
        <f t="shared" ca="1" si="21"/>
        <v>80</v>
      </c>
      <c r="BR55" s="83">
        <f t="shared" ca="1" si="22"/>
        <v>93.333333333333329</v>
      </c>
      <c r="BS55" s="103">
        <f t="shared" ca="1" si="23"/>
        <v>80</v>
      </c>
      <c r="BT55" s="103">
        <f t="shared" ca="1" si="24"/>
        <v>93.333333333333314</v>
      </c>
      <c r="BU55" s="103">
        <f t="shared" ca="1" si="25"/>
        <v>0</v>
      </c>
      <c r="BV55" s="103">
        <f t="shared" ca="1" si="26"/>
        <v>1.4210854715202004E-14</v>
      </c>
    </row>
    <row r="56" spans="1:74" x14ac:dyDescent="0.25">
      <c r="A56" s="66">
        <f>IF(A55&lt;$C$9,'MASTER COPY'!A54,"")</f>
        <v>46</v>
      </c>
      <c r="B56" s="34">
        <f>IF(A55&lt;$C$9,'MASTER COPY'!B54,"")</f>
        <v>430417020028</v>
      </c>
      <c r="C56" s="34" t="str">
        <f>IF(A55&lt;$C$9,'MASTER COPY'!C54,"")</f>
        <v>DEBASMITA PATHAK</v>
      </c>
      <c r="D56" s="46">
        <f t="shared" ca="1" si="7"/>
        <v>16</v>
      </c>
      <c r="E56" s="36" t="str">
        <f t="shared" ca="1" si="8"/>
        <v>Y</v>
      </c>
      <c r="F56" s="46">
        <f t="shared" ca="1" si="9"/>
        <v>18</v>
      </c>
      <c r="G56" s="66" t="str">
        <f t="shared" ca="1" si="10"/>
        <v>Y</v>
      </c>
      <c r="H56" s="46">
        <f t="shared" ca="1" si="11"/>
        <v>18</v>
      </c>
      <c r="I56" s="66" t="str">
        <f t="shared" ca="1" si="12"/>
        <v>Y</v>
      </c>
      <c r="J56" s="46">
        <f t="shared" ca="1" si="13"/>
        <v>18</v>
      </c>
      <c r="K56" s="66" t="str">
        <f t="shared" ca="1" si="14"/>
        <v>Y</v>
      </c>
      <c r="L56" s="46">
        <f t="shared" ca="1" si="0"/>
        <v>20</v>
      </c>
      <c r="M56" s="66" t="str">
        <f t="shared" ca="1" si="15"/>
        <v>Y</v>
      </c>
      <c r="N56" s="46">
        <f t="shared" ca="1" si="16"/>
        <v>18.666666666666671</v>
      </c>
      <c r="O56" s="66" t="str">
        <f t="shared" ca="1" si="1"/>
        <v>Y</v>
      </c>
      <c r="P56" s="46">
        <f t="shared" ca="1" si="17"/>
        <v>18.666666666666664</v>
      </c>
      <c r="Q56" s="66" t="str">
        <f t="shared" ca="1" si="2"/>
        <v>Y</v>
      </c>
      <c r="R56" s="46">
        <f t="shared" ca="1" si="18"/>
        <v>18.666666666666664</v>
      </c>
      <c r="S56" s="66" t="str">
        <f t="shared" ca="1" si="3"/>
        <v>Y</v>
      </c>
      <c r="T56" s="46">
        <f t="shared" ca="1" si="19"/>
        <v>18.666666666666664</v>
      </c>
      <c r="U56" s="66" t="str">
        <f t="shared" ca="1" si="4"/>
        <v>Y</v>
      </c>
      <c r="V56" s="46">
        <f t="shared" ca="1" si="20"/>
        <v>18.666666666666664</v>
      </c>
      <c r="W56" s="65" t="str">
        <f t="shared" ca="1" si="5"/>
        <v>Y</v>
      </c>
      <c r="X56" s="46">
        <f ca="1">IF(A55&lt;$C$9,'MASTER COPY'!M54,"")</f>
        <v>64</v>
      </c>
      <c r="Y56" s="66" t="str">
        <f t="shared" ca="1" si="6"/>
        <v>Y</v>
      </c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L56" s="83">
        <f ca="1">IF(A55&lt;$C$9,'ASSIGNMENT-CLASSTEST'!G53*10,"")</f>
        <v>100</v>
      </c>
      <c r="BM56" s="83">
        <f ca="1">IF(A55&lt;$C$9,'ASSIGNMENT-CLASSTEST'!H53*10,"")</f>
        <v>80</v>
      </c>
      <c r="BN56" s="83">
        <f ca="1">IF(A55&lt;$C$9,'ASSIGNMENT-CLASSTEST'!I53*10,"")</f>
        <v>90</v>
      </c>
      <c r="BO56" s="83">
        <f ca="1">IF(A55&lt;$C$9,('ASSIGNMENT-CLASSTEST'!D53*100)/15,"")</f>
        <v>93.333333333333329</v>
      </c>
      <c r="BP56" s="83">
        <f ca="1">IF(A55&lt;$C$9,('ASSIGNMENT-CLASSTEST'!E53*100)/15,"")</f>
        <v>93.333333333333329</v>
      </c>
      <c r="BQ56" s="83">
        <f t="shared" ca="1" si="21"/>
        <v>90</v>
      </c>
      <c r="BR56" s="83">
        <f t="shared" ca="1" si="22"/>
        <v>93.333333333333329</v>
      </c>
      <c r="BS56" s="103">
        <f t="shared" ca="1" si="23"/>
        <v>90</v>
      </c>
      <c r="BT56" s="103">
        <f t="shared" ca="1" si="24"/>
        <v>93.333333333333314</v>
      </c>
      <c r="BU56" s="103">
        <f t="shared" ca="1" si="25"/>
        <v>0</v>
      </c>
      <c r="BV56" s="103">
        <f t="shared" ca="1" si="26"/>
        <v>1.4210854715202004E-14</v>
      </c>
    </row>
    <row r="57" spans="1:74" x14ac:dyDescent="0.25">
      <c r="A57" s="66">
        <f>IF(A56&lt;$C$9,'MASTER COPY'!A55,"")</f>
        <v>47</v>
      </c>
      <c r="B57" s="34">
        <f>IF(A56&lt;$C$9,'MASTER COPY'!B55,"")</f>
        <v>430417020034</v>
      </c>
      <c r="C57" s="34" t="str">
        <f>IF(A56&lt;$C$9,'MASTER COPY'!C55,"")</f>
        <v>SHREYASI KARMAKAR</v>
      </c>
      <c r="D57" s="46">
        <f t="shared" ca="1" si="7"/>
        <v>18</v>
      </c>
      <c r="E57" s="36" t="str">
        <f t="shared" ca="1" si="8"/>
        <v>Y</v>
      </c>
      <c r="F57" s="46">
        <f t="shared" ca="1" si="9"/>
        <v>16</v>
      </c>
      <c r="G57" s="66" t="str">
        <f t="shared" ca="1" si="10"/>
        <v>Y</v>
      </c>
      <c r="H57" s="46">
        <f t="shared" ca="1" si="11"/>
        <v>16</v>
      </c>
      <c r="I57" s="66" t="str">
        <f t="shared" ca="1" si="12"/>
        <v>Y</v>
      </c>
      <c r="J57" s="46">
        <f t="shared" ca="1" si="13"/>
        <v>16</v>
      </c>
      <c r="K57" s="66" t="str">
        <f t="shared" ca="1" si="14"/>
        <v>Y</v>
      </c>
      <c r="L57" s="46">
        <f t="shared" ca="1" si="0"/>
        <v>14</v>
      </c>
      <c r="M57" s="66" t="str">
        <f t="shared" ca="1" si="15"/>
        <v>Y</v>
      </c>
      <c r="N57" s="46">
        <f t="shared" ca="1" si="16"/>
        <v>18.666666666666657</v>
      </c>
      <c r="O57" s="66" t="str">
        <f t="shared" ca="1" si="1"/>
        <v>Y</v>
      </c>
      <c r="P57" s="46">
        <f t="shared" ca="1" si="17"/>
        <v>18.666666666666671</v>
      </c>
      <c r="Q57" s="66" t="str">
        <f t="shared" ca="1" si="2"/>
        <v>Y</v>
      </c>
      <c r="R57" s="46">
        <f t="shared" ca="1" si="18"/>
        <v>18.666666666666671</v>
      </c>
      <c r="S57" s="66" t="str">
        <f t="shared" ca="1" si="3"/>
        <v>Y</v>
      </c>
      <c r="T57" s="46">
        <f t="shared" ca="1" si="19"/>
        <v>18.666666666666671</v>
      </c>
      <c r="U57" s="66" t="str">
        <f t="shared" ca="1" si="4"/>
        <v>Y</v>
      </c>
      <c r="V57" s="46">
        <f t="shared" ca="1" si="20"/>
        <v>18.666666666666671</v>
      </c>
      <c r="W57" s="65" t="str">
        <f t="shared" ca="1" si="5"/>
        <v>Y</v>
      </c>
      <c r="X57" s="46">
        <f ca="1">IF(A56&lt;$C$9,'MASTER COPY'!M55,"")</f>
        <v>67</v>
      </c>
      <c r="Y57" s="66" t="str">
        <f t="shared" ca="1" si="6"/>
        <v>Y</v>
      </c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L57" s="83">
        <f ca="1">IF(A56&lt;$C$9,'ASSIGNMENT-CLASSTEST'!G54*10,"")</f>
        <v>70</v>
      </c>
      <c r="BM57" s="83">
        <f ca="1">IF(A56&lt;$C$9,'ASSIGNMENT-CLASSTEST'!H54*10,"")</f>
        <v>90</v>
      </c>
      <c r="BN57" s="83">
        <f ca="1">IF(A56&lt;$C$9,'ASSIGNMENT-CLASSTEST'!I54*10,"")</f>
        <v>80</v>
      </c>
      <c r="BO57" s="83">
        <f ca="1">IF(A56&lt;$C$9,('ASSIGNMENT-CLASSTEST'!D54*100)/15,"")</f>
        <v>96.666666666666671</v>
      </c>
      <c r="BP57" s="83">
        <f ca="1">IF(A56&lt;$C$9,('ASSIGNMENT-CLASSTEST'!E54*100)/15,"")</f>
        <v>90</v>
      </c>
      <c r="BQ57" s="83">
        <f t="shared" ca="1" si="21"/>
        <v>80</v>
      </c>
      <c r="BR57" s="83">
        <f t="shared" ca="1" si="22"/>
        <v>93.333333333333343</v>
      </c>
      <c r="BS57" s="103">
        <f t="shared" ca="1" si="23"/>
        <v>80</v>
      </c>
      <c r="BT57" s="103">
        <f t="shared" ca="1" si="24"/>
        <v>93.333333333333343</v>
      </c>
      <c r="BU57" s="103">
        <f t="shared" ca="1" si="25"/>
        <v>0</v>
      </c>
      <c r="BV57" s="103">
        <f t="shared" ca="1" si="26"/>
        <v>0</v>
      </c>
    </row>
    <row r="58" spans="1:74" x14ac:dyDescent="0.25">
      <c r="A58" s="66">
        <f>IF(A57&lt;$C$9,'MASTER COPY'!A56,"")</f>
        <v>48</v>
      </c>
      <c r="B58" s="34">
        <f>IF(A57&lt;$C$9,'MASTER COPY'!B56,"")</f>
        <v>430417020040</v>
      </c>
      <c r="C58" s="34" t="str">
        <f>IF(A57&lt;$C$9,'MASTER COPY'!C56,"")</f>
        <v>RUPARNA MUKHERJEE</v>
      </c>
      <c r="D58" s="46">
        <f t="shared" ca="1" si="7"/>
        <v>18</v>
      </c>
      <c r="E58" s="36" t="str">
        <f t="shared" ca="1" si="8"/>
        <v>Y</v>
      </c>
      <c r="F58" s="46">
        <f t="shared" ca="1" si="9"/>
        <v>16</v>
      </c>
      <c r="G58" s="66" t="str">
        <f t="shared" ca="1" si="10"/>
        <v>Y</v>
      </c>
      <c r="H58" s="46">
        <f t="shared" ca="1" si="11"/>
        <v>16</v>
      </c>
      <c r="I58" s="66" t="str">
        <f t="shared" ca="1" si="12"/>
        <v>Y</v>
      </c>
      <c r="J58" s="46">
        <f t="shared" ca="1" si="13"/>
        <v>16</v>
      </c>
      <c r="K58" s="66" t="str">
        <f t="shared" ca="1" si="14"/>
        <v>Y</v>
      </c>
      <c r="L58" s="46">
        <f t="shared" ca="1" si="0"/>
        <v>14</v>
      </c>
      <c r="M58" s="66" t="str">
        <f t="shared" ca="1" si="15"/>
        <v>Y</v>
      </c>
      <c r="N58" s="46">
        <f t="shared" ca="1" si="16"/>
        <v>18.666666666666657</v>
      </c>
      <c r="O58" s="66" t="str">
        <f t="shared" ca="1" si="1"/>
        <v>Y</v>
      </c>
      <c r="P58" s="46">
        <f t="shared" ca="1" si="17"/>
        <v>18.666666666666671</v>
      </c>
      <c r="Q58" s="66" t="str">
        <f t="shared" ca="1" si="2"/>
        <v>Y</v>
      </c>
      <c r="R58" s="46">
        <f t="shared" ca="1" si="18"/>
        <v>18.666666666666671</v>
      </c>
      <c r="S58" s="66" t="str">
        <f t="shared" ca="1" si="3"/>
        <v>Y</v>
      </c>
      <c r="T58" s="46">
        <f t="shared" ca="1" si="19"/>
        <v>18.666666666666671</v>
      </c>
      <c r="U58" s="66" t="str">
        <f t="shared" ca="1" si="4"/>
        <v>Y</v>
      </c>
      <c r="V58" s="46">
        <f t="shared" ca="1" si="20"/>
        <v>18.666666666666671</v>
      </c>
      <c r="W58" s="65" t="str">
        <f t="shared" ca="1" si="5"/>
        <v>Y</v>
      </c>
      <c r="X58" s="46">
        <f ca="1">IF(A57&lt;$C$9,'MASTER COPY'!M56,"")</f>
        <v>66</v>
      </c>
      <c r="Y58" s="66" t="str">
        <f t="shared" ca="1" si="6"/>
        <v>Y</v>
      </c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L58" s="83">
        <f ca="1">IF(A57&lt;$C$9,'ASSIGNMENT-CLASSTEST'!G55*10,"")</f>
        <v>70</v>
      </c>
      <c r="BM58" s="83">
        <f ca="1">IF(A57&lt;$C$9,'ASSIGNMENT-CLASSTEST'!H55*10,"")</f>
        <v>90</v>
      </c>
      <c r="BN58" s="83">
        <f ca="1">IF(A57&lt;$C$9,'ASSIGNMENT-CLASSTEST'!I55*10,"")</f>
        <v>80</v>
      </c>
      <c r="BO58" s="83">
        <f ca="1">IF(A57&lt;$C$9,('ASSIGNMENT-CLASSTEST'!D55*100)/15,"")</f>
        <v>96.666666666666671</v>
      </c>
      <c r="BP58" s="83">
        <f ca="1">IF(A57&lt;$C$9,('ASSIGNMENT-CLASSTEST'!E55*100)/15,"")</f>
        <v>90</v>
      </c>
      <c r="BQ58" s="83">
        <f t="shared" ca="1" si="21"/>
        <v>80</v>
      </c>
      <c r="BR58" s="83">
        <f t="shared" ca="1" si="22"/>
        <v>93.333333333333343</v>
      </c>
      <c r="BS58" s="103">
        <f t="shared" ca="1" si="23"/>
        <v>80</v>
      </c>
      <c r="BT58" s="103">
        <f t="shared" ca="1" si="24"/>
        <v>93.333333333333343</v>
      </c>
      <c r="BU58" s="103">
        <f t="shared" ca="1" si="25"/>
        <v>0</v>
      </c>
      <c r="BV58" s="103">
        <f t="shared" ca="1" si="26"/>
        <v>0</v>
      </c>
    </row>
    <row r="59" spans="1:74" x14ac:dyDescent="0.25">
      <c r="A59" s="66">
        <f>IF(A58&lt;$C$9,'MASTER COPY'!A57,"")</f>
        <v>49</v>
      </c>
      <c r="B59" s="34">
        <f>IF(A58&lt;$C$9,'MASTER COPY'!B57,"")</f>
        <v>430417020043</v>
      </c>
      <c r="C59" s="34" t="str">
        <f>IF(A58&lt;$C$9,'MASTER COPY'!C57,"")</f>
        <v>SHREYASHREE MONDAL</v>
      </c>
      <c r="D59" s="46">
        <f t="shared" ca="1" si="7"/>
        <v>14</v>
      </c>
      <c r="E59" s="36" t="str">
        <f t="shared" ca="1" si="8"/>
        <v>Y</v>
      </c>
      <c r="F59" s="46">
        <f t="shared" ca="1" si="9"/>
        <v>16</v>
      </c>
      <c r="G59" s="66" t="str">
        <f t="shared" ca="1" si="10"/>
        <v>Y</v>
      </c>
      <c r="H59" s="46">
        <f t="shared" ca="1" si="11"/>
        <v>16</v>
      </c>
      <c r="I59" s="66" t="str">
        <f t="shared" ca="1" si="12"/>
        <v>Y</v>
      </c>
      <c r="J59" s="46">
        <f t="shared" ca="1" si="13"/>
        <v>16</v>
      </c>
      <c r="K59" s="66" t="str">
        <f t="shared" ca="1" si="14"/>
        <v>Y</v>
      </c>
      <c r="L59" s="46">
        <f t="shared" ca="1" si="0"/>
        <v>18</v>
      </c>
      <c r="M59" s="66" t="str">
        <f t="shared" ca="1" si="15"/>
        <v>Y</v>
      </c>
      <c r="N59" s="46">
        <f t="shared" ca="1" si="16"/>
        <v>18.666666666666671</v>
      </c>
      <c r="O59" s="66" t="str">
        <f t="shared" ca="1" si="1"/>
        <v>Y</v>
      </c>
      <c r="P59" s="46">
        <f t="shared" ca="1" si="17"/>
        <v>18.666666666666664</v>
      </c>
      <c r="Q59" s="66" t="str">
        <f t="shared" ca="1" si="2"/>
        <v>Y</v>
      </c>
      <c r="R59" s="46">
        <f t="shared" ca="1" si="18"/>
        <v>18.666666666666664</v>
      </c>
      <c r="S59" s="66" t="str">
        <f t="shared" ca="1" si="3"/>
        <v>Y</v>
      </c>
      <c r="T59" s="46">
        <f t="shared" ca="1" si="19"/>
        <v>18.666666666666664</v>
      </c>
      <c r="U59" s="66" t="str">
        <f t="shared" ca="1" si="4"/>
        <v>Y</v>
      </c>
      <c r="V59" s="46">
        <f t="shared" ca="1" si="20"/>
        <v>18.666666666666664</v>
      </c>
      <c r="W59" s="65" t="str">
        <f t="shared" ca="1" si="5"/>
        <v>Y</v>
      </c>
      <c r="X59" s="46">
        <f ca="1">IF(A58&lt;$C$9,'MASTER COPY'!M57,"")</f>
        <v>68</v>
      </c>
      <c r="Y59" s="66" t="str">
        <f t="shared" ca="1" si="6"/>
        <v>Y</v>
      </c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L59" s="83">
        <f ca="1">IF(A58&lt;$C$9,'ASSIGNMENT-CLASSTEST'!G56*10,"")</f>
        <v>90</v>
      </c>
      <c r="BM59" s="83">
        <f ca="1">IF(A58&lt;$C$9,'ASSIGNMENT-CLASSTEST'!H56*10,"")</f>
        <v>70</v>
      </c>
      <c r="BN59" s="83">
        <f ca="1">IF(A58&lt;$C$9,'ASSIGNMENT-CLASSTEST'!I56*10,"")</f>
        <v>80</v>
      </c>
      <c r="BO59" s="83">
        <f ca="1">IF(A58&lt;$C$9,('ASSIGNMENT-CLASSTEST'!D56*100)/15,"")</f>
        <v>93.333333333333329</v>
      </c>
      <c r="BP59" s="83">
        <f ca="1">IF(A58&lt;$C$9,('ASSIGNMENT-CLASSTEST'!E56*100)/15,"")</f>
        <v>93.333333333333329</v>
      </c>
      <c r="BQ59" s="83">
        <f t="shared" ca="1" si="21"/>
        <v>80</v>
      </c>
      <c r="BR59" s="83">
        <f t="shared" ca="1" si="22"/>
        <v>93.333333333333329</v>
      </c>
      <c r="BS59" s="103">
        <f t="shared" ca="1" si="23"/>
        <v>80</v>
      </c>
      <c r="BT59" s="103">
        <f t="shared" ca="1" si="24"/>
        <v>93.333333333333314</v>
      </c>
      <c r="BU59" s="103">
        <f t="shared" ca="1" si="25"/>
        <v>0</v>
      </c>
      <c r="BV59" s="103">
        <f t="shared" ca="1" si="26"/>
        <v>1.4210854715202004E-14</v>
      </c>
    </row>
    <row r="60" spans="1:74" x14ac:dyDescent="0.25">
      <c r="A60" s="66">
        <f>IF(A59&lt;$C$9,'MASTER COPY'!A58,"")</f>
        <v>50</v>
      </c>
      <c r="B60" s="34">
        <f>IF(A59&lt;$C$9,'MASTER COPY'!B58,"")</f>
        <v>430417020048</v>
      </c>
      <c r="C60" s="34" t="str">
        <f>IF(A59&lt;$C$9,'MASTER COPY'!C58,"")</f>
        <v>ADRIJA SARKAR</v>
      </c>
      <c r="D60" s="46">
        <f t="shared" ca="1" si="7"/>
        <v>18</v>
      </c>
      <c r="E60" s="36" t="str">
        <f t="shared" ca="1" si="8"/>
        <v>Y</v>
      </c>
      <c r="F60" s="46">
        <f t="shared" ca="1" si="9"/>
        <v>18</v>
      </c>
      <c r="G60" s="66" t="str">
        <f t="shared" ca="1" si="10"/>
        <v>Y</v>
      </c>
      <c r="H60" s="46">
        <f t="shared" ca="1" si="11"/>
        <v>18</v>
      </c>
      <c r="I60" s="66" t="str">
        <f t="shared" ca="1" si="12"/>
        <v>Y</v>
      </c>
      <c r="J60" s="46">
        <f t="shared" ca="1" si="13"/>
        <v>18</v>
      </c>
      <c r="K60" s="66" t="str">
        <f t="shared" ca="1" si="14"/>
        <v>Y</v>
      </c>
      <c r="L60" s="46">
        <f t="shared" ca="1" si="0"/>
        <v>18</v>
      </c>
      <c r="M60" s="66" t="str">
        <f t="shared" ca="1" si="15"/>
        <v>Y</v>
      </c>
      <c r="N60" s="46">
        <f t="shared" ca="1" si="16"/>
        <v>18.666666666666657</v>
      </c>
      <c r="O60" s="66" t="str">
        <f t="shared" ca="1" si="1"/>
        <v>Y</v>
      </c>
      <c r="P60" s="46">
        <f t="shared" ca="1" si="17"/>
        <v>18.666666666666671</v>
      </c>
      <c r="Q60" s="66" t="str">
        <f t="shared" ca="1" si="2"/>
        <v>Y</v>
      </c>
      <c r="R60" s="46">
        <f t="shared" ca="1" si="18"/>
        <v>18.666666666666671</v>
      </c>
      <c r="S60" s="66" t="str">
        <f t="shared" ca="1" si="3"/>
        <v>Y</v>
      </c>
      <c r="T60" s="46">
        <f t="shared" ca="1" si="19"/>
        <v>18.666666666666671</v>
      </c>
      <c r="U60" s="66" t="str">
        <f t="shared" ca="1" si="4"/>
        <v>Y</v>
      </c>
      <c r="V60" s="46">
        <f t="shared" ca="1" si="20"/>
        <v>18.666666666666671</v>
      </c>
      <c r="W60" s="65" t="str">
        <f t="shared" ca="1" si="5"/>
        <v>Y</v>
      </c>
      <c r="X60" s="46">
        <f ca="1">IF(A59&lt;$C$9,'MASTER COPY'!M58,"")</f>
        <v>55</v>
      </c>
      <c r="Y60" s="66" t="str">
        <f t="shared" ca="1" si="6"/>
        <v>Y</v>
      </c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L60" s="83">
        <f ca="1">IF(A59&lt;$C$9,'ASSIGNMENT-CLASSTEST'!G57*10,"")</f>
        <v>90</v>
      </c>
      <c r="BM60" s="83">
        <f ca="1">IF(A59&lt;$C$9,'ASSIGNMENT-CLASSTEST'!H57*10,"")</f>
        <v>90</v>
      </c>
      <c r="BN60" s="83">
        <f ca="1">IF(A59&lt;$C$9,'ASSIGNMENT-CLASSTEST'!I57*10,"")</f>
        <v>90</v>
      </c>
      <c r="BO60" s="83">
        <f ca="1">IF(A59&lt;$C$9,('ASSIGNMENT-CLASSTEST'!D57*100)/15,"")</f>
        <v>96.666666666666671</v>
      </c>
      <c r="BP60" s="83">
        <f ca="1">IF(A59&lt;$C$9,('ASSIGNMENT-CLASSTEST'!E57*100)/15,"")</f>
        <v>90</v>
      </c>
      <c r="BQ60" s="83">
        <f t="shared" ca="1" si="21"/>
        <v>90</v>
      </c>
      <c r="BR60" s="83">
        <f t="shared" ca="1" si="22"/>
        <v>93.333333333333343</v>
      </c>
      <c r="BS60" s="103">
        <f t="shared" ca="1" si="23"/>
        <v>90</v>
      </c>
      <c r="BT60" s="103">
        <f t="shared" ca="1" si="24"/>
        <v>93.333333333333343</v>
      </c>
      <c r="BU60" s="103">
        <f t="shared" ca="1" si="25"/>
        <v>0</v>
      </c>
      <c r="BV60" s="103">
        <f t="shared" ca="1" si="26"/>
        <v>0</v>
      </c>
    </row>
    <row r="61" spans="1:74" x14ac:dyDescent="0.25">
      <c r="A61" s="66">
        <f>IF(A60&lt;$C$9,'MASTER COPY'!A59,"")</f>
        <v>51</v>
      </c>
      <c r="B61" s="34">
        <f>IF(A60&lt;$C$9,'MASTER COPY'!B59,"")</f>
        <v>430417020049</v>
      </c>
      <c r="C61" s="34" t="str">
        <f>IF(A60&lt;$C$9,'MASTER COPY'!C59,"")</f>
        <v>SUDIPA KARMAKAR</v>
      </c>
      <c r="D61" s="46">
        <f t="shared" ca="1" si="7"/>
        <v>18</v>
      </c>
      <c r="E61" s="36" t="str">
        <f t="shared" ca="1" si="8"/>
        <v>Y</v>
      </c>
      <c r="F61" s="46">
        <f t="shared" ca="1" si="9"/>
        <v>16</v>
      </c>
      <c r="G61" s="66" t="str">
        <f t="shared" ca="1" si="10"/>
        <v>Y</v>
      </c>
      <c r="H61" s="46">
        <f t="shared" ca="1" si="11"/>
        <v>16</v>
      </c>
      <c r="I61" s="66" t="str">
        <f t="shared" ca="1" si="12"/>
        <v>Y</v>
      </c>
      <c r="J61" s="46">
        <f t="shared" ca="1" si="13"/>
        <v>16</v>
      </c>
      <c r="K61" s="66" t="str">
        <f t="shared" ca="1" si="14"/>
        <v>Y</v>
      </c>
      <c r="L61" s="46">
        <f t="shared" ca="1" si="0"/>
        <v>14</v>
      </c>
      <c r="M61" s="66" t="str">
        <f t="shared" ca="1" si="15"/>
        <v>Y</v>
      </c>
      <c r="N61" s="46">
        <f t="shared" ca="1" si="16"/>
        <v>18.666666666666657</v>
      </c>
      <c r="O61" s="66" t="str">
        <f t="shared" ca="1" si="1"/>
        <v>Y</v>
      </c>
      <c r="P61" s="46">
        <f t="shared" ca="1" si="17"/>
        <v>18.666666666666671</v>
      </c>
      <c r="Q61" s="66" t="str">
        <f t="shared" ca="1" si="2"/>
        <v>Y</v>
      </c>
      <c r="R61" s="46">
        <f t="shared" ca="1" si="18"/>
        <v>18.666666666666671</v>
      </c>
      <c r="S61" s="66" t="str">
        <f t="shared" ca="1" si="3"/>
        <v>Y</v>
      </c>
      <c r="T61" s="46">
        <f t="shared" ca="1" si="19"/>
        <v>18.666666666666671</v>
      </c>
      <c r="U61" s="66" t="str">
        <f t="shared" ca="1" si="4"/>
        <v>Y</v>
      </c>
      <c r="V61" s="46">
        <f t="shared" ca="1" si="20"/>
        <v>18.666666666666671</v>
      </c>
      <c r="W61" s="65" t="str">
        <f t="shared" ca="1" si="5"/>
        <v>Y</v>
      </c>
      <c r="X61" s="46">
        <f ca="1">IF(A60&lt;$C$9,'MASTER COPY'!M59,"")</f>
        <v>66</v>
      </c>
      <c r="Y61" s="66" t="str">
        <f t="shared" ca="1" si="6"/>
        <v>Y</v>
      </c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L61" s="83">
        <f ca="1">IF(A60&lt;$C$9,'ASSIGNMENT-CLASSTEST'!G58*10,"")</f>
        <v>70</v>
      </c>
      <c r="BM61" s="83">
        <f ca="1">IF(A60&lt;$C$9,'ASSIGNMENT-CLASSTEST'!H58*10,"")</f>
        <v>90</v>
      </c>
      <c r="BN61" s="83">
        <f ca="1">IF(A60&lt;$C$9,'ASSIGNMENT-CLASSTEST'!I58*10,"")</f>
        <v>80</v>
      </c>
      <c r="BO61" s="83">
        <f ca="1">IF(A60&lt;$C$9,('ASSIGNMENT-CLASSTEST'!D58*100)/15,"")</f>
        <v>96.666666666666671</v>
      </c>
      <c r="BP61" s="83">
        <f ca="1">IF(A60&lt;$C$9,('ASSIGNMENT-CLASSTEST'!E58*100)/15,"")</f>
        <v>90</v>
      </c>
      <c r="BQ61" s="83">
        <f t="shared" ca="1" si="21"/>
        <v>80</v>
      </c>
      <c r="BR61" s="83">
        <f t="shared" ca="1" si="22"/>
        <v>93.333333333333343</v>
      </c>
      <c r="BS61" s="103">
        <f t="shared" ca="1" si="23"/>
        <v>80</v>
      </c>
      <c r="BT61" s="103">
        <f t="shared" ca="1" si="24"/>
        <v>93.333333333333343</v>
      </c>
      <c r="BU61" s="103">
        <f t="shared" ca="1" si="25"/>
        <v>0</v>
      </c>
      <c r="BV61" s="103">
        <f t="shared" ca="1" si="26"/>
        <v>0</v>
      </c>
    </row>
    <row r="62" spans="1:74" x14ac:dyDescent="0.25">
      <c r="A62" s="66">
        <f>IF(A61&lt;$C$9,'MASTER COPY'!A60,"")</f>
        <v>52</v>
      </c>
      <c r="B62" s="34">
        <f>IF(A61&lt;$C$9,'MASTER COPY'!B60,"")</f>
        <v>430417020053</v>
      </c>
      <c r="C62" s="34" t="str">
        <f>IF(A61&lt;$C$9,'MASTER COPY'!C60,"")</f>
        <v>SAYANI SADHUKHAN</v>
      </c>
      <c r="D62" s="46">
        <f t="shared" ca="1" si="7"/>
        <v>16</v>
      </c>
      <c r="E62" s="36" t="str">
        <f t="shared" ca="1" si="8"/>
        <v>Y</v>
      </c>
      <c r="F62" s="46">
        <f t="shared" ca="1" si="9"/>
        <v>18</v>
      </c>
      <c r="G62" s="66" t="str">
        <f t="shared" ca="1" si="10"/>
        <v>Y</v>
      </c>
      <c r="H62" s="46">
        <f t="shared" ca="1" si="11"/>
        <v>18</v>
      </c>
      <c r="I62" s="66" t="str">
        <f t="shared" ca="1" si="12"/>
        <v>Y</v>
      </c>
      <c r="J62" s="46">
        <f t="shared" ca="1" si="13"/>
        <v>18</v>
      </c>
      <c r="K62" s="66" t="str">
        <f t="shared" ca="1" si="14"/>
        <v>Y</v>
      </c>
      <c r="L62" s="46">
        <f t="shared" ca="1" si="0"/>
        <v>20</v>
      </c>
      <c r="M62" s="66" t="str">
        <f t="shared" ca="1" si="15"/>
        <v>Y</v>
      </c>
      <c r="N62" s="46">
        <f t="shared" ca="1" si="16"/>
        <v>18.666666666666657</v>
      </c>
      <c r="O62" s="66" t="str">
        <f t="shared" ca="1" si="1"/>
        <v>Y</v>
      </c>
      <c r="P62" s="46">
        <f t="shared" ca="1" si="17"/>
        <v>18.666666666666671</v>
      </c>
      <c r="Q62" s="66" t="str">
        <f t="shared" ca="1" si="2"/>
        <v>Y</v>
      </c>
      <c r="R62" s="46">
        <f t="shared" ca="1" si="18"/>
        <v>18.666666666666671</v>
      </c>
      <c r="S62" s="66" t="str">
        <f t="shared" ca="1" si="3"/>
        <v>Y</v>
      </c>
      <c r="T62" s="46">
        <f t="shared" ca="1" si="19"/>
        <v>18.666666666666671</v>
      </c>
      <c r="U62" s="66" t="str">
        <f t="shared" ca="1" si="4"/>
        <v>Y</v>
      </c>
      <c r="V62" s="46">
        <f t="shared" ca="1" si="20"/>
        <v>18.666666666666671</v>
      </c>
      <c r="W62" s="65" t="str">
        <f t="shared" ca="1" si="5"/>
        <v>Y</v>
      </c>
      <c r="X62" s="46">
        <f ca="1">IF(A61&lt;$C$9,'MASTER COPY'!M60,"")</f>
        <v>62</v>
      </c>
      <c r="Y62" s="66" t="str">
        <f t="shared" ca="1" si="6"/>
        <v>Y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L62" s="83">
        <f ca="1">IF(A61&lt;$C$9,'ASSIGNMENT-CLASSTEST'!G59*10,"")</f>
        <v>100</v>
      </c>
      <c r="BM62" s="83">
        <f ca="1">IF(A61&lt;$C$9,'ASSIGNMENT-CLASSTEST'!H59*10,"")</f>
        <v>80</v>
      </c>
      <c r="BN62" s="83">
        <f ca="1">IF(A61&lt;$C$9,'ASSIGNMENT-CLASSTEST'!I59*10,"")</f>
        <v>90</v>
      </c>
      <c r="BO62" s="83">
        <f ca="1">IF(A61&lt;$C$9,('ASSIGNMENT-CLASSTEST'!D59*100)/15,"")</f>
        <v>96.666666666666671</v>
      </c>
      <c r="BP62" s="83">
        <f ca="1">IF(A61&lt;$C$9,('ASSIGNMENT-CLASSTEST'!E59*100)/15,"")</f>
        <v>90</v>
      </c>
      <c r="BQ62" s="83">
        <f t="shared" ca="1" si="21"/>
        <v>90</v>
      </c>
      <c r="BR62" s="83">
        <f t="shared" ca="1" si="22"/>
        <v>93.333333333333343</v>
      </c>
      <c r="BS62" s="103">
        <f t="shared" ca="1" si="23"/>
        <v>90</v>
      </c>
      <c r="BT62" s="103">
        <f t="shared" ca="1" si="24"/>
        <v>93.333333333333343</v>
      </c>
      <c r="BU62" s="103">
        <f t="shared" ca="1" si="25"/>
        <v>0</v>
      </c>
      <c r="BV62" s="103">
        <f t="shared" ca="1" si="26"/>
        <v>0</v>
      </c>
    </row>
    <row r="63" spans="1:74" x14ac:dyDescent="0.25">
      <c r="A63" s="66">
        <f>IF(A62&lt;$C$9,'MASTER COPY'!A61,"")</f>
        <v>53</v>
      </c>
      <c r="B63" s="34">
        <f>IF(A62&lt;$C$9,'MASTER COPY'!B61,"")</f>
        <v>430417020054</v>
      </c>
      <c r="C63" s="34" t="str">
        <f>IF(A62&lt;$C$9,'MASTER COPY'!C61,"")</f>
        <v>NEHA DEY</v>
      </c>
      <c r="D63" s="46">
        <f t="shared" ca="1" si="7"/>
        <v>14</v>
      </c>
      <c r="E63" s="36" t="str">
        <f t="shared" ca="1" si="8"/>
        <v>Y</v>
      </c>
      <c r="F63" s="46">
        <f t="shared" ca="1" si="9"/>
        <v>16</v>
      </c>
      <c r="G63" s="66" t="str">
        <f t="shared" ca="1" si="10"/>
        <v>Y</v>
      </c>
      <c r="H63" s="46">
        <f t="shared" ca="1" si="11"/>
        <v>16</v>
      </c>
      <c r="I63" s="66" t="str">
        <f t="shared" ca="1" si="12"/>
        <v>Y</v>
      </c>
      <c r="J63" s="46">
        <f t="shared" ca="1" si="13"/>
        <v>16</v>
      </c>
      <c r="K63" s="66" t="str">
        <f t="shared" ca="1" si="14"/>
        <v>Y</v>
      </c>
      <c r="L63" s="46">
        <f t="shared" ca="1" si="0"/>
        <v>18</v>
      </c>
      <c r="M63" s="66" t="str">
        <f t="shared" ca="1" si="15"/>
        <v>Y</v>
      </c>
      <c r="N63" s="46">
        <f t="shared" ca="1" si="16"/>
        <v>18.666666666666657</v>
      </c>
      <c r="O63" s="66" t="str">
        <f t="shared" ca="1" si="1"/>
        <v>Y</v>
      </c>
      <c r="P63" s="46">
        <f t="shared" ca="1" si="17"/>
        <v>18.666666666666671</v>
      </c>
      <c r="Q63" s="66" t="str">
        <f t="shared" ca="1" si="2"/>
        <v>Y</v>
      </c>
      <c r="R63" s="46">
        <f t="shared" ca="1" si="18"/>
        <v>18.666666666666671</v>
      </c>
      <c r="S63" s="66" t="str">
        <f t="shared" ca="1" si="3"/>
        <v>Y</v>
      </c>
      <c r="T63" s="46">
        <f t="shared" ca="1" si="19"/>
        <v>18.666666666666671</v>
      </c>
      <c r="U63" s="66" t="str">
        <f t="shared" ca="1" si="4"/>
        <v>Y</v>
      </c>
      <c r="V63" s="46">
        <f t="shared" ca="1" si="20"/>
        <v>18.666666666666671</v>
      </c>
      <c r="W63" s="65" t="str">
        <f t="shared" ca="1" si="5"/>
        <v>Y</v>
      </c>
      <c r="X63" s="46">
        <f ca="1">IF(A62&lt;$C$9,'MASTER COPY'!M61,"")</f>
        <v>68</v>
      </c>
      <c r="Y63" s="66" t="str">
        <f t="shared" ca="1" si="6"/>
        <v>Y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L63" s="83">
        <f ca="1">IF(A62&lt;$C$9,'ASSIGNMENT-CLASSTEST'!G60*10,"")</f>
        <v>90</v>
      </c>
      <c r="BM63" s="83">
        <f ca="1">IF(A62&lt;$C$9,'ASSIGNMENT-CLASSTEST'!H60*10,"")</f>
        <v>70</v>
      </c>
      <c r="BN63" s="83">
        <f ca="1">IF(A62&lt;$C$9,'ASSIGNMENT-CLASSTEST'!I60*10,"")</f>
        <v>80</v>
      </c>
      <c r="BO63" s="83">
        <f ca="1">IF(A62&lt;$C$9,('ASSIGNMENT-CLASSTEST'!D60*100)/15,"")</f>
        <v>96.666666666666671</v>
      </c>
      <c r="BP63" s="83">
        <f ca="1">IF(A62&lt;$C$9,('ASSIGNMENT-CLASSTEST'!E60*100)/15,"")</f>
        <v>90</v>
      </c>
      <c r="BQ63" s="83">
        <f t="shared" ca="1" si="21"/>
        <v>80</v>
      </c>
      <c r="BR63" s="83">
        <f t="shared" ca="1" si="22"/>
        <v>93.333333333333343</v>
      </c>
      <c r="BS63" s="103">
        <f t="shared" ca="1" si="23"/>
        <v>80</v>
      </c>
      <c r="BT63" s="103">
        <f t="shared" ca="1" si="24"/>
        <v>93.333333333333343</v>
      </c>
      <c r="BU63" s="103">
        <f t="shared" ca="1" si="25"/>
        <v>0</v>
      </c>
      <c r="BV63" s="103">
        <f t="shared" ca="1" si="26"/>
        <v>0</v>
      </c>
    </row>
    <row r="64" spans="1:74" x14ac:dyDescent="0.25">
      <c r="A64" s="66">
        <f>IF(A63&lt;$C$9,'MASTER COPY'!A62,"")</f>
        <v>54</v>
      </c>
      <c r="B64" s="34">
        <f>IF(A63&lt;$C$9,'MASTER COPY'!B62,"")</f>
        <v>430417020056</v>
      </c>
      <c r="C64" s="34" t="str">
        <f>IF(A63&lt;$C$9,'MASTER COPY'!C62,"")</f>
        <v>MASUMA KHATUN</v>
      </c>
      <c r="D64" s="46">
        <f t="shared" ca="1" si="7"/>
        <v>20</v>
      </c>
      <c r="E64" s="36" t="str">
        <f t="shared" ca="1" si="8"/>
        <v>Y</v>
      </c>
      <c r="F64" s="46">
        <f t="shared" ca="1" si="9"/>
        <v>20</v>
      </c>
      <c r="G64" s="66" t="str">
        <f t="shared" ca="1" si="10"/>
        <v>Y</v>
      </c>
      <c r="H64" s="46">
        <f t="shared" ca="1" si="11"/>
        <v>20</v>
      </c>
      <c r="I64" s="66" t="str">
        <f t="shared" ca="1" si="12"/>
        <v>Y</v>
      </c>
      <c r="J64" s="46">
        <f t="shared" ca="1" si="13"/>
        <v>20</v>
      </c>
      <c r="K64" s="66" t="str">
        <f t="shared" ca="1" si="14"/>
        <v>Y</v>
      </c>
      <c r="L64" s="46">
        <f t="shared" ca="1" si="0"/>
        <v>20</v>
      </c>
      <c r="M64" s="66" t="str">
        <f t="shared" ca="1" si="15"/>
        <v>Y</v>
      </c>
      <c r="N64" s="46">
        <f t="shared" ca="1" si="16"/>
        <v>18.666666666666657</v>
      </c>
      <c r="O64" s="66" t="str">
        <f t="shared" ca="1" si="1"/>
        <v>Y</v>
      </c>
      <c r="P64" s="46">
        <f t="shared" ca="1" si="17"/>
        <v>18.666666666666671</v>
      </c>
      <c r="Q64" s="66" t="str">
        <f t="shared" ca="1" si="2"/>
        <v>Y</v>
      </c>
      <c r="R64" s="46">
        <f t="shared" ca="1" si="18"/>
        <v>18.666666666666671</v>
      </c>
      <c r="S64" s="66" t="str">
        <f t="shared" ca="1" si="3"/>
        <v>Y</v>
      </c>
      <c r="T64" s="46">
        <f t="shared" ca="1" si="19"/>
        <v>18.666666666666671</v>
      </c>
      <c r="U64" s="66" t="str">
        <f t="shared" ca="1" si="4"/>
        <v>Y</v>
      </c>
      <c r="V64" s="46">
        <f t="shared" ca="1" si="20"/>
        <v>18.666666666666671</v>
      </c>
      <c r="W64" s="65" t="str">
        <f t="shared" ca="1" si="5"/>
        <v>Y</v>
      </c>
      <c r="X64" s="46">
        <f ca="1">IF(A63&lt;$C$9,'MASTER COPY'!M62,"")</f>
        <v>64</v>
      </c>
      <c r="Y64" s="66" t="str">
        <f t="shared" ca="1" si="6"/>
        <v>Y</v>
      </c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L64" s="83">
        <f ca="1">IF(A63&lt;$C$9,'ASSIGNMENT-CLASSTEST'!G61*10,"")</f>
        <v>100</v>
      </c>
      <c r="BM64" s="83">
        <f ca="1">IF(A63&lt;$C$9,'ASSIGNMENT-CLASSTEST'!H61*10,"")</f>
        <v>100</v>
      </c>
      <c r="BN64" s="83">
        <f ca="1">IF(A63&lt;$C$9,'ASSIGNMENT-CLASSTEST'!I61*10,"")</f>
        <v>100</v>
      </c>
      <c r="BO64" s="83">
        <f ca="1">IF(A63&lt;$C$9,('ASSIGNMENT-CLASSTEST'!D61*100)/15,"")</f>
        <v>96.666666666666671</v>
      </c>
      <c r="BP64" s="83">
        <f ca="1">IF(A63&lt;$C$9,('ASSIGNMENT-CLASSTEST'!E61*100)/15,"")</f>
        <v>90</v>
      </c>
      <c r="BQ64" s="83">
        <f t="shared" ca="1" si="21"/>
        <v>100</v>
      </c>
      <c r="BR64" s="83">
        <f t="shared" ca="1" si="22"/>
        <v>93.333333333333343</v>
      </c>
      <c r="BS64" s="103">
        <f t="shared" ca="1" si="23"/>
        <v>100</v>
      </c>
      <c r="BT64" s="103">
        <f t="shared" ca="1" si="24"/>
        <v>93.333333333333343</v>
      </c>
      <c r="BU64" s="103">
        <f t="shared" ca="1" si="25"/>
        <v>0</v>
      </c>
      <c r="BV64" s="103">
        <f t="shared" ca="1" si="26"/>
        <v>0</v>
      </c>
    </row>
    <row r="65" spans="1:74" x14ac:dyDescent="0.25">
      <c r="A65" s="66">
        <f>IF(A64&lt;$C$9,'MASTER COPY'!A63,"")</f>
        <v>55</v>
      </c>
      <c r="B65" s="34">
        <f>IF(A64&lt;$C$9,'MASTER COPY'!B63,"")</f>
        <v>430417020070</v>
      </c>
      <c r="C65" s="34" t="str">
        <f>IF(A64&lt;$C$9,'MASTER COPY'!C63,"")</f>
        <v>SUKANYA CHAKRABORTY</v>
      </c>
      <c r="D65" s="46">
        <f t="shared" ca="1" si="7"/>
        <v>14</v>
      </c>
      <c r="E65" s="36" t="str">
        <f t="shared" ca="1" si="8"/>
        <v>Y</v>
      </c>
      <c r="F65" s="46">
        <f t="shared" ca="1" si="9"/>
        <v>16</v>
      </c>
      <c r="G65" s="66" t="str">
        <f t="shared" ca="1" si="10"/>
        <v>Y</v>
      </c>
      <c r="H65" s="46">
        <f t="shared" ca="1" si="11"/>
        <v>16</v>
      </c>
      <c r="I65" s="66" t="str">
        <f t="shared" ca="1" si="12"/>
        <v>Y</v>
      </c>
      <c r="J65" s="46">
        <f t="shared" ca="1" si="13"/>
        <v>16</v>
      </c>
      <c r="K65" s="66" t="str">
        <f t="shared" ca="1" si="14"/>
        <v>Y</v>
      </c>
      <c r="L65" s="46">
        <f t="shared" ca="1" si="0"/>
        <v>18</v>
      </c>
      <c r="M65" s="66" t="str">
        <f t="shared" ca="1" si="15"/>
        <v>Y</v>
      </c>
      <c r="N65" s="46">
        <f t="shared" ca="1" si="16"/>
        <v>18.666666666666657</v>
      </c>
      <c r="O65" s="66" t="str">
        <f t="shared" ca="1" si="1"/>
        <v>Y</v>
      </c>
      <c r="P65" s="46">
        <f t="shared" ca="1" si="17"/>
        <v>18.666666666666671</v>
      </c>
      <c r="Q65" s="66" t="str">
        <f t="shared" ca="1" si="2"/>
        <v>Y</v>
      </c>
      <c r="R65" s="46">
        <f t="shared" ca="1" si="18"/>
        <v>18.666666666666671</v>
      </c>
      <c r="S65" s="66" t="str">
        <f t="shared" ca="1" si="3"/>
        <v>Y</v>
      </c>
      <c r="T65" s="46">
        <f t="shared" ca="1" si="19"/>
        <v>18.666666666666671</v>
      </c>
      <c r="U65" s="66" t="str">
        <f t="shared" ca="1" si="4"/>
        <v>Y</v>
      </c>
      <c r="V65" s="46">
        <f t="shared" ca="1" si="20"/>
        <v>18.666666666666671</v>
      </c>
      <c r="W65" s="65" t="str">
        <f t="shared" ca="1" si="5"/>
        <v>Y</v>
      </c>
      <c r="X65" s="46">
        <f ca="1">IF(A64&lt;$C$9,'MASTER COPY'!M63,"")</f>
        <v>67</v>
      </c>
      <c r="Y65" s="66" t="str">
        <f t="shared" ca="1" si="6"/>
        <v>Y</v>
      </c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L65" s="83">
        <f ca="1">IF(A64&lt;$C$9,'ASSIGNMENT-CLASSTEST'!G62*10,"")</f>
        <v>90</v>
      </c>
      <c r="BM65" s="83">
        <f ca="1">IF(A64&lt;$C$9,'ASSIGNMENT-CLASSTEST'!H62*10,"")</f>
        <v>70</v>
      </c>
      <c r="BN65" s="83">
        <f ca="1">IF(A64&lt;$C$9,'ASSIGNMENT-CLASSTEST'!I62*10,"")</f>
        <v>80</v>
      </c>
      <c r="BO65" s="83">
        <f ca="1">IF(A64&lt;$C$9,('ASSIGNMENT-CLASSTEST'!D62*100)/15,"")</f>
        <v>96.666666666666671</v>
      </c>
      <c r="BP65" s="83">
        <f ca="1">IF(A64&lt;$C$9,('ASSIGNMENT-CLASSTEST'!E62*100)/15,"")</f>
        <v>90</v>
      </c>
      <c r="BQ65" s="83">
        <f t="shared" ca="1" si="21"/>
        <v>80</v>
      </c>
      <c r="BR65" s="83">
        <f t="shared" ca="1" si="22"/>
        <v>93.333333333333343</v>
      </c>
      <c r="BS65" s="103">
        <f t="shared" ca="1" si="23"/>
        <v>80</v>
      </c>
      <c r="BT65" s="103">
        <f t="shared" ca="1" si="24"/>
        <v>93.333333333333343</v>
      </c>
      <c r="BU65" s="103">
        <f t="shared" ca="1" si="25"/>
        <v>0</v>
      </c>
      <c r="BV65" s="103">
        <f t="shared" ca="1" si="26"/>
        <v>0</v>
      </c>
    </row>
    <row r="66" spans="1:74" x14ac:dyDescent="0.25">
      <c r="A66" s="66" t="str">
        <f>IF(A65&lt;$C$9,'MASTER COPY'!A64,"")</f>
        <v/>
      </c>
      <c r="B66" s="34" t="str">
        <f>IF(A65&lt;$C$9,'MASTER COPY'!B64,"")</f>
        <v/>
      </c>
      <c r="C66" s="34" t="str">
        <f>IF(A65&lt;$C$9,'MASTER COPY'!C64,"")</f>
        <v/>
      </c>
      <c r="D66" s="46" t="str">
        <f t="shared" si="7"/>
        <v/>
      </c>
      <c r="E66" s="36" t="str">
        <f t="shared" si="8"/>
        <v/>
      </c>
      <c r="F66" s="46" t="str">
        <f t="shared" si="9"/>
        <v/>
      </c>
      <c r="G66" s="66" t="str">
        <f t="shared" si="10"/>
        <v/>
      </c>
      <c r="H66" s="46" t="str">
        <f t="shared" si="11"/>
        <v/>
      </c>
      <c r="I66" s="66" t="str">
        <f t="shared" si="12"/>
        <v/>
      </c>
      <c r="J66" s="46" t="str">
        <f t="shared" si="13"/>
        <v/>
      </c>
      <c r="K66" s="66" t="str">
        <f t="shared" si="14"/>
        <v/>
      </c>
      <c r="L66" s="46" t="str">
        <f t="shared" si="0"/>
        <v/>
      </c>
      <c r="M66" s="66" t="str">
        <f t="shared" si="15"/>
        <v/>
      </c>
      <c r="N66" s="46" t="str">
        <f t="shared" si="16"/>
        <v/>
      </c>
      <c r="O66" s="66" t="str">
        <f t="shared" si="1"/>
        <v/>
      </c>
      <c r="P66" s="46" t="str">
        <f t="shared" si="17"/>
        <v/>
      </c>
      <c r="Q66" s="66" t="str">
        <f t="shared" si="2"/>
        <v/>
      </c>
      <c r="R66" s="46" t="str">
        <f t="shared" si="18"/>
        <v/>
      </c>
      <c r="S66" s="66" t="str">
        <f t="shared" si="3"/>
        <v/>
      </c>
      <c r="T66" s="46" t="str">
        <f t="shared" si="19"/>
        <v/>
      </c>
      <c r="U66" s="66" t="str">
        <f t="shared" si="4"/>
        <v/>
      </c>
      <c r="V66" s="46" t="str">
        <f t="shared" si="20"/>
        <v/>
      </c>
      <c r="W66" s="65" t="str">
        <f t="shared" si="5"/>
        <v/>
      </c>
      <c r="X66" s="46" t="str">
        <f>IF(A65&lt;$C$9,'MASTER COPY'!M64,"")</f>
        <v/>
      </c>
      <c r="Y66" s="66" t="str">
        <f t="shared" si="6"/>
        <v/>
      </c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L66" s="83" t="str">
        <f>IF(A65&lt;$C$9,'ASSIGNMENT-CLASSTEST'!G63*10,"")</f>
        <v/>
      </c>
      <c r="BM66" s="83" t="str">
        <f>IF(A65&lt;$C$9,'ASSIGNMENT-CLASSTEST'!H63*10,"")</f>
        <v/>
      </c>
      <c r="BN66" s="83" t="str">
        <f>IF(A65&lt;$C$9,'ASSIGNMENT-CLASSTEST'!I63*10,"")</f>
        <v/>
      </c>
      <c r="BO66" s="83" t="str">
        <f>IF(A65&lt;$C$9,('ASSIGNMENT-CLASSTEST'!D63*100)/15,"")</f>
        <v/>
      </c>
      <c r="BP66" s="83" t="str">
        <f>IF(A65&lt;$C$9,('ASSIGNMENT-CLASSTEST'!E63*100)/15,"")</f>
        <v/>
      </c>
      <c r="BQ66" s="83" t="str">
        <f t="shared" si="21"/>
        <v/>
      </c>
      <c r="BR66" s="83" t="str">
        <f t="shared" si="22"/>
        <v/>
      </c>
      <c r="BS66" s="103" t="str">
        <f t="shared" si="23"/>
        <v/>
      </c>
      <c r="BT66" s="103" t="str">
        <f t="shared" si="24"/>
        <v/>
      </c>
      <c r="BU66" s="103" t="str">
        <f t="shared" si="25"/>
        <v/>
      </c>
      <c r="BV66" s="103" t="str">
        <f t="shared" si="26"/>
        <v/>
      </c>
    </row>
    <row r="67" spans="1:74" x14ac:dyDescent="0.25">
      <c r="A67" s="66" t="str">
        <f>IF(A66&lt;$C$9,'MASTER COPY'!A65,"")</f>
        <v/>
      </c>
      <c r="B67" s="34" t="str">
        <f>IF(A66&lt;$C$9,'MASTER COPY'!B65,"")</f>
        <v/>
      </c>
      <c r="C67" s="34" t="str">
        <f>IF(A66&lt;$C$9,'MASTER COPY'!C65,"")</f>
        <v/>
      </c>
      <c r="D67" s="46" t="str">
        <f t="shared" si="7"/>
        <v/>
      </c>
      <c r="E67" s="36" t="str">
        <f t="shared" si="8"/>
        <v/>
      </c>
      <c r="F67" s="46" t="str">
        <f t="shared" si="9"/>
        <v/>
      </c>
      <c r="G67" s="66" t="str">
        <f t="shared" si="10"/>
        <v/>
      </c>
      <c r="H67" s="46" t="str">
        <f t="shared" si="11"/>
        <v/>
      </c>
      <c r="I67" s="66" t="str">
        <f t="shared" si="12"/>
        <v/>
      </c>
      <c r="J67" s="46" t="str">
        <f t="shared" si="13"/>
        <v/>
      </c>
      <c r="K67" s="66" t="str">
        <f t="shared" si="14"/>
        <v/>
      </c>
      <c r="L67" s="46" t="str">
        <f t="shared" si="0"/>
        <v/>
      </c>
      <c r="M67" s="66" t="str">
        <f t="shared" si="15"/>
        <v/>
      </c>
      <c r="N67" s="46" t="str">
        <f t="shared" si="16"/>
        <v/>
      </c>
      <c r="O67" s="66" t="str">
        <f t="shared" si="1"/>
        <v/>
      </c>
      <c r="P67" s="46" t="str">
        <f t="shared" si="17"/>
        <v/>
      </c>
      <c r="Q67" s="66" t="str">
        <f t="shared" si="2"/>
        <v/>
      </c>
      <c r="R67" s="46" t="str">
        <f t="shared" si="18"/>
        <v/>
      </c>
      <c r="S67" s="66" t="str">
        <f t="shared" si="3"/>
        <v/>
      </c>
      <c r="T67" s="46" t="str">
        <f t="shared" si="19"/>
        <v/>
      </c>
      <c r="U67" s="66" t="str">
        <f t="shared" si="4"/>
        <v/>
      </c>
      <c r="V67" s="46" t="str">
        <f t="shared" si="20"/>
        <v/>
      </c>
      <c r="W67" s="65" t="str">
        <f t="shared" si="5"/>
        <v/>
      </c>
      <c r="X67" s="46" t="str">
        <f>IF(A66&lt;$C$9,'MASTER COPY'!M65,"")</f>
        <v/>
      </c>
      <c r="Y67" s="66" t="str">
        <f t="shared" si="6"/>
        <v/>
      </c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L67" s="83" t="str">
        <f>IF(A66&lt;$C$9,'ASSIGNMENT-CLASSTEST'!G64*10,"")</f>
        <v/>
      </c>
      <c r="BM67" s="83" t="str">
        <f>IF(A66&lt;$C$9,'ASSIGNMENT-CLASSTEST'!H64*10,"")</f>
        <v/>
      </c>
      <c r="BN67" s="83" t="str">
        <f>IF(A66&lt;$C$9,'ASSIGNMENT-CLASSTEST'!I64*10,"")</f>
        <v/>
      </c>
      <c r="BO67" s="83" t="str">
        <f>IF(A66&lt;$C$9,('ASSIGNMENT-CLASSTEST'!D64*100)/15,"")</f>
        <v/>
      </c>
      <c r="BP67" s="83" t="str">
        <f>IF(A66&lt;$C$9,('ASSIGNMENT-CLASSTEST'!E64*100)/15,"")</f>
        <v/>
      </c>
      <c r="BQ67" s="83" t="str">
        <f t="shared" si="21"/>
        <v/>
      </c>
      <c r="BR67" s="83" t="str">
        <f t="shared" si="22"/>
        <v/>
      </c>
      <c r="BS67" s="103" t="str">
        <f t="shared" si="23"/>
        <v/>
      </c>
      <c r="BT67" s="103" t="str">
        <f t="shared" si="24"/>
        <v/>
      </c>
      <c r="BU67" s="103" t="str">
        <f t="shared" si="25"/>
        <v/>
      </c>
      <c r="BV67" s="103" t="str">
        <f t="shared" si="26"/>
        <v/>
      </c>
    </row>
    <row r="68" spans="1:74" x14ac:dyDescent="0.25">
      <c r="A68" s="66" t="str">
        <f>IF(A67&lt;$C$9,'MASTER COPY'!A66,"")</f>
        <v/>
      </c>
      <c r="B68" s="34" t="str">
        <f>IF(A67&lt;$C$9,'MASTER COPY'!B66,"")</f>
        <v/>
      </c>
      <c r="C68" s="34" t="str">
        <f>IF(A67&lt;$C$9,'MASTER COPY'!C66,"")</f>
        <v/>
      </c>
      <c r="D68" s="46" t="str">
        <f t="shared" si="7"/>
        <v/>
      </c>
      <c r="E68" s="36" t="str">
        <f t="shared" si="8"/>
        <v/>
      </c>
      <c r="F68" s="46" t="str">
        <f t="shared" si="9"/>
        <v/>
      </c>
      <c r="G68" s="66" t="str">
        <f t="shared" si="10"/>
        <v/>
      </c>
      <c r="H68" s="46" t="str">
        <f t="shared" si="11"/>
        <v/>
      </c>
      <c r="I68" s="66" t="str">
        <f t="shared" si="12"/>
        <v/>
      </c>
      <c r="J68" s="46" t="str">
        <f t="shared" si="13"/>
        <v/>
      </c>
      <c r="K68" s="66" t="str">
        <f t="shared" si="14"/>
        <v/>
      </c>
      <c r="L68" s="46" t="str">
        <f t="shared" si="0"/>
        <v/>
      </c>
      <c r="M68" s="66" t="str">
        <f t="shared" si="15"/>
        <v/>
      </c>
      <c r="N68" s="46" t="str">
        <f t="shared" si="16"/>
        <v/>
      </c>
      <c r="O68" s="66" t="str">
        <f t="shared" si="1"/>
        <v/>
      </c>
      <c r="P68" s="46" t="str">
        <f t="shared" si="17"/>
        <v/>
      </c>
      <c r="Q68" s="66" t="str">
        <f t="shared" si="2"/>
        <v/>
      </c>
      <c r="R68" s="46" t="str">
        <f t="shared" si="18"/>
        <v/>
      </c>
      <c r="S68" s="66" t="str">
        <f t="shared" si="3"/>
        <v/>
      </c>
      <c r="T68" s="46" t="str">
        <f t="shared" si="19"/>
        <v/>
      </c>
      <c r="U68" s="66" t="str">
        <f t="shared" si="4"/>
        <v/>
      </c>
      <c r="V68" s="46" t="str">
        <f t="shared" si="20"/>
        <v/>
      </c>
      <c r="W68" s="65" t="str">
        <f t="shared" si="5"/>
        <v/>
      </c>
      <c r="X68" s="46" t="str">
        <f>IF(A67&lt;$C$9,'MASTER COPY'!M66,"")</f>
        <v/>
      </c>
      <c r="Y68" s="66" t="str">
        <f t="shared" si="6"/>
        <v/>
      </c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L68" s="83" t="str">
        <f>IF(A67&lt;$C$9,'ASSIGNMENT-CLASSTEST'!G65*10,"")</f>
        <v/>
      </c>
      <c r="BM68" s="83" t="str">
        <f>IF(A67&lt;$C$9,'ASSIGNMENT-CLASSTEST'!H65*10,"")</f>
        <v/>
      </c>
      <c r="BN68" s="83" t="str">
        <f>IF(A67&lt;$C$9,'ASSIGNMENT-CLASSTEST'!I65*10,"")</f>
        <v/>
      </c>
      <c r="BO68" s="83" t="str">
        <f>IF(A67&lt;$C$9,('ASSIGNMENT-CLASSTEST'!D65*100)/15,"")</f>
        <v/>
      </c>
      <c r="BP68" s="83" t="str">
        <f>IF(A67&lt;$C$9,('ASSIGNMENT-CLASSTEST'!E65*100)/15,"")</f>
        <v/>
      </c>
      <c r="BQ68" s="83" t="str">
        <f t="shared" si="21"/>
        <v/>
      </c>
      <c r="BR68" s="83" t="str">
        <f t="shared" si="22"/>
        <v/>
      </c>
      <c r="BS68" s="103" t="str">
        <f t="shared" si="23"/>
        <v/>
      </c>
      <c r="BT68" s="103" t="str">
        <f t="shared" si="24"/>
        <v/>
      </c>
      <c r="BU68" s="103" t="str">
        <f t="shared" si="25"/>
        <v/>
      </c>
      <c r="BV68" s="103" t="str">
        <f t="shared" si="26"/>
        <v/>
      </c>
    </row>
    <row r="69" spans="1:74" x14ac:dyDescent="0.25">
      <c r="A69" s="66" t="str">
        <f>IF(A68&lt;$C$9,'MASTER COPY'!A67,"")</f>
        <v/>
      </c>
      <c r="B69" s="34" t="str">
        <f>IF(A68&lt;$C$9,'MASTER COPY'!B67,"")</f>
        <v/>
      </c>
      <c r="C69" s="34" t="str">
        <f>IF(A68&lt;$C$9,'MASTER COPY'!C67,"")</f>
        <v/>
      </c>
      <c r="D69" s="46" t="str">
        <f t="shared" si="7"/>
        <v/>
      </c>
      <c r="E69" s="36" t="str">
        <f t="shared" si="8"/>
        <v/>
      </c>
      <c r="F69" s="46" t="str">
        <f t="shared" si="9"/>
        <v/>
      </c>
      <c r="G69" s="66" t="str">
        <f t="shared" si="10"/>
        <v/>
      </c>
      <c r="H69" s="46" t="str">
        <f t="shared" si="11"/>
        <v/>
      </c>
      <c r="I69" s="66" t="str">
        <f t="shared" si="12"/>
        <v/>
      </c>
      <c r="J69" s="46" t="str">
        <f t="shared" si="13"/>
        <v/>
      </c>
      <c r="K69" s="66" t="str">
        <f t="shared" si="14"/>
        <v/>
      </c>
      <c r="L69" s="46" t="str">
        <f t="shared" si="0"/>
        <v/>
      </c>
      <c r="M69" s="66" t="str">
        <f t="shared" si="15"/>
        <v/>
      </c>
      <c r="N69" s="46" t="str">
        <f t="shared" si="16"/>
        <v/>
      </c>
      <c r="O69" s="66" t="str">
        <f t="shared" si="1"/>
        <v/>
      </c>
      <c r="P69" s="46" t="str">
        <f t="shared" si="17"/>
        <v/>
      </c>
      <c r="Q69" s="66" t="str">
        <f t="shared" si="2"/>
        <v/>
      </c>
      <c r="R69" s="46" t="str">
        <f t="shared" si="18"/>
        <v/>
      </c>
      <c r="S69" s="66" t="str">
        <f t="shared" si="3"/>
        <v/>
      </c>
      <c r="T69" s="46" t="str">
        <f t="shared" si="19"/>
        <v/>
      </c>
      <c r="U69" s="66" t="str">
        <f t="shared" si="4"/>
        <v/>
      </c>
      <c r="V69" s="46" t="str">
        <f t="shared" si="20"/>
        <v/>
      </c>
      <c r="W69" s="65" t="str">
        <f t="shared" si="5"/>
        <v/>
      </c>
      <c r="X69" s="46" t="str">
        <f>IF(A68&lt;$C$9,'MASTER COPY'!M67,"")</f>
        <v/>
      </c>
      <c r="Y69" s="66" t="str">
        <f t="shared" si="6"/>
        <v/>
      </c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L69" s="83" t="str">
        <f>IF(A68&lt;$C$9,'ASSIGNMENT-CLASSTEST'!G66*10,"")</f>
        <v/>
      </c>
      <c r="BM69" s="83" t="str">
        <f>IF(A68&lt;$C$9,'ASSIGNMENT-CLASSTEST'!H66*10,"")</f>
        <v/>
      </c>
      <c r="BN69" s="83" t="str">
        <f>IF(A68&lt;$C$9,'ASSIGNMENT-CLASSTEST'!I66*10,"")</f>
        <v/>
      </c>
      <c r="BO69" s="83" t="str">
        <f>IF(A68&lt;$C$9,('ASSIGNMENT-CLASSTEST'!D66*100)/15,"")</f>
        <v/>
      </c>
      <c r="BP69" s="83" t="str">
        <f>IF(A68&lt;$C$9,('ASSIGNMENT-CLASSTEST'!E66*100)/15,"")</f>
        <v/>
      </c>
      <c r="BQ69" s="83" t="str">
        <f t="shared" si="21"/>
        <v/>
      </c>
      <c r="BR69" s="83" t="str">
        <f t="shared" si="22"/>
        <v/>
      </c>
      <c r="BS69" s="103" t="str">
        <f t="shared" si="23"/>
        <v/>
      </c>
      <c r="BT69" s="103" t="str">
        <f t="shared" si="24"/>
        <v/>
      </c>
      <c r="BU69" s="103" t="str">
        <f t="shared" si="25"/>
        <v/>
      </c>
      <c r="BV69" s="103" t="str">
        <f t="shared" si="26"/>
        <v/>
      </c>
    </row>
    <row r="70" spans="1:74" x14ac:dyDescent="0.25">
      <c r="A70" s="66" t="str">
        <f>IF(A69&lt;$C$9,'MASTER COPY'!A68,"")</f>
        <v/>
      </c>
      <c r="B70" s="34" t="str">
        <f>IF(A69&lt;$C$9,'MASTER COPY'!B68,"")</f>
        <v/>
      </c>
      <c r="C70" s="34" t="str">
        <f>IF(A69&lt;$C$9,'MASTER COPY'!C68,"")</f>
        <v/>
      </c>
      <c r="D70" s="46" t="str">
        <f t="shared" si="7"/>
        <v/>
      </c>
      <c r="E70" s="36" t="str">
        <f t="shared" si="8"/>
        <v/>
      </c>
      <c r="F70" s="46" t="str">
        <f t="shared" si="9"/>
        <v/>
      </c>
      <c r="G70" s="66" t="str">
        <f t="shared" si="10"/>
        <v/>
      </c>
      <c r="H70" s="46" t="str">
        <f t="shared" si="11"/>
        <v/>
      </c>
      <c r="I70" s="66" t="str">
        <f t="shared" si="12"/>
        <v/>
      </c>
      <c r="J70" s="46" t="str">
        <f t="shared" si="13"/>
        <v/>
      </c>
      <c r="K70" s="66" t="str">
        <f t="shared" si="14"/>
        <v/>
      </c>
      <c r="L70" s="46" t="str">
        <f t="shared" si="0"/>
        <v/>
      </c>
      <c r="M70" s="66" t="str">
        <f t="shared" si="15"/>
        <v/>
      </c>
      <c r="N70" s="46" t="str">
        <f t="shared" si="16"/>
        <v/>
      </c>
      <c r="O70" s="66" t="str">
        <f t="shared" si="1"/>
        <v/>
      </c>
      <c r="P70" s="46" t="str">
        <f t="shared" si="17"/>
        <v/>
      </c>
      <c r="Q70" s="66" t="str">
        <f t="shared" si="2"/>
        <v/>
      </c>
      <c r="R70" s="46" t="str">
        <f t="shared" si="18"/>
        <v/>
      </c>
      <c r="S70" s="66" t="str">
        <f t="shared" si="3"/>
        <v/>
      </c>
      <c r="T70" s="46" t="str">
        <f t="shared" si="19"/>
        <v/>
      </c>
      <c r="U70" s="66" t="str">
        <f t="shared" si="4"/>
        <v/>
      </c>
      <c r="V70" s="46" t="str">
        <f t="shared" si="20"/>
        <v/>
      </c>
      <c r="W70" s="65" t="str">
        <f t="shared" si="5"/>
        <v/>
      </c>
      <c r="X70" s="46" t="str">
        <f>IF(A69&lt;$C$9,'MASTER COPY'!M68,"")</f>
        <v/>
      </c>
      <c r="Y70" s="66" t="str">
        <f t="shared" si="6"/>
        <v/>
      </c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L70" s="83" t="str">
        <f>IF(A69&lt;$C$9,'ASSIGNMENT-CLASSTEST'!G67*10,"")</f>
        <v/>
      </c>
      <c r="BM70" s="83" t="str">
        <f>IF(A69&lt;$C$9,'ASSIGNMENT-CLASSTEST'!H67*10,"")</f>
        <v/>
      </c>
      <c r="BN70" s="83" t="str">
        <f>IF(A69&lt;$C$9,'ASSIGNMENT-CLASSTEST'!I67*10,"")</f>
        <v/>
      </c>
      <c r="BO70" s="83" t="str">
        <f>IF(A69&lt;$C$9,('ASSIGNMENT-CLASSTEST'!D67*100)/15,"")</f>
        <v/>
      </c>
      <c r="BP70" s="83" t="str">
        <f>IF(A69&lt;$C$9,('ASSIGNMENT-CLASSTEST'!E67*100)/15,"")</f>
        <v/>
      </c>
      <c r="BQ70" s="83" t="str">
        <f t="shared" si="21"/>
        <v/>
      </c>
      <c r="BR70" s="83" t="str">
        <f t="shared" si="22"/>
        <v/>
      </c>
      <c r="BS70" s="103" t="str">
        <f t="shared" si="23"/>
        <v/>
      </c>
      <c r="BT70" s="103" t="str">
        <f t="shared" si="24"/>
        <v/>
      </c>
      <c r="BU70" s="103" t="str">
        <f t="shared" si="25"/>
        <v/>
      </c>
      <c r="BV70" s="103" t="str">
        <f t="shared" si="26"/>
        <v/>
      </c>
    </row>
    <row r="71" spans="1:74" x14ac:dyDescent="0.25">
      <c r="A71" s="66" t="str">
        <f>IF(A70&lt;$C$9,'MASTER COPY'!A69,"")</f>
        <v/>
      </c>
      <c r="B71" s="34" t="str">
        <f>IF(A70&lt;$C$9,'MASTER COPY'!B69,"")</f>
        <v/>
      </c>
      <c r="C71" s="34" t="str">
        <f>IF(A70&lt;$C$9,'MASTER COPY'!C69,"")</f>
        <v/>
      </c>
      <c r="D71" s="46" t="str">
        <f t="shared" si="7"/>
        <v/>
      </c>
      <c r="E71" s="36" t="str">
        <f t="shared" si="8"/>
        <v/>
      </c>
      <c r="F71" s="46" t="str">
        <f t="shared" si="9"/>
        <v/>
      </c>
      <c r="G71" s="66" t="str">
        <f t="shared" si="10"/>
        <v/>
      </c>
      <c r="H71" s="46" t="str">
        <f t="shared" si="11"/>
        <v/>
      </c>
      <c r="I71" s="66" t="str">
        <f t="shared" si="12"/>
        <v/>
      </c>
      <c r="J71" s="46" t="str">
        <f t="shared" si="13"/>
        <v/>
      </c>
      <c r="K71" s="66" t="str">
        <f t="shared" si="14"/>
        <v/>
      </c>
      <c r="L71" s="46" t="str">
        <f t="shared" si="0"/>
        <v/>
      </c>
      <c r="M71" s="66" t="str">
        <f t="shared" si="15"/>
        <v/>
      </c>
      <c r="N71" s="46" t="str">
        <f t="shared" si="16"/>
        <v/>
      </c>
      <c r="O71" s="66" t="str">
        <f t="shared" si="1"/>
        <v/>
      </c>
      <c r="P71" s="46" t="str">
        <f t="shared" si="17"/>
        <v/>
      </c>
      <c r="Q71" s="66" t="str">
        <f t="shared" si="2"/>
        <v/>
      </c>
      <c r="R71" s="46" t="str">
        <f t="shared" si="18"/>
        <v/>
      </c>
      <c r="S71" s="66" t="str">
        <f t="shared" si="3"/>
        <v/>
      </c>
      <c r="T71" s="46" t="str">
        <f t="shared" si="19"/>
        <v/>
      </c>
      <c r="U71" s="66" t="str">
        <f t="shared" si="4"/>
        <v/>
      </c>
      <c r="V71" s="46" t="str">
        <f t="shared" si="20"/>
        <v/>
      </c>
      <c r="W71" s="65" t="str">
        <f t="shared" si="5"/>
        <v/>
      </c>
      <c r="X71" s="46" t="str">
        <f>IF(A70&lt;$C$9,'MASTER COPY'!M69,"")</f>
        <v/>
      </c>
      <c r="Y71" s="66" t="str">
        <f t="shared" si="6"/>
        <v/>
      </c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L71" s="83" t="str">
        <f>IF(A70&lt;$C$9,'ASSIGNMENT-CLASSTEST'!G68*10,"")</f>
        <v/>
      </c>
      <c r="BM71" s="83" t="str">
        <f>IF(A70&lt;$C$9,'ASSIGNMENT-CLASSTEST'!H68*10,"")</f>
        <v/>
      </c>
      <c r="BN71" s="83" t="str">
        <f>IF(A70&lt;$C$9,'ASSIGNMENT-CLASSTEST'!I68*10,"")</f>
        <v/>
      </c>
      <c r="BO71" s="83" t="str">
        <f>IF(A70&lt;$C$9,('ASSIGNMENT-CLASSTEST'!D68*100)/15,"")</f>
        <v/>
      </c>
      <c r="BP71" s="83" t="str">
        <f>IF(A70&lt;$C$9,('ASSIGNMENT-CLASSTEST'!E68*100)/15,"")</f>
        <v/>
      </c>
      <c r="BQ71" s="83" t="str">
        <f t="shared" si="21"/>
        <v/>
      </c>
      <c r="BR71" s="83" t="str">
        <f t="shared" si="22"/>
        <v/>
      </c>
      <c r="BS71" s="103" t="str">
        <f t="shared" si="23"/>
        <v/>
      </c>
      <c r="BT71" s="103" t="str">
        <f t="shared" si="24"/>
        <v/>
      </c>
      <c r="BU71" s="103" t="str">
        <f t="shared" si="25"/>
        <v/>
      </c>
      <c r="BV71" s="103" t="str">
        <f t="shared" si="26"/>
        <v/>
      </c>
    </row>
    <row r="72" spans="1:74" x14ac:dyDescent="0.25">
      <c r="A72" s="66" t="str">
        <f>IF(A71&lt;$C$9,'MASTER COPY'!A70,"")</f>
        <v/>
      </c>
      <c r="B72" s="34" t="str">
        <f>IF(A71&lt;$C$9,'MASTER COPY'!B70,"")</f>
        <v/>
      </c>
      <c r="C72" s="34" t="str">
        <f>IF(A71&lt;$C$9,'MASTER COPY'!C70,"")</f>
        <v/>
      </c>
      <c r="D72" s="46" t="str">
        <f t="shared" si="7"/>
        <v/>
      </c>
      <c r="E72" s="36" t="str">
        <f t="shared" si="8"/>
        <v/>
      </c>
      <c r="F72" s="46" t="str">
        <f t="shared" si="9"/>
        <v/>
      </c>
      <c r="G72" s="66" t="str">
        <f t="shared" si="10"/>
        <v/>
      </c>
      <c r="H72" s="46" t="str">
        <f t="shared" si="11"/>
        <v/>
      </c>
      <c r="I72" s="66" t="str">
        <f t="shared" si="12"/>
        <v/>
      </c>
      <c r="J72" s="46" t="str">
        <f t="shared" si="13"/>
        <v/>
      </c>
      <c r="K72" s="66" t="str">
        <f t="shared" si="14"/>
        <v/>
      </c>
      <c r="L72" s="46" t="str">
        <f t="shared" si="0"/>
        <v/>
      </c>
      <c r="M72" s="66" t="str">
        <f t="shared" si="15"/>
        <v/>
      </c>
      <c r="N72" s="46" t="str">
        <f t="shared" si="16"/>
        <v/>
      </c>
      <c r="O72" s="66" t="str">
        <f t="shared" si="1"/>
        <v/>
      </c>
      <c r="P72" s="46" t="str">
        <f t="shared" si="17"/>
        <v/>
      </c>
      <c r="Q72" s="66" t="str">
        <f t="shared" si="2"/>
        <v/>
      </c>
      <c r="R72" s="46" t="str">
        <f t="shared" si="18"/>
        <v/>
      </c>
      <c r="S72" s="66" t="str">
        <f t="shared" si="3"/>
        <v/>
      </c>
      <c r="T72" s="46" t="str">
        <f t="shared" si="19"/>
        <v/>
      </c>
      <c r="U72" s="66" t="str">
        <f t="shared" si="4"/>
        <v/>
      </c>
      <c r="V72" s="46" t="str">
        <f t="shared" si="20"/>
        <v/>
      </c>
      <c r="W72" s="65" t="str">
        <f t="shared" si="5"/>
        <v/>
      </c>
      <c r="X72" s="46" t="str">
        <f>IF(A71&lt;$C$9,'MASTER COPY'!M70,"")</f>
        <v/>
      </c>
      <c r="Y72" s="66" t="str">
        <f t="shared" si="6"/>
        <v/>
      </c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L72" s="83" t="str">
        <f>IF(A71&lt;$C$9,'ASSIGNMENT-CLASSTEST'!G69*10,"")</f>
        <v/>
      </c>
      <c r="BM72" s="83" t="str">
        <f>IF(A71&lt;$C$9,'ASSIGNMENT-CLASSTEST'!H69*10,"")</f>
        <v/>
      </c>
      <c r="BN72" s="83" t="str">
        <f>IF(A71&lt;$C$9,'ASSIGNMENT-CLASSTEST'!I69*10,"")</f>
        <v/>
      </c>
      <c r="BO72" s="83" t="str">
        <f>IF(A71&lt;$C$9,('ASSIGNMENT-CLASSTEST'!D69*100)/15,"")</f>
        <v/>
      </c>
      <c r="BP72" s="83" t="str">
        <f>IF(A71&lt;$C$9,('ASSIGNMENT-CLASSTEST'!E69*100)/15,"")</f>
        <v/>
      </c>
      <c r="BQ72" s="83" t="str">
        <f t="shared" si="21"/>
        <v/>
      </c>
      <c r="BR72" s="83" t="str">
        <f t="shared" si="22"/>
        <v/>
      </c>
      <c r="BS72" s="103" t="str">
        <f t="shared" si="23"/>
        <v/>
      </c>
      <c r="BT72" s="103" t="str">
        <f t="shared" si="24"/>
        <v/>
      </c>
      <c r="BU72" s="103" t="str">
        <f t="shared" si="25"/>
        <v/>
      </c>
      <c r="BV72" s="103" t="str">
        <f t="shared" si="26"/>
        <v/>
      </c>
    </row>
    <row r="73" spans="1:74" x14ac:dyDescent="0.25">
      <c r="A73" s="66" t="str">
        <f>IF(A72&lt;$C$9,'MASTER COPY'!A71,"")</f>
        <v/>
      </c>
      <c r="B73" s="34" t="str">
        <f>IF(A72&lt;$C$9,'MASTER COPY'!B71,"")</f>
        <v/>
      </c>
      <c r="C73" s="34" t="str">
        <f>IF(A72&lt;$C$9,'MASTER COPY'!C71,"")</f>
        <v/>
      </c>
      <c r="D73" s="46" t="str">
        <f t="shared" si="7"/>
        <v/>
      </c>
      <c r="E73" s="36" t="str">
        <f t="shared" si="8"/>
        <v/>
      </c>
      <c r="F73" s="46" t="str">
        <f t="shared" si="9"/>
        <v/>
      </c>
      <c r="G73" s="66" t="str">
        <f t="shared" si="10"/>
        <v/>
      </c>
      <c r="H73" s="46" t="str">
        <f t="shared" si="11"/>
        <v/>
      </c>
      <c r="I73" s="66" t="str">
        <f t="shared" si="12"/>
        <v/>
      </c>
      <c r="J73" s="46" t="str">
        <f t="shared" si="13"/>
        <v/>
      </c>
      <c r="K73" s="66" t="str">
        <f t="shared" si="14"/>
        <v/>
      </c>
      <c r="L73" s="46" t="str">
        <f t="shared" si="0"/>
        <v/>
      </c>
      <c r="M73" s="66" t="str">
        <f t="shared" si="15"/>
        <v/>
      </c>
      <c r="N73" s="46" t="str">
        <f t="shared" si="16"/>
        <v/>
      </c>
      <c r="O73" s="66" t="str">
        <f t="shared" si="1"/>
        <v/>
      </c>
      <c r="P73" s="46" t="str">
        <f t="shared" si="17"/>
        <v/>
      </c>
      <c r="Q73" s="66" t="str">
        <f t="shared" si="2"/>
        <v/>
      </c>
      <c r="R73" s="46" t="str">
        <f t="shared" si="18"/>
        <v/>
      </c>
      <c r="S73" s="66" t="str">
        <f t="shared" si="3"/>
        <v/>
      </c>
      <c r="T73" s="46" t="str">
        <f t="shared" si="19"/>
        <v/>
      </c>
      <c r="U73" s="66" t="str">
        <f t="shared" si="4"/>
        <v/>
      </c>
      <c r="V73" s="46" t="str">
        <f t="shared" si="20"/>
        <v/>
      </c>
      <c r="W73" s="65" t="str">
        <f t="shared" si="5"/>
        <v/>
      </c>
      <c r="X73" s="46" t="str">
        <f>IF(A72&lt;$C$9,'MASTER COPY'!M71,"")</f>
        <v/>
      </c>
      <c r="Y73" s="66" t="str">
        <f t="shared" si="6"/>
        <v/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L73" s="83" t="str">
        <f>IF(A72&lt;$C$9,'ASSIGNMENT-CLASSTEST'!G70*10,"")</f>
        <v/>
      </c>
      <c r="BM73" s="83" t="str">
        <f>IF(A72&lt;$C$9,'ASSIGNMENT-CLASSTEST'!H70*10,"")</f>
        <v/>
      </c>
      <c r="BN73" s="83" t="str">
        <f>IF(A72&lt;$C$9,'ASSIGNMENT-CLASSTEST'!I70*10,"")</f>
        <v/>
      </c>
      <c r="BO73" s="83" t="str">
        <f>IF(A72&lt;$C$9,('ASSIGNMENT-CLASSTEST'!D70*100)/15,"")</f>
        <v/>
      </c>
      <c r="BP73" s="83" t="str">
        <f>IF(A72&lt;$C$9,('ASSIGNMENT-CLASSTEST'!E70*100)/15,"")</f>
        <v/>
      </c>
      <c r="BQ73" s="83" t="str">
        <f t="shared" si="21"/>
        <v/>
      </c>
      <c r="BR73" s="83" t="str">
        <f t="shared" si="22"/>
        <v/>
      </c>
      <c r="BS73" s="103" t="str">
        <f t="shared" si="23"/>
        <v/>
      </c>
      <c r="BT73" s="103" t="str">
        <f t="shared" si="24"/>
        <v/>
      </c>
      <c r="BU73" s="103" t="str">
        <f t="shared" si="25"/>
        <v/>
      </c>
      <c r="BV73" s="103" t="str">
        <f t="shared" si="26"/>
        <v/>
      </c>
    </row>
    <row r="74" spans="1:74" x14ac:dyDescent="0.25">
      <c r="A74" s="66" t="str">
        <f>IF(A73&lt;$C$9,'MASTER COPY'!A72,"")</f>
        <v/>
      </c>
      <c r="B74" s="34" t="str">
        <f>IF(A73&lt;$C$9,'MASTER COPY'!B72,"")</f>
        <v/>
      </c>
      <c r="C74" s="34" t="str">
        <f>IF(A73&lt;$C$9,'MASTER COPY'!C72,"")</f>
        <v/>
      </c>
      <c r="D74" s="46" t="str">
        <f t="shared" si="7"/>
        <v/>
      </c>
      <c r="E74" s="36" t="str">
        <f t="shared" si="8"/>
        <v/>
      </c>
      <c r="F74" s="46" t="str">
        <f t="shared" si="9"/>
        <v/>
      </c>
      <c r="G74" s="66" t="str">
        <f t="shared" si="10"/>
        <v/>
      </c>
      <c r="H74" s="46" t="str">
        <f t="shared" si="11"/>
        <v/>
      </c>
      <c r="I74" s="66" t="str">
        <f t="shared" si="12"/>
        <v/>
      </c>
      <c r="J74" s="46" t="str">
        <f t="shared" si="13"/>
        <v/>
      </c>
      <c r="K74" s="66" t="str">
        <f t="shared" si="14"/>
        <v/>
      </c>
      <c r="L74" s="46" t="str">
        <f t="shared" si="0"/>
        <v/>
      </c>
      <c r="M74" s="66" t="str">
        <f t="shared" si="15"/>
        <v/>
      </c>
      <c r="N74" s="46" t="str">
        <f t="shared" si="16"/>
        <v/>
      </c>
      <c r="O74" s="66" t="str">
        <f t="shared" si="1"/>
        <v/>
      </c>
      <c r="P74" s="46" t="str">
        <f t="shared" si="17"/>
        <v/>
      </c>
      <c r="Q74" s="66" t="str">
        <f t="shared" si="2"/>
        <v/>
      </c>
      <c r="R74" s="46" t="str">
        <f t="shared" si="18"/>
        <v/>
      </c>
      <c r="S74" s="66" t="str">
        <f t="shared" si="3"/>
        <v/>
      </c>
      <c r="T74" s="46" t="str">
        <f t="shared" si="19"/>
        <v/>
      </c>
      <c r="U74" s="66" t="str">
        <f t="shared" si="4"/>
        <v/>
      </c>
      <c r="V74" s="46" t="str">
        <f t="shared" si="20"/>
        <v/>
      </c>
      <c r="W74" s="65" t="str">
        <f t="shared" si="5"/>
        <v/>
      </c>
      <c r="X74" s="46" t="str">
        <f>IF(A73&lt;$C$9,'MASTER COPY'!M72,"")</f>
        <v/>
      </c>
      <c r="Y74" s="66" t="str">
        <f t="shared" si="6"/>
        <v/>
      </c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L74" s="83" t="str">
        <f>IF(A73&lt;$C$9,'ASSIGNMENT-CLASSTEST'!G71*10,"")</f>
        <v/>
      </c>
      <c r="BM74" s="83" t="str">
        <f>IF(A73&lt;$C$9,'ASSIGNMENT-CLASSTEST'!H71*10,"")</f>
        <v/>
      </c>
      <c r="BN74" s="83" t="str">
        <f>IF(A73&lt;$C$9,'ASSIGNMENT-CLASSTEST'!I71*10,"")</f>
        <v/>
      </c>
      <c r="BO74" s="83" t="str">
        <f>IF(A73&lt;$C$9,('ASSIGNMENT-CLASSTEST'!D71*100)/15,"")</f>
        <v/>
      </c>
      <c r="BP74" s="83" t="str">
        <f>IF(A73&lt;$C$9,('ASSIGNMENT-CLASSTEST'!E71*100)/15,"")</f>
        <v/>
      </c>
      <c r="BQ74" s="83" t="str">
        <f t="shared" si="21"/>
        <v/>
      </c>
      <c r="BR74" s="83" t="str">
        <f t="shared" si="22"/>
        <v/>
      </c>
      <c r="BS74" s="103" t="str">
        <f t="shared" si="23"/>
        <v/>
      </c>
      <c r="BT74" s="103" t="str">
        <f t="shared" si="24"/>
        <v/>
      </c>
      <c r="BU74" s="103" t="str">
        <f t="shared" si="25"/>
        <v/>
      </c>
      <c r="BV74" s="103" t="str">
        <f t="shared" si="26"/>
        <v/>
      </c>
    </row>
    <row r="75" spans="1:74" x14ac:dyDescent="0.25">
      <c r="A75" s="66" t="str">
        <f>IF(A74&lt;$C$9,'MASTER COPY'!A73,"")</f>
        <v/>
      </c>
      <c r="B75" s="34" t="str">
        <f>IF(A74&lt;$C$9,'MASTER COPY'!B73,"")</f>
        <v/>
      </c>
      <c r="C75" s="34" t="str">
        <f>IF(A74&lt;$C$9,'MASTER COPY'!C73,"")</f>
        <v/>
      </c>
      <c r="D75" s="46" t="str">
        <f t="shared" si="7"/>
        <v/>
      </c>
      <c r="E75" s="36" t="str">
        <f t="shared" si="8"/>
        <v/>
      </c>
      <c r="F75" s="46" t="str">
        <f t="shared" si="9"/>
        <v/>
      </c>
      <c r="G75" s="66" t="str">
        <f t="shared" si="10"/>
        <v/>
      </c>
      <c r="H75" s="46" t="str">
        <f t="shared" si="11"/>
        <v/>
      </c>
      <c r="I75" s="66" t="str">
        <f t="shared" si="12"/>
        <v/>
      </c>
      <c r="J75" s="46" t="str">
        <f t="shared" si="13"/>
        <v/>
      </c>
      <c r="K75" s="66" t="str">
        <f t="shared" si="14"/>
        <v/>
      </c>
      <c r="L75" s="46" t="str">
        <f t="shared" si="0"/>
        <v/>
      </c>
      <c r="M75" s="66" t="str">
        <f t="shared" si="15"/>
        <v/>
      </c>
      <c r="N75" s="46" t="str">
        <f t="shared" si="16"/>
        <v/>
      </c>
      <c r="O75" s="66" t="str">
        <f t="shared" si="1"/>
        <v/>
      </c>
      <c r="P75" s="46" t="str">
        <f t="shared" si="17"/>
        <v/>
      </c>
      <c r="Q75" s="66" t="str">
        <f t="shared" si="2"/>
        <v/>
      </c>
      <c r="R75" s="46" t="str">
        <f t="shared" si="18"/>
        <v/>
      </c>
      <c r="S75" s="66" t="str">
        <f t="shared" si="3"/>
        <v/>
      </c>
      <c r="T75" s="46" t="str">
        <f t="shared" si="19"/>
        <v/>
      </c>
      <c r="U75" s="66" t="str">
        <f t="shared" si="4"/>
        <v/>
      </c>
      <c r="V75" s="46" t="str">
        <f t="shared" si="20"/>
        <v/>
      </c>
      <c r="W75" s="65" t="str">
        <f t="shared" si="5"/>
        <v/>
      </c>
      <c r="X75" s="46" t="str">
        <f>IF(A74&lt;$C$9,'MASTER COPY'!M73,"")</f>
        <v/>
      </c>
      <c r="Y75" s="66" t="str">
        <f t="shared" si="6"/>
        <v/>
      </c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L75" s="83" t="str">
        <f>IF(A74&lt;$C$9,'ASSIGNMENT-CLASSTEST'!G72*10,"")</f>
        <v/>
      </c>
      <c r="BM75" s="83" t="str">
        <f>IF(A74&lt;$C$9,'ASSIGNMENT-CLASSTEST'!H72*10,"")</f>
        <v/>
      </c>
      <c r="BN75" s="83" t="str">
        <f>IF(A74&lt;$C$9,'ASSIGNMENT-CLASSTEST'!I72*10,"")</f>
        <v/>
      </c>
      <c r="BO75" s="83" t="str">
        <f>IF(A74&lt;$C$9,('ASSIGNMENT-CLASSTEST'!D72*100)/15,"")</f>
        <v/>
      </c>
      <c r="BP75" s="83" t="str">
        <f>IF(A74&lt;$C$9,('ASSIGNMENT-CLASSTEST'!E72*100)/15,"")</f>
        <v/>
      </c>
      <c r="BQ75" s="83" t="str">
        <f t="shared" si="21"/>
        <v/>
      </c>
      <c r="BR75" s="83" t="str">
        <f t="shared" si="22"/>
        <v/>
      </c>
      <c r="BS75" s="103" t="str">
        <f t="shared" si="23"/>
        <v/>
      </c>
      <c r="BT75" s="103" t="str">
        <f t="shared" si="24"/>
        <v/>
      </c>
      <c r="BU75" s="103" t="str">
        <f t="shared" si="25"/>
        <v/>
      </c>
      <c r="BV75" s="103" t="str">
        <f t="shared" si="26"/>
        <v/>
      </c>
    </row>
    <row r="76" spans="1:74" x14ac:dyDescent="0.25">
      <c r="A76" s="66" t="str">
        <f>IF(A75&lt;$C$9,'MASTER COPY'!A74,"")</f>
        <v/>
      </c>
      <c r="B76" s="34" t="str">
        <f>IF(A75&lt;$C$9,'MASTER COPY'!B74,"")</f>
        <v/>
      </c>
      <c r="C76" s="34" t="str">
        <f>IF(A75&lt;$C$9,'MASTER COPY'!C74,"")</f>
        <v/>
      </c>
      <c r="D76" s="46" t="str">
        <f t="shared" si="7"/>
        <v/>
      </c>
      <c r="E76" s="36" t="str">
        <f t="shared" si="8"/>
        <v/>
      </c>
      <c r="F76" s="46" t="str">
        <f t="shared" si="9"/>
        <v/>
      </c>
      <c r="G76" s="66" t="str">
        <f t="shared" si="10"/>
        <v/>
      </c>
      <c r="H76" s="46" t="str">
        <f t="shared" si="11"/>
        <v/>
      </c>
      <c r="I76" s="66" t="str">
        <f t="shared" si="12"/>
        <v/>
      </c>
      <c r="J76" s="46" t="str">
        <f t="shared" si="13"/>
        <v/>
      </c>
      <c r="K76" s="66" t="str">
        <f t="shared" si="14"/>
        <v/>
      </c>
      <c r="L76" s="46" t="str">
        <f t="shared" ref="L76:L139" si="27">IF(A75&lt;$C$9,BL76*$L$9/100,"")</f>
        <v/>
      </c>
      <c r="M76" s="66" t="str">
        <f t="shared" si="15"/>
        <v/>
      </c>
      <c r="N76" s="46" t="str">
        <f t="shared" si="16"/>
        <v/>
      </c>
      <c r="O76" s="66" t="str">
        <f t="shared" ref="O76:O139" si="28">IF(A75&lt;$C$9,IF(((N76/$N$9)*100)&lt;$O$9,"N","Y"),"")</f>
        <v/>
      </c>
      <c r="P76" s="46" t="str">
        <f t="shared" si="17"/>
        <v/>
      </c>
      <c r="Q76" s="66" t="str">
        <f t="shared" ref="Q76:Q139" si="29">IF(A75&lt;$C$9,IF(((P76/$P$9)*100)&lt;$Q$9,"N","Y"),"")</f>
        <v/>
      </c>
      <c r="R76" s="46" t="str">
        <f t="shared" si="18"/>
        <v/>
      </c>
      <c r="S76" s="66" t="str">
        <f t="shared" ref="S76:S139" si="30">IF(A75&lt;$C$9,IF(((R76/$R$9)*100)&lt;$S$9,"N","Y"),"")</f>
        <v/>
      </c>
      <c r="T76" s="46" t="str">
        <f t="shared" si="19"/>
        <v/>
      </c>
      <c r="U76" s="66" t="str">
        <f t="shared" ref="U76:U139" si="31">IF(A75&lt;$C$9,IF(((T76/$T$9)*100)&lt;$U$9,"N","Y"),"")</f>
        <v/>
      </c>
      <c r="V76" s="46" t="str">
        <f t="shared" si="20"/>
        <v/>
      </c>
      <c r="W76" s="65" t="str">
        <f t="shared" ref="W76:W139" si="32">IF(A75&lt;$C$9,IF(((V76/$V$9)*100)&lt;$W$9,"N","Y"),"")</f>
        <v/>
      </c>
      <c r="X76" s="46" t="str">
        <f>IF(A75&lt;$C$9,'MASTER COPY'!M74,"")</f>
        <v/>
      </c>
      <c r="Y76" s="66" t="str">
        <f t="shared" ref="Y76:Y139" si="33">IF(A75&lt;$C$9,IF(((X76/$X$9)*100)&lt;$Y$9,"N","Y"),"")</f>
        <v/>
      </c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L76" s="83" t="str">
        <f>IF(A75&lt;$C$9,'ASSIGNMENT-CLASSTEST'!G73*10,"")</f>
        <v/>
      </c>
      <c r="BM76" s="83" t="str">
        <f>IF(A75&lt;$C$9,'ASSIGNMENT-CLASSTEST'!H73*10,"")</f>
        <v/>
      </c>
      <c r="BN76" s="83" t="str">
        <f>IF(A75&lt;$C$9,'ASSIGNMENT-CLASSTEST'!I73*10,"")</f>
        <v/>
      </c>
      <c r="BO76" s="83" t="str">
        <f>IF(A75&lt;$C$9,('ASSIGNMENT-CLASSTEST'!D73*100)/15,"")</f>
        <v/>
      </c>
      <c r="BP76" s="83" t="str">
        <f>IF(A75&lt;$C$9,('ASSIGNMENT-CLASSTEST'!E73*100)/15,"")</f>
        <v/>
      </c>
      <c r="BQ76" s="83" t="str">
        <f t="shared" si="21"/>
        <v/>
      </c>
      <c r="BR76" s="83" t="str">
        <f t="shared" si="22"/>
        <v/>
      </c>
      <c r="BS76" s="103" t="str">
        <f t="shared" si="23"/>
        <v/>
      </c>
      <c r="BT76" s="103" t="str">
        <f t="shared" si="24"/>
        <v/>
      </c>
      <c r="BU76" s="103" t="str">
        <f t="shared" si="25"/>
        <v/>
      </c>
      <c r="BV76" s="103" t="str">
        <f t="shared" si="26"/>
        <v/>
      </c>
    </row>
    <row r="77" spans="1:74" x14ac:dyDescent="0.25">
      <c r="A77" s="66" t="str">
        <f>IF(A76&lt;$C$9,'MASTER COPY'!A75,"")</f>
        <v/>
      </c>
      <c r="B77" s="34" t="str">
        <f>IF(A76&lt;$C$9,'MASTER COPY'!B75,"")</f>
        <v/>
      </c>
      <c r="C77" s="34" t="str">
        <f>IF(A76&lt;$C$9,'MASTER COPY'!C75,"")</f>
        <v/>
      </c>
      <c r="D77" s="46" t="str">
        <f t="shared" ref="D77:D140" si="34">IF(A76&lt;$C$9,MIN(BQ77-(F77+H77+J77+L77),$D$9),"")</f>
        <v/>
      </c>
      <c r="E77" s="36" t="str">
        <f t="shared" ref="E77:E140" si="35">IF(A76&lt;$C$9,IF(((D77/$D$9)*100)&lt;$E$9,"N","Y"),"")</f>
        <v/>
      </c>
      <c r="F77" s="46" t="str">
        <f t="shared" ref="F77:F140" si="36">IF(A76&lt;$C$9,BQ77*$F$9/100,"")</f>
        <v/>
      </c>
      <c r="G77" s="66" t="str">
        <f t="shared" ref="G77:G140" si="37">IF(A76&lt;$C$9,IF(((F77/$F$9)*100)&lt;$G$9,"N","Y"),"")</f>
        <v/>
      </c>
      <c r="H77" s="46" t="str">
        <f t="shared" ref="H77:H140" si="38">IF(A76&lt;$C$9,BQ77*$H$9/100,"")</f>
        <v/>
      </c>
      <c r="I77" s="66" t="str">
        <f t="shared" ref="I77:I140" si="39">IF(A76&lt;$C$9,IF(((H77/$H$9)*100)&lt;$J$9,"N","Y"),"")</f>
        <v/>
      </c>
      <c r="J77" s="46" t="str">
        <f t="shared" ref="J77:J140" si="40">IF(A76&lt;$C$9,BQ77*$J$9/100,"")</f>
        <v/>
      </c>
      <c r="K77" s="66" t="str">
        <f t="shared" ref="K77:K140" si="41">IF(A76&lt;$C$9,IF(((J77/$J$9)*100)&lt;$K$9,"N","Y"),"")</f>
        <v/>
      </c>
      <c r="L77" s="46" t="str">
        <f t="shared" si="27"/>
        <v/>
      </c>
      <c r="M77" s="66" t="str">
        <f t="shared" ref="M77:M140" si="42">IF(A76&lt;$C$9,IF(((L77/$L$9)*100)&lt;$M$9,"N","Y"),"")</f>
        <v/>
      </c>
      <c r="N77" s="46" t="str">
        <f t="shared" ref="N77:N140" si="43">IF(A76&lt;$C$9,MIN(BR77-(V77+P77+R77+T77),$N$9),"")</f>
        <v/>
      </c>
      <c r="O77" s="66" t="str">
        <f t="shared" si="28"/>
        <v/>
      </c>
      <c r="P77" s="46" t="str">
        <f t="shared" ref="P77:P140" si="44">IF(A76&lt;$C$9,BR77*$P$9/100,"")</f>
        <v/>
      </c>
      <c r="Q77" s="66" t="str">
        <f t="shared" si="29"/>
        <v/>
      </c>
      <c r="R77" s="46" t="str">
        <f t="shared" ref="R77:R140" si="45">IF(A76&lt;$C$9,BR77*$R$9/100,"")</f>
        <v/>
      </c>
      <c r="S77" s="66" t="str">
        <f t="shared" si="30"/>
        <v/>
      </c>
      <c r="T77" s="46" t="str">
        <f t="shared" ref="T77:T140" si="46">IF(A76&lt;$C$9,BR77*$T$9/100,"")</f>
        <v/>
      </c>
      <c r="U77" s="66" t="str">
        <f t="shared" si="31"/>
        <v/>
      </c>
      <c r="V77" s="46" t="str">
        <f t="shared" ref="V77:V140" si="47">IF(A76&lt;$C$9,BR77*$V$9/100,"")</f>
        <v/>
      </c>
      <c r="W77" s="65" t="str">
        <f t="shared" si="32"/>
        <v/>
      </c>
      <c r="X77" s="46" t="str">
        <f>IF(A76&lt;$C$9,'MASTER COPY'!M75,"")</f>
        <v/>
      </c>
      <c r="Y77" s="66" t="str">
        <f t="shared" si="33"/>
        <v/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L77" s="83" t="str">
        <f>IF(A76&lt;$C$9,'ASSIGNMENT-CLASSTEST'!G74*10,"")</f>
        <v/>
      </c>
      <c r="BM77" s="83" t="str">
        <f>IF(A76&lt;$C$9,'ASSIGNMENT-CLASSTEST'!H74*10,"")</f>
        <v/>
      </c>
      <c r="BN77" s="83" t="str">
        <f>IF(A76&lt;$C$9,'ASSIGNMENT-CLASSTEST'!I74*10,"")</f>
        <v/>
      </c>
      <c r="BO77" s="83" t="str">
        <f>IF(A76&lt;$C$9,('ASSIGNMENT-CLASSTEST'!D74*100)/15,"")</f>
        <v/>
      </c>
      <c r="BP77" s="83" t="str">
        <f>IF(A76&lt;$C$9,('ASSIGNMENT-CLASSTEST'!E74*100)/15,"")</f>
        <v/>
      </c>
      <c r="BQ77" s="83" t="str">
        <f t="shared" ref="BQ77:BQ140" si="48">IF(A76&lt;$C$9,AVERAGE(BL77:BN77),"")</f>
        <v/>
      </c>
      <c r="BR77" s="83" t="str">
        <f t="shared" ref="BR77:BR140" si="49">IF(A76&lt;$C$9,AVERAGE(BO77:BP77),"")</f>
        <v/>
      </c>
      <c r="BS77" s="103" t="str">
        <f t="shared" ref="BS77:BS140" si="50">IF(A76&lt;$C$9,D77+F77+H77+J77+L77,"")</f>
        <v/>
      </c>
      <c r="BT77" s="103" t="str">
        <f t="shared" ref="BT77:BT140" si="51">IF(A76&lt;$C$9,N77+P77+R77+T77+V77,"")</f>
        <v/>
      </c>
      <c r="BU77" s="103" t="str">
        <f t="shared" ref="BU77:BU140" si="52">IF(A76&lt;$C$9,BQ77-BS77,"")</f>
        <v/>
      </c>
      <c r="BV77" s="103" t="str">
        <f t="shared" ref="BV77:BV140" si="53">IF(A76&lt;$C$9,BR77-BT77,"")</f>
        <v/>
      </c>
    </row>
    <row r="78" spans="1:74" x14ac:dyDescent="0.25">
      <c r="A78" s="66" t="str">
        <f>IF(A77&lt;$C$9,'MASTER COPY'!A76,"")</f>
        <v/>
      </c>
      <c r="B78" s="34" t="str">
        <f>IF(A77&lt;$C$9,'MASTER COPY'!B76,"")</f>
        <v/>
      </c>
      <c r="C78" s="34" t="str">
        <f>IF(A77&lt;$C$9,'MASTER COPY'!C76,"")</f>
        <v/>
      </c>
      <c r="D78" s="46" t="str">
        <f t="shared" si="34"/>
        <v/>
      </c>
      <c r="E78" s="36" t="str">
        <f t="shared" si="35"/>
        <v/>
      </c>
      <c r="F78" s="46" t="str">
        <f t="shared" si="36"/>
        <v/>
      </c>
      <c r="G78" s="66" t="str">
        <f t="shared" si="37"/>
        <v/>
      </c>
      <c r="H78" s="46" t="str">
        <f t="shared" si="38"/>
        <v/>
      </c>
      <c r="I78" s="66" t="str">
        <f t="shared" si="39"/>
        <v/>
      </c>
      <c r="J78" s="46" t="str">
        <f t="shared" si="40"/>
        <v/>
      </c>
      <c r="K78" s="66" t="str">
        <f t="shared" si="41"/>
        <v/>
      </c>
      <c r="L78" s="46" t="str">
        <f t="shared" si="27"/>
        <v/>
      </c>
      <c r="M78" s="66" t="str">
        <f t="shared" si="42"/>
        <v/>
      </c>
      <c r="N78" s="46" t="str">
        <f t="shared" si="43"/>
        <v/>
      </c>
      <c r="O78" s="66" t="str">
        <f t="shared" si="28"/>
        <v/>
      </c>
      <c r="P78" s="46" t="str">
        <f t="shared" si="44"/>
        <v/>
      </c>
      <c r="Q78" s="66" t="str">
        <f t="shared" si="29"/>
        <v/>
      </c>
      <c r="R78" s="46" t="str">
        <f t="shared" si="45"/>
        <v/>
      </c>
      <c r="S78" s="66" t="str">
        <f t="shared" si="30"/>
        <v/>
      </c>
      <c r="T78" s="46" t="str">
        <f t="shared" si="46"/>
        <v/>
      </c>
      <c r="U78" s="66" t="str">
        <f t="shared" si="31"/>
        <v/>
      </c>
      <c r="V78" s="46" t="str">
        <f t="shared" si="47"/>
        <v/>
      </c>
      <c r="W78" s="65" t="str">
        <f t="shared" si="32"/>
        <v/>
      </c>
      <c r="X78" s="46" t="str">
        <f>IF(A77&lt;$C$9,'MASTER COPY'!M76,"")</f>
        <v/>
      </c>
      <c r="Y78" s="66" t="str">
        <f t="shared" si="33"/>
        <v/>
      </c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L78" s="83" t="str">
        <f>IF(A77&lt;$C$9,'ASSIGNMENT-CLASSTEST'!G75*10,"")</f>
        <v/>
      </c>
      <c r="BM78" s="83" t="str">
        <f>IF(A77&lt;$C$9,'ASSIGNMENT-CLASSTEST'!H75*10,"")</f>
        <v/>
      </c>
      <c r="BN78" s="83" t="str">
        <f>IF(A77&lt;$C$9,'ASSIGNMENT-CLASSTEST'!I75*10,"")</f>
        <v/>
      </c>
      <c r="BO78" s="83" t="str">
        <f>IF(A77&lt;$C$9,('ASSIGNMENT-CLASSTEST'!D75*100)/15,"")</f>
        <v/>
      </c>
      <c r="BP78" s="83" t="str">
        <f>IF(A77&lt;$C$9,('ASSIGNMENT-CLASSTEST'!E75*100)/15,"")</f>
        <v/>
      </c>
      <c r="BQ78" s="83" t="str">
        <f t="shared" si="48"/>
        <v/>
      </c>
      <c r="BR78" s="83" t="str">
        <f t="shared" si="49"/>
        <v/>
      </c>
      <c r="BS78" s="103" t="str">
        <f t="shared" si="50"/>
        <v/>
      </c>
      <c r="BT78" s="103" t="str">
        <f t="shared" si="51"/>
        <v/>
      </c>
      <c r="BU78" s="103" t="str">
        <f t="shared" si="52"/>
        <v/>
      </c>
      <c r="BV78" s="103" t="str">
        <f t="shared" si="53"/>
        <v/>
      </c>
    </row>
    <row r="79" spans="1:74" x14ac:dyDescent="0.25">
      <c r="A79" s="66" t="str">
        <f>IF(A78&lt;$C$9,'MASTER COPY'!A77,"")</f>
        <v/>
      </c>
      <c r="B79" s="34" t="str">
        <f>IF(A78&lt;$C$9,'MASTER COPY'!B77,"")</f>
        <v/>
      </c>
      <c r="C79" s="34" t="str">
        <f>IF(A78&lt;$C$9,'MASTER COPY'!C77,"")</f>
        <v/>
      </c>
      <c r="D79" s="46" t="str">
        <f t="shared" si="34"/>
        <v/>
      </c>
      <c r="E79" s="36" t="str">
        <f t="shared" si="35"/>
        <v/>
      </c>
      <c r="F79" s="46" t="str">
        <f t="shared" si="36"/>
        <v/>
      </c>
      <c r="G79" s="66" t="str">
        <f t="shared" si="37"/>
        <v/>
      </c>
      <c r="H79" s="46" t="str">
        <f t="shared" si="38"/>
        <v/>
      </c>
      <c r="I79" s="66" t="str">
        <f t="shared" si="39"/>
        <v/>
      </c>
      <c r="J79" s="46" t="str">
        <f t="shared" si="40"/>
        <v/>
      </c>
      <c r="K79" s="66" t="str">
        <f t="shared" si="41"/>
        <v/>
      </c>
      <c r="L79" s="46" t="str">
        <f t="shared" si="27"/>
        <v/>
      </c>
      <c r="M79" s="66" t="str">
        <f t="shared" si="42"/>
        <v/>
      </c>
      <c r="N79" s="46" t="str">
        <f t="shared" si="43"/>
        <v/>
      </c>
      <c r="O79" s="66" t="str">
        <f t="shared" si="28"/>
        <v/>
      </c>
      <c r="P79" s="46" t="str">
        <f t="shared" si="44"/>
        <v/>
      </c>
      <c r="Q79" s="66" t="str">
        <f t="shared" si="29"/>
        <v/>
      </c>
      <c r="R79" s="46" t="str">
        <f t="shared" si="45"/>
        <v/>
      </c>
      <c r="S79" s="66" t="str">
        <f t="shared" si="30"/>
        <v/>
      </c>
      <c r="T79" s="46" t="str">
        <f t="shared" si="46"/>
        <v/>
      </c>
      <c r="U79" s="66" t="str">
        <f t="shared" si="31"/>
        <v/>
      </c>
      <c r="V79" s="46" t="str">
        <f t="shared" si="47"/>
        <v/>
      </c>
      <c r="W79" s="65" t="str">
        <f t="shared" si="32"/>
        <v/>
      </c>
      <c r="X79" s="46" t="str">
        <f>IF(A78&lt;$C$9,'MASTER COPY'!M77,"")</f>
        <v/>
      </c>
      <c r="Y79" s="66" t="str">
        <f t="shared" si="33"/>
        <v/>
      </c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L79" s="83" t="str">
        <f>IF(A78&lt;$C$9,'ASSIGNMENT-CLASSTEST'!G76*10,"")</f>
        <v/>
      </c>
      <c r="BM79" s="83" t="str">
        <f>IF(A78&lt;$C$9,'ASSIGNMENT-CLASSTEST'!H76*10,"")</f>
        <v/>
      </c>
      <c r="BN79" s="83" t="str">
        <f>IF(A78&lt;$C$9,'ASSIGNMENT-CLASSTEST'!I76*10,"")</f>
        <v/>
      </c>
      <c r="BO79" s="83" t="str">
        <f>IF(A78&lt;$C$9,('ASSIGNMENT-CLASSTEST'!D76*100)/15,"")</f>
        <v/>
      </c>
      <c r="BP79" s="83" t="str">
        <f>IF(A78&lt;$C$9,('ASSIGNMENT-CLASSTEST'!E76*100)/15,"")</f>
        <v/>
      </c>
      <c r="BQ79" s="83" t="str">
        <f t="shared" si="48"/>
        <v/>
      </c>
      <c r="BR79" s="83" t="str">
        <f t="shared" si="49"/>
        <v/>
      </c>
      <c r="BS79" s="103" t="str">
        <f t="shared" si="50"/>
        <v/>
      </c>
      <c r="BT79" s="103" t="str">
        <f t="shared" si="51"/>
        <v/>
      </c>
      <c r="BU79" s="103" t="str">
        <f t="shared" si="52"/>
        <v/>
      </c>
      <c r="BV79" s="103" t="str">
        <f t="shared" si="53"/>
        <v/>
      </c>
    </row>
    <row r="80" spans="1:74" x14ac:dyDescent="0.25">
      <c r="A80" s="66" t="str">
        <f>IF(A79&lt;$C$9,'MASTER COPY'!A78,"")</f>
        <v/>
      </c>
      <c r="B80" s="34" t="str">
        <f>IF(A79&lt;$C$9,'MASTER COPY'!B78,"")</f>
        <v/>
      </c>
      <c r="C80" s="34" t="str">
        <f>IF(A79&lt;$C$9,'MASTER COPY'!C78,"")</f>
        <v/>
      </c>
      <c r="D80" s="46" t="str">
        <f t="shared" si="34"/>
        <v/>
      </c>
      <c r="E80" s="36" t="str">
        <f t="shared" si="35"/>
        <v/>
      </c>
      <c r="F80" s="46" t="str">
        <f t="shared" si="36"/>
        <v/>
      </c>
      <c r="G80" s="66" t="str">
        <f t="shared" si="37"/>
        <v/>
      </c>
      <c r="H80" s="46" t="str">
        <f t="shared" si="38"/>
        <v/>
      </c>
      <c r="I80" s="66" t="str">
        <f t="shared" si="39"/>
        <v/>
      </c>
      <c r="J80" s="46" t="str">
        <f t="shared" si="40"/>
        <v/>
      </c>
      <c r="K80" s="66" t="str">
        <f t="shared" si="41"/>
        <v/>
      </c>
      <c r="L80" s="46" t="str">
        <f t="shared" si="27"/>
        <v/>
      </c>
      <c r="M80" s="66" t="str">
        <f t="shared" si="42"/>
        <v/>
      </c>
      <c r="N80" s="46" t="str">
        <f t="shared" si="43"/>
        <v/>
      </c>
      <c r="O80" s="66" t="str">
        <f t="shared" si="28"/>
        <v/>
      </c>
      <c r="P80" s="46" t="str">
        <f t="shared" si="44"/>
        <v/>
      </c>
      <c r="Q80" s="66" t="str">
        <f t="shared" si="29"/>
        <v/>
      </c>
      <c r="R80" s="46" t="str">
        <f t="shared" si="45"/>
        <v/>
      </c>
      <c r="S80" s="66" t="str">
        <f t="shared" si="30"/>
        <v/>
      </c>
      <c r="T80" s="46" t="str">
        <f t="shared" si="46"/>
        <v/>
      </c>
      <c r="U80" s="66" t="str">
        <f t="shared" si="31"/>
        <v/>
      </c>
      <c r="V80" s="46" t="str">
        <f t="shared" si="47"/>
        <v/>
      </c>
      <c r="W80" s="65" t="str">
        <f t="shared" si="32"/>
        <v/>
      </c>
      <c r="X80" s="46" t="str">
        <f>IF(A79&lt;$C$9,'MASTER COPY'!M78,"")</f>
        <v/>
      </c>
      <c r="Y80" s="66" t="str">
        <f t="shared" si="33"/>
        <v/>
      </c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L80" s="83" t="str">
        <f>IF(A79&lt;$C$9,'ASSIGNMENT-CLASSTEST'!G77*10,"")</f>
        <v/>
      </c>
      <c r="BM80" s="83" t="str">
        <f>IF(A79&lt;$C$9,'ASSIGNMENT-CLASSTEST'!H77*10,"")</f>
        <v/>
      </c>
      <c r="BN80" s="83" t="str">
        <f>IF(A79&lt;$C$9,'ASSIGNMENT-CLASSTEST'!I77*10,"")</f>
        <v/>
      </c>
      <c r="BO80" s="83" t="str">
        <f>IF(A79&lt;$C$9,('ASSIGNMENT-CLASSTEST'!D77*100)/15,"")</f>
        <v/>
      </c>
      <c r="BP80" s="83" t="str">
        <f>IF(A79&lt;$C$9,('ASSIGNMENT-CLASSTEST'!E77*100)/15,"")</f>
        <v/>
      </c>
      <c r="BQ80" s="83" t="str">
        <f t="shared" si="48"/>
        <v/>
      </c>
      <c r="BR80" s="83" t="str">
        <f t="shared" si="49"/>
        <v/>
      </c>
      <c r="BS80" s="103" t="str">
        <f t="shared" si="50"/>
        <v/>
      </c>
      <c r="BT80" s="103" t="str">
        <f t="shared" si="51"/>
        <v/>
      </c>
      <c r="BU80" s="103" t="str">
        <f t="shared" si="52"/>
        <v/>
      </c>
      <c r="BV80" s="103" t="str">
        <f t="shared" si="53"/>
        <v/>
      </c>
    </row>
    <row r="81" spans="1:74" x14ac:dyDescent="0.25">
      <c r="A81" s="66" t="str">
        <f>IF(A80&lt;$C$9,'MASTER COPY'!A79,"")</f>
        <v/>
      </c>
      <c r="B81" s="34" t="str">
        <f>IF(A80&lt;$C$9,'MASTER COPY'!B79,"")</f>
        <v/>
      </c>
      <c r="C81" s="34" t="str">
        <f>IF(A80&lt;$C$9,'MASTER COPY'!C79,"")</f>
        <v/>
      </c>
      <c r="D81" s="46" t="str">
        <f t="shared" si="34"/>
        <v/>
      </c>
      <c r="E81" s="36" t="str">
        <f t="shared" si="35"/>
        <v/>
      </c>
      <c r="F81" s="46" t="str">
        <f t="shared" si="36"/>
        <v/>
      </c>
      <c r="G81" s="66" t="str">
        <f t="shared" si="37"/>
        <v/>
      </c>
      <c r="H81" s="46" t="str">
        <f t="shared" si="38"/>
        <v/>
      </c>
      <c r="I81" s="66" t="str">
        <f t="shared" si="39"/>
        <v/>
      </c>
      <c r="J81" s="46" t="str">
        <f t="shared" si="40"/>
        <v/>
      </c>
      <c r="K81" s="66" t="str">
        <f t="shared" si="41"/>
        <v/>
      </c>
      <c r="L81" s="46" t="str">
        <f t="shared" si="27"/>
        <v/>
      </c>
      <c r="M81" s="66" t="str">
        <f t="shared" si="42"/>
        <v/>
      </c>
      <c r="N81" s="46" t="str">
        <f t="shared" si="43"/>
        <v/>
      </c>
      <c r="O81" s="66" t="str">
        <f t="shared" si="28"/>
        <v/>
      </c>
      <c r="P81" s="46" t="str">
        <f t="shared" si="44"/>
        <v/>
      </c>
      <c r="Q81" s="66" t="str">
        <f t="shared" si="29"/>
        <v/>
      </c>
      <c r="R81" s="46" t="str">
        <f t="shared" si="45"/>
        <v/>
      </c>
      <c r="S81" s="66" t="str">
        <f t="shared" si="30"/>
        <v/>
      </c>
      <c r="T81" s="46" t="str">
        <f t="shared" si="46"/>
        <v/>
      </c>
      <c r="U81" s="66" t="str">
        <f t="shared" si="31"/>
        <v/>
      </c>
      <c r="V81" s="46" t="str">
        <f t="shared" si="47"/>
        <v/>
      </c>
      <c r="W81" s="65" t="str">
        <f t="shared" si="32"/>
        <v/>
      </c>
      <c r="X81" s="46" t="str">
        <f>IF(A80&lt;$C$9,'MASTER COPY'!M79,"")</f>
        <v/>
      </c>
      <c r="Y81" s="66" t="str">
        <f t="shared" si="33"/>
        <v/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L81" s="83" t="str">
        <f>IF(A80&lt;$C$9,'ASSIGNMENT-CLASSTEST'!G78*10,"")</f>
        <v/>
      </c>
      <c r="BM81" s="83" t="str">
        <f>IF(A80&lt;$C$9,'ASSIGNMENT-CLASSTEST'!H78*10,"")</f>
        <v/>
      </c>
      <c r="BN81" s="83" t="str">
        <f>IF(A80&lt;$C$9,'ASSIGNMENT-CLASSTEST'!I78*10,"")</f>
        <v/>
      </c>
      <c r="BO81" s="83" t="str">
        <f>IF(A80&lt;$C$9,('ASSIGNMENT-CLASSTEST'!D78*100)/15,"")</f>
        <v/>
      </c>
      <c r="BP81" s="83" t="str">
        <f>IF(A80&lt;$C$9,('ASSIGNMENT-CLASSTEST'!E78*100)/15,"")</f>
        <v/>
      </c>
      <c r="BQ81" s="83" t="str">
        <f t="shared" si="48"/>
        <v/>
      </c>
      <c r="BR81" s="83" t="str">
        <f t="shared" si="49"/>
        <v/>
      </c>
      <c r="BS81" s="103" t="str">
        <f t="shared" si="50"/>
        <v/>
      </c>
      <c r="BT81" s="103" t="str">
        <f t="shared" si="51"/>
        <v/>
      </c>
      <c r="BU81" s="103" t="str">
        <f t="shared" si="52"/>
        <v/>
      </c>
      <c r="BV81" s="103" t="str">
        <f t="shared" si="53"/>
        <v/>
      </c>
    </row>
    <row r="82" spans="1:74" x14ac:dyDescent="0.25">
      <c r="A82" s="66" t="str">
        <f>IF(A81&lt;$C$9,'MASTER COPY'!A80,"")</f>
        <v/>
      </c>
      <c r="B82" s="34" t="str">
        <f>IF(A81&lt;$C$9,'MASTER COPY'!B80,"")</f>
        <v/>
      </c>
      <c r="C82" s="34" t="str">
        <f>IF(A81&lt;$C$9,'MASTER COPY'!C80,"")</f>
        <v/>
      </c>
      <c r="D82" s="46" t="str">
        <f t="shared" si="34"/>
        <v/>
      </c>
      <c r="E82" s="36" t="str">
        <f t="shared" si="35"/>
        <v/>
      </c>
      <c r="F82" s="46" t="str">
        <f t="shared" si="36"/>
        <v/>
      </c>
      <c r="G82" s="66" t="str">
        <f t="shared" si="37"/>
        <v/>
      </c>
      <c r="H82" s="46" t="str">
        <f t="shared" si="38"/>
        <v/>
      </c>
      <c r="I82" s="66" t="str">
        <f t="shared" si="39"/>
        <v/>
      </c>
      <c r="J82" s="46" t="str">
        <f t="shared" si="40"/>
        <v/>
      </c>
      <c r="K82" s="66" t="str">
        <f t="shared" si="41"/>
        <v/>
      </c>
      <c r="L82" s="46" t="str">
        <f t="shared" si="27"/>
        <v/>
      </c>
      <c r="M82" s="66" t="str">
        <f t="shared" si="42"/>
        <v/>
      </c>
      <c r="N82" s="46" t="str">
        <f t="shared" si="43"/>
        <v/>
      </c>
      <c r="O82" s="66" t="str">
        <f t="shared" si="28"/>
        <v/>
      </c>
      <c r="P82" s="46" t="str">
        <f t="shared" si="44"/>
        <v/>
      </c>
      <c r="Q82" s="66" t="str">
        <f t="shared" si="29"/>
        <v/>
      </c>
      <c r="R82" s="46" t="str">
        <f t="shared" si="45"/>
        <v/>
      </c>
      <c r="S82" s="66" t="str">
        <f t="shared" si="30"/>
        <v/>
      </c>
      <c r="T82" s="46" t="str">
        <f t="shared" si="46"/>
        <v/>
      </c>
      <c r="U82" s="66" t="str">
        <f t="shared" si="31"/>
        <v/>
      </c>
      <c r="V82" s="46" t="str">
        <f t="shared" si="47"/>
        <v/>
      </c>
      <c r="W82" s="65" t="str">
        <f t="shared" si="32"/>
        <v/>
      </c>
      <c r="X82" s="46" t="str">
        <f>IF(A81&lt;$C$9,'MASTER COPY'!M80,"")</f>
        <v/>
      </c>
      <c r="Y82" s="66" t="str">
        <f t="shared" si="33"/>
        <v/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L82" s="83" t="str">
        <f>IF(A81&lt;$C$9,'ASSIGNMENT-CLASSTEST'!G79*10,"")</f>
        <v/>
      </c>
      <c r="BM82" s="83" t="str">
        <f>IF(A81&lt;$C$9,'ASSIGNMENT-CLASSTEST'!H79*10,"")</f>
        <v/>
      </c>
      <c r="BN82" s="83" t="str">
        <f>IF(A81&lt;$C$9,'ASSIGNMENT-CLASSTEST'!I79*10,"")</f>
        <v/>
      </c>
      <c r="BO82" s="83" t="str">
        <f>IF(A81&lt;$C$9,('ASSIGNMENT-CLASSTEST'!D79*100)/15,"")</f>
        <v/>
      </c>
      <c r="BP82" s="83" t="str">
        <f>IF(A81&lt;$C$9,('ASSIGNMENT-CLASSTEST'!E79*100)/15,"")</f>
        <v/>
      </c>
      <c r="BQ82" s="83" t="str">
        <f t="shared" si="48"/>
        <v/>
      </c>
      <c r="BR82" s="83" t="str">
        <f t="shared" si="49"/>
        <v/>
      </c>
      <c r="BS82" s="103" t="str">
        <f t="shared" si="50"/>
        <v/>
      </c>
      <c r="BT82" s="103" t="str">
        <f t="shared" si="51"/>
        <v/>
      </c>
      <c r="BU82" s="103" t="str">
        <f t="shared" si="52"/>
        <v/>
      </c>
      <c r="BV82" s="103" t="str">
        <f t="shared" si="53"/>
        <v/>
      </c>
    </row>
    <row r="83" spans="1:74" x14ac:dyDescent="0.25">
      <c r="A83" s="66" t="str">
        <f>IF(A82&lt;$C$9,'MASTER COPY'!A81,"")</f>
        <v/>
      </c>
      <c r="B83" s="34" t="str">
        <f>IF(A82&lt;$C$9,'MASTER COPY'!B81,"")</f>
        <v/>
      </c>
      <c r="C83" s="34" t="str">
        <f>IF(A82&lt;$C$9,'MASTER COPY'!C81,"")</f>
        <v/>
      </c>
      <c r="D83" s="46" t="str">
        <f t="shared" si="34"/>
        <v/>
      </c>
      <c r="E83" s="36" t="str">
        <f t="shared" si="35"/>
        <v/>
      </c>
      <c r="F83" s="46" t="str">
        <f t="shared" si="36"/>
        <v/>
      </c>
      <c r="G83" s="66" t="str">
        <f t="shared" si="37"/>
        <v/>
      </c>
      <c r="H83" s="46" t="str">
        <f t="shared" si="38"/>
        <v/>
      </c>
      <c r="I83" s="66" t="str">
        <f t="shared" si="39"/>
        <v/>
      </c>
      <c r="J83" s="46" t="str">
        <f t="shared" si="40"/>
        <v/>
      </c>
      <c r="K83" s="66" t="str">
        <f t="shared" si="41"/>
        <v/>
      </c>
      <c r="L83" s="46" t="str">
        <f t="shared" si="27"/>
        <v/>
      </c>
      <c r="M83" s="66" t="str">
        <f t="shared" si="42"/>
        <v/>
      </c>
      <c r="N83" s="46" t="str">
        <f t="shared" si="43"/>
        <v/>
      </c>
      <c r="O83" s="66" t="str">
        <f t="shared" si="28"/>
        <v/>
      </c>
      <c r="P83" s="46" t="str">
        <f t="shared" si="44"/>
        <v/>
      </c>
      <c r="Q83" s="66" t="str">
        <f t="shared" si="29"/>
        <v/>
      </c>
      <c r="R83" s="46" t="str">
        <f t="shared" si="45"/>
        <v/>
      </c>
      <c r="S83" s="66" t="str">
        <f t="shared" si="30"/>
        <v/>
      </c>
      <c r="T83" s="46" t="str">
        <f t="shared" si="46"/>
        <v/>
      </c>
      <c r="U83" s="66" t="str">
        <f t="shared" si="31"/>
        <v/>
      </c>
      <c r="V83" s="46" t="str">
        <f t="shared" si="47"/>
        <v/>
      </c>
      <c r="W83" s="65" t="str">
        <f t="shared" si="32"/>
        <v/>
      </c>
      <c r="X83" s="46" t="str">
        <f>IF(A82&lt;$C$9,'MASTER COPY'!M81,"")</f>
        <v/>
      </c>
      <c r="Y83" s="66" t="str">
        <f t="shared" si="33"/>
        <v/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L83" s="83" t="str">
        <f>IF(A82&lt;$C$9,'ASSIGNMENT-CLASSTEST'!G80*10,"")</f>
        <v/>
      </c>
      <c r="BM83" s="83" t="str">
        <f>IF(A82&lt;$C$9,'ASSIGNMENT-CLASSTEST'!H80*10,"")</f>
        <v/>
      </c>
      <c r="BN83" s="83" t="str">
        <f>IF(A82&lt;$C$9,'ASSIGNMENT-CLASSTEST'!I80*10,"")</f>
        <v/>
      </c>
      <c r="BO83" s="83" t="str">
        <f>IF(A82&lt;$C$9,('ASSIGNMENT-CLASSTEST'!D80*100)/15,"")</f>
        <v/>
      </c>
      <c r="BP83" s="83" t="str">
        <f>IF(A82&lt;$C$9,('ASSIGNMENT-CLASSTEST'!E80*100)/15,"")</f>
        <v/>
      </c>
      <c r="BQ83" s="83" t="str">
        <f t="shared" si="48"/>
        <v/>
      </c>
      <c r="BR83" s="83" t="str">
        <f t="shared" si="49"/>
        <v/>
      </c>
      <c r="BS83" s="103" t="str">
        <f t="shared" si="50"/>
        <v/>
      </c>
      <c r="BT83" s="103" t="str">
        <f t="shared" si="51"/>
        <v/>
      </c>
      <c r="BU83" s="103" t="str">
        <f t="shared" si="52"/>
        <v/>
      </c>
      <c r="BV83" s="103" t="str">
        <f t="shared" si="53"/>
        <v/>
      </c>
    </row>
    <row r="84" spans="1:74" x14ac:dyDescent="0.25">
      <c r="A84" s="66" t="str">
        <f>IF(A83&lt;$C$9,'MASTER COPY'!A82,"")</f>
        <v/>
      </c>
      <c r="B84" s="34" t="str">
        <f>IF(A83&lt;$C$9,'MASTER COPY'!B82,"")</f>
        <v/>
      </c>
      <c r="C84" s="34" t="str">
        <f>IF(A83&lt;$C$9,'MASTER COPY'!C82,"")</f>
        <v/>
      </c>
      <c r="D84" s="46" t="str">
        <f t="shared" si="34"/>
        <v/>
      </c>
      <c r="E84" s="36" t="str">
        <f t="shared" si="35"/>
        <v/>
      </c>
      <c r="F84" s="46" t="str">
        <f t="shared" si="36"/>
        <v/>
      </c>
      <c r="G84" s="66" t="str">
        <f t="shared" si="37"/>
        <v/>
      </c>
      <c r="H84" s="46" t="str">
        <f t="shared" si="38"/>
        <v/>
      </c>
      <c r="I84" s="66" t="str">
        <f t="shared" si="39"/>
        <v/>
      </c>
      <c r="J84" s="46" t="str">
        <f t="shared" si="40"/>
        <v/>
      </c>
      <c r="K84" s="66" t="str">
        <f t="shared" si="41"/>
        <v/>
      </c>
      <c r="L84" s="46" t="str">
        <f t="shared" si="27"/>
        <v/>
      </c>
      <c r="M84" s="66" t="str">
        <f t="shared" si="42"/>
        <v/>
      </c>
      <c r="N84" s="46" t="str">
        <f t="shared" si="43"/>
        <v/>
      </c>
      <c r="O84" s="66" t="str">
        <f t="shared" si="28"/>
        <v/>
      </c>
      <c r="P84" s="46" t="str">
        <f t="shared" si="44"/>
        <v/>
      </c>
      <c r="Q84" s="66" t="str">
        <f t="shared" si="29"/>
        <v/>
      </c>
      <c r="R84" s="46" t="str">
        <f t="shared" si="45"/>
        <v/>
      </c>
      <c r="S84" s="66" t="str">
        <f t="shared" si="30"/>
        <v/>
      </c>
      <c r="T84" s="46" t="str">
        <f t="shared" si="46"/>
        <v/>
      </c>
      <c r="U84" s="66" t="str">
        <f t="shared" si="31"/>
        <v/>
      </c>
      <c r="V84" s="46" t="str">
        <f t="shared" si="47"/>
        <v/>
      </c>
      <c r="W84" s="65" t="str">
        <f t="shared" si="32"/>
        <v/>
      </c>
      <c r="X84" s="46" t="str">
        <f>IF(A83&lt;$C$9,'MASTER COPY'!M82,"")</f>
        <v/>
      </c>
      <c r="Y84" s="66" t="str">
        <f t="shared" si="33"/>
        <v/>
      </c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L84" s="83" t="str">
        <f>IF(A83&lt;$C$9,'ASSIGNMENT-CLASSTEST'!G81*10,"")</f>
        <v/>
      </c>
      <c r="BM84" s="83" t="str">
        <f>IF(A83&lt;$C$9,'ASSIGNMENT-CLASSTEST'!H81*10,"")</f>
        <v/>
      </c>
      <c r="BN84" s="83" t="str">
        <f>IF(A83&lt;$C$9,'ASSIGNMENT-CLASSTEST'!I81*10,"")</f>
        <v/>
      </c>
      <c r="BO84" s="83" t="str">
        <f>IF(A83&lt;$C$9,('ASSIGNMENT-CLASSTEST'!D81*100)/15,"")</f>
        <v/>
      </c>
      <c r="BP84" s="83" t="str">
        <f>IF(A83&lt;$C$9,('ASSIGNMENT-CLASSTEST'!E81*100)/15,"")</f>
        <v/>
      </c>
      <c r="BQ84" s="83" t="str">
        <f t="shared" si="48"/>
        <v/>
      </c>
      <c r="BR84" s="83" t="str">
        <f t="shared" si="49"/>
        <v/>
      </c>
      <c r="BS84" s="103" t="str">
        <f t="shared" si="50"/>
        <v/>
      </c>
      <c r="BT84" s="103" t="str">
        <f t="shared" si="51"/>
        <v/>
      </c>
      <c r="BU84" s="103" t="str">
        <f t="shared" si="52"/>
        <v/>
      </c>
      <c r="BV84" s="103" t="str">
        <f t="shared" si="53"/>
        <v/>
      </c>
    </row>
    <row r="85" spans="1:74" x14ac:dyDescent="0.25">
      <c r="A85" s="66" t="str">
        <f>IF(A84&lt;$C$9,'MASTER COPY'!A83,"")</f>
        <v/>
      </c>
      <c r="B85" s="34" t="str">
        <f>IF(A84&lt;$C$9,'MASTER COPY'!B83,"")</f>
        <v/>
      </c>
      <c r="C85" s="34" t="str">
        <f>IF(A84&lt;$C$9,'MASTER COPY'!C83,"")</f>
        <v/>
      </c>
      <c r="D85" s="46" t="str">
        <f t="shared" si="34"/>
        <v/>
      </c>
      <c r="E85" s="36" t="str">
        <f t="shared" si="35"/>
        <v/>
      </c>
      <c r="F85" s="46" t="str">
        <f t="shared" si="36"/>
        <v/>
      </c>
      <c r="G85" s="66" t="str">
        <f t="shared" si="37"/>
        <v/>
      </c>
      <c r="H85" s="46" t="str">
        <f t="shared" si="38"/>
        <v/>
      </c>
      <c r="I85" s="66" t="str">
        <f t="shared" si="39"/>
        <v/>
      </c>
      <c r="J85" s="46" t="str">
        <f t="shared" si="40"/>
        <v/>
      </c>
      <c r="K85" s="66" t="str">
        <f t="shared" si="41"/>
        <v/>
      </c>
      <c r="L85" s="46" t="str">
        <f t="shared" si="27"/>
        <v/>
      </c>
      <c r="M85" s="66" t="str">
        <f t="shared" si="42"/>
        <v/>
      </c>
      <c r="N85" s="46" t="str">
        <f t="shared" si="43"/>
        <v/>
      </c>
      <c r="O85" s="66" t="str">
        <f t="shared" si="28"/>
        <v/>
      </c>
      <c r="P85" s="46" t="str">
        <f t="shared" si="44"/>
        <v/>
      </c>
      <c r="Q85" s="66" t="str">
        <f t="shared" si="29"/>
        <v/>
      </c>
      <c r="R85" s="46" t="str">
        <f t="shared" si="45"/>
        <v/>
      </c>
      <c r="S85" s="66" t="str">
        <f t="shared" si="30"/>
        <v/>
      </c>
      <c r="T85" s="46" t="str">
        <f t="shared" si="46"/>
        <v/>
      </c>
      <c r="U85" s="66" t="str">
        <f t="shared" si="31"/>
        <v/>
      </c>
      <c r="V85" s="46" t="str">
        <f t="shared" si="47"/>
        <v/>
      </c>
      <c r="W85" s="65" t="str">
        <f t="shared" si="32"/>
        <v/>
      </c>
      <c r="X85" s="46" t="str">
        <f>IF(A84&lt;$C$9,'MASTER COPY'!M83,"")</f>
        <v/>
      </c>
      <c r="Y85" s="66" t="str">
        <f t="shared" si="33"/>
        <v/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L85" s="83" t="str">
        <f>IF(A84&lt;$C$9,'ASSIGNMENT-CLASSTEST'!G82*10,"")</f>
        <v/>
      </c>
      <c r="BM85" s="83" t="str">
        <f>IF(A84&lt;$C$9,'ASSIGNMENT-CLASSTEST'!H82*10,"")</f>
        <v/>
      </c>
      <c r="BN85" s="83" t="str">
        <f>IF(A84&lt;$C$9,'ASSIGNMENT-CLASSTEST'!I82*10,"")</f>
        <v/>
      </c>
      <c r="BO85" s="83" t="str">
        <f>IF(A84&lt;$C$9,('ASSIGNMENT-CLASSTEST'!D82*100)/15,"")</f>
        <v/>
      </c>
      <c r="BP85" s="83" t="str">
        <f>IF(A84&lt;$C$9,('ASSIGNMENT-CLASSTEST'!E82*100)/15,"")</f>
        <v/>
      </c>
      <c r="BQ85" s="83" t="str">
        <f t="shared" si="48"/>
        <v/>
      </c>
      <c r="BR85" s="83" t="str">
        <f t="shared" si="49"/>
        <v/>
      </c>
      <c r="BS85" s="103" t="str">
        <f t="shared" si="50"/>
        <v/>
      </c>
      <c r="BT85" s="103" t="str">
        <f t="shared" si="51"/>
        <v/>
      </c>
      <c r="BU85" s="103" t="str">
        <f t="shared" si="52"/>
        <v/>
      </c>
      <c r="BV85" s="103" t="str">
        <f t="shared" si="53"/>
        <v/>
      </c>
    </row>
    <row r="86" spans="1:74" x14ac:dyDescent="0.25">
      <c r="A86" s="66" t="str">
        <f>IF(A85&lt;$C$9,'MASTER COPY'!A84,"")</f>
        <v/>
      </c>
      <c r="B86" s="34" t="str">
        <f>IF(A85&lt;$C$9,'MASTER COPY'!B84,"")</f>
        <v/>
      </c>
      <c r="C86" s="34" t="str">
        <f>IF(A85&lt;$C$9,'MASTER COPY'!C84,"")</f>
        <v/>
      </c>
      <c r="D86" s="46" t="str">
        <f t="shared" si="34"/>
        <v/>
      </c>
      <c r="E86" s="36" t="str">
        <f t="shared" si="35"/>
        <v/>
      </c>
      <c r="F86" s="46" t="str">
        <f t="shared" si="36"/>
        <v/>
      </c>
      <c r="G86" s="66" t="str">
        <f t="shared" si="37"/>
        <v/>
      </c>
      <c r="H86" s="46" t="str">
        <f t="shared" si="38"/>
        <v/>
      </c>
      <c r="I86" s="66" t="str">
        <f t="shared" si="39"/>
        <v/>
      </c>
      <c r="J86" s="46" t="str">
        <f t="shared" si="40"/>
        <v/>
      </c>
      <c r="K86" s="66" t="str">
        <f t="shared" si="41"/>
        <v/>
      </c>
      <c r="L86" s="46" t="str">
        <f t="shared" si="27"/>
        <v/>
      </c>
      <c r="M86" s="66" t="str">
        <f t="shared" si="42"/>
        <v/>
      </c>
      <c r="N86" s="46" t="str">
        <f t="shared" si="43"/>
        <v/>
      </c>
      <c r="O86" s="66" t="str">
        <f t="shared" si="28"/>
        <v/>
      </c>
      <c r="P86" s="46" t="str">
        <f t="shared" si="44"/>
        <v/>
      </c>
      <c r="Q86" s="66" t="str">
        <f t="shared" si="29"/>
        <v/>
      </c>
      <c r="R86" s="46" t="str">
        <f t="shared" si="45"/>
        <v/>
      </c>
      <c r="S86" s="66" t="str">
        <f t="shared" si="30"/>
        <v/>
      </c>
      <c r="T86" s="46" t="str">
        <f t="shared" si="46"/>
        <v/>
      </c>
      <c r="U86" s="66" t="str">
        <f t="shared" si="31"/>
        <v/>
      </c>
      <c r="V86" s="46" t="str">
        <f t="shared" si="47"/>
        <v/>
      </c>
      <c r="W86" s="65" t="str">
        <f t="shared" si="32"/>
        <v/>
      </c>
      <c r="X86" s="46" t="str">
        <f>IF(A85&lt;$C$9,'MASTER COPY'!M84,"")</f>
        <v/>
      </c>
      <c r="Y86" s="66" t="str">
        <f t="shared" si="33"/>
        <v/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L86" s="83" t="str">
        <f>IF(A85&lt;$C$9,'ASSIGNMENT-CLASSTEST'!G83*10,"")</f>
        <v/>
      </c>
      <c r="BM86" s="83" t="str">
        <f>IF(A85&lt;$C$9,'ASSIGNMENT-CLASSTEST'!H83*10,"")</f>
        <v/>
      </c>
      <c r="BN86" s="83" t="str">
        <f>IF(A85&lt;$C$9,'ASSIGNMENT-CLASSTEST'!I83*10,"")</f>
        <v/>
      </c>
      <c r="BO86" s="83" t="str">
        <f>IF(A85&lt;$C$9,('ASSIGNMENT-CLASSTEST'!D83*100)/15,"")</f>
        <v/>
      </c>
      <c r="BP86" s="83" t="str">
        <f>IF(A85&lt;$C$9,('ASSIGNMENT-CLASSTEST'!E83*100)/15,"")</f>
        <v/>
      </c>
      <c r="BQ86" s="83" t="str">
        <f t="shared" si="48"/>
        <v/>
      </c>
      <c r="BR86" s="83" t="str">
        <f t="shared" si="49"/>
        <v/>
      </c>
      <c r="BS86" s="103" t="str">
        <f t="shared" si="50"/>
        <v/>
      </c>
      <c r="BT86" s="103" t="str">
        <f t="shared" si="51"/>
        <v/>
      </c>
      <c r="BU86" s="103" t="str">
        <f t="shared" si="52"/>
        <v/>
      </c>
      <c r="BV86" s="103" t="str">
        <f t="shared" si="53"/>
        <v/>
      </c>
    </row>
    <row r="87" spans="1:74" x14ac:dyDescent="0.25">
      <c r="A87" s="66" t="str">
        <f>IF(A86&lt;$C$9,'MASTER COPY'!A85,"")</f>
        <v/>
      </c>
      <c r="B87" s="34" t="str">
        <f>IF(A86&lt;$C$9,'MASTER COPY'!B85,"")</f>
        <v/>
      </c>
      <c r="C87" s="34" t="str">
        <f>IF(A86&lt;$C$9,'MASTER COPY'!C85,"")</f>
        <v/>
      </c>
      <c r="D87" s="46" t="str">
        <f t="shared" si="34"/>
        <v/>
      </c>
      <c r="E87" s="36" t="str">
        <f t="shared" si="35"/>
        <v/>
      </c>
      <c r="F87" s="46" t="str">
        <f t="shared" si="36"/>
        <v/>
      </c>
      <c r="G87" s="66" t="str">
        <f t="shared" si="37"/>
        <v/>
      </c>
      <c r="H87" s="46" t="str">
        <f t="shared" si="38"/>
        <v/>
      </c>
      <c r="I87" s="66" t="str">
        <f t="shared" si="39"/>
        <v/>
      </c>
      <c r="J87" s="46" t="str">
        <f t="shared" si="40"/>
        <v/>
      </c>
      <c r="K87" s="66" t="str">
        <f t="shared" si="41"/>
        <v/>
      </c>
      <c r="L87" s="46" t="str">
        <f t="shared" si="27"/>
        <v/>
      </c>
      <c r="M87" s="66" t="str">
        <f t="shared" si="42"/>
        <v/>
      </c>
      <c r="N87" s="46" t="str">
        <f t="shared" si="43"/>
        <v/>
      </c>
      <c r="O87" s="66" t="str">
        <f t="shared" si="28"/>
        <v/>
      </c>
      <c r="P87" s="46" t="str">
        <f t="shared" si="44"/>
        <v/>
      </c>
      <c r="Q87" s="66" t="str">
        <f t="shared" si="29"/>
        <v/>
      </c>
      <c r="R87" s="46" t="str">
        <f t="shared" si="45"/>
        <v/>
      </c>
      <c r="S87" s="66" t="str">
        <f t="shared" si="30"/>
        <v/>
      </c>
      <c r="T87" s="46" t="str">
        <f t="shared" si="46"/>
        <v/>
      </c>
      <c r="U87" s="66" t="str">
        <f t="shared" si="31"/>
        <v/>
      </c>
      <c r="V87" s="46" t="str">
        <f t="shared" si="47"/>
        <v/>
      </c>
      <c r="W87" s="65" t="str">
        <f t="shared" si="32"/>
        <v/>
      </c>
      <c r="X87" s="46" t="str">
        <f>IF(A86&lt;$C$9,'MASTER COPY'!M85,"")</f>
        <v/>
      </c>
      <c r="Y87" s="66" t="str">
        <f t="shared" si="33"/>
        <v/>
      </c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L87" s="83" t="str">
        <f>IF(A86&lt;$C$9,'ASSIGNMENT-CLASSTEST'!G84*10,"")</f>
        <v/>
      </c>
      <c r="BM87" s="83" t="str">
        <f>IF(A86&lt;$C$9,'ASSIGNMENT-CLASSTEST'!H84*10,"")</f>
        <v/>
      </c>
      <c r="BN87" s="83" t="str">
        <f>IF(A86&lt;$C$9,'ASSIGNMENT-CLASSTEST'!I84*10,"")</f>
        <v/>
      </c>
      <c r="BO87" s="83" t="str">
        <f>IF(A86&lt;$C$9,('ASSIGNMENT-CLASSTEST'!D84*100)/15,"")</f>
        <v/>
      </c>
      <c r="BP87" s="83" t="str">
        <f>IF(A86&lt;$C$9,('ASSIGNMENT-CLASSTEST'!E84*100)/15,"")</f>
        <v/>
      </c>
      <c r="BQ87" s="83" t="str">
        <f t="shared" si="48"/>
        <v/>
      </c>
      <c r="BR87" s="83" t="str">
        <f t="shared" si="49"/>
        <v/>
      </c>
      <c r="BS87" s="103" t="str">
        <f t="shared" si="50"/>
        <v/>
      </c>
      <c r="BT87" s="103" t="str">
        <f t="shared" si="51"/>
        <v/>
      </c>
      <c r="BU87" s="103" t="str">
        <f t="shared" si="52"/>
        <v/>
      </c>
      <c r="BV87" s="103" t="str">
        <f t="shared" si="53"/>
        <v/>
      </c>
    </row>
    <row r="88" spans="1:74" x14ac:dyDescent="0.25">
      <c r="A88" s="66" t="str">
        <f>IF(A87&lt;$C$9,'MASTER COPY'!A86,"")</f>
        <v/>
      </c>
      <c r="B88" s="34" t="str">
        <f>IF(A87&lt;$C$9,'MASTER COPY'!B86,"")</f>
        <v/>
      </c>
      <c r="C88" s="34" t="str">
        <f>IF(A87&lt;$C$9,'MASTER COPY'!C86,"")</f>
        <v/>
      </c>
      <c r="D88" s="46" t="str">
        <f t="shared" si="34"/>
        <v/>
      </c>
      <c r="E88" s="36" t="str">
        <f t="shared" si="35"/>
        <v/>
      </c>
      <c r="F88" s="46" t="str">
        <f t="shared" si="36"/>
        <v/>
      </c>
      <c r="G88" s="66" t="str">
        <f t="shared" si="37"/>
        <v/>
      </c>
      <c r="H88" s="46" t="str">
        <f t="shared" si="38"/>
        <v/>
      </c>
      <c r="I88" s="66" t="str">
        <f t="shared" si="39"/>
        <v/>
      </c>
      <c r="J88" s="46" t="str">
        <f t="shared" si="40"/>
        <v/>
      </c>
      <c r="K88" s="66" t="str">
        <f t="shared" si="41"/>
        <v/>
      </c>
      <c r="L88" s="46" t="str">
        <f t="shared" si="27"/>
        <v/>
      </c>
      <c r="M88" s="66" t="str">
        <f t="shared" si="42"/>
        <v/>
      </c>
      <c r="N88" s="46" t="str">
        <f t="shared" si="43"/>
        <v/>
      </c>
      <c r="O88" s="66" t="str">
        <f t="shared" si="28"/>
        <v/>
      </c>
      <c r="P88" s="46" t="str">
        <f t="shared" si="44"/>
        <v/>
      </c>
      <c r="Q88" s="66" t="str">
        <f t="shared" si="29"/>
        <v/>
      </c>
      <c r="R88" s="46" t="str">
        <f t="shared" si="45"/>
        <v/>
      </c>
      <c r="S88" s="66" t="str">
        <f t="shared" si="30"/>
        <v/>
      </c>
      <c r="T88" s="46" t="str">
        <f t="shared" si="46"/>
        <v/>
      </c>
      <c r="U88" s="66" t="str">
        <f t="shared" si="31"/>
        <v/>
      </c>
      <c r="V88" s="46" t="str">
        <f t="shared" si="47"/>
        <v/>
      </c>
      <c r="W88" s="65" t="str">
        <f t="shared" si="32"/>
        <v/>
      </c>
      <c r="X88" s="46" t="str">
        <f>IF(A87&lt;$C$9,'MASTER COPY'!M86,"")</f>
        <v/>
      </c>
      <c r="Y88" s="66" t="str">
        <f t="shared" si="33"/>
        <v/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L88" s="83" t="str">
        <f>IF(A87&lt;$C$9,'ASSIGNMENT-CLASSTEST'!G85*10,"")</f>
        <v/>
      </c>
      <c r="BM88" s="83" t="str">
        <f>IF(A87&lt;$C$9,'ASSIGNMENT-CLASSTEST'!H85*10,"")</f>
        <v/>
      </c>
      <c r="BN88" s="83" t="str">
        <f>IF(A87&lt;$C$9,'ASSIGNMENT-CLASSTEST'!I85*10,"")</f>
        <v/>
      </c>
      <c r="BO88" s="83" t="str">
        <f>IF(A87&lt;$C$9,('ASSIGNMENT-CLASSTEST'!D85*100)/15,"")</f>
        <v/>
      </c>
      <c r="BP88" s="83" t="str">
        <f>IF(A87&lt;$C$9,('ASSIGNMENT-CLASSTEST'!E85*100)/15,"")</f>
        <v/>
      </c>
      <c r="BQ88" s="83" t="str">
        <f t="shared" si="48"/>
        <v/>
      </c>
      <c r="BR88" s="83" t="str">
        <f t="shared" si="49"/>
        <v/>
      </c>
      <c r="BS88" s="103" t="str">
        <f t="shared" si="50"/>
        <v/>
      </c>
      <c r="BT88" s="103" t="str">
        <f t="shared" si="51"/>
        <v/>
      </c>
      <c r="BU88" s="103" t="str">
        <f t="shared" si="52"/>
        <v/>
      </c>
      <c r="BV88" s="103" t="str">
        <f t="shared" si="53"/>
        <v/>
      </c>
    </row>
    <row r="89" spans="1:74" x14ac:dyDescent="0.25">
      <c r="A89" s="66" t="str">
        <f>IF(A88&lt;$C$9,'MASTER COPY'!A87,"")</f>
        <v/>
      </c>
      <c r="B89" s="34" t="str">
        <f>IF(A88&lt;$C$9,'MASTER COPY'!B87,"")</f>
        <v/>
      </c>
      <c r="C89" s="34" t="str">
        <f>IF(A88&lt;$C$9,'MASTER COPY'!C87,"")</f>
        <v/>
      </c>
      <c r="D89" s="46" t="str">
        <f t="shared" si="34"/>
        <v/>
      </c>
      <c r="E89" s="36" t="str">
        <f t="shared" si="35"/>
        <v/>
      </c>
      <c r="F89" s="46" t="str">
        <f t="shared" si="36"/>
        <v/>
      </c>
      <c r="G89" s="66" t="str">
        <f t="shared" si="37"/>
        <v/>
      </c>
      <c r="H89" s="46" t="str">
        <f t="shared" si="38"/>
        <v/>
      </c>
      <c r="I89" s="66" t="str">
        <f t="shared" si="39"/>
        <v/>
      </c>
      <c r="J89" s="46" t="str">
        <f t="shared" si="40"/>
        <v/>
      </c>
      <c r="K89" s="66" t="str">
        <f t="shared" si="41"/>
        <v/>
      </c>
      <c r="L89" s="46" t="str">
        <f t="shared" si="27"/>
        <v/>
      </c>
      <c r="M89" s="66" t="str">
        <f t="shared" si="42"/>
        <v/>
      </c>
      <c r="N89" s="46" t="str">
        <f t="shared" si="43"/>
        <v/>
      </c>
      <c r="O89" s="66" t="str">
        <f t="shared" si="28"/>
        <v/>
      </c>
      <c r="P89" s="46" t="str">
        <f t="shared" si="44"/>
        <v/>
      </c>
      <c r="Q89" s="66" t="str">
        <f t="shared" si="29"/>
        <v/>
      </c>
      <c r="R89" s="46" t="str">
        <f t="shared" si="45"/>
        <v/>
      </c>
      <c r="S89" s="66" t="str">
        <f t="shared" si="30"/>
        <v/>
      </c>
      <c r="T89" s="46" t="str">
        <f t="shared" si="46"/>
        <v/>
      </c>
      <c r="U89" s="66" t="str">
        <f t="shared" si="31"/>
        <v/>
      </c>
      <c r="V89" s="46" t="str">
        <f t="shared" si="47"/>
        <v/>
      </c>
      <c r="W89" s="65" t="str">
        <f t="shared" si="32"/>
        <v/>
      </c>
      <c r="X89" s="46" t="str">
        <f>IF(A88&lt;$C$9,'MASTER COPY'!M87,"")</f>
        <v/>
      </c>
      <c r="Y89" s="66" t="str">
        <f t="shared" si="33"/>
        <v/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L89" s="83" t="str">
        <f>IF(A88&lt;$C$9,'ASSIGNMENT-CLASSTEST'!G86*10,"")</f>
        <v/>
      </c>
      <c r="BM89" s="83" t="str">
        <f>IF(A88&lt;$C$9,'ASSIGNMENT-CLASSTEST'!H86*10,"")</f>
        <v/>
      </c>
      <c r="BN89" s="83" t="str">
        <f>IF(A88&lt;$C$9,'ASSIGNMENT-CLASSTEST'!I86*10,"")</f>
        <v/>
      </c>
      <c r="BO89" s="83" t="str">
        <f>IF(A88&lt;$C$9,('ASSIGNMENT-CLASSTEST'!D86*100)/15,"")</f>
        <v/>
      </c>
      <c r="BP89" s="83" t="str">
        <f>IF(A88&lt;$C$9,('ASSIGNMENT-CLASSTEST'!E86*100)/15,"")</f>
        <v/>
      </c>
      <c r="BQ89" s="83" t="str">
        <f t="shared" si="48"/>
        <v/>
      </c>
      <c r="BR89" s="83" t="str">
        <f t="shared" si="49"/>
        <v/>
      </c>
      <c r="BS89" s="103" t="str">
        <f t="shared" si="50"/>
        <v/>
      </c>
      <c r="BT89" s="103" t="str">
        <f t="shared" si="51"/>
        <v/>
      </c>
      <c r="BU89" s="103" t="str">
        <f t="shared" si="52"/>
        <v/>
      </c>
      <c r="BV89" s="103" t="str">
        <f t="shared" si="53"/>
        <v/>
      </c>
    </row>
    <row r="90" spans="1:74" x14ac:dyDescent="0.25">
      <c r="A90" s="66" t="str">
        <f>IF(A89&lt;$C$9,'MASTER COPY'!A88,"")</f>
        <v/>
      </c>
      <c r="B90" s="34" t="str">
        <f>IF(A89&lt;$C$9,'MASTER COPY'!B88,"")</f>
        <v/>
      </c>
      <c r="C90" s="34" t="str">
        <f>IF(A89&lt;$C$9,'MASTER COPY'!C88,"")</f>
        <v/>
      </c>
      <c r="D90" s="46" t="str">
        <f t="shared" si="34"/>
        <v/>
      </c>
      <c r="E90" s="36" t="str">
        <f t="shared" si="35"/>
        <v/>
      </c>
      <c r="F90" s="46" t="str">
        <f t="shared" si="36"/>
        <v/>
      </c>
      <c r="G90" s="66" t="str">
        <f t="shared" si="37"/>
        <v/>
      </c>
      <c r="H90" s="46" t="str">
        <f t="shared" si="38"/>
        <v/>
      </c>
      <c r="I90" s="66" t="str">
        <f t="shared" si="39"/>
        <v/>
      </c>
      <c r="J90" s="46" t="str">
        <f t="shared" si="40"/>
        <v/>
      </c>
      <c r="K90" s="66" t="str">
        <f t="shared" si="41"/>
        <v/>
      </c>
      <c r="L90" s="46" t="str">
        <f t="shared" si="27"/>
        <v/>
      </c>
      <c r="M90" s="66" t="str">
        <f t="shared" si="42"/>
        <v/>
      </c>
      <c r="N90" s="46" t="str">
        <f t="shared" si="43"/>
        <v/>
      </c>
      <c r="O90" s="66" t="str">
        <f t="shared" si="28"/>
        <v/>
      </c>
      <c r="P90" s="46" t="str">
        <f t="shared" si="44"/>
        <v/>
      </c>
      <c r="Q90" s="66" t="str">
        <f t="shared" si="29"/>
        <v/>
      </c>
      <c r="R90" s="46" t="str">
        <f t="shared" si="45"/>
        <v/>
      </c>
      <c r="S90" s="66" t="str">
        <f t="shared" si="30"/>
        <v/>
      </c>
      <c r="T90" s="46" t="str">
        <f t="shared" si="46"/>
        <v/>
      </c>
      <c r="U90" s="66" t="str">
        <f t="shared" si="31"/>
        <v/>
      </c>
      <c r="V90" s="46" t="str">
        <f t="shared" si="47"/>
        <v/>
      </c>
      <c r="W90" s="65" t="str">
        <f t="shared" si="32"/>
        <v/>
      </c>
      <c r="X90" s="46" t="str">
        <f>IF(A89&lt;$C$9,'MASTER COPY'!M88,"")</f>
        <v/>
      </c>
      <c r="Y90" s="66" t="str">
        <f t="shared" si="33"/>
        <v/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L90" s="83" t="str">
        <f>IF(A89&lt;$C$9,'ASSIGNMENT-CLASSTEST'!G87*10,"")</f>
        <v/>
      </c>
      <c r="BM90" s="83" t="str">
        <f>IF(A89&lt;$C$9,'ASSIGNMENT-CLASSTEST'!H87*10,"")</f>
        <v/>
      </c>
      <c r="BN90" s="83" t="str">
        <f>IF(A89&lt;$C$9,'ASSIGNMENT-CLASSTEST'!I87*10,"")</f>
        <v/>
      </c>
      <c r="BO90" s="83" t="str">
        <f>IF(A89&lt;$C$9,('ASSIGNMENT-CLASSTEST'!D87*100)/15,"")</f>
        <v/>
      </c>
      <c r="BP90" s="83" t="str">
        <f>IF(A89&lt;$C$9,('ASSIGNMENT-CLASSTEST'!E87*100)/15,"")</f>
        <v/>
      </c>
      <c r="BQ90" s="83" t="str">
        <f t="shared" si="48"/>
        <v/>
      </c>
      <c r="BR90" s="83" t="str">
        <f t="shared" si="49"/>
        <v/>
      </c>
      <c r="BS90" s="103" t="str">
        <f t="shared" si="50"/>
        <v/>
      </c>
      <c r="BT90" s="103" t="str">
        <f t="shared" si="51"/>
        <v/>
      </c>
      <c r="BU90" s="103" t="str">
        <f t="shared" si="52"/>
        <v/>
      </c>
      <c r="BV90" s="103" t="str">
        <f t="shared" si="53"/>
        <v/>
      </c>
    </row>
    <row r="91" spans="1:74" x14ac:dyDescent="0.25">
      <c r="A91" s="66" t="str">
        <f>IF(A90&lt;$C$9,'MASTER COPY'!A89,"")</f>
        <v/>
      </c>
      <c r="B91" s="34" t="str">
        <f>IF(A90&lt;$C$9,'MASTER COPY'!B89,"")</f>
        <v/>
      </c>
      <c r="C91" s="34" t="str">
        <f>IF(A90&lt;$C$9,'MASTER COPY'!C89,"")</f>
        <v/>
      </c>
      <c r="D91" s="46" t="str">
        <f t="shared" si="34"/>
        <v/>
      </c>
      <c r="E91" s="36" t="str">
        <f t="shared" si="35"/>
        <v/>
      </c>
      <c r="F91" s="46" t="str">
        <f t="shared" si="36"/>
        <v/>
      </c>
      <c r="G91" s="66" t="str">
        <f t="shared" si="37"/>
        <v/>
      </c>
      <c r="H91" s="46" t="str">
        <f t="shared" si="38"/>
        <v/>
      </c>
      <c r="I91" s="66" t="str">
        <f t="shared" si="39"/>
        <v/>
      </c>
      <c r="J91" s="46" t="str">
        <f t="shared" si="40"/>
        <v/>
      </c>
      <c r="K91" s="66" t="str">
        <f t="shared" si="41"/>
        <v/>
      </c>
      <c r="L91" s="46" t="str">
        <f t="shared" si="27"/>
        <v/>
      </c>
      <c r="M91" s="66" t="str">
        <f t="shared" si="42"/>
        <v/>
      </c>
      <c r="N91" s="46" t="str">
        <f t="shared" si="43"/>
        <v/>
      </c>
      <c r="O91" s="66" t="str">
        <f t="shared" si="28"/>
        <v/>
      </c>
      <c r="P91" s="46" t="str">
        <f t="shared" si="44"/>
        <v/>
      </c>
      <c r="Q91" s="66" t="str">
        <f t="shared" si="29"/>
        <v/>
      </c>
      <c r="R91" s="46" t="str">
        <f t="shared" si="45"/>
        <v/>
      </c>
      <c r="S91" s="66" t="str">
        <f t="shared" si="30"/>
        <v/>
      </c>
      <c r="T91" s="46" t="str">
        <f t="shared" si="46"/>
        <v/>
      </c>
      <c r="U91" s="66" t="str">
        <f t="shared" si="31"/>
        <v/>
      </c>
      <c r="V91" s="46" t="str">
        <f t="shared" si="47"/>
        <v/>
      </c>
      <c r="W91" s="65" t="str">
        <f t="shared" si="32"/>
        <v/>
      </c>
      <c r="X91" s="46" t="str">
        <f>IF(A90&lt;$C$9,'MASTER COPY'!M89,"")</f>
        <v/>
      </c>
      <c r="Y91" s="66" t="str">
        <f t="shared" si="33"/>
        <v/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L91" s="83" t="str">
        <f>IF(A90&lt;$C$9,'ASSIGNMENT-CLASSTEST'!G88*10,"")</f>
        <v/>
      </c>
      <c r="BM91" s="83" t="str">
        <f>IF(A90&lt;$C$9,'ASSIGNMENT-CLASSTEST'!H88*10,"")</f>
        <v/>
      </c>
      <c r="BN91" s="83" t="str">
        <f>IF(A90&lt;$C$9,'ASSIGNMENT-CLASSTEST'!I88*10,"")</f>
        <v/>
      </c>
      <c r="BO91" s="83" t="str">
        <f>IF(A90&lt;$C$9,('ASSIGNMENT-CLASSTEST'!D88*100)/15,"")</f>
        <v/>
      </c>
      <c r="BP91" s="83" t="str">
        <f>IF(A90&lt;$C$9,('ASSIGNMENT-CLASSTEST'!E88*100)/15,"")</f>
        <v/>
      </c>
      <c r="BQ91" s="83" t="str">
        <f t="shared" si="48"/>
        <v/>
      </c>
      <c r="BR91" s="83" t="str">
        <f t="shared" si="49"/>
        <v/>
      </c>
      <c r="BS91" s="103" t="str">
        <f t="shared" si="50"/>
        <v/>
      </c>
      <c r="BT91" s="103" t="str">
        <f t="shared" si="51"/>
        <v/>
      </c>
      <c r="BU91" s="103" t="str">
        <f t="shared" si="52"/>
        <v/>
      </c>
      <c r="BV91" s="103" t="str">
        <f t="shared" si="53"/>
        <v/>
      </c>
    </row>
    <row r="92" spans="1:74" x14ac:dyDescent="0.25">
      <c r="A92" s="66" t="str">
        <f>IF(A91&lt;$C$9,'MASTER COPY'!A90,"")</f>
        <v/>
      </c>
      <c r="B92" s="34" t="str">
        <f>IF(A91&lt;$C$9,'MASTER COPY'!B90,"")</f>
        <v/>
      </c>
      <c r="C92" s="34" t="str">
        <f>IF(A91&lt;$C$9,'MASTER COPY'!C90,"")</f>
        <v/>
      </c>
      <c r="D92" s="46" t="str">
        <f t="shared" si="34"/>
        <v/>
      </c>
      <c r="E92" s="36" t="str">
        <f t="shared" si="35"/>
        <v/>
      </c>
      <c r="F92" s="46" t="str">
        <f t="shared" si="36"/>
        <v/>
      </c>
      <c r="G92" s="66" t="str">
        <f t="shared" si="37"/>
        <v/>
      </c>
      <c r="H92" s="46" t="str">
        <f t="shared" si="38"/>
        <v/>
      </c>
      <c r="I92" s="66" t="str">
        <f t="shared" si="39"/>
        <v/>
      </c>
      <c r="J92" s="46" t="str">
        <f t="shared" si="40"/>
        <v/>
      </c>
      <c r="K92" s="66" t="str">
        <f t="shared" si="41"/>
        <v/>
      </c>
      <c r="L92" s="46" t="str">
        <f t="shared" si="27"/>
        <v/>
      </c>
      <c r="M92" s="66" t="str">
        <f t="shared" si="42"/>
        <v/>
      </c>
      <c r="N92" s="46" t="str">
        <f t="shared" si="43"/>
        <v/>
      </c>
      <c r="O92" s="66" t="str">
        <f t="shared" si="28"/>
        <v/>
      </c>
      <c r="P92" s="46" t="str">
        <f t="shared" si="44"/>
        <v/>
      </c>
      <c r="Q92" s="66" t="str">
        <f t="shared" si="29"/>
        <v/>
      </c>
      <c r="R92" s="46" t="str">
        <f t="shared" si="45"/>
        <v/>
      </c>
      <c r="S92" s="66" t="str">
        <f t="shared" si="30"/>
        <v/>
      </c>
      <c r="T92" s="46" t="str">
        <f t="shared" si="46"/>
        <v/>
      </c>
      <c r="U92" s="66" t="str">
        <f t="shared" si="31"/>
        <v/>
      </c>
      <c r="V92" s="46" t="str">
        <f t="shared" si="47"/>
        <v/>
      </c>
      <c r="W92" s="65" t="str">
        <f t="shared" si="32"/>
        <v/>
      </c>
      <c r="X92" s="46" t="str">
        <f>IF(A91&lt;$C$9,'MASTER COPY'!M90,"")</f>
        <v/>
      </c>
      <c r="Y92" s="66" t="str">
        <f t="shared" si="33"/>
        <v/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L92" s="83" t="str">
        <f>IF(A91&lt;$C$9,'ASSIGNMENT-CLASSTEST'!G89*10,"")</f>
        <v/>
      </c>
      <c r="BM92" s="83" t="str">
        <f>IF(A91&lt;$C$9,'ASSIGNMENT-CLASSTEST'!H89*10,"")</f>
        <v/>
      </c>
      <c r="BN92" s="83" t="str">
        <f>IF(A91&lt;$C$9,'ASSIGNMENT-CLASSTEST'!I89*10,"")</f>
        <v/>
      </c>
      <c r="BO92" s="83" t="str">
        <f>IF(A91&lt;$C$9,('ASSIGNMENT-CLASSTEST'!D89*100)/15,"")</f>
        <v/>
      </c>
      <c r="BP92" s="83" t="str">
        <f>IF(A91&lt;$C$9,('ASSIGNMENT-CLASSTEST'!E89*100)/15,"")</f>
        <v/>
      </c>
      <c r="BQ92" s="83" t="str">
        <f t="shared" si="48"/>
        <v/>
      </c>
      <c r="BR92" s="83" t="str">
        <f t="shared" si="49"/>
        <v/>
      </c>
      <c r="BS92" s="103" t="str">
        <f t="shared" si="50"/>
        <v/>
      </c>
      <c r="BT92" s="103" t="str">
        <f t="shared" si="51"/>
        <v/>
      </c>
      <c r="BU92" s="103" t="str">
        <f t="shared" si="52"/>
        <v/>
      </c>
      <c r="BV92" s="103" t="str">
        <f t="shared" si="53"/>
        <v/>
      </c>
    </row>
    <row r="93" spans="1:74" x14ac:dyDescent="0.25">
      <c r="A93" s="66" t="str">
        <f>IF(A92&lt;$C$9,'MASTER COPY'!A91,"")</f>
        <v/>
      </c>
      <c r="B93" s="34" t="str">
        <f>IF(A92&lt;$C$9,'MASTER COPY'!B91,"")</f>
        <v/>
      </c>
      <c r="C93" s="34" t="str">
        <f>IF(A92&lt;$C$9,'MASTER COPY'!C91,"")</f>
        <v/>
      </c>
      <c r="D93" s="46" t="str">
        <f t="shared" si="34"/>
        <v/>
      </c>
      <c r="E93" s="36" t="str">
        <f t="shared" si="35"/>
        <v/>
      </c>
      <c r="F93" s="46" t="str">
        <f t="shared" si="36"/>
        <v/>
      </c>
      <c r="G93" s="66" t="str">
        <f t="shared" si="37"/>
        <v/>
      </c>
      <c r="H93" s="46" t="str">
        <f t="shared" si="38"/>
        <v/>
      </c>
      <c r="I93" s="66" t="str">
        <f t="shared" si="39"/>
        <v/>
      </c>
      <c r="J93" s="46" t="str">
        <f t="shared" si="40"/>
        <v/>
      </c>
      <c r="K93" s="66" t="str">
        <f t="shared" si="41"/>
        <v/>
      </c>
      <c r="L93" s="46" t="str">
        <f t="shared" si="27"/>
        <v/>
      </c>
      <c r="M93" s="66" t="str">
        <f t="shared" si="42"/>
        <v/>
      </c>
      <c r="N93" s="46" t="str">
        <f t="shared" si="43"/>
        <v/>
      </c>
      <c r="O93" s="66" t="str">
        <f t="shared" si="28"/>
        <v/>
      </c>
      <c r="P93" s="46" t="str">
        <f t="shared" si="44"/>
        <v/>
      </c>
      <c r="Q93" s="66" t="str">
        <f t="shared" si="29"/>
        <v/>
      </c>
      <c r="R93" s="46" t="str">
        <f t="shared" si="45"/>
        <v/>
      </c>
      <c r="S93" s="66" t="str">
        <f t="shared" si="30"/>
        <v/>
      </c>
      <c r="T93" s="46" t="str">
        <f t="shared" si="46"/>
        <v/>
      </c>
      <c r="U93" s="66" t="str">
        <f t="shared" si="31"/>
        <v/>
      </c>
      <c r="V93" s="46" t="str">
        <f t="shared" si="47"/>
        <v/>
      </c>
      <c r="W93" s="65" t="str">
        <f t="shared" si="32"/>
        <v/>
      </c>
      <c r="X93" s="46" t="str">
        <f>IF(A92&lt;$C$9,'MASTER COPY'!M91,"")</f>
        <v/>
      </c>
      <c r="Y93" s="66" t="str">
        <f t="shared" si="33"/>
        <v/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L93" s="83" t="str">
        <f>IF(A92&lt;$C$9,'ASSIGNMENT-CLASSTEST'!G90*10,"")</f>
        <v/>
      </c>
      <c r="BM93" s="83" t="str">
        <f>IF(A92&lt;$C$9,'ASSIGNMENT-CLASSTEST'!H90*10,"")</f>
        <v/>
      </c>
      <c r="BN93" s="83" t="str">
        <f>IF(A92&lt;$C$9,'ASSIGNMENT-CLASSTEST'!I90*10,"")</f>
        <v/>
      </c>
      <c r="BO93" s="83" t="str">
        <f>IF(A92&lt;$C$9,('ASSIGNMENT-CLASSTEST'!D90*100)/15,"")</f>
        <v/>
      </c>
      <c r="BP93" s="83" t="str">
        <f>IF(A92&lt;$C$9,('ASSIGNMENT-CLASSTEST'!E90*100)/15,"")</f>
        <v/>
      </c>
      <c r="BQ93" s="83" t="str">
        <f t="shared" si="48"/>
        <v/>
      </c>
      <c r="BR93" s="83" t="str">
        <f t="shared" si="49"/>
        <v/>
      </c>
      <c r="BS93" s="103" t="str">
        <f t="shared" si="50"/>
        <v/>
      </c>
      <c r="BT93" s="103" t="str">
        <f t="shared" si="51"/>
        <v/>
      </c>
      <c r="BU93" s="103" t="str">
        <f t="shared" si="52"/>
        <v/>
      </c>
      <c r="BV93" s="103" t="str">
        <f t="shared" si="53"/>
        <v/>
      </c>
    </row>
    <row r="94" spans="1:74" x14ac:dyDescent="0.25">
      <c r="A94" s="66" t="str">
        <f>IF(A93&lt;$C$9,'MASTER COPY'!A92,"")</f>
        <v/>
      </c>
      <c r="B94" s="34" t="str">
        <f>IF(A93&lt;$C$9,'MASTER COPY'!B92,"")</f>
        <v/>
      </c>
      <c r="C94" s="34" t="str">
        <f>IF(A93&lt;$C$9,'MASTER COPY'!C92,"")</f>
        <v/>
      </c>
      <c r="D94" s="46" t="str">
        <f t="shared" si="34"/>
        <v/>
      </c>
      <c r="E94" s="36" t="str">
        <f t="shared" si="35"/>
        <v/>
      </c>
      <c r="F94" s="46" t="str">
        <f t="shared" si="36"/>
        <v/>
      </c>
      <c r="G94" s="66" t="str">
        <f t="shared" si="37"/>
        <v/>
      </c>
      <c r="H94" s="46" t="str">
        <f t="shared" si="38"/>
        <v/>
      </c>
      <c r="I94" s="66" t="str">
        <f t="shared" si="39"/>
        <v/>
      </c>
      <c r="J94" s="46" t="str">
        <f t="shared" si="40"/>
        <v/>
      </c>
      <c r="K94" s="66" t="str">
        <f t="shared" si="41"/>
        <v/>
      </c>
      <c r="L94" s="46" t="str">
        <f t="shared" si="27"/>
        <v/>
      </c>
      <c r="M94" s="66" t="str">
        <f t="shared" si="42"/>
        <v/>
      </c>
      <c r="N94" s="46" t="str">
        <f t="shared" si="43"/>
        <v/>
      </c>
      <c r="O94" s="66" t="str">
        <f t="shared" si="28"/>
        <v/>
      </c>
      <c r="P94" s="46" t="str">
        <f t="shared" si="44"/>
        <v/>
      </c>
      <c r="Q94" s="66" t="str">
        <f t="shared" si="29"/>
        <v/>
      </c>
      <c r="R94" s="46" t="str">
        <f t="shared" si="45"/>
        <v/>
      </c>
      <c r="S94" s="66" t="str">
        <f t="shared" si="30"/>
        <v/>
      </c>
      <c r="T94" s="46" t="str">
        <f t="shared" si="46"/>
        <v/>
      </c>
      <c r="U94" s="66" t="str">
        <f t="shared" si="31"/>
        <v/>
      </c>
      <c r="V94" s="46" t="str">
        <f t="shared" si="47"/>
        <v/>
      </c>
      <c r="W94" s="65" t="str">
        <f t="shared" si="32"/>
        <v/>
      </c>
      <c r="X94" s="46" t="str">
        <f>IF(A93&lt;$C$9,'MASTER COPY'!M92,"")</f>
        <v/>
      </c>
      <c r="Y94" s="66" t="str">
        <f t="shared" si="33"/>
        <v/>
      </c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L94" s="83" t="str">
        <f>IF(A93&lt;$C$9,'ASSIGNMENT-CLASSTEST'!G91*10,"")</f>
        <v/>
      </c>
      <c r="BM94" s="83" t="str">
        <f>IF(A93&lt;$C$9,'ASSIGNMENT-CLASSTEST'!H91*10,"")</f>
        <v/>
      </c>
      <c r="BN94" s="83" t="str">
        <f>IF(A93&lt;$C$9,'ASSIGNMENT-CLASSTEST'!I91*10,"")</f>
        <v/>
      </c>
      <c r="BO94" s="83" t="str">
        <f>IF(A93&lt;$C$9,('ASSIGNMENT-CLASSTEST'!D91*100)/15,"")</f>
        <v/>
      </c>
      <c r="BP94" s="83" t="str">
        <f>IF(A93&lt;$C$9,('ASSIGNMENT-CLASSTEST'!E91*100)/15,"")</f>
        <v/>
      </c>
      <c r="BQ94" s="83" t="str">
        <f t="shared" si="48"/>
        <v/>
      </c>
      <c r="BR94" s="83" t="str">
        <f t="shared" si="49"/>
        <v/>
      </c>
      <c r="BS94" s="103" t="str">
        <f t="shared" si="50"/>
        <v/>
      </c>
      <c r="BT94" s="103" t="str">
        <f t="shared" si="51"/>
        <v/>
      </c>
      <c r="BU94" s="103" t="str">
        <f t="shared" si="52"/>
        <v/>
      </c>
      <c r="BV94" s="103" t="str">
        <f t="shared" si="53"/>
        <v/>
      </c>
    </row>
    <row r="95" spans="1:74" x14ac:dyDescent="0.25">
      <c r="A95" s="66" t="str">
        <f>IF(A94&lt;$C$9,'MASTER COPY'!A93,"")</f>
        <v/>
      </c>
      <c r="B95" s="34" t="str">
        <f>IF(A94&lt;$C$9,'MASTER COPY'!B93,"")</f>
        <v/>
      </c>
      <c r="C95" s="34" t="str">
        <f>IF(A94&lt;$C$9,'MASTER COPY'!C93,"")</f>
        <v/>
      </c>
      <c r="D95" s="46" t="str">
        <f t="shared" si="34"/>
        <v/>
      </c>
      <c r="E95" s="36" t="str">
        <f t="shared" si="35"/>
        <v/>
      </c>
      <c r="F95" s="46" t="str">
        <f t="shared" si="36"/>
        <v/>
      </c>
      <c r="G95" s="66" t="str">
        <f t="shared" si="37"/>
        <v/>
      </c>
      <c r="H95" s="46" t="str">
        <f t="shared" si="38"/>
        <v/>
      </c>
      <c r="I95" s="66" t="str">
        <f t="shared" si="39"/>
        <v/>
      </c>
      <c r="J95" s="46" t="str">
        <f t="shared" si="40"/>
        <v/>
      </c>
      <c r="K95" s="66" t="str">
        <f t="shared" si="41"/>
        <v/>
      </c>
      <c r="L95" s="46" t="str">
        <f t="shared" si="27"/>
        <v/>
      </c>
      <c r="M95" s="66" t="str">
        <f t="shared" si="42"/>
        <v/>
      </c>
      <c r="N95" s="46" t="str">
        <f t="shared" si="43"/>
        <v/>
      </c>
      <c r="O95" s="66" t="str">
        <f t="shared" si="28"/>
        <v/>
      </c>
      <c r="P95" s="46" t="str">
        <f t="shared" si="44"/>
        <v/>
      </c>
      <c r="Q95" s="66" t="str">
        <f t="shared" si="29"/>
        <v/>
      </c>
      <c r="R95" s="46" t="str">
        <f t="shared" si="45"/>
        <v/>
      </c>
      <c r="S95" s="66" t="str">
        <f t="shared" si="30"/>
        <v/>
      </c>
      <c r="T95" s="46" t="str">
        <f t="shared" si="46"/>
        <v/>
      </c>
      <c r="U95" s="66" t="str">
        <f t="shared" si="31"/>
        <v/>
      </c>
      <c r="V95" s="46" t="str">
        <f t="shared" si="47"/>
        <v/>
      </c>
      <c r="W95" s="65" t="str">
        <f t="shared" si="32"/>
        <v/>
      </c>
      <c r="X95" s="46" t="str">
        <f>IF(A94&lt;$C$9,'MASTER COPY'!M93,"")</f>
        <v/>
      </c>
      <c r="Y95" s="66" t="str">
        <f t="shared" si="33"/>
        <v/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L95" s="83" t="str">
        <f>IF(A94&lt;$C$9,'ASSIGNMENT-CLASSTEST'!G92*10,"")</f>
        <v/>
      </c>
      <c r="BM95" s="83" t="str">
        <f>IF(A94&lt;$C$9,'ASSIGNMENT-CLASSTEST'!H92*10,"")</f>
        <v/>
      </c>
      <c r="BN95" s="83" t="str">
        <f>IF(A94&lt;$C$9,'ASSIGNMENT-CLASSTEST'!I92*10,"")</f>
        <v/>
      </c>
      <c r="BO95" s="83" t="str">
        <f>IF(A94&lt;$C$9,('ASSIGNMENT-CLASSTEST'!D92*100)/15,"")</f>
        <v/>
      </c>
      <c r="BP95" s="83" t="str">
        <f>IF(A94&lt;$C$9,('ASSIGNMENT-CLASSTEST'!E92*100)/15,"")</f>
        <v/>
      </c>
      <c r="BQ95" s="83" t="str">
        <f t="shared" si="48"/>
        <v/>
      </c>
      <c r="BR95" s="83" t="str">
        <f t="shared" si="49"/>
        <v/>
      </c>
      <c r="BS95" s="103" t="str">
        <f t="shared" si="50"/>
        <v/>
      </c>
      <c r="BT95" s="103" t="str">
        <f t="shared" si="51"/>
        <v/>
      </c>
      <c r="BU95" s="103" t="str">
        <f t="shared" si="52"/>
        <v/>
      </c>
      <c r="BV95" s="103" t="str">
        <f t="shared" si="53"/>
        <v/>
      </c>
    </row>
    <row r="96" spans="1:74" x14ac:dyDescent="0.25">
      <c r="A96" s="66" t="str">
        <f>IF(A95&lt;$C$9,'MASTER COPY'!A94,"")</f>
        <v/>
      </c>
      <c r="B96" s="34" t="str">
        <f>IF(A95&lt;$C$9,'MASTER COPY'!B94,"")</f>
        <v/>
      </c>
      <c r="C96" s="34" t="str">
        <f>IF(A95&lt;$C$9,'MASTER COPY'!C94,"")</f>
        <v/>
      </c>
      <c r="D96" s="46" t="str">
        <f t="shared" si="34"/>
        <v/>
      </c>
      <c r="E96" s="36" t="str">
        <f t="shared" si="35"/>
        <v/>
      </c>
      <c r="F96" s="46" t="str">
        <f t="shared" si="36"/>
        <v/>
      </c>
      <c r="G96" s="66" t="str">
        <f t="shared" si="37"/>
        <v/>
      </c>
      <c r="H96" s="46" t="str">
        <f t="shared" si="38"/>
        <v/>
      </c>
      <c r="I96" s="66" t="str">
        <f t="shared" si="39"/>
        <v/>
      </c>
      <c r="J96" s="46" t="str">
        <f t="shared" si="40"/>
        <v/>
      </c>
      <c r="K96" s="66" t="str">
        <f t="shared" si="41"/>
        <v/>
      </c>
      <c r="L96" s="46" t="str">
        <f t="shared" si="27"/>
        <v/>
      </c>
      <c r="M96" s="66" t="str">
        <f t="shared" si="42"/>
        <v/>
      </c>
      <c r="N96" s="46" t="str">
        <f t="shared" si="43"/>
        <v/>
      </c>
      <c r="O96" s="66" t="str">
        <f t="shared" si="28"/>
        <v/>
      </c>
      <c r="P96" s="46" t="str">
        <f t="shared" si="44"/>
        <v/>
      </c>
      <c r="Q96" s="66" t="str">
        <f t="shared" si="29"/>
        <v/>
      </c>
      <c r="R96" s="46" t="str">
        <f t="shared" si="45"/>
        <v/>
      </c>
      <c r="S96" s="66" t="str">
        <f t="shared" si="30"/>
        <v/>
      </c>
      <c r="T96" s="46" t="str">
        <f t="shared" si="46"/>
        <v/>
      </c>
      <c r="U96" s="66" t="str">
        <f t="shared" si="31"/>
        <v/>
      </c>
      <c r="V96" s="46" t="str">
        <f t="shared" si="47"/>
        <v/>
      </c>
      <c r="W96" s="65" t="str">
        <f t="shared" si="32"/>
        <v/>
      </c>
      <c r="X96" s="46" t="str">
        <f>IF(A95&lt;$C$9,'MASTER COPY'!M94,"")</f>
        <v/>
      </c>
      <c r="Y96" s="66" t="str">
        <f t="shared" si="33"/>
        <v/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L96" s="83" t="str">
        <f>IF(A95&lt;$C$9,'ASSIGNMENT-CLASSTEST'!G93*10,"")</f>
        <v/>
      </c>
      <c r="BM96" s="83" t="str">
        <f>IF(A95&lt;$C$9,'ASSIGNMENT-CLASSTEST'!H93*10,"")</f>
        <v/>
      </c>
      <c r="BN96" s="83" t="str">
        <f>IF(A95&lt;$C$9,'ASSIGNMENT-CLASSTEST'!I93*10,"")</f>
        <v/>
      </c>
      <c r="BO96" s="83" t="str">
        <f>IF(A95&lt;$C$9,('ASSIGNMENT-CLASSTEST'!D93*100)/15,"")</f>
        <v/>
      </c>
      <c r="BP96" s="83" t="str">
        <f>IF(A95&lt;$C$9,('ASSIGNMENT-CLASSTEST'!E93*100)/15,"")</f>
        <v/>
      </c>
      <c r="BQ96" s="83" t="str">
        <f t="shared" si="48"/>
        <v/>
      </c>
      <c r="BR96" s="83" t="str">
        <f t="shared" si="49"/>
        <v/>
      </c>
      <c r="BS96" s="103" t="str">
        <f t="shared" si="50"/>
        <v/>
      </c>
      <c r="BT96" s="103" t="str">
        <f t="shared" si="51"/>
        <v/>
      </c>
      <c r="BU96" s="103" t="str">
        <f t="shared" si="52"/>
        <v/>
      </c>
      <c r="BV96" s="103" t="str">
        <f t="shared" si="53"/>
        <v/>
      </c>
    </row>
    <row r="97" spans="1:74" x14ac:dyDescent="0.25">
      <c r="A97" s="66" t="str">
        <f>IF(A96&lt;$C$9,'MASTER COPY'!A95,"")</f>
        <v/>
      </c>
      <c r="B97" s="34" t="str">
        <f>IF(A96&lt;$C$9,'MASTER COPY'!B95,"")</f>
        <v/>
      </c>
      <c r="C97" s="34" t="str">
        <f>IF(A96&lt;$C$9,'MASTER COPY'!C95,"")</f>
        <v/>
      </c>
      <c r="D97" s="46" t="str">
        <f t="shared" si="34"/>
        <v/>
      </c>
      <c r="E97" s="36" t="str">
        <f t="shared" si="35"/>
        <v/>
      </c>
      <c r="F97" s="46" t="str">
        <f t="shared" si="36"/>
        <v/>
      </c>
      <c r="G97" s="66" t="str">
        <f t="shared" si="37"/>
        <v/>
      </c>
      <c r="H97" s="46" t="str">
        <f t="shared" si="38"/>
        <v/>
      </c>
      <c r="I97" s="66" t="str">
        <f t="shared" si="39"/>
        <v/>
      </c>
      <c r="J97" s="46" t="str">
        <f t="shared" si="40"/>
        <v/>
      </c>
      <c r="K97" s="66" t="str">
        <f t="shared" si="41"/>
        <v/>
      </c>
      <c r="L97" s="46" t="str">
        <f t="shared" si="27"/>
        <v/>
      </c>
      <c r="M97" s="66" t="str">
        <f t="shared" si="42"/>
        <v/>
      </c>
      <c r="N97" s="46" t="str">
        <f t="shared" si="43"/>
        <v/>
      </c>
      <c r="O97" s="66" t="str">
        <f t="shared" si="28"/>
        <v/>
      </c>
      <c r="P97" s="46" t="str">
        <f t="shared" si="44"/>
        <v/>
      </c>
      <c r="Q97" s="66" t="str">
        <f t="shared" si="29"/>
        <v/>
      </c>
      <c r="R97" s="46" t="str">
        <f t="shared" si="45"/>
        <v/>
      </c>
      <c r="S97" s="66" t="str">
        <f t="shared" si="30"/>
        <v/>
      </c>
      <c r="T97" s="46" t="str">
        <f t="shared" si="46"/>
        <v/>
      </c>
      <c r="U97" s="66" t="str">
        <f t="shared" si="31"/>
        <v/>
      </c>
      <c r="V97" s="46" t="str">
        <f t="shared" si="47"/>
        <v/>
      </c>
      <c r="W97" s="65" t="str">
        <f t="shared" si="32"/>
        <v/>
      </c>
      <c r="X97" s="46" t="str">
        <f>IF(A96&lt;$C$9,'MASTER COPY'!M95,"")</f>
        <v/>
      </c>
      <c r="Y97" s="66" t="str">
        <f t="shared" si="33"/>
        <v/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L97" s="83" t="str">
        <f>IF(A96&lt;$C$9,'ASSIGNMENT-CLASSTEST'!G94*10,"")</f>
        <v/>
      </c>
      <c r="BM97" s="83" t="str">
        <f>IF(A96&lt;$C$9,'ASSIGNMENT-CLASSTEST'!H94*10,"")</f>
        <v/>
      </c>
      <c r="BN97" s="83" t="str">
        <f>IF(A96&lt;$C$9,'ASSIGNMENT-CLASSTEST'!I94*10,"")</f>
        <v/>
      </c>
      <c r="BO97" s="83" t="str">
        <f>IF(A96&lt;$C$9,('ASSIGNMENT-CLASSTEST'!D94*100)/15,"")</f>
        <v/>
      </c>
      <c r="BP97" s="83" t="str">
        <f>IF(A96&lt;$C$9,('ASSIGNMENT-CLASSTEST'!E94*100)/15,"")</f>
        <v/>
      </c>
      <c r="BQ97" s="83" t="str">
        <f t="shared" si="48"/>
        <v/>
      </c>
      <c r="BR97" s="83" t="str">
        <f t="shared" si="49"/>
        <v/>
      </c>
      <c r="BS97" s="103" t="str">
        <f t="shared" si="50"/>
        <v/>
      </c>
      <c r="BT97" s="103" t="str">
        <f t="shared" si="51"/>
        <v/>
      </c>
      <c r="BU97" s="103" t="str">
        <f t="shared" si="52"/>
        <v/>
      </c>
      <c r="BV97" s="103" t="str">
        <f t="shared" si="53"/>
        <v/>
      </c>
    </row>
    <row r="98" spans="1:74" x14ac:dyDescent="0.25">
      <c r="A98" s="66" t="str">
        <f>IF(A97&lt;$C$9,'MASTER COPY'!A96,"")</f>
        <v/>
      </c>
      <c r="B98" s="34" t="str">
        <f>IF(A97&lt;$C$9,'MASTER COPY'!B96,"")</f>
        <v/>
      </c>
      <c r="C98" s="34" t="str">
        <f>IF(A97&lt;$C$9,'MASTER COPY'!C96,"")</f>
        <v/>
      </c>
      <c r="D98" s="46" t="str">
        <f t="shared" si="34"/>
        <v/>
      </c>
      <c r="E98" s="36" t="str">
        <f t="shared" si="35"/>
        <v/>
      </c>
      <c r="F98" s="46" t="str">
        <f t="shared" si="36"/>
        <v/>
      </c>
      <c r="G98" s="66" t="str">
        <f t="shared" si="37"/>
        <v/>
      </c>
      <c r="H98" s="46" t="str">
        <f t="shared" si="38"/>
        <v/>
      </c>
      <c r="I98" s="66" t="str">
        <f t="shared" si="39"/>
        <v/>
      </c>
      <c r="J98" s="46" t="str">
        <f t="shared" si="40"/>
        <v/>
      </c>
      <c r="K98" s="66" t="str">
        <f t="shared" si="41"/>
        <v/>
      </c>
      <c r="L98" s="46" t="str">
        <f t="shared" si="27"/>
        <v/>
      </c>
      <c r="M98" s="66" t="str">
        <f t="shared" si="42"/>
        <v/>
      </c>
      <c r="N98" s="46" t="str">
        <f t="shared" si="43"/>
        <v/>
      </c>
      <c r="O98" s="66" t="str">
        <f t="shared" si="28"/>
        <v/>
      </c>
      <c r="P98" s="46" t="str">
        <f t="shared" si="44"/>
        <v/>
      </c>
      <c r="Q98" s="66" t="str">
        <f t="shared" si="29"/>
        <v/>
      </c>
      <c r="R98" s="46" t="str">
        <f t="shared" si="45"/>
        <v/>
      </c>
      <c r="S98" s="66" t="str">
        <f t="shared" si="30"/>
        <v/>
      </c>
      <c r="T98" s="46" t="str">
        <f t="shared" si="46"/>
        <v/>
      </c>
      <c r="U98" s="66" t="str">
        <f t="shared" si="31"/>
        <v/>
      </c>
      <c r="V98" s="46" t="str">
        <f t="shared" si="47"/>
        <v/>
      </c>
      <c r="W98" s="65" t="str">
        <f t="shared" si="32"/>
        <v/>
      </c>
      <c r="X98" s="46" t="str">
        <f>IF(A97&lt;$C$9,'MASTER COPY'!M96,"")</f>
        <v/>
      </c>
      <c r="Y98" s="66" t="str">
        <f t="shared" si="33"/>
        <v/>
      </c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L98" s="83" t="str">
        <f>IF(A97&lt;$C$9,'ASSIGNMENT-CLASSTEST'!G95*10,"")</f>
        <v/>
      </c>
      <c r="BM98" s="83" t="str">
        <f>IF(A97&lt;$C$9,'ASSIGNMENT-CLASSTEST'!H95*10,"")</f>
        <v/>
      </c>
      <c r="BN98" s="83" t="str">
        <f>IF(A97&lt;$C$9,'ASSIGNMENT-CLASSTEST'!I95*10,"")</f>
        <v/>
      </c>
      <c r="BO98" s="83" t="str">
        <f>IF(A97&lt;$C$9,('ASSIGNMENT-CLASSTEST'!D95*100)/15,"")</f>
        <v/>
      </c>
      <c r="BP98" s="83" t="str">
        <f>IF(A97&lt;$C$9,('ASSIGNMENT-CLASSTEST'!E95*100)/15,"")</f>
        <v/>
      </c>
      <c r="BQ98" s="83" t="str">
        <f t="shared" si="48"/>
        <v/>
      </c>
      <c r="BR98" s="83" t="str">
        <f t="shared" si="49"/>
        <v/>
      </c>
      <c r="BS98" s="103" t="str">
        <f t="shared" si="50"/>
        <v/>
      </c>
      <c r="BT98" s="103" t="str">
        <f t="shared" si="51"/>
        <v/>
      </c>
      <c r="BU98" s="103" t="str">
        <f t="shared" si="52"/>
        <v/>
      </c>
      <c r="BV98" s="103" t="str">
        <f t="shared" si="53"/>
        <v/>
      </c>
    </row>
    <row r="99" spans="1:74" x14ac:dyDescent="0.25">
      <c r="A99" s="66" t="str">
        <f>IF(A98&lt;$C$9,'MASTER COPY'!A97,"")</f>
        <v/>
      </c>
      <c r="B99" s="34" t="str">
        <f>IF(A98&lt;$C$9,'MASTER COPY'!B97,"")</f>
        <v/>
      </c>
      <c r="C99" s="34" t="str">
        <f>IF(A98&lt;$C$9,'MASTER COPY'!C97,"")</f>
        <v/>
      </c>
      <c r="D99" s="46" t="str">
        <f t="shared" si="34"/>
        <v/>
      </c>
      <c r="E99" s="36" t="str">
        <f t="shared" si="35"/>
        <v/>
      </c>
      <c r="F99" s="46" t="str">
        <f t="shared" si="36"/>
        <v/>
      </c>
      <c r="G99" s="66" t="str">
        <f t="shared" si="37"/>
        <v/>
      </c>
      <c r="H99" s="46" t="str">
        <f t="shared" si="38"/>
        <v/>
      </c>
      <c r="I99" s="66" t="str">
        <f t="shared" si="39"/>
        <v/>
      </c>
      <c r="J99" s="46" t="str">
        <f t="shared" si="40"/>
        <v/>
      </c>
      <c r="K99" s="66" t="str">
        <f t="shared" si="41"/>
        <v/>
      </c>
      <c r="L99" s="46" t="str">
        <f t="shared" si="27"/>
        <v/>
      </c>
      <c r="M99" s="66" t="str">
        <f t="shared" si="42"/>
        <v/>
      </c>
      <c r="N99" s="46" t="str">
        <f t="shared" si="43"/>
        <v/>
      </c>
      <c r="O99" s="66" t="str">
        <f t="shared" si="28"/>
        <v/>
      </c>
      <c r="P99" s="46" t="str">
        <f t="shared" si="44"/>
        <v/>
      </c>
      <c r="Q99" s="66" t="str">
        <f t="shared" si="29"/>
        <v/>
      </c>
      <c r="R99" s="46" t="str">
        <f t="shared" si="45"/>
        <v/>
      </c>
      <c r="S99" s="66" t="str">
        <f t="shared" si="30"/>
        <v/>
      </c>
      <c r="T99" s="46" t="str">
        <f t="shared" si="46"/>
        <v/>
      </c>
      <c r="U99" s="66" t="str">
        <f t="shared" si="31"/>
        <v/>
      </c>
      <c r="V99" s="46" t="str">
        <f t="shared" si="47"/>
        <v/>
      </c>
      <c r="W99" s="65" t="str">
        <f t="shared" si="32"/>
        <v/>
      </c>
      <c r="X99" s="46" t="str">
        <f>IF(A98&lt;$C$9,'MASTER COPY'!M97,"")</f>
        <v/>
      </c>
      <c r="Y99" s="66" t="str">
        <f t="shared" si="33"/>
        <v/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L99" s="83" t="str">
        <f>IF(A98&lt;$C$9,'ASSIGNMENT-CLASSTEST'!G96*10,"")</f>
        <v/>
      </c>
      <c r="BM99" s="83" t="str">
        <f>IF(A98&lt;$C$9,'ASSIGNMENT-CLASSTEST'!H96*10,"")</f>
        <v/>
      </c>
      <c r="BN99" s="83" t="str">
        <f>IF(A98&lt;$C$9,'ASSIGNMENT-CLASSTEST'!I96*10,"")</f>
        <v/>
      </c>
      <c r="BO99" s="83" t="str">
        <f>IF(A98&lt;$C$9,('ASSIGNMENT-CLASSTEST'!D96*100)/15,"")</f>
        <v/>
      </c>
      <c r="BP99" s="83" t="str">
        <f>IF(A98&lt;$C$9,('ASSIGNMENT-CLASSTEST'!E96*100)/15,"")</f>
        <v/>
      </c>
      <c r="BQ99" s="83" t="str">
        <f t="shared" si="48"/>
        <v/>
      </c>
      <c r="BR99" s="83" t="str">
        <f t="shared" si="49"/>
        <v/>
      </c>
      <c r="BS99" s="103" t="str">
        <f t="shared" si="50"/>
        <v/>
      </c>
      <c r="BT99" s="103" t="str">
        <f t="shared" si="51"/>
        <v/>
      </c>
      <c r="BU99" s="103" t="str">
        <f t="shared" si="52"/>
        <v/>
      </c>
      <c r="BV99" s="103" t="str">
        <f t="shared" si="53"/>
        <v/>
      </c>
    </row>
    <row r="100" spans="1:74" x14ac:dyDescent="0.25">
      <c r="A100" s="66" t="str">
        <f>IF(A99&lt;$C$9,'MASTER COPY'!A98,"")</f>
        <v/>
      </c>
      <c r="B100" s="34" t="str">
        <f>IF(A99&lt;$C$9,'MASTER COPY'!B98,"")</f>
        <v/>
      </c>
      <c r="C100" s="34" t="str">
        <f>IF(A99&lt;$C$9,'MASTER COPY'!C98,"")</f>
        <v/>
      </c>
      <c r="D100" s="46" t="str">
        <f t="shared" si="34"/>
        <v/>
      </c>
      <c r="E100" s="36" t="str">
        <f t="shared" si="35"/>
        <v/>
      </c>
      <c r="F100" s="46" t="str">
        <f t="shared" si="36"/>
        <v/>
      </c>
      <c r="G100" s="66" t="str">
        <f t="shared" si="37"/>
        <v/>
      </c>
      <c r="H100" s="46" t="str">
        <f t="shared" si="38"/>
        <v/>
      </c>
      <c r="I100" s="66" t="str">
        <f t="shared" si="39"/>
        <v/>
      </c>
      <c r="J100" s="46" t="str">
        <f t="shared" si="40"/>
        <v/>
      </c>
      <c r="K100" s="66" t="str">
        <f t="shared" si="41"/>
        <v/>
      </c>
      <c r="L100" s="46" t="str">
        <f t="shared" si="27"/>
        <v/>
      </c>
      <c r="M100" s="66" t="str">
        <f t="shared" si="42"/>
        <v/>
      </c>
      <c r="N100" s="46" t="str">
        <f t="shared" si="43"/>
        <v/>
      </c>
      <c r="O100" s="66" t="str">
        <f t="shared" si="28"/>
        <v/>
      </c>
      <c r="P100" s="46" t="str">
        <f t="shared" si="44"/>
        <v/>
      </c>
      <c r="Q100" s="66" t="str">
        <f t="shared" si="29"/>
        <v/>
      </c>
      <c r="R100" s="46" t="str">
        <f t="shared" si="45"/>
        <v/>
      </c>
      <c r="S100" s="66" t="str">
        <f t="shared" si="30"/>
        <v/>
      </c>
      <c r="T100" s="46" t="str">
        <f t="shared" si="46"/>
        <v/>
      </c>
      <c r="U100" s="66" t="str">
        <f t="shared" si="31"/>
        <v/>
      </c>
      <c r="V100" s="46" t="str">
        <f t="shared" si="47"/>
        <v/>
      </c>
      <c r="W100" s="65" t="str">
        <f t="shared" si="32"/>
        <v/>
      </c>
      <c r="X100" s="46" t="str">
        <f>IF(A99&lt;$C$9,'MASTER COPY'!M98,"")</f>
        <v/>
      </c>
      <c r="Y100" s="66" t="str">
        <f t="shared" si="33"/>
        <v/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L100" s="83" t="str">
        <f>IF(A99&lt;$C$9,'ASSIGNMENT-CLASSTEST'!G97*10,"")</f>
        <v/>
      </c>
      <c r="BM100" s="83" t="str">
        <f>IF(A99&lt;$C$9,'ASSIGNMENT-CLASSTEST'!H97*10,"")</f>
        <v/>
      </c>
      <c r="BN100" s="83" t="str">
        <f>IF(A99&lt;$C$9,'ASSIGNMENT-CLASSTEST'!I97*10,"")</f>
        <v/>
      </c>
      <c r="BO100" s="83" t="str">
        <f>IF(A99&lt;$C$9,('ASSIGNMENT-CLASSTEST'!D97*100)/15,"")</f>
        <v/>
      </c>
      <c r="BP100" s="83" t="str">
        <f>IF(A99&lt;$C$9,('ASSIGNMENT-CLASSTEST'!E97*100)/15,"")</f>
        <v/>
      </c>
      <c r="BQ100" s="83" t="str">
        <f t="shared" si="48"/>
        <v/>
      </c>
      <c r="BR100" s="83" t="str">
        <f t="shared" si="49"/>
        <v/>
      </c>
      <c r="BS100" s="103" t="str">
        <f t="shared" si="50"/>
        <v/>
      </c>
      <c r="BT100" s="103" t="str">
        <f t="shared" si="51"/>
        <v/>
      </c>
      <c r="BU100" s="103" t="str">
        <f t="shared" si="52"/>
        <v/>
      </c>
      <c r="BV100" s="103" t="str">
        <f t="shared" si="53"/>
        <v/>
      </c>
    </row>
    <row r="101" spans="1:74" x14ac:dyDescent="0.25">
      <c r="A101" s="66" t="str">
        <f>IF(A100&lt;$C$9,'MASTER COPY'!A99,"")</f>
        <v/>
      </c>
      <c r="B101" s="34" t="str">
        <f>IF(A100&lt;$C$9,'MASTER COPY'!B99,"")</f>
        <v/>
      </c>
      <c r="C101" s="34" t="str">
        <f>IF(A100&lt;$C$9,'MASTER COPY'!C99,"")</f>
        <v/>
      </c>
      <c r="D101" s="46" t="str">
        <f t="shared" si="34"/>
        <v/>
      </c>
      <c r="E101" s="36" t="str">
        <f t="shared" si="35"/>
        <v/>
      </c>
      <c r="F101" s="46" t="str">
        <f t="shared" si="36"/>
        <v/>
      </c>
      <c r="G101" s="66" t="str">
        <f t="shared" si="37"/>
        <v/>
      </c>
      <c r="H101" s="46" t="str">
        <f t="shared" si="38"/>
        <v/>
      </c>
      <c r="I101" s="66" t="str">
        <f t="shared" si="39"/>
        <v/>
      </c>
      <c r="J101" s="46" t="str">
        <f t="shared" si="40"/>
        <v/>
      </c>
      <c r="K101" s="66" t="str">
        <f t="shared" si="41"/>
        <v/>
      </c>
      <c r="L101" s="46" t="str">
        <f t="shared" si="27"/>
        <v/>
      </c>
      <c r="M101" s="66" t="str">
        <f t="shared" si="42"/>
        <v/>
      </c>
      <c r="N101" s="46" t="str">
        <f t="shared" si="43"/>
        <v/>
      </c>
      <c r="O101" s="66" t="str">
        <f t="shared" si="28"/>
        <v/>
      </c>
      <c r="P101" s="46" t="str">
        <f t="shared" si="44"/>
        <v/>
      </c>
      <c r="Q101" s="66" t="str">
        <f t="shared" si="29"/>
        <v/>
      </c>
      <c r="R101" s="46" t="str">
        <f t="shared" si="45"/>
        <v/>
      </c>
      <c r="S101" s="66" t="str">
        <f t="shared" si="30"/>
        <v/>
      </c>
      <c r="T101" s="46" t="str">
        <f t="shared" si="46"/>
        <v/>
      </c>
      <c r="U101" s="66" t="str">
        <f t="shared" si="31"/>
        <v/>
      </c>
      <c r="V101" s="46" t="str">
        <f t="shared" si="47"/>
        <v/>
      </c>
      <c r="W101" s="65" t="str">
        <f t="shared" si="32"/>
        <v/>
      </c>
      <c r="X101" s="46" t="str">
        <f>IF(A100&lt;$C$9,'MASTER COPY'!M99,"")</f>
        <v/>
      </c>
      <c r="Y101" s="66" t="str">
        <f t="shared" si="33"/>
        <v/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L101" s="83" t="str">
        <f>IF(A100&lt;$C$9,'ASSIGNMENT-CLASSTEST'!G98*10,"")</f>
        <v/>
      </c>
      <c r="BM101" s="83" t="str">
        <f>IF(A100&lt;$C$9,'ASSIGNMENT-CLASSTEST'!H98*10,"")</f>
        <v/>
      </c>
      <c r="BN101" s="83" t="str">
        <f>IF(A100&lt;$C$9,'ASSIGNMENT-CLASSTEST'!I98*10,"")</f>
        <v/>
      </c>
      <c r="BO101" s="83" t="str">
        <f>IF(A100&lt;$C$9,('ASSIGNMENT-CLASSTEST'!D98*100)/15,"")</f>
        <v/>
      </c>
      <c r="BP101" s="83" t="str">
        <f>IF(A100&lt;$C$9,('ASSIGNMENT-CLASSTEST'!E98*100)/15,"")</f>
        <v/>
      </c>
      <c r="BQ101" s="83" t="str">
        <f t="shared" si="48"/>
        <v/>
      </c>
      <c r="BR101" s="83" t="str">
        <f t="shared" si="49"/>
        <v/>
      </c>
      <c r="BS101" s="103" t="str">
        <f t="shared" si="50"/>
        <v/>
      </c>
      <c r="BT101" s="103" t="str">
        <f t="shared" si="51"/>
        <v/>
      </c>
      <c r="BU101" s="103" t="str">
        <f t="shared" si="52"/>
        <v/>
      </c>
      <c r="BV101" s="103" t="str">
        <f t="shared" si="53"/>
        <v/>
      </c>
    </row>
    <row r="102" spans="1:74" x14ac:dyDescent="0.25">
      <c r="A102" s="66" t="str">
        <f>IF(A101&lt;$C$9,'MASTER COPY'!A100,"")</f>
        <v/>
      </c>
      <c r="B102" s="34" t="str">
        <f>IF(A101&lt;$C$9,'MASTER COPY'!B100,"")</f>
        <v/>
      </c>
      <c r="C102" s="34" t="str">
        <f>IF(A101&lt;$C$9,'MASTER COPY'!C100,"")</f>
        <v/>
      </c>
      <c r="D102" s="46" t="str">
        <f t="shared" si="34"/>
        <v/>
      </c>
      <c r="E102" s="36" t="str">
        <f t="shared" si="35"/>
        <v/>
      </c>
      <c r="F102" s="46" t="str">
        <f t="shared" si="36"/>
        <v/>
      </c>
      <c r="G102" s="66" t="str">
        <f t="shared" si="37"/>
        <v/>
      </c>
      <c r="H102" s="46" t="str">
        <f t="shared" si="38"/>
        <v/>
      </c>
      <c r="I102" s="66" t="str">
        <f t="shared" si="39"/>
        <v/>
      </c>
      <c r="J102" s="46" t="str">
        <f t="shared" si="40"/>
        <v/>
      </c>
      <c r="K102" s="66" t="str">
        <f t="shared" si="41"/>
        <v/>
      </c>
      <c r="L102" s="46" t="str">
        <f t="shared" si="27"/>
        <v/>
      </c>
      <c r="M102" s="66" t="str">
        <f t="shared" si="42"/>
        <v/>
      </c>
      <c r="N102" s="46" t="str">
        <f t="shared" si="43"/>
        <v/>
      </c>
      <c r="O102" s="66" t="str">
        <f t="shared" si="28"/>
        <v/>
      </c>
      <c r="P102" s="46" t="str">
        <f t="shared" si="44"/>
        <v/>
      </c>
      <c r="Q102" s="66" t="str">
        <f t="shared" si="29"/>
        <v/>
      </c>
      <c r="R102" s="46" t="str">
        <f t="shared" si="45"/>
        <v/>
      </c>
      <c r="S102" s="66" t="str">
        <f t="shared" si="30"/>
        <v/>
      </c>
      <c r="T102" s="46" t="str">
        <f t="shared" si="46"/>
        <v/>
      </c>
      <c r="U102" s="66" t="str">
        <f t="shared" si="31"/>
        <v/>
      </c>
      <c r="V102" s="46" t="str">
        <f t="shared" si="47"/>
        <v/>
      </c>
      <c r="W102" s="65" t="str">
        <f t="shared" si="32"/>
        <v/>
      </c>
      <c r="X102" s="46" t="str">
        <f>IF(A101&lt;$C$9,'MASTER COPY'!M100,"")</f>
        <v/>
      </c>
      <c r="Y102" s="66" t="str">
        <f t="shared" si="33"/>
        <v/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L102" s="83" t="str">
        <f>IF(A101&lt;$C$9,'ASSIGNMENT-CLASSTEST'!G99*10,"")</f>
        <v/>
      </c>
      <c r="BM102" s="83" t="str">
        <f>IF(A101&lt;$C$9,'ASSIGNMENT-CLASSTEST'!H99*10,"")</f>
        <v/>
      </c>
      <c r="BN102" s="83" t="str">
        <f>IF(A101&lt;$C$9,'ASSIGNMENT-CLASSTEST'!I99*10,"")</f>
        <v/>
      </c>
      <c r="BO102" s="83" t="str">
        <f>IF(A101&lt;$C$9,('ASSIGNMENT-CLASSTEST'!D99*100)/15,"")</f>
        <v/>
      </c>
      <c r="BP102" s="83" t="str">
        <f>IF(A101&lt;$C$9,('ASSIGNMENT-CLASSTEST'!E99*100)/15,"")</f>
        <v/>
      </c>
      <c r="BQ102" s="83" t="str">
        <f t="shared" si="48"/>
        <v/>
      </c>
      <c r="BR102" s="83" t="str">
        <f t="shared" si="49"/>
        <v/>
      </c>
      <c r="BS102" s="103" t="str">
        <f t="shared" si="50"/>
        <v/>
      </c>
      <c r="BT102" s="103" t="str">
        <f t="shared" si="51"/>
        <v/>
      </c>
      <c r="BU102" s="103" t="str">
        <f t="shared" si="52"/>
        <v/>
      </c>
      <c r="BV102" s="103" t="str">
        <f t="shared" si="53"/>
        <v/>
      </c>
    </row>
    <row r="103" spans="1:74" x14ac:dyDescent="0.25">
      <c r="A103" s="66" t="str">
        <f>IF(A102&lt;$C$9,'MASTER COPY'!A101,"")</f>
        <v/>
      </c>
      <c r="B103" s="34" t="str">
        <f>IF(A102&lt;$C$9,'MASTER COPY'!B101,"")</f>
        <v/>
      </c>
      <c r="C103" s="34" t="str">
        <f>IF(A102&lt;$C$9,'MASTER COPY'!C101,"")</f>
        <v/>
      </c>
      <c r="D103" s="46" t="str">
        <f t="shared" si="34"/>
        <v/>
      </c>
      <c r="E103" s="36" t="str">
        <f t="shared" si="35"/>
        <v/>
      </c>
      <c r="F103" s="46" t="str">
        <f t="shared" si="36"/>
        <v/>
      </c>
      <c r="G103" s="66" t="str">
        <f t="shared" si="37"/>
        <v/>
      </c>
      <c r="H103" s="46" t="str">
        <f t="shared" si="38"/>
        <v/>
      </c>
      <c r="I103" s="66" t="str">
        <f t="shared" si="39"/>
        <v/>
      </c>
      <c r="J103" s="46" t="str">
        <f t="shared" si="40"/>
        <v/>
      </c>
      <c r="K103" s="66" t="str">
        <f t="shared" si="41"/>
        <v/>
      </c>
      <c r="L103" s="46" t="str">
        <f t="shared" si="27"/>
        <v/>
      </c>
      <c r="M103" s="66" t="str">
        <f t="shared" si="42"/>
        <v/>
      </c>
      <c r="N103" s="46" t="str">
        <f t="shared" si="43"/>
        <v/>
      </c>
      <c r="O103" s="66" t="str">
        <f t="shared" si="28"/>
        <v/>
      </c>
      <c r="P103" s="46" t="str">
        <f t="shared" si="44"/>
        <v/>
      </c>
      <c r="Q103" s="66" t="str">
        <f t="shared" si="29"/>
        <v/>
      </c>
      <c r="R103" s="46" t="str">
        <f t="shared" si="45"/>
        <v/>
      </c>
      <c r="S103" s="66" t="str">
        <f t="shared" si="30"/>
        <v/>
      </c>
      <c r="T103" s="46" t="str">
        <f t="shared" si="46"/>
        <v/>
      </c>
      <c r="U103" s="66" t="str">
        <f t="shared" si="31"/>
        <v/>
      </c>
      <c r="V103" s="46" t="str">
        <f t="shared" si="47"/>
        <v/>
      </c>
      <c r="W103" s="65" t="str">
        <f t="shared" si="32"/>
        <v/>
      </c>
      <c r="X103" s="46" t="str">
        <f>IF(A102&lt;$C$9,'MASTER COPY'!M101,"")</f>
        <v/>
      </c>
      <c r="Y103" s="66" t="str">
        <f t="shared" si="33"/>
        <v/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L103" s="83" t="str">
        <f>IF(A102&lt;$C$9,'ASSIGNMENT-CLASSTEST'!G100*10,"")</f>
        <v/>
      </c>
      <c r="BM103" s="83" t="str">
        <f>IF(A102&lt;$C$9,'ASSIGNMENT-CLASSTEST'!H100*10,"")</f>
        <v/>
      </c>
      <c r="BN103" s="83" t="str">
        <f>IF(A102&lt;$C$9,'ASSIGNMENT-CLASSTEST'!I100*10,"")</f>
        <v/>
      </c>
      <c r="BO103" s="83" t="str">
        <f>IF(A102&lt;$C$9,('ASSIGNMENT-CLASSTEST'!D100*100)/15,"")</f>
        <v/>
      </c>
      <c r="BP103" s="83" t="str">
        <f>IF(A102&lt;$C$9,('ASSIGNMENT-CLASSTEST'!E100*100)/15,"")</f>
        <v/>
      </c>
      <c r="BQ103" s="83" t="str">
        <f t="shared" si="48"/>
        <v/>
      </c>
      <c r="BR103" s="83" t="str">
        <f t="shared" si="49"/>
        <v/>
      </c>
      <c r="BS103" s="103" t="str">
        <f t="shared" si="50"/>
        <v/>
      </c>
      <c r="BT103" s="103" t="str">
        <f t="shared" si="51"/>
        <v/>
      </c>
      <c r="BU103" s="103" t="str">
        <f t="shared" si="52"/>
        <v/>
      </c>
      <c r="BV103" s="103" t="str">
        <f t="shared" si="53"/>
        <v/>
      </c>
    </row>
    <row r="104" spans="1:74" x14ac:dyDescent="0.25">
      <c r="A104" s="66" t="str">
        <f>IF(A103&lt;$C$9,'MASTER COPY'!A102,"")</f>
        <v/>
      </c>
      <c r="B104" s="34" t="str">
        <f>IF(A103&lt;$C$9,'MASTER COPY'!B102,"")</f>
        <v/>
      </c>
      <c r="C104" s="34" t="str">
        <f>IF(A103&lt;$C$9,'MASTER COPY'!C102,"")</f>
        <v/>
      </c>
      <c r="D104" s="46" t="str">
        <f t="shared" si="34"/>
        <v/>
      </c>
      <c r="E104" s="36" t="str">
        <f t="shared" si="35"/>
        <v/>
      </c>
      <c r="F104" s="46" t="str">
        <f t="shared" si="36"/>
        <v/>
      </c>
      <c r="G104" s="66" t="str">
        <f t="shared" si="37"/>
        <v/>
      </c>
      <c r="H104" s="46" t="str">
        <f t="shared" si="38"/>
        <v/>
      </c>
      <c r="I104" s="66" t="str">
        <f t="shared" si="39"/>
        <v/>
      </c>
      <c r="J104" s="46" t="str">
        <f t="shared" si="40"/>
        <v/>
      </c>
      <c r="K104" s="66" t="str">
        <f t="shared" si="41"/>
        <v/>
      </c>
      <c r="L104" s="46" t="str">
        <f t="shared" si="27"/>
        <v/>
      </c>
      <c r="M104" s="66" t="str">
        <f t="shared" si="42"/>
        <v/>
      </c>
      <c r="N104" s="46" t="str">
        <f t="shared" si="43"/>
        <v/>
      </c>
      <c r="O104" s="66" t="str">
        <f t="shared" si="28"/>
        <v/>
      </c>
      <c r="P104" s="46" t="str">
        <f t="shared" si="44"/>
        <v/>
      </c>
      <c r="Q104" s="66" t="str">
        <f t="shared" si="29"/>
        <v/>
      </c>
      <c r="R104" s="46" t="str">
        <f t="shared" si="45"/>
        <v/>
      </c>
      <c r="S104" s="66" t="str">
        <f t="shared" si="30"/>
        <v/>
      </c>
      <c r="T104" s="46" t="str">
        <f t="shared" si="46"/>
        <v/>
      </c>
      <c r="U104" s="66" t="str">
        <f t="shared" si="31"/>
        <v/>
      </c>
      <c r="V104" s="46" t="str">
        <f t="shared" si="47"/>
        <v/>
      </c>
      <c r="W104" s="65" t="str">
        <f t="shared" si="32"/>
        <v/>
      </c>
      <c r="X104" s="46" t="str">
        <f>IF(A103&lt;$C$9,'MASTER COPY'!M102,"")</f>
        <v/>
      </c>
      <c r="Y104" s="66" t="str">
        <f t="shared" si="33"/>
        <v/>
      </c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L104" s="83" t="str">
        <f>IF(A103&lt;$C$9,'ASSIGNMENT-CLASSTEST'!G101*10,"")</f>
        <v/>
      </c>
      <c r="BM104" s="83" t="str">
        <f>IF(A103&lt;$C$9,'ASSIGNMENT-CLASSTEST'!H101*10,"")</f>
        <v/>
      </c>
      <c r="BN104" s="83" t="str">
        <f>IF(A103&lt;$C$9,'ASSIGNMENT-CLASSTEST'!I101*10,"")</f>
        <v/>
      </c>
      <c r="BO104" s="83" t="str">
        <f>IF(A103&lt;$C$9,('ASSIGNMENT-CLASSTEST'!D101*100)/15,"")</f>
        <v/>
      </c>
      <c r="BP104" s="83" t="str">
        <f>IF(A103&lt;$C$9,('ASSIGNMENT-CLASSTEST'!E101*100)/15,"")</f>
        <v/>
      </c>
      <c r="BQ104" s="83" t="str">
        <f t="shared" si="48"/>
        <v/>
      </c>
      <c r="BR104" s="83" t="str">
        <f t="shared" si="49"/>
        <v/>
      </c>
      <c r="BS104" s="103" t="str">
        <f t="shared" si="50"/>
        <v/>
      </c>
      <c r="BT104" s="103" t="str">
        <f t="shared" si="51"/>
        <v/>
      </c>
      <c r="BU104" s="103" t="str">
        <f t="shared" si="52"/>
        <v/>
      </c>
      <c r="BV104" s="103" t="str">
        <f t="shared" si="53"/>
        <v/>
      </c>
    </row>
    <row r="105" spans="1:74" x14ac:dyDescent="0.25">
      <c r="A105" s="66" t="str">
        <f>IF(A104&lt;$C$9,'MASTER COPY'!A103,"")</f>
        <v/>
      </c>
      <c r="B105" s="34" t="str">
        <f>IF(A104&lt;$C$9,'MASTER COPY'!B103,"")</f>
        <v/>
      </c>
      <c r="C105" s="34" t="str">
        <f>IF(A104&lt;$C$9,'MASTER COPY'!C103,"")</f>
        <v/>
      </c>
      <c r="D105" s="46" t="str">
        <f t="shared" si="34"/>
        <v/>
      </c>
      <c r="E105" s="36" t="str">
        <f t="shared" si="35"/>
        <v/>
      </c>
      <c r="F105" s="46" t="str">
        <f t="shared" si="36"/>
        <v/>
      </c>
      <c r="G105" s="66" t="str">
        <f t="shared" si="37"/>
        <v/>
      </c>
      <c r="H105" s="46" t="str">
        <f t="shared" si="38"/>
        <v/>
      </c>
      <c r="I105" s="66" t="str">
        <f t="shared" si="39"/>
        <v/>
      </c>
      <c r="J105" s="46" t="str">
        <f t="shared" si="40"/>
        <v/>
      </c>
      <c r="K105" s="66" t="str">
        <f t="shared" si="41"/>
        <v/>
      </c>
      <c r="L105" s="46" t="str">
        <f t="shared" si="27"/>
        <v/>
      </c>
      <c r="M105" s="66" t="str">
        <f t="shared" si="42"/>
        <v/>
      </c>
      <c r="N105" s="46" t="str">
        <f t="shared" si="43"/>
        <v/>
      </c>
      <c r="O105" s="66" t="str">
        <f t="shared" si="28"/>
        <v/>
      </c>
      <c r="P105" s="46" t="str">
        <f t="shared" si="44"/>
        <v/>
      </c>
      <c r="Q105" s="66" t="str">
        <f t="shared" si="29"/>
        <v/>
      </c>
      <c r="R105" s="46" t="str">
        <f t="shared" si="45"/>
        <v/>
      </c>
      <c r="S105" s="66" t="str">
        <f t="shared" si="30"/>
        <v/>
      </c>
      <c r="T105" s="46" t="str">
        <f t="shared" si="46"/>
        <v/>
      </c>
      <c r="U105" s="66" t="str">
        <f t="shared" si="31"/>
        <v/>
      </c>
      <c r="V105" s="46" t="str">
        <f t="shared" si="47"/>
        <v/>
      </c>
      <c r="W105" s="65" t="str">
        <f t="shared" si="32"/>
        <v/>
      </c>
      <c r="X105" s="46" t="str">
        <f>IF(A104&lt;$C$9,'MASTER COPY'!M103,"")</f>
        <v/>
      </c>
      <c r="Y105" s="66" t="str">
        <f t="shared" si="33"/>
        <v/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L105" s="83" t="str">
        <f>IF(A104&lt;$C$9,'ASSIGNMENT-CLASSTEST'!G102*10,"")</f>
        <v/>
      </c>
      <c r="BM105" s="83" t="str">
        <f>IF(A104&lt;$C$9,'ASSIGNMENT-CLASSTEST'!H102*10,"")</f>
        <v/>
      </c>
      <c r="BN105" s="83" t="str">
        <f>IF(A104&lt;$C$9,'ASSIGNMENT-CLASSTEST'!I102*10,"")</f>
        <v/>
      </c>
      <c r="BO105" s="83" t="str">
        <f>IF(A104&lt;$C$9,('ASSIGNMENT-CLASSTEST'!D102*100)/15,"")</f>
        <v/>
      </c>
      <c r="BP105" s="83" t="str">
        <f>IF(A104&lt;$C$9,('ASSIGNMENT-CLASSTEST'!E102*100)/15,"")</f>
        <v/>
      </c>
      <c r="BQ105" s="83" t="str">
        <f t="shared" si="48"/>
        <v/>
      </c>
      <c r="BR105" s="83" t="str">
        <f t="shared" si="49"/>
        <v/>
      </c>
      <c r="BS105" s="103" t="str">
        <f t="shared" si="50"/>
        <v/>
      </c>
      <c r="BT105" s="103" t="str">
        <f t="shared" si="51"/>
        <v/>
      </c>
      <c r="BU105" s="103" t="str">
        <f t="shared" si="52"/>
        <v/>
      </c>
      <c r="BV105" s="103" t="str">
        <f t="shared" si="53"/>
        <v/>
      </c>
    </row>
    <row r="106" spans="1:74" x14ac:dyDescent="0.25">
      <c r="A106" s="66" t="str">
        <f>IF(A105&lt;$C$9,'MASTER COPY'!A104,"")</f>
        <v/>
      </c>
      <c r="B106" s="34" t="str">
        <f>IF(A105&lt;$C$9,'MASTER COPY'!B104,"")</f>
        <v/>
      </c>
      <c r="C106" s="34" t="str">
        <f>IF(A105&lt;$C$9,'MASTER COPY'!C104,"")</f>
        <v/>
      </c>
      <c r="D106" s="46" t="str">
        <f t="shared" si="34"/>
        <v/>
      </c>
      <c r="E106" s="36" t="str">
        <f t="shared" si="35"/>
        <v/>
      </c>
      <c r="F106" s="46" t="str">
        <f t="shared" si="36"/>
        <v/>
      </c>
      <c r="G106" s="66" t="str">
        <f t="shared" si="37"/>
        <v/>
      </c>
      <c r="H106" s="46" t="str">
        <f t="shared" si="38"/>
        <v/>
      </c>
      <c r="I106" s="66" t="str">
        <f t="shared" si="39"/>
        <v/>
      </c>
      <c r="J106" s="46" t="str">
        <f t="shared" si="40"/>
        <v/>
      </c>
      <c r="K106" s="66" t="str">
        <f t="shared" si="41"/>
        <v/>
      </c>
      <c r="L106" s="46" t="str">
        <f t="shared" si="27"/>
        <v/>
      </c>
      <c r="M106" s="66" t="str">
        <f t="shared" si="42"/>
        <v/>
      </c>
      <c r="N106" s="46" t="str">
        <f t="shared" si="43"/>
        <v/>
      </c>
      <c r="O106" s="66" t="str">
        <f t="shared" si="28"/>
        <v/>
      </c>
      <c r="P106" s="46" t="str">
        <f t="shared" si="44"/>
        <v/>
      </c>
      <c r="Q106" s="66" t="str">
        <f t="shared" si="29"/>
        <v/>
      </c>
      <c r="R106" s="46" t="str">
        <f t="shared" si="45"/>
        <v/>
      </c>
      <c r="S106" s="66" t="str">
        <f t="shared" si="30"/>
        <v/>
      </c>
      <c r="T106" s="46" t="str">
        <f t="shared" si="46"/>
        <v/>
      </c>
      <c r="U106" s="66" t="str">
        <f t="shared" si="31"/>
        <v/>
      </c>
      <c r="V106" s="46" t="str">
        <f t="shared" si="47"/>
        <v/>
      </c>
      <c r="W106" s="65" t="str">
        <f t="shared" si="32"/>
        <v/>
      </c>
      <c r="X106" s="46" t="str">
        <f>IF(A105&lt;$C$9,'MASTER COPY'!M104,"")</f>
        <v/>
      </c>
      <c r="Y106" s="66" t="str">
        <f t="shared" si="33"/>
        <v/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L106" s="83" t="str">
        <f>IF(A105&lt;$C$9,'ASSIGNMENT-CLASSTEST'!G103*10,"")</f>
        <v/>
      </c>
      <c r="BM106" s="83" t="str">
        <f>IF(A105&lt;$C$9,'ASSIGNMENT-CLASSTEST'!H103*10,"")</f>
        <v/>
      </c>
      <c r="BN106" s="83" t="str">
        <f>IF(A105&lt;$C$9,'ASSIGNMENT-CLASSTEST'!I103*10,"")</f>
        <v/>
      </c>
      <c r="BO106" s="83" t="str">
        <f>IF(A105&lt;$C$9,('ASSIGNMENT-CLASSTEST'!D103*100)/15,"")</f>
        <v/>
      </c>
      <c r="BP106" s="83" t="str">
        <f>IF(A105&lt;$C$9,('ASSIGNMENT-CLASSTEST'!E103*100)/15,"")</f>
        <v/>
      </c>
      <c r="BQ106" s="83" t="str">
        <f t="shared" si="48"/>
        <v/>
      </c>
      <c r="BR106" s="83" t="str">
        <f t="shared" si="49"/>
        <v/>
      </c>
      <c r="BS106" s="103" t="str">
        <f t="shared" si="50"/>
        <v/>
      </c>
      <c r="BT106" s="103" t="str">
        <f t="shared" si="51"/>
        <v/>
      </c>
      <c r="BU106" s="103" t="str">
        <f t="shared" si="52"/>
        <v/>
      </c>
      <c r="BV106" s="103" t="str">
        <f t="shared" si="53"/>
        <v/>
      </c>
    </row>
    <row r="107" spans="1:74" x14ac:dyDescent="0.25">
      <c r="A107" s="66" t="str">
        <f>IF(A106&lt;$C$9,'MASTER COPY'!A105,"")</f>
        <v/>
      </c>
      <c r="B107" s="34" t="str">
        <f>IF(A106&lt;$C$9,'MASTER COPY'!B105,"")</f>
        <v/>
      </c>
      <c r="C107" s="34" t="str">
        <f>IF(A106&lt;$C$9,'MASTER COPY'!C105,"")</f>
        <v/>
      </c>
      <c r="D107" s="46" t="str">
        <f t="shared" si="34"/>
        <v/>
      </c>
      <c r="E107" s="36" t="str">
        <f t="shared" si="35"/>
        <v/>
      </c>
      <c r="F107" s="46" t="str">
        <f t="shared" si="36"/>
        <v/>
      </c>
      <c r="G107" s="66" t="str">
        <f t="shared" si="37"/>
        <v/>
      </c>
      <c r="H107" s="46" t="str">
        <f t="shared" si="38"/>
        <v/>
      </c>
      <c r="I107" s="66" t="str">
        <f t="shared" si="39"/>
        <v/>
      </c>
      <c r="J107" s="46" t="str">
        <f t="shared" si="40"/>
        <v/>
      </c>
      <c r="K107" s="66" t="str">
        <f t="shared" si="41"/>
        <v/>
      </c>
      <c r="L107" s="46" t="str">
        <f t="shared" si="27"/>
        <v/>
      </c>
      <c r="M107" s="66" t="str">
        <f t="shared" si="42"/>
        <v/>
      </c>
      <c r="N107" s="46" t="str">
        <f t="shared" si="43"/>
        <v/>
      </c>
      <c r="O107" s="66" t="str">
        <f t="shared" si="28"/>
        <v/>
      </c>
      <c r="P107" s="46" t="str">
        <f t="shared" si="44"/>
        <v/>
      </c>
      <c r="Q107" s="66" t="str">
        <f t="shared" si="29"/>
        <v/>
      </c>
      <c r="R107" s="46" t="str">
        <f t="shared" si="45"/>
        <v/>
      </c>
      <c r="S107" s="66" t="str">
        <f t="shared" si="30"/>
        <v/>
      </c>
      <c r="T107" s="46" t="str">
        <f t="shared" si="46"/>
        <v/>
      </c>
      <c r="U107" s="66" t="str">
        <f t="shared" si="31"/>
        <v/>
      </c>
      <c r="V107" s="46" t="str">
        <f t="shared" si="47"/>
        <v/>
      </c>
      <c r="W107" s="65" t="str">
        <f t="shared" si="32"/>
        <v/>
      </c>
      <c r="X107" s="46" t="str">
        <f>IF(A106&lt;$C$9,'MASTER COPY'!M105,"")</f>
        <v/>
      </c>
      <c r="Y107" s="66" t="str">
        <f t="shared" si="33"/>
        <v/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L107" s="83" t="str">
        <f>IF(A106&lt;$C$9,'ASSIGNMENT-CLASSTEST'!G104*10,"")</f>
        <v/>
      </c>
      <c r="BM107" s="83" t="str">
        <f>IF(A106&lt;$C$9,'ASSIGNMENT-CLASSTEST'!H104*10,"")</f>
        <v/>
      </c>
      <c r="BN107" s="83" t="str">
        <f>IF(A106&lt;$C$9,'ASSIGNMENT-CLASSTEST'!I104*10,"")</f>
        <v/>
      </c>
      <c r="BO107" s="83" t="str">
        <f>IF(A106&lt;$C$9,('ASSIGNMENT-CLASSTEST'!D104*100)/15,"")</f>
        <v/>
      </c>
      <c r="BP107" s="83" t="str">
        <f>IF(A106&lt;$C$9,('ASSIGNMENT-CLASSTEST'!E104*100)/15,"")</f>
        <v/>
      </c>
      <c r="BQ107" s="83" t="str">
        <f t="shared" si="48"/>
        <v/>
      </c>
      <c r="BR107" s="83" t="str">
        <f t="shared" si="49"/>
        <v/>
      </c>
      <c r="BS107" s="103" t="str">
        <f t="shared" si="50"/>
        <v/>
      </c>
      <c r="BT107" s="103" t="str">
        <f t="shared" si="51"/>
        <v/>
      </c>
      <c r="BU107" s="103" t="str">
        <f t="shared" si="52"/>
        <v/>
      </c>
      <c r="BV107" s="103" t="str">
        <f t="shared" si="53"/>
        <v/>
      </c>
    </row>
    <row r="108" spans="1:74" x14ac:dyDescent="0.25">
      <c r="A108" s="66" t="str">
        <f>IF(A107&lt;$C$9,'MASTER COPY'!A106,"")</f>
        <v/>
      </c>
      <c r="B108" s="34" t="str">
        <f>IF(A107&lt;$C$9,'MASTER COPY'!B106,"")</f>
        <v/>
      </c>
      <c r="C108" s="34" t="str">
        <f>IF(A107&lt;$C$9,'MASTER COPY'!C106,"")</f>
        <v/>
      </c>
      <c r="D108" s="46" t="str">
        <f t="shared" si="34"/>
        <v/>
      </c>
      <c r="E108" s="36" t="str">
        <f t="shared" si="35"/>
        <v/>
      </c>
      <c r="F108" s="46" t="str">
        <f t="shared" si="36"/>
        <v/>
      </c>
      <c r="G108" s="66" t="str">
        <f t="shared" si="37"/>
        <v/>
      </c>
      <c r="H108" s="46" t="str">
        <f t="shared" si="38"/>
        <v/>
      </c>
      <c r="I108" s="66" t="str">
        <f t="shared" si="39"/>
        <v/>
      </c>
      <c r="J108" s="46" t="str">
        <f t="shared" si="40"/>
        <v/>
      </c>
      <c r="K108" s="66" t="str">
        <f t="shared" si="41"/>
        <v/>
      </c>
      <c r="L108" s="46" t="str">
        <f t="shared" si="27"/>
        <v/>
      </c>
      <c r="M108" s="66" t="str">
        <f t="shared" si="42"/>
        <v/>
      </c>
      <c r="N108" s="46" t="str">
        <f t="shared" si="43"/>
        <v/>
      </c>
      <c r="O108" s="66" t="str">
        <f t="shared" si="28"/>
        <v/>
      </c>
      <c r="P108" s="46" t="str">
        <f t="shared" si="44"/>
        <v/>
      </c>
      <c r="Q108" s="66" t="str">
        <f t="shared" si="29"/>
        <v/>
      </c>
      <c r="R108" s="46" t="str">
        <f t="shared" si="45"/>
        <v/>
      </c>
      <c r="S108" s="66" t="str">
        <f t="shared" si="30"/>
        <v/>
      </c>
      <c r="T108" s="46" t="str">
        <f t="shared" si="46"/>
        <v/>
      </c>
      <c r="U108" s="66" t="str">
        <f t="shared" si="31"/>
        <v/>
      </c>
      <c r="V108" s="46" t="str">
        <f t="shared" si="47"/>
        <v/>
      </c>
      <c r="W108" s="65" t="str">
        <f t="shared" si="32"/>
        <v/>
      </c>
      <c r="X108" s="46" t="str">
        <f>IF(A107&lt;$C$9,'MASTER COPY'!M106,"")</f>
        <v/>
      </c>
      <c r="Y108" s="66" t="str">
        <f t="shared" si="33"/>
        <v/>
      </c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L108" s="83" t="str">
        <f>IF(A107&lt;$C$9,'ASSIGNMENT-CLASSTEST'!G105*10,"")</f>
        <v/>
      </c>
      <c r="BM108" s="83" t="str">
        <f>IF(A107&lt;$C$9,'ASSIGNMENT-CLASSTEST'!H105*10,"")</f>
        <v/>
      </c>
      <c r="BN108" s="83" t="str">
        <f>IF(A107&lt;$C$9,'ASSIGNMENT-CLASSTEST'!I105*10,"")</f>
        <v/>
      </c>
      <c r="BO108" s="83" t="str">
        <f>IF(A107&lt;$C$9,('ASSIGNMENT-CLASSTEST'!D105*100)/15,"")</f>
        <v/>
      </c>
      <c r="BP108" s="83" t="str">
        <f>IF(A107&lt;$C$9,('ASSIGNMENT-CLASSTEST'!E105*100)/15,"")</f>
        <v/>
      </c>
      <c r="BQ108" s="83" t="str">
        <f t="shared" si="48"/>
        <v/>
      </c>
      <c r="BR108" s="83" t="str">
        <f t="shared" si="49"/>
        <v/>
      </c>
      <c r="BS108" s="103" t="str">
        <f t="shared" si="50"/>
        <v/>
      </c>
      <c r="BT108" s="103" t="str">
        <f t="shared" si="51"/>
        <v/>
      </c>
      <c r="BU108" s="103" t="str">
        <f t="shared" si="52"/>
        <v/>
      </c>
      <c r="BV108" s="103" t="str">
        <f t="shared" si="53"/>
        <v/>
      </c>
    </row>
    <row r="109" spans="1:74" x14ac:dyDescent="0.25">
      <c r="A109" s="66" t="str">
        <f>IF(A108&lt;$C$9,'MASTER COPY'!A107,"")</f>
        <v/>
      </c>
      <c r="B109" s="34" t="str">
        <f>IF(A108&lt;$C$9,'MASTER COPY'!B107,"")</f>
        <v/>
      </c>
      <c r="C109" s="34" t="str">
        <f>IF(A108&lt;$C$9,'MASTER COPY'!C107,"")</f>
        <v/>
      </c>
      <c r="D109" s="46" t="str">
        <f t="shared" si="34"/>
        <v/>
      </c>
      <c r="E109" s="36" t="str">
        <f t="shared" si="35"/>
        <v/>
      </c>
      <c r="F109" s="46" t="str">
        <f t="shared" si="36"/>
        <v/>
      </c>
      <c r="G109" s="66" t="str">
        <f t="shared" si="37"/>
        <v/>
      </c>
      <c r="H109" s="46" t="str">
        <f t="shared" si="38"/>
        <v/>
      </c>
      <c r="I109" s="66" t="str">
        <f t="shared" si="39"/>
        <v/>
      </c>
      <c r="J109" s="46" t="str">
        <f t="shared" si="40"/>
        <v/>
      </c>
      <c r="K109" s="66" t="str">
        <f t="shared" si="41"/>
        <v/>
      </c>
      <c r="L109" s="46" t="str">
        <f t="shared" si="27"/>
        <v/>
      </c>
      <c r="M109" s="66" t="str">
        <f t="shared" si="42"/>
        <v/>
      </c>
      <c r="N109" s="46" t="str">
        <f t="shared" si="43"/>
        <v/>
      </c>
      <c r="O109" s="66" t="str">
        <f t="shared" si="28"/>
        <v/>
      </c>
      <c r="P109" s="46" t="str">
        <f t="shared" si="44"/>
        <v/>
      </c>
      <c r="Q109" s="66" t="str">
        <f t="shared" si="29"/>
        <v/>
      </c>
      <c r="R109" s="46" t="str">
        <f t="shared" si="45"/>
        <v/>
      </c>
      <c r="S109" s="66" t="str">
        <f t="shared" si="30"/>
        <v/>
      </c>
      <c r="T109" s="46" t="str">
        <f t="shared" si="46"/>
        <v/>
      </c>
      <c r="U109" s="66" t="str">
        <f t="shared" si="31"/>
        <v/>
      </c>
      <c r="V109" s="46" t="str">
        <f t="shared" si="47"/>
        <v/>
      </c>
      <c r="W109" s="65" t="str">
        <f t="shared" si="32"/>
        <v/>
      </c>
      <c r="X109" s="46" t="str">
        <f>IF(A108&lt;$C$9,'MASTER COPY'!M107,"")</f>
        <v/>
      </c>
      <c r="Y109" s="66" t="str">
        <f t="shared" si="33"/>
        <v/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L109" s="83" t="str">
        <f>IF(A108&lt;$C$9,'ASSIGNMENT-CLASSTEST'!G106*10,"")</f>
        <v/>
      </c>
      <c r="BM109" s="83" t="str">
        <f>IF(A108&lt;$C$9,'ASSIGNMENT-CLASSTEST'!H106*10,"")</f>
        <v/>
      </c>
      <c r="BN109" s="83" t="str">
        <f>IF(A108&lt;$C$9,'ASSIGNMENT-CLASSTEST'!I106*10,"")</f>
        <v/>
      </c>
      <c r="BO109" s="83" t="str">
        <f>IF(A108&lt;$C$9,('ASSIGNMENT-CLASSTEST'!D106*100)/15,"")</f>
        <v/>
      </c>
      <c r="BP109" s="83" t="str">
        <f>IF(A108&lt;$C$9,('ASSIGNMENT-CLASSTEST'!E106*100)/15,"")</f>
        <v/>
      </c>
      <c r="BQ109" s="83" t="str">
        <f t="shared" si="48"/>
        <v/>
      </c>
      <c r="BR109" s="83" t="str">
        <f t="shared" si="49"/>
        <v/>
      </c>
      <c r="BS109" s="103" t="str">
        <f t="shared" si="50"/>
        <v/>
      </c>
      <c r="BT109" s="103" t="str">
        <f t="shared" si="51"/>
        <v/>
      </c>
      <c r="BU109" s="103" t="str">
        <f t="shared" si="52"/>
        <v/>
      </c>
      <c r="BV109" s="103" t="str">
        <f t="shared" si="53"/>
        <v/>
      </c>
    </row>
    <row r="110" spans="1:74" x14ac:dyDescent="0.25">
      <c r="A110" s="66" t="str">
        <f>IF(A109&lt;$C$9,'MASTER COPY'!A108,"")</f>
        <v/>
      </c>
      <c r="B110" s="34" t="str">
        <f>IF(A109&lt;$C$9,'MASTER COPY'!B108,"")</f>
        <v/>
      </c>
      <c r="C110" s="34" t="str">
        <f>IF(A109&lt;$C$9,'MASTER COPY'!C108,"")</f>
        <v/>
      </c>
      <c r="D110" s="46" t="str">
        <f t="shared" si="34"/>
        <v/>
      </c>
      <c r="E110" s="36" t="str">
        <f t="shared" si="35"/>
        <v/>
      </c>
      <c r="F110" s="46" t="str">
        <f t="shared" si="36"/>
        <v/>
      </c>
      <c r="G110" s="66" t="str">
        <f t="shared" si="37"/>
        <v/>
      </c>
      <c r="H110" s="46" t="str">
        <f t="shared" si="38"/>
        <v/>
      </c>
      <c r="I110" s="66" t="str">
        <f t="shared" si="39"/>
        <v/>
      </c>
      <c r="J110" s="46" t="str">
        <f t="shared" si="40"/>
        <v/>
      </c>
      <c r="K110" s="66" t="str">
        <f t="shared" si="41"/>
        <v/>
      </c>
      <c r="L110" s="46" t="str">
        <f t="shared" si="27"/>
        <v/>
      </c>
      <c r="M110" s="66" t="str">
        <f t="shared" si="42"/>
        <v/>
      </c>
      <c r="N110" s="46" t="str">
        <f t="shared" si="43"/>
        <v/>
      </c>
      <c r="O110" s="66" t="str">
        <f t="shared" si="28"/>
        <v/>
      </c>
      <c r="P110" s="46" t="str">
        <f t="shared" si="44"/>
        <v/>
      </c>
      <c r="Q110" s="66" t="str">
        <f t="shared" si="29"/>
        <v/>
      </c>
      <c r="R110" s="46" t="str">
        <f t="shared" si="45"/>
        <v/>
      </c>
      <c r="S110" s="66" t="str">
        <f t="shared" si="30"/>
        <v/>
      </c>
      <c r="T110" s="46" t="str">
        <f t="shared" si="46"/>
        <v/>
      </c>
      <c r="U110" s="66" t="str">
        <f t="shared" si="31"/>
        <v/>
      </c>
      <c r="V110" s="46" t="str">
        <f t="shared" si="47"/>
        <v/>
      </c>
      <c r="W110" s="65" t="str">
        <f t="shared" si="32"/>
        <v/>
      </c>
      <c r="X110" s="46" t="str">
        <f>IF(A109&lt;$C$9,'MASTER COPY'!M108,"")</f>
        <v/>
      </c>
      <c r="Y110" s="66" t="str">
        <f t="shared" si="33"/>
        <v/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L110" s="83" t="str">
        <f>IF(A109&lt;$C$9,'ASSIGNMENT-CLASSTEST'!G107*10,"")</f>
        <v/>
      </c>
      <c r="BM110" s="83" t="str">
        <f>IF(A109&lt;$C$9,'ASSIGNMENT-CLASSTEST'!H107*10,"")</f>
        <v/>
      </c>
      <c r="BN110" s="83" t="str">
        <f>IF(A109&lt;$C$9,'ASSIGNMENT-CLASSTEST'!I107*10,"")</f>
        <v/>
      </c>
      <c r="BO110" s="83" t="str">
        <f>IF(A109&lt;$C$9,('ASSIGNMENT-CLASSTEST'!D107*100)/15,"")</f>
        <v/>
      </c>
      <c r="BP110" s="83" t="str">
        <f>IF(A109&lt;$C$9,('ASSIGNMENT-CLASSTEST'!E107*100)/15,"")</f>
        <v/>
      </c>
      <c r="BQ110" s="83" t="str">
        <f t="shared" si="48"/>
        <v/>
      </c>
      <c r="BR110" s="83" t="str">
        <f t="shared" si="49"/>
        <v/>
      </c>
      <c r="BS110" s="103" t="str">
        <f t="shared" si="50"/>
        <v/>
      </c>
      <c r="BT110" s="103" t="str">
        <f t="shared" si="51"/>
        <v/>
      </c>
      <c r="BU110" s="103" t="str">
        <f t="shared" si="52"/>
        <v/>
      </c>
      <c r="BV110" s="103" t="str">
        <f t="shared" si="53"/>
        <v/>
      </c>
    </row>
    <row r="111" spans="1:74" x14ac:dyDescent="0.25">
      <c r="A111" s="66" t="str">
        <f>IF(A110&lt;$C$9,'MASTER COPY'!A109,"")</f>
        <v/>
      </c>
      <c r="B111" s="34" t="str">
        <f>IF(A110&lt;$C$9,'MASTER COPY'!B109,"")</f>
        <v/>
      </c>
      <c r="C111" s="34" t="str">
        <f>IF(A110&lt;$C$9,'MASTER COPY'!C109,"")</f>
        <v/>
      </c>
      <c r="D111" s="46" t="str">
        <f t="shared" si="34"/>
        <v/>
      </c>
      <c r="E111" s="36" t="str">
        <f t="shared" si="35"/>
        <v/>
      </c>
      <c r="F111" s="46" t="str">
        <f t="shared" si="36"/>
        <v/>
      </c>
      <c r="G111" s="66" t="str">
        <f t="shared" si="37"/>
        <v/>
      </c>
      <c r="H111" s="46" t="str">
        <f t="shared" si="38"/>
        <v/>
      </c>
      <c r="I111" s="66" t="str">
        <f t="shared" si="39"/>
        <v/>
      </c>
      <c r="J111" s="46" t="str">
        <f t="shared" si="40"/>
        <v/>
      </c>
      <c r="K111" s="66" t="str">
        <f t="shared" si="41"/>
        <v/>
      </c>
      <c r="L111" s="46" t="str">
        <f t="shared" si="27"/>
        <v/>
      </c>
      <c r="M111" s="66" t="str">
        <f t="shared" si="42"/>
        <v/>
      </c>
      <c r="N111" s="46" t="str">
        <f t="shared" si="43"/>
        <v/>
      </c>
      <c r="O111" s="66" t="str">
        <f t="shared" si="28"/>
        <v/>
      </c>
      <c r="P111" s="46" t="str">
        <f t="shared" si="44"/>
        <v/>
      </c>
      <c r="Q111" s="66" t="str">
        <f t="shared" si="29"/>
        <v/>
      </c>
      <c r="R111" s="46" t="str">
        <f t="shared" si="45"/>
        <v/>
      </c>
      <c r="S111" s="66" t="str">
        <f t="shared" si="30"/>
        <v/>
      </c>
      <c r="T111" s="46" t="str">
        <f t="shared" si="46"/>
        <v/>
      </c>
      <c r="U111" s="66" t="str">
        <f t="shared" si="31"/>
        <v/>
      </c>
      <c r="V111" s="46" t="str">
        <f t="shared" si="47"/>
        <v/>
      </c>
      <c r="W111" s="65" t="str">
        <f t="shared" si="32"/>
        <v/>
      </c>
      <c r="X111" s="46" t="str">
        <f>IF(A110&lt;$C$9,'MASTER COPY'!M109,"")</f>
        <v/>
      </c>
      <c r="Y111" s="66" t="str">
        <f t="shared" si="33"/>
        <v/>
      </c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L111" s="83" t="str">
        <f>IF(A110&lt;$C$9,'ASSIGNMENT-CLASSTEST'!G108*10,"")</f>
        <v/>
      </c>
      <c r="BM111" s="83" t="str">
        <f>IF(A110&lt;$C$9,'ASSIGNMENT-CLASSTEST'!H108*10,"")</f>
        <v/>
      </c>
      <c r="BN111" s="83" t="str">
        <f>IF(A110&lt;$C$9,'ASSIGNMENT-CLASSTEST'!I108*10,"")</f>
        <v/>
      </c>
      <c r="BO111" s="83" t="str">
        <f>IF(A110&lt;$C$9,('ASSIGNMENT-CLASSTEST'!D108*100)/15,"")</f>
        <v/>
      </c>
      <c r="BP111" s="83" t="str">
        <f>IF(A110&lt;$C$9,('ASSIGNMENT-CLASSTEST'!E108*100)/15,"")</f>
        <v/>
      </c>
      <c r="BQ111" s="83" t="str">
        <f t="shared" si="48"/>
        <v/>
      </c>
      <c r="BR111" s="83" t="str">
        <f t="shared" si="49"/>
        <v/>
      </c>
      <c r="BS111" s="103" t="str">
        <f t="shared" si="50"/>
        <v/>
      </c>
      <c r="BT111" s="103" t="str">
        <f t="shared" si="51"/>
        <v/>
      </c>
      <c r="BU111" s="103" t="str">
        <f t="shared" si="52"/>
        <v/>
      </c>
      <c r="BV111" s="103" t="str">
        <f t="shared" si="53"/>
        <v/>
      </c>
    </row>
    <row r="112" spans="1:74" x14ac:dyDescent="0.25">
      <c r="A112" s="66" t="str">
        <f>IF(A111&lt;$C$9,'MASTER COPY'!A110,"")</f>
        <v/>
      </c>
      <c r="B112" s="34" t="str">
        <f>IF(A111&lt;$C$9,'MASTER COPY'!B110,"")</f>
        <v/>
      </c>
      <c r="C112" s="34" t="str">
        <f>IF(A111&lt;$C$9,'MASTER COPY'!C110,"")</f>
        <v/>
      </c>
      <c r="D112" s="46" t="str">
        <f t="shared" si="34"/>
        <v/>
      </c>
      <c r="E112" s="36" t="str">
        <f t="shared" si="35"/>
        <v/>
      </c>
      <c r="F112" s="46" t="str">
        <f t="shared" si="36"/>
        <v/>
      </c>
      <c r="G112" s="66" t="str">
        <f t="shared" si="37"/>
        <v/>
      </c>
      <c r="H112" s="46" t="str">
        <f t="shared" si="38"/>
        <v/>
      </c>
      <c r="I112" s="66" t="str">
        <f t="shared" si="39"/>
        <v/>
      </c>
      <c r="J112" s="46" t="str">
        <f t="shared" si="40"/>
        <v/>
      </c>
      <c r="K112" s="66" t="str">
        <f t="shared" si="41"/>
        <v/>
      </c>
      <c r="L112" s="46" t="str">
        <f t="shared" si="27"/>
        <v/>
      </c>
      <c r="M112" s="66" t="str">
        <f t="shared" si="42"/>
        <v/>
      </c>
      <c r="N112" s="46" t="str">
        <f t="shared" si="43"/>
        <v/>
      </c>
      <c r="O112" s="66" t="str">
        <f t="shared" si="28"/>
        <v/>
      </c>
      <c r="P112" s="46" t="str">
        <f t="shared" si="44"/>
        <v/>
      </c>
      <c r="Q112" s="66" t="str">
        <f t="shared" si="29"/>
        <v/>
      </c>
      <c r="R112" s="46" t="str">
        <f t="shared" si="45"/>
        <v/>
      </c>
      <c r="S112" s="66" t="str">
        <f t="shared" si="30"/>
        <v/>
      </c>
      <c r="T112" s="46" t="str">
        <f t="shared" si="46"/>
        <v/>
      </c>
      <c r="U112" s="66" t="str">
        <f t="shared" si="31"/>
        <v/>
      </c>
      <c r="V112" s="46" t="str">
        <f t="shared" si="47"/>
        <v/>
      </c>
      <c r="W112" s="65" t="str">
        <f t="shared" si="32"/>
        <v/>
      </c>
      <c r="X112" s="46" t="str">
        <f>IF(A111&lt;$C$9,'MASTER COPY'!M110,"")</f>
        <v/>
      </c>
      <c r="Y112" s="66" t="str">
        <f t="shared" si="33"/>
        <v/>
      </c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L112" s="83" t="str">
        <f>IF(A111&lt;$C$9,'ASSIGNMENT-CLASSTEST'!G109*10,"")</f>
        <v/>
      </c>
      <c r="BM112" s="83" t="str">
        <f>IF(A111&lt;$C$9,'ASSIGNMENT-CLASSTEST'!H109*10,"")</f>
        <v/>
      </c>
      <c r="BN112" s="83" t="str">
        <f>IF(A111&lt;$C$9,'ASSIGNMENT-CLASSTEST'!I109*10,"")</f>
        <v/>
      </c>
      <c r="BO112" s="83" t="str">
        <f>IF(A111&lt;$C$9,('ASSIGNMENT-CLASSTEST'!D109*100)/15,"")</f>
        <v/>
      </c>
      <c r="BP112" s="83" t="str">
        <f>IF(A111&lt;$C$9,('ASSIGNMENT-CLASSTEST'!E109*100)/15,"")</f>
        <v/>
      </c>
      <c r="BQ112" s="83" t="str">
        <f t="shared" si="48"/>
        <v/>
      </c>
      <c r="BR112" s="83" t="str">
        <f t="shared" si="49"/>
        <v/>
      </c>
      <c r="BS112" s="103" t="str">
        <f t="shared" si="50"/>
        <v/>
      </c>
      <c r="BT112" s="103" t="str">
        <f t="shared" si="51"/>
        <v/>
      </c>
      <c r="BU112" s="103" t="str">
        <f t="shared" si="52"/>
        <v/>
      </c>
      <c r="BV112" s="103" t="str">
        <f t="shared" si="53"/>
        <v/>
      </c>
    </row>
    <row r="113" spans="1:74" x14ac:dyDescent="0.25">
      <c r="A113" s="66" t="str">
        <f>IF(A112&lt;$C$9,'MASTER COPY'!A111,"")</f>
        <v/>
      </c>
      <c r="B113" s="34" t="str">
        <f>IF(A112&lt;$C$9,'MASTER COPY'!B111,"")</f>
        <v/>
      </c>
      <c r="C113" s="34" t="str">
        <f>IF(A112&lt;$C$9,'MASTER COPY'!C111,"")</f>
        <v/>
      </c>
      <c r="D113" s="46" t="str">
        <f t="shared" si="34"/>
        <v/>
      </c>
      <c r="E113" s="36" t="str">
        <f t="shared" si="35"/>
        <v/>
      </c>
      <c r="F113" s="46" t="str">
        <f t="shared" si="36"/>
        <v/>
      </c>
      <c r="G113" s="66" t="str">
        <f t="shared" si="37"/>
        <v/>
      </c>
      <c r="H113" s="46" t="str">
        <f t="shared" si="38"/>
        <v/>
      </c>
      <c r="I113" s="66" t="str">
        <f t="shared" si="39"/>
        <v/>
      </c>
      <c r="J113" s="46" t="str">
        <f t="shared" si="40"/>
        <v/>
      </c>
      <c r="K113" s="66" t="str">
        <f t="shared" si="41"/>
        <v/>
      </c>
      <c r="L113" s="46" t="str">
        <f t="shared" si="27"/>
        <v/>
      </c>
      <c r="M113" s="66" t="str">
        <f t="shared" si="42"/>
        <v/>
      </c>
      <c r="N113" s="46" t="str">
        <f t="shared" si="43"/>
        <v/>
      </c>
      <c r="O113" s="66" t="str">
        <f t="shared" si="28"/>
        <v/>
      </c>
      <c r="P113" s="46" t="str">
        <f t="shared" si="44"/>
        <v/>
      </c>
      <c r="Q113" s="66" t="str">
        <f t="shared" si="29"/>
        <v/>
      </c>
      <c r="R113" s="46" t="str">
        <f t="shared" si="45"/>
        <v/>
      </c>
      <c r="S113" s="66" t="str">
        <f t="shared" si="30"/>
        <v/>
      </c>
      <c r="T113" s="46" t="str">
        <f t="shared" si="46"/>
        <v/>
      </c>
      <c r="U113" s="66" t="str">
        <f t="shared" si="31"/>
        <v/>
      </c>
      <c r="V113" s="46" t="str">
        <f t="shared" si="47"/>
        <v/>
      </c>
      <c r="W113" s="65" t="str">
        <f t="shared" si="32"/>
        <v/>
      </c>
      <c r="X113" s="46" t="str">
        <f>IF(A112&lt;$C$9,'MASTER COPY'!M111,"")</f>
        <v/>
      </c>
      <c r="Y113" s="66" t="str">
        <f t="shared" si="33"/>
        <v/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L113" s="83" t="str">
        <f>IF(A112&lt;$C$9,'ASSIGNMENT-CLASSTEST'!G110*10,"")</f>
        <v/>
      </c>
      <c r="BM113" s="83" t="str">
        <f>IF(A112&lt;$C$9,'ASSIGNMENT-CLASSTEST'!H110*10,"")</f>
        <v/>
      </c>
      <c r="BN113" s="83" t="str">
        <f>IF(A112&lt;$C$9,'ASSIGNMENT-CLASSTEST'!I110*10,"")</f>
        <v/>
      </c>
      <c r="BO113" s="83" t="str">
        <f>IF(A112&lt;$C$9,('ASSIGNMENT-CLASSTEST'!D110*100)/15,"")</f>
        <v/>
      </c>
      <c r="BP113" s="83" t="str">
        <f>IF(A112&lt;$C$9,('ASSIGNMENT-CLASSTEST'!E110*100)/15,"")</f>
        <v/>
      </c>
      <c r="BQ113" s="83" t="str">
        <f t="shared" si="48"/>
        <v/>
      </c>
      <c r="BR113" s="83" t="str">
        <f t="shared" si="49"/>
        <v/>
      </c>
      <c r="BS113" s="103" t="str">
        <f t="shared" si="50"/>
        <v/>
      </c>
      <c r="BT113" s="103" t="str">
        <f t="shared" si="51"/>
        <v/>
      </c>
      <c r="BU113" s="103" t="str">
        <f t="shared" si="52"/>
        <v/>
      </c>
      <c r="BV113" s="103" t="str">
        <f t="shared" si="53"/>
        <v/>
      </c>
    </row>
    <row r="114" spans="1:74" x14ac:dyDescent="0.25">
      <c r="A114" s="66" t="str">
        <f>IF(A113&lt;$C$9,'MASTER COPY'!A112,"")</f>
        <v/>
      </c>
      <c r="B114" s="34" t="str">
        <f>IF(A113&lt;$C$9,'MASTER COPY'!B112,"")</f>
        <v/>
      </c>
      <c r="C114" s="34" t="str">
        <f>IF(A113&lt;$C$9,'MASTER COPY'!C112,"")</f>
        <v/>
      </c>
      <c r="D114" s="46" t="str">
        <f t="shared" si="34"/>
        <v/>
      </c>
      <c r="E114" s="36" t="str">
        <f t="shared" si="35"/>
        <v/>
      </c>
      <c r="F114" s="46" t="str">
        <f t="shared" si="36"/>
        <v/>
      </c>
      <c r="G114" s="66" t="str">
        <f t="shared" si="37"/>
        <v/>
      </c>
      <c r="H114" s="46" t="str">
        <f t="shared" si="38"/>
        <v/>
      </c>
      <c r="I114" s="66" t="str">
        <f t="shared" si="39"/>
        <v/>
      </c>
      <c r="J114" s="46" t="str">
        <f t="shared" si="40"/>
        <v/>
      </c>
      <c r="K114" s="66" t="str">
        <f t="shared" si="41"/>
        <v/>
      </c>
      <c r="L114" s="46" t="str">
        <f t="shared" si="27"/>
        <v/>
      </c>
      <c r="M114" s="66" t="str">
        <f t="shared" si="42"/>
        <v/>
      </c>
      <c r="N114" s="46" t="str">
        <f t="shared" si="43"/>
        <v/>
      </c>
      <c r="O114" s="66" t="str">
        <f t="shared" si="28"/>
        <v/>
      </c>
      <c r="P114" s="46" t="str">
        <f t="shared" si="44"/>
        <v/>
      </c>
      <c r="Q114" s="66" t="str">
        <f t="shared" si="29"/>
        <v/>
      </c>
      <c r="R114" s="46" t="str">
        <f t="shared" si="45"/>
        <v/>
      </c>
      <c r="S114" s="66" t="str">
        <f t="shared" si="30"/>
        <v/>
      </c>
      <c r="T114" s="46" t="str">
        <f t="shared" si="46"/>
        <v/>
      </c>
      <c r="U114" s="66" t="str">
        <f t="shared" si="31"/>
        <v/>
      </c>
      <c r="V114" s="46" t="str">
        <f t="shared" si="47"/>
        <v/>
      </c>
      <c r="W114" s="65" t="str">
        <f t="shared" si="32"/>
        <v/>
      </c>
      <c r="X114" s="46" t="str">
        <f>IF(A113&lt;$C$9,'MASTER COPY'!M112,"")</f>
        <v/>
      </c>
      <c r="Y114" s="66" t="str">
        <f t="shared" si="33"/>
        <v/>
      </c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L114" s="83" t="str">
        <f>IF(A113&lt;$C$9,'ASSIGNMENT-CLASSTEST'!G111*10,"")</f>
        <v/>
      </c>
      <c r="BM114" s="83" t="str">
        <f>IF(A113&lt;$C$9,'ASSIGNMENT-CLASSTEST'!H111*10,"")</f>
        <v/>
      </c>
      <c r="BN114" s="83" t="str">
        <f>IF(A113&lt;$C$9,'ASSIGNMENT-CLASSTEST'!I111*10,"")</f>
        <v/>
      </c>
      <c r="BO114" s="83" t="str">
        <f>IF(A113&lt;$C$9,('ASSIGNMENT-CLASSTEST'!D111*100)/15,"")</f>
        <v/>
      </c>
      <c r="BP114" s="83" t="str">
        <f>IF(A113&lt;$C$9,('ASSIGNMENT-CLASSTEST'!E111*100)/15,"")</f>
        <v/>
      </c>
      <c r="BQ114" s="83" t="str">
        <f t="shared" si="48"/>
        <v/>
      </c>
      <c r="BR114" s="83" t="str">
        <f t="shared" si="49"/>
        <v/>
      </c>
      <c r="BS114" s="103" t="str">
        <f t="shared" si="50"/>
        <v/>
      </c>
      <c r="BT114" s="103" t="str">
        <f t="shared" si="51"/>
        <v/>
      </c>
      <c r="BU114" s="103" t="str">
        <f t="shared" si="52"/>
        <v/>
      </c>
      <c r="BV114" s="103" t="str">
        <f t="shared" si="53"/>
        <v/>
      </c>
    </row>
    <row r="115" spans="1:74" x14ac:dyDescent="0.25">
      <c r="A115" s="66" t="str">
        <f>IF(A114&lt;$C$9,'MASTER COPY'!A113,"")</f>
        <v/>
      </c>
      <c r="B115" s="34" t="str">
        <f>IF(A114&lt;$C$9,'MASTER COPY'!B113,"")</f>
        <v/>
      </c>
      <c r="C115" s="34" t="str">
        <f>IF(A114&lt;$C$9,'MASTER COPY'!C113,"")</f>
        <v/>
      </c>
      <c r="D115" s="46" t="str">
        <f t="shared" si="34"/>
        <v/>
      </c>
      <c r="E115" s="36" t="str">
        <f t="shared" si="35"/>
        <v/>
      </c>
      <c r="F115" s="46" t="str">
        <f t="shared" si="36"/>
        <v/>
      </c>
      <c r="G115" s="66" t="str">
        <f t="shared" si="37"/>
        <v/>
      </c>
      <c r="H115" s="46" t="str">
        <f t="shared" si="38"/>
        <v/>
      </c>
      <c r="I115" s="66" t="str">
        <f t="shared" si="39"/>
        <v/>
      </c>
      <c r="J115" s="46" t="str">
        <f t="shared" si="40"/>
        <v/>
      </c>
      <c r="K115" s="66" t="str">
        <f t="shared" si="41"/>
        <v/>
      </c>
      <c r="L115" s="46" t="str">
        <f t="shared" si="27"/>
        <v/>
      </c>
      <c r="M115" s="66" t="str">
        <f t="shared" si="42"/>
        <v/>
      </c>
      <c r="N115" s="46" t="str">
        <f t="shared" si="43"/>
        <v/>
      </c>
      <c r="O115" s="66" t="str">
        <f t="shared" si="28"/>
        <v/>
      </c>
      <c r="P115" s="46" t="str">
        <f t="shared" si="44"/>
        <v/>
      </c>
      <c r="Q115" s="66" t="str">
        <f t="shared" si="29"/>
        <v/>
      </c>
      <c r="R115" s="46" t="str">
        <f t="shared" si="45"/>
        <v/>
      </c>
      <c r="S115" s="66" t="str">
        <f t="shared" si="30"/>
        <v/>
      </c>
      <c r="T115" s="46" t="str">
        <f t="shared" si="46"/>
        <v/>
      </c>
      <c r="U115" s="66" t="str">
        <f t="shared" si="31"/>
        <v/>
      </c>
      <c r="V115" s="46" t="str">
        <f t="shared" si="47"/>
        <v/>
      </c>
      <c r="W115" s="65" t="str">
        <f t="shared" si="32"/>
        <v/>
      </c>
      <c r="X115" s="46" t="str">
        <f>IF(A114&lt;$C$9,'MASTER COPY'!M113,"")</f>
        <v/>
      </c>
      <c r="Y115" s="66" t="str">
        <f t="shared" si="33"/>
        <v/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L115" s="83" t="str">
        <f>IF(A114&lt;$C$9,'ASSIGNMENT-CLASSTEST'!G112*10,"")</f>
        <v/>
      </c>
      <c r="BM115" s="83" t="str">
        <f>IF(A114&lt;$C$9,'ASSIGNMENT-CLASSTEST'!H112*10,"")</f>
        <v/>
      </c>
      <c r="BN115" s="83" t="str">
        <f>IF(A114&lt;$C$9,'ASSIGNMENT-CLASSTEST'!I112*10,"")</f>
        <v/>
      </c>
      <c r="BO115" s="83" t="str">
        <f>IF(A114&lt;$C$9,('ASSIGNMENT-CLASSTEST'!D112*100)/15,"")</f>
        <v/>
      </c>
      <c r="BP115" s="83" t="str">
        <f>IF(A114&lt;$C$9,('ASSIGNMENT-CLASSTEST'!E112*100)/15,"")</f>
        <v/>
      </c>
      <c r="BQ115" s="83" t="str">
        <f t="shared" si="48"/>
        <v/>
      </c>
      <c r="BR115" s="83" t="str">
        <f t="shared" si="49"/>
        <v/>
      </c>
      <c r="BS115" s="103" t="str">
        <f t="shared" si="50"/>
        <v/>
      </c>
      <c r="BT115" s="103" t="str">
        <f t="shared" si="51"/>
        <v/>
      </c>
      <c r="BU115" s="103" t="str">
        <f t="shared" si="52"/>
        <v/>
      </c>
      <c r="BV115" s="103" t="str">
        <f t="shared" si="53"/>
        <v/>
      </c>
    </row>
    <row r="116" spans="1:74" x14ac:dyDescent="0.25">
      <c r="A116" s="66" t="str">
        <f>IF(A115&lt;$C$9,'MASTER COPY'!A114,"")</f>
        <v/>
      </c>
      <c r="B116" s="34" t="str">
        <f>IF(A115&lt;$C$9,'MASTER COPY'!B114,"")</f>
        <v/>
      </c>
      <c r="C116" s="34" t="str">
        <f>IF(A115&lt;$C$9,'MASTER COPY'!C114,"")</f>
        <v/>
      </c>
      <c r="D116" s="46" t="str">
        <f t="shared" si="34"/>
        <v/>
      </c>
      <c r="E116" s="36" t="str">
        <f t="shared" si="35"/>
        <v/>
      </c>
      <c r="F116" s="46" t="str">
        <f t="shared" si="36"/>
        <v/>
      </c>
      <c r="G116" s="66" t="str">
        <f t="shared" si="37"/>
        <v/>
      </c>
      <c r="H116" s="46" t="str">
        <f t="shared" si="38"/>
        <v/>
      </c>
      <c r="I116" s="66" t="str">
        <f t="shared" si="39"/>
        <v/>
      </c>
      <c r="J116" s="46" t="str">
        <f t="shared" si="40"/>
        <v/>
      </c>
      <c r="K116" s="66" t="str">
        <f t="shared" si="41"/>
        <v/>
      </c>
      <c r="L116" s="46" t="str">
        <f t="shared" si="27"/>
        <v/>
      </c>
      <c r="M116" s="66" t="str">
        <f t="shared" si="42"/>
        <v/>
      </c>
      <c r="N116" s="46" t="str">
        <f t="shared" si="43"/>
        <v/>
      </c>
      <c r="O116" s="66" t="str">
        <f t="shared" si="28"/>
        <v/>
      </c>
      <c r="P116" s="46" t="str">
        <f t="shared" si="44"/>
        <v/>
      </c>
      <c r="Q116" s="66" t="str">
        <f t="shared" si="29"/>
        <v/>
      </c>
      <c r="R116" s="46" t="str">
        <f t="shared" si="45"/>
        <v/>
      </c>
      <c r="S116" s="66" t="str">
        <f t="shared" si="30"/>
        <v/>
      </c>
      <c r="T116" s="46" t="str">
        <f t="shared" si="46"/>
        <v/>
      </c>
      <c r="U116" s="66" t="str">
        <f t="shared" si="31"/>
        <v/>
      </c>
      <c r="V116" s="46" t="str">
        <f t="shared" si="47"/>
        <v/>
      </c>
      <c r="W116" s="65" t="str">
        <f t="shared" si="32"/>
        <v/>
      </c>
      <c r="X116" s="46" t="str">
        <f>IF(A115&lt;$C$9,'MASTER COPY'!M114,"")</f>
        <v/>
      </c>
      <c r="Y116" s="66" t="str">
        <f t="shared" si="33"/>
        <v/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L116" s="83" t="str">
        <f>IF(A115&lt;$C$9,'ASSIGNMENT-CLASSTEST'!G113*10,"")</f>
        <v/>
      </c>
      <c r="BM116" s="83" t="str">
        <f>IF(A115&lt;$C$9,'ASSIGNMENT-CLASSTEST'!H113*10,"")</f>
        <v/>
      </c>
      <c r="BN116" s="83" t="str">
        <f>IF(A115&lt;$C$9,'ASSIGNMENT-CLASSTEST'!I113*10,"")</f>
        <v/>
      </c>
      <c r="BO116" s="83" t="str">
        <f>IF(A115&lt;$C$9,('ASSIGNMENT-CLASSTEST'!D113*100)/15,"")</f>
        <v/>
      </c>
      <c r="BP116" s="83" t="str">
        <f>IF(A115&lt;$C$9,('ASSIGNMENT-CLASSTEST'!E113*100)/15,"")</f>
        <v/>
      </c>
      <c r="BQ116" s="83" t="str">
        <f t="shared" si="48"/>
        <v/>
      </c>
      <c r="BR116" s="83" t="str">
        <f t="shared" si="49"/>
        <v/>
      </c>
      <c r="BS116" s="103" t="str">
        <f t="shared" si="50"/>
        <v/>
      </c>
      <c r="BT116" s="103" t="str">
        <f t="shared" si="51"/>
        <v/>
      </c>
      <c r="BU116" s="103" t="str">
        <f t="shared" si="52"/>
        <v/>
      </c>
      <c r="BV116" s="103" t="str">
        <f t="shared" si="53"/>
        <v/>
      </c>
    </row>
    <row r="117" spans="1:74" x14ac:dyDescent="0.25">
      <c r="A117" s="66" t="str">
        <f>IF(A116&lt;$C$9,'MASTER COPY'!A115,"")</f>
        <v/>
      </c>
      <c r="B117" s="34" t="str">
        <f>IF(A116&lt;$C$9,'MASTER COPY'!B115,"")</f>
        <v/>
      </c>
      <c r="C117" s="34" t="str">
        <f>IF(A116&lt;$C$9,'MASTER COPY'!C115,"")</f>
        <v/>
      </c>
      <c r="D117" s="46" t="str">
        <f t="shared" si="34"/>
        <v/>
      </c>
      <c r="E117" s="36" t="str">
        <f t="shared" si="35"/>
        <v/>
      </c>
      <c r="F117" s="46" t="str">
        <f t="shared" si="36"/>
        <v/>
      </c>
      <c r="G117" s="66" t="str">
        <f t="shared" si="37"/>
        <v/>
      </c>
      <c r="H117" s="46" t="str">
        <f t="shared" si="38"/>
        <v/>
      </c>
      <c r="I117" s="66" t="str">
        <f t="shared" si="39"/>
        <v/>
      </c>
      <c r="J117" s="46" t="str">
        <f t="shared" si="40"/>
        <v/>
      </c>
      <c r="K117" s="66" t="str">
        <f t="shared" si="41"/>
        <v/>
      </c>
      <c r="L117" s="46" t="str">
        <f t="shared" si="27"/>
        <v/>
      </c>
      <c r="M117" s="66" t="str">
        <f t="shared" si="42"/>
        <v/>
      </c>
      <c r="N117" s="46" t="str">
        <f t="shared" si="43"/>
        <v/>
      </c>
      <c r="O117" s="66" t="str">
        <f t="shared" si="28"/>
        <v/>
      </c>
      <c r="P117" s="46" t="str">
        <f t="shared" si="44"/>
        <v/>
      </c>
      <c r="Q117" s="66" t="str">
        <f t="shared" si="29"/>
        <v/>
      </c>
      <c r="R117" s="46" t="str">
        <f t="shared" si="45"/>
        <v/>
      </c>
      <c r="S117" s="66" t="str">
        <f t="shared" si="30"/>
        <v/>
      </c>
      <c r="T117" s="46" t="str">
        <f t="shared" si="46"/>
        <v/>
      </c>
      <c r="U117" s="66" t="str">
        <f t="shared" si="31"/>
        <v/>
      </c>
      <c r="V117" s="46" t="str">
        <f t="shared" si="47"/>
        <v/>
      </c>
      <c r="W117" s="65" t="str">
        <f t="shared" si="32"/>
        <v/>
      </c>
      <c r="X117" s="46" t="str">
        <f>IF(A116&lt;$C$9,'MASTER COPY'!M115,"")</f>
        <v/>
      </c>
      <c r="Y117" s="66" t="str">
        <f t="shared" si="33"/>
        <v/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L117" s="83" t="str">
        <f>IF(A116&lt;$C$9,'ASSIGNMENT-CLASSTEST'!G114*10,"")</f>
        <v/>
      </c>
      <c r="BM117" s="83" t="str">
        <f>IF(A116&lt;$C$9,'ASSIGNMENT-CLASSTEST'!H114*10,"")</f>
        <v/>
      </c>
      <c r="BN117" s="83" t="str">
        <f>IF(A116&lt;$C$9,'ASSIGNMENT-CLASSTEST'!I114*10,"")</f>
        <v/>
      </c>
      <c r="BO117" s="83" t="str">
        <f>IF(A116&lt;$C$9,('ASSIGNMENT-CLASSTEST'!D114*100)/15,"")</f>
        <v/>
      </c>
      <c r="BP117" s="83" t="str">
        <f>IF(A116&lt;$C$9,('ASSIGNMENT-CLASSTEST'!E114*100)/15,"")</f>
        <v/>
      </c>
      <c r="BQ117" s="83" t="str">
        <f t="shared" si="48"/>
        <v/>
      </c>
      <c r="BR117" s="83" t="str">
        <f t="shared" si="49"/>
        <v/>
      </c>
      <c r="BS117" s="103" t="str">
        <f t="shared" si="50"/>
        <v/>
      </c>
      <c r="BT117" s="103" t="str">
        <f t="shared" si="51"/>
        <v/>
      </c>
      <c r="BU117" s="103" t="str">
        <f t="shared" si="52"/>
        <v/>
      </c>
      <c r="BV117" s="103" t="str">
        <f t="shared" si="53"/>
        <v/>
      </c>
    </row>
    <row r="118" spans="1:74" x14ac:dyDescent="0.25">
      <c r="A118" s="66" t="str">
        <f>IF(A117&lt;$C$9,'MASTER COPY'!A116,"")</f>
        <v/>
      </c>
      <c r="B118" s="34" t="str">
        <f>IF(A117&lt;$C$9,'MASTER COPY'!B116,"")</f>
        <v/>
      </c>
      <c r="C118" s="34" t="str">
        <f>IF(A117&lt;$C$9,'MASTER COPY'!C116,"")</f>
        <v/>
      </c>
      <c r="D118" s="46" t="str">
        <f t="shared" si="34"/>
        <v/>
      </c>
      <c r="E118" s="36" t="str">
        <f t="shared" si="35"/>
        <v/>
      </c>
      <c r="F118" s="46" t="str">
        <f t="shared" si="36"/>
        <v/>
      </c>
      <c r="G118" s="66" t="str">
        <f t="shared" si="37"/>
        <v/>
      </c>
      <c r="H118" s="46" t="str">
        <f t="shared" si="38"/>
        <v/>
      </c>
      <c r="I118" s="66" t="str">
        <f t="shared" si="39"/>
        <v/>
      </c>
      <c r="J118" s="46" t="str">
        <f t="shared" si="40"/>
        <v/>
      </c>
      <c r="K118" s="66" t="str">
        <f t="shared" si="41"/>
        <v/>
      </c>
      <c r="L118" s="46" t="str">
        <f t="shared" si="27"/>
        <v/>
      </c>
      <c r="M118" s="66" t="str">
        <f t="shared" si="42"/>
        <v/>
      </c>
      <c r="N118" s="46" t="str">
        <f t="shared" si="43"/>
        <v/>
      </c>
      <c r="O118" s="66" t="str">
        <f t="shared" si="28"/>
        <v/>
      </c>
      <c r="P118" s="46" t="str">
        <f t="shared" si="44"/>
        <v/>
      </c>
      <c r="Q118" s="66" t="str">
        <f t="shared" si="29"/>
        <v/>
      </c>
      <c r="R118" s="46" t="str">
        <f t="shared" si="45"/>
        <v/>
      </c>
      <c r="S118" s="66" t="str">
        <f t="shared" si="30"/>
        <v/>
      </c>
      <c r="T118" s="46" t="str">
        <f t="shared" si="46"/>
        <v/>
      </c>
      <c r="U118" s="66" t="str">
        <f t="shared" si="31"/>
        <v/>
      </c>
      <c r="V118" s="46" t="str">
        <f t="shared" si="47"/>
        <v/>
      </c>
      <c r="W118" s="65" t="str">
        <f t="shared" si="32"/>
        <v/>
      </c>
      <c r="X118" s="46" t="str">
        <f>IF(A117&lt;$C$9,'MASTER COPY'!M116,"")</f>
        <v/>
      </c>
      <c r="Y118" s="66" t="str">
        <f t="shared" si="33"/>
        <v/>
      </c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L118" s="83" t="str">
        <f>IF(A117&lt;$C$9,'ASSIGNMENT-CLASSTEST'!G115*10,"")</f>
        <v/>
      </c>
      <c r="BM118" s="83" t="str">
        <f>IF(A117&lt;$C$9,'ASSIGNMENT-CLASSTEST'!H115*10,"")</f>
        <v/>
      </c>
      <c r="BN118" s="83" t="str">
        <f>IF(A117&lt;$C$9,'ASSIGNMENT-CLASSTEST'!I115*10,"")</f>
        <v/>
      </c>
      <c r="BO118" s="83" t="str">
        <f>IF(A117&lt;$C$9,('ASSIGNMENT-CLASSTEST'!D115*100)/15,"")</f>
        <v/>
      </c>
      <c r="BP118" s="83" t="str">
        <f>IF(A117&lt;$C$9,('ASSIGNMENT-CLASSTEST'!E115*100)/15,"")</f>
        <v/>
      </c>
      <c r="BQ118" s="83" t="str">
        <f t="shared" si="48"/>
        <v/>
      </c>
      <c r="BR118" s="83" t="str">
        <f t="shared" si="49"/>
        <v/>
      </c>
      <c r="BS118" s="103" t="str">
        <f t="shared" si="50"/>
        <v/>
      </c>
      <c r="BT118" s="103" t="str">
        <f t="shared" si="51"/>
        <v/>
      </c>
      <c r="BU118" s="103" t="str">
        <f t="shared" si="52"/>
        <v/>
      </c>
      <c r="BV118" s="103" t="str">
        <f t="shared" si="53"/>
        <v/>
      </c>
    </row>
    <row r="119" spans="1:74" x14ac:dyDescent="0.25">
      <c r="A119" s="66" t="str">
        <f>IF(A118&lt;$C$9,'MASTER COPY'!A117,"")</f>
        <v/>
      </c>
      <c r="B119" s="34" t="str">
        <f>IF(A118&lt;$C$9,'MASTER COPY'!B117,"")</f>
        <v/>
      </c>
      <c r="C119" s="34" t="str">
        <f>IF(A118&lt;$C$9,'MASTER COPY'!C117,"")</f>
        <v/>
      </c>
      <c r="D119" s="46" t="str">
        <f t="shared" si="34"/>
        <v/>
      </c>
      <c r="E119" s="36" t="str">
        <f t="shared" si="35"/>
        <v/>
      </c>
      <c r="F119" s="46" t="str">
        <f t="shared" si="36"/>
        <v/>
      </c>
      <c r="G119" s="66" t="str">
        <f t="shared" si="37"/>
        <v/>
      </c>
      <c r="H119" s="46" t="str">
        <f t="shared" si="38"/>
        <v/>
      </c>
      <c r="I119" s="66" t="str">
        <f t="shared" si="39"/>
        <v/>
      </c>
      <c r="J119" s="46" t="str">
        <f t="shared" si="40"/>
        <v/>
      </c>
      <c r="K119" s="66" t="str">
        <f t="shared" si="41"/>
        <v/>
      </c>
      <c r="L119" s="46" t="str">
        <f t="shared" si="27"/>
        <v/>
      </c>
      <c r="M119" s="66" t="str">
        <f t="shared" si="42"/>
        <v/>
      </c>
      <c r="N119" s="46" t="str">
        <f t="shared" si="43"/>
        <v/>
      </c>
      <c r="O119" s="66" t="str">
        <f t="shared" si="28"/>
        <v/>
      </c>
      <c r="P119" s="46" t="str">
        <f t="shared" si="44"/>
        <v/>
      </c>
      <c r="Q119" s="66" t="str">
        <f t="shared" si="29"/>
        <v/>
      </c>
      <c r="R119" s="46" t="str">
        <f t="shared" si="45"/>
        <v/>
      </c>
      <c r="S119" s="66" t="str">
        <f t="shared" si="30"/>
        <v/>
      </c>
      <c r="T119" s="46" t="str">
        <f t="shared" si="46"/>
        <v/>
      </c>
      <c r="U119" s="66" t="str">
        <f t="shared" si="31"/>
        <v/>
      </c>
      <c r="V119" s="46" t="str">
        <f t="shared" si="47"/>
        <v/>
      </c>
      <c r="W119" s="65" t="str">
        <f t="shared" si="32"/>
        <v/>
      </c>
      <c r="X119" s="46" t="str">
        <f>IF(A118&lt;$C$9,'MASTER COPY'!M117,"")</f>
        <v/>
      </c>
      <c r="Y119" s="66" t="str">
        <f t="shared" si="33"/>
        <v/>
      </c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L119" s="83" t="str">
        <f>IF(A118&lt;$C$9,'ASSIGNMENT-CLASSTEST'!G116*10,"")</f>
        <v/>
      </c>
      <c r="BM119" s="83" t="str">
        <f>IF(A118&lt;$C$9,'ASSIGNMENT-CLASSTEST'!H116*10,"")</f>
        <v/>
      </c>
      <c r="BN119" s="83" t="str">
        <f>IF(A118&lt;$C$9,'ASSIGNMENT-CLASSTEST'!I116*10,"")</f>
        <v/>
      </c>
      <c r="BO119" s="83" t="str">
        <f>IF(A118&lt;$C$9,('ASSIGNMENT-CLASSTEST'!D116*100)/15,"")</f>
        <v/>
      </c>
      <c r="BP119" s="83" t="str">
        <f>IF(A118&lt;$C$9,('ASSIGNMENT-CLASSTEST'!E116*100)/15,"")</f>
        <v/>
      </c>
      <c r="BQ119" s="83" t="str">
        <f t="shared" si="48"/>
        <v/>
      </c>
      <c r="BR119" s="83" t="str">
        <f t="shared" si="49"/>
        <v/>
      </c>
      <c r="BS119" s="103" t="str">
        <f t="shared" si="50"/>
        <v/>
      </c>
      <c r="BT119" s="103" t="str">
        <f t="shared" si="51"/>
        <v/>
      </c>
      <c r="BU119" s="103" t="str">
        <f t="shared" si="52"/>
        <v/>
      </c>
      <c r="BV119" s="103" t="str">
        <f t="shared" si="53"/>
        <v/>
      </c>
    </row>
    <row r="120" spans="1:74" x14ac:dyDescent="0.25">
      <c r="A120" s="66" t="str">
        <f>IF(A119&lt;$C$9,'MASTER COPY'!A118,"")</f>
        <v/>
      </c>
      <c r="B120" s="34" t="str">
        <f>IF(A119&lt;$C$9,'MASTER COPY'!B118,"")</f>
        <v/>
      </c>
      <c r="C120" s="34" t="str">
        <f>IF(A119&lt;$C$9,'MASTER COPY'!C118,"")</f>
        <v/>
      </c>
      <c r="D120" s="46" t="str">
        <f t="shared" si="34"/>
        <v/>
      </c>
      <c r="E120" s="36" t="str">
        <f t="shared" si="35"/>
        <v/>
      </c>
      <c r="F120" s="46" t="str">
        <f t="shared" si="36"/>
        <v/>
      </c>
      <c r="G120" s="66" t="str">
        <f t="shared" si="37"/>
        <v/>
      </c>
      <c r="H120" s="46" t="str">
        <f t="shared" si="38"/>
        <v/>
      </c>
      <c r="I120" s="66" t="str">
        <f t="shared" si="39"/>
        <v/>
      </c>
      <c r="J120" s="46" t="str">
        <f t="shared" si="40"/>
        <v/>
      </c>
      <c r="K120" s="66" t="str">
        <f t="shared" si="41"/>
        <v/>
      </c>
      <c r="L120" s="46" t="str">
        <f t="shared" si="27"/>
        <v/>
      </c>
      <c r="M120" s="66" t="str">
        <f t="shared" si="42"/>
        <v/>
      </c>
      <c r="N120" s="46" t="str">
        <f t="shared" si="43"/>
        <v/>
      </c>
      <c r="O120" s="66" t="str">
        <f t="shared" si="28"/>
        <v/>
      </c>
      <c r="P120" s="46" t="str">
        <f t="shared" si="44"/>
        <v/>
      </c>
      <c r="Q120" s="66" t="str">
        <f t="shared" si="29"/>
        <v/>
      </c>
      <c r="R120" s="46" t="str">
        <f t="shared" si="45"/>
        <v/>
      </c>
      <c r="S120" s="66" t="str">
        <f t="shared" si="30"/>
        <v/>
      </c>
      <c r="T120" s="46" t="str">
        <f t="shared" si="46"/>
        <v/>
      </c>
      <c r="U120" s="66" t="str">
        <f t="shared" si="31"/>
        <v/>
      </c>
      <c r="V120" s="46" t="str">
        <f t="shared" si="47"/>
        <v/>
      </c>
      <c r="W120" s="65" t="str">
        <f t="shared" si="32"/>
        <v/>
      </c>
      <c r="X120" s="46" t="str">
        <f>IF(A119&lt;$C$9,'MASTER COPY'!M118,"")</f>
        <v/>
      </c>
      <c r="Y120" s="66" t="str">
        <f t="shared" si="33"/>
        <v/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L120" s="83" t="str">
        <f>IF(A119&lt;$C$9,'ASSIGNMENT-CLASSTEST'!G117*10,"")</f>
        <v/>
      </c>
      <c r="BM120" s="83" t="str">
        <f>IF(A119&lt;$C$9,'ASSIGNMENT-CLASSTEST'!H117*10,"")</f>
        <v/>
      </c>
      <c r="BN120" s="83" t="str">
        <f>IF(A119&lt;$C$9,'ASSIGNMENT-CLASSTEST'!I117*10,"")</f>
        <v/>
      </c>
      <c r="BO120" s="83" t="str">
        <f>IF(A119&lt;$C$9,('ASSIGNMENT-CLASSTEST'!D117*100)/15,"")</f>
        <v/>
      </c>
      <c r="BP120" s="83" t="str">
        <f>IF(A119&lt;$C$9,('ASSIGNMENT-CLASSTEST'!E117*100)/15,"")</f>
        <v/>
      </c>
      <c r="BQ120" s="83" t="str">
        <f t="shared" si="48"/>
        <v/>
      </c>
      <c r="BR120" s="83" t="str">
        <f t="shared" si="49"/>
        <v/>
      </c>
      <c r="BS120" s="103" t="str">
        <f t="shared" si="50"/>
        <v/>
      </c>
      <c r="BT120" s="103" t="str">
        <f t="shared" si="51"/>
        <v/>
      </c>
      <c r="BU120" s="103" t="str">
        <f t="shared" si="52"/>
        <v/>
      </c>
      <c r="BV120" s="103" t="str">
        <f t="shared" si="53"/>
        <v/>
      </c>
    </row>
    <row r="121" spans="1:74" x14ac:dyDescent="0.25">
      <c r="A121" s="66" t="str">
        <f>IF(A120&lt;$C$9,'MASTER COPY'!A119,"")</f>
        <v/>
      </c>
      <c r="B121" s="34" t="str">
        <f>IF(A120&lt;$C$9,'MASTER COPY'!B119,"")</f>
        <v/>
      </c>
      <c r="C121" s="34" t="str">
        <f>IF(A120&lt;$C$9,'MASTER COPY'!C119,"")</f>
        <v/>
      </c>
      <c r="D121" s="46" t="str">
        <f t="shared" si="34"/>
        <v/>
      </c>
      <c r="E121" s="36" t="str">
        <f t="shared" si="35"/>
        <v/>
      </c>
      <c r="F121" s="46" t="str">
        <f t="shared" si="36"/>
        <v/>
      </c>
      <c r="G121" s="66" t="str">
        <f t="shared" si="37"/>
        <v/>
      </c>
      <c r="H121" s="46" t="str">
        <f t="shared" si="38"/>
        <v/>
      </c>
      <c r="I121" s="66" t="str">
        <f t="shared" si="39"/>
        <v/>
      </c>
      <c r="J121" s="46" t="str">
        <f t="shared" si="40"/>
        <v/>
      </c>
      <c r="K121" s="66" t="str">
        <f t="shared" si="41"/>
        <v/>
      </c>
      <c r="L121" s="46" t="str">
        <f t="shared" si="27"/>
        <v/>
      </c>
      <c r="M121" s="66" t="str">
        <f t="shared" si="42"/>
        <v/>
      </c>
      <c r="N121" s="46" t="str">
        <f t="shared" si="43"/>
        <v/>
      </c>
      <c r="O121" s="66" t="str">
        <f t="shared" si="28"/>
        <v/>
      </c>
      <c r="P121" s="46" t="str">
        <f t="shared" si="44"/>
        <v/>
      </c>
      <c r="Q121" s="66" t="str">
        <f t="shared" si="29"/>
        <v/>
      </c>
      <c r="R121" s="46" t="str">
        <f t="shared" si="45"/>
        <v/>
      </c>
      <c r="S121" s="66" t="str">
        <f t="shared" si="30"/>
        <v/>
      </c>
      <c r="T121" s="46" t="str">
        <f t="shared" si="46"/>
        <v/>
      </c>
      <c r="U121" s="66" t="str">
        <f t="shared" si="31"/>
        <v/>
      </c>
      <c r="V121" s="46" t="str">
        <f t="shared" si="47"/>
        <v/>
      </c>
      <c r="W121" s="65" t="str">
        <f t="shared" si="32"/>
        <v/>
      </c>
      <c r="X121" s="46" t="str">
        <f>IF(A120&lt;$C$9,'MASTER COPY'!M119,"")</f>
        <v/>
      </c>
      <c r="Y121" s="66" t="str">
        <f t="shared" si="33"/>
        <v/>
      </c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L121" s="83" t="str">
        <f>IF(A120&lt;$C$9,'ASSIGNMENT-CLASSTEST'!G118*10,"")</f>
        <v/>
      </c>
      <c r="BM121" s="83" t="str">
        <f>IF(A120&lt;$C$9,'ASSIGNMENT-CLASSTEST'!H118*10,"")</f>
        <v/>
      </c>
      <c r="BN121" s="83" t="str">
        <f>IF(A120&lt;$C$9,'ASSIGNMENT-CLASSTEST'!I118*10,"")</f>
        <v/>
      </c>
      <c r="BO121" s="83" t="str">
        <f>IF(A120&lt;$C$9,('ASSIGNMENT-CLASSTEST'!D118*100)/15,"")</f>
        <v/>
      </c>
      <c r="BP121" s="83" t="str">
        <f>IF(A120&lt;$C$9,('ASSIGNMENT-CLASSTEST'!E118*100)/15,"")</f>
        <v/>
      </c>
      <c r="BQ121" s="83" t="str">
        <f t="shared" si="48"/>
        <v/>
      </c>
      <c r="BR121" s="83" t="str">
        <f t="shared" si="49"/>
        <v/>
      </c>
      <c r="BS121" s="103" t="str">
        <f t="shared" si="50"/>
        <v/>
      </c>
      <c r="BT121" s="103" t="str">
        <f t="shared" si="51"/>
        <v/>
      </c>
      <c r="BU121" s="103" t="str">
        <f t="shared" si="52"/>
        <v/>
      </c>
      <c r="BV121" s="103" t="str">
        <f t="shared" si="53"/>
        <v/>
      </c>
    </row>
    <row r="122" spans="1:74" x14ac:dyDescent="0.25">
      <c r="A122" s="66" t="str">
        <f>IF(A121&lt;$C$9,'MASTER COPY'!A120,"")</f>
        <v/>
      </c>
      <c r="B122" s="34" t="str">
        <f>IF(A121&lt;$C$9,'MASTER COPY'!B120,"")</f>
        <v/>
      </c>
      <c r="C122" s="34" t="str">
        <f>IF(A121&lt;$C$9,'MASTER COPY'!C120,"")</f>
        <v/>
      </c>
      <c r="D122" s="46" t="str">
        <f t="shared" si="34"/>
        <v/>
      </c>
      <c r="E122" s="36" t="str">
        <f t="shared" si="35"/>
        <v/>
      </c>
      <c r="F122" s="46" t="str">
        <f t="shared" si="36"/>
        <v/>
      </c>
      <c r="G122" s="66" t="str">
        <f t="shared" si="37"/>
        <v/>
      </c>
      <c r="H122" s="46" t="str">
        <f t="shared" si="38"/>
        <v/>
      </c>
      <c r="I122" s="66" t="str">
        <f t="shared" si="39"/>
        <v/>
      </c>
      <c r="J122" s="46" t="str">
        <f t="shared" si="40"/>
        <v/>
      </c>
      <c r="K122" s="66" t="str">
        <f t="shared" si="41"/>
        <v/>
      </c>
      <c r="L122" s="46" t="str">
        <f t="shared" si="27"/>
        <v/>
      </c>
      <c r="M122" s="66" t="str">
        <f t="shared" si="42"/>
        <v/>
      </c>
      <c r="N122" s="46" t="str">
        <f t="shared" si="43"/>
        <v/>
      </c>
      <c r="O122" s="66" t="str">
        <f t="shared" si="28"/>
        <v/>
      </c>
      <c r="P122" s="46" t="str">
        <f t="shared" si="44"/>
        <v/>
      </c>
      <c r="Q122" s="66" t="str">
        <f t="shared" si="29"/>
        <v/>
      </c>
      <c r="R122" s="46" t="str">
        <f t="shared" si="45"/>
        <v/>
      </c>
      <c r="S122" s="66" t="str">
        <f t="shared" si="30"/>
        <v/>
      </c>
      <c r="T122" s="46" t="str">
        <f t="shared" si="46"/>
        <v/>
      </c>
      <c r="U122" s="66" t="str">
        <f t="shared" si="31"/>
        <v/>
      </c>
      <c r="V122" s="46" t="str">
        <f t="shared" si="47"/>
        <v/>
      </c>
      <c r="W122" s="65" t="str">
        <f t="shared" si="32"/>
        <v/>
      </c>
      <c r="X122" s="46" t="str">
        <f>IF(A121&lt;$C$9,'MASTER COPY'!M120,"")</f>
        <v/>
      </c>
      <c r="Y122" s="66" t="str">
        <f t="shared" si="33"/>
        <v/>
      </c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L122" s="83" t="str">
        <f>IF(A121&lt;$C$9,'ASSIGNMENT-CLASSTEST'!G119*10,"")</f>
        <v/>
      </c>
      <c r="BM122" s="83" t="str">
        <f>IF(A121&lt;$C$9,'ASSIGNMENT-CLASSTEST'!H119*10,"")</f>
        <v/>
      </c>
      <c r="BN122" s="83" t="str">
        <f>IF(A121&lt;$C$9,'ASSIGNMENT-CLASSTEST'!I119*10,"")</f>
        <v/>
      </c>
      <c r="BO122" s="83" t="str">
        <f>IF(A121&lt;$C$9,('ASSIGNMENT-CLASSTEST'!D119*100)/15,"")</f>
        <v/>
      </c>
      <c r="BP122" s="83" t="str">
        <f>IF(A121&lt;$C$9,('ASSIGNMENT-CLASSTEST'!E119*100)/15,"")</f>
        <v/>
      </c>
      <c r="BQ122" s="83" t="str">
        <f t="shared" si="48"/>
        <v/>
      </c>
      <c r="BR122" s="83" t="str">
        <f t="shared" si="49"/>
        <v/>
      </c>
      <c r="BS122" s="103" t="str">
        <f t="shared" si="50"/>
        <v/>
      </c>
      <c r="BT122" s="103" t="str">
        <f t="shared" si="51"/>
        <v/>
      </c>
      <c r="BU122" s="103" t="str">
        <f t="shared" si="52"/>
        <v/>
      </c>
      <c r="BV122" s="103" t="str">
        <f t="shared" si="53"/>
        <v/>
      </c>
    </row>
    <row r="123" spans="1:74" x14ac:dyDescent="0.25">
      <c r="A123" s="66" t="str">
        <f>IF(A122&lt;$C$9,'MASTER COPY'!A121,"")</f>
        <v/>
      </c>
      <c r="B123" s="34" t="str">
        <f>IF(A122&lt;$C$9,'MASTER COPY'!B121,"")</f>
        <v/>
      </c>
      <c r="C123" s="34" t="str">
        <f>IF(A122&lt;$C$9,'MASTER COPY'!C121,"")</f>
        <v/>
      </c>
      <c r="D123" s="46" t="str">
        <f t="shared" si="34"/>
        <v/>
      </c>
      <c r="E123" s="36" t="str">
        <f t="shared" si="35"/>
        <v/>
      </c>
      <c r="F123" s="46" t="str">
        <f t="shared" si="36"/>
        <v/>
      </c>
      <c r="G123" s="66" t="str">
        <f t="shared" si="37"/>
        <v/>
      </c>
      <c r="H123" s="46" t="str">
        <f t="shared" si="38"/>
        <v/>
      </c>
      <c r="I123" s="66" t="str">
        <f t="shared" si="39"/>
        <v/>
      </c>
      <c r="J123" s="46" t="str">
        <f t="shared" si="40"/>
        <v/>
      </c>
      <c r="K123" s="66" t="str">
        <f t="shared" si="41"/>
        <v/>
      </c>
      <c r="L123" s="46" t="str">
        <f t="shared" si="27"/>
        <v/>
      </c>
      <c r="M123" s="66" t="str">
        <f t="shared" si="42"/>
        <v/>
      </c>
      <c r="N123" s="46" t="str">
        <f t="shared" si="43"/>
        <v/>
      </c>
      <c r="O123" s="66" t="str">
        <f t="shared" si="28"/>
        <v/>
      </c>
      <c r="P123" s="46" t="str">
        <f t="shared" si="44"/>
        <v/>
      </c>
      <c r="Q123" s="66" t="str">
        <f t="shared" si="29"/>
        <v/>
      </c>
      <c r="R123" s="46" t="str">
        <f t="shared" si="45"/>
        <v/>
      </c>
      <c r="S123" s="66" t="str">
        <f t="shared" si="30"/>
        <v/>
      </c>
      <c r="T123" s="46" t="str">
        <f t="shared" si="46"/>
        <v/>
      </c>
      <c r="U123" s="66" t="str">
        <f t="shared" si="31"/>
        <v/>
      </c>
      <c r="V123" s="46" t="str">
        <f t="shared" si="47"/>
        <v/>
      </c>
      <c r="W123" s="65" t="str">
        <f t="shared" si="32"/>
        <v/>
      </c>
      <c r="X123" s="46" t="str">
        <f>IF(A122&lt;$C$9,'MASTER COPY'!M121,"")</f>
        <v/>
      </c>
      <c r="Y123" s="66" t="str">
        <f t="shared" si="33"/>
        <v/>
      </c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L123" s="83" t="str">
        <f>IF(A122&lt;$C$9,'ASSIGNMENT-CLASSTEST'!G120*10,"")</f>
        <v/>
      </c>
      <c r="BM123" s="83" t="str">
        <f>IF(A122&lt;$C$9,'ASSIGNMENT-CLASSTEST'!H120*10,"")</f>
        <v/>
      </c>
      <c r="BN123" s="83" t="str">
        <f>IF(A122&lt;$C$9,'ASSIGNMENT-CLASSTEST'!I120*10,"")</f>
        <v/>
      </c>
      <c r="BO123" s="83" t="str">
        <f>IF(A122&lt;$C$9,('ASSIGNMENT-CLASSTEST'!D120*100)/15,"")</f>
        <v/>
      </c>
      <c r="BP123" s="83" t="str">
        <f>IF(A122&lt;$C$9,('ASSIGNMENT-CLASSTEST'!E120*100)/15,"")</f>
        <v/>
      </c>
      <c r="BQ123" s="83" t="str">
        <f t="shared" si="48"/>
        <v/>
      </c>
      <c r="BR123" s="83" t="str">
        <f t="shared" si="49"/>
        <v/>
      </c>
      <c r="BS123" s="103" t="str">
        <f t="shared" si="50"/>
        <v/>
      </c>
      <c r="BT123" s="103" t="str">
        <f t="shared" si="51"/>
        <v/>
      </c>
      <c r="BU123" s="103" t="str">
        <f t="shared" si="52"/>
        <v/>
      </c>
      <c r="BV123" s="103" t="str">
        <f t="shared" si="53"/>
        <v/>
      </c>
    </row>
    <row r="124" spans="1:74" x14ac:dyDescent="0.25">
      <c r="A124" s="66" t="str">
        <f>IF(A123&lt;$C$9,'MASTER COPY'!A122,"")</f>
        <v/>
      </c>
      <c r="B124" s="34" t="str">
        <f>IF(A123&lt;$C$9,'MASTER COPY'!B122,"")</f>
        <v/>
      </c>
      <c r="C124" s="34" t="str">
        <f>IF(A123&lt;$C$9,'MASTER COPY'!C122,"")</f>
        <v/>
      </c>
      <c r="D124" s="46" t="str">
        <f t="shared" si="34"/>
        <v/>
      </c>
      <c r="E124" s="36" t="str">
        <f t="shared" si="35"/>
        <v/>
      </c>
      <c r="F124" s="46" t="str">
        <f t="shared" si="36"/>
        <v/>
      </c>
      <c r="G124" s="66" t="str">
        <f t="shared" si="37"/>
        <v/>
      </c>
      <c r="H124" s="46" t="str">
        <f t="shared" si="38"/>
        <v/>
      </c>
      <c r="I124" s="66" t="str">
        <f t="shared" si="39"/>
        <v/>
      </c>
      <c r="J124" s="46" t="str">
        <f t="shared" si="40"/>
        <v/>
      </c>
      <c r="K124" s="66" t="str">
        <f t="shared" si="41"/>
        <v/>
      </c>
      <c r="L124" s="46" t="str">
        <f t="shared" si="27"/>
        <v/>
      </c>
      <c r="M124" s="66" t="str">
        <f t="shared" si="42"/>
        <v/>
      </c>
      <c r="N124" s="46" t="str">
        <f t="shared" si="43"/>
        <v/>
      </c>
      <c r="O124" s="66" t="str">
        <f t="shared" si="28"/>
        <v/>
      </c>
      <c r="P124" s="46" t="str">
        <f t="shared" si="44"/>
        <v/>
      </c>
      <c r="Q124" s="66" t="str">
        <f t="shared" si="29"/>
        <v/>
      </c>
      <c r="R124" s="46" t="str">
        <f t="shared" si="45"/>
        <v/>
      </c>
      <c r="S124" s="66" t="str">
        <f t="shared" si="30"/>
        <v/>
      </c>
      <c r="T124" s="46" t="str">
        <f t="shared" si="46"/>
        <v/>
      </c>
      <c r="U124" s="66" t="str">
        <f t="shared" si="31"/>
        <v/>
      </c>
      <c r="V124" s="46" t="str">
        <f t="shared" si="47"/>
        <v/>
      </c>
      <c r="W124" s="65" t="str">
        <f t="shared" si="32"/>
        <v/>
      </c>
      <c r="X124" s="46" t="str">
        <f>IF(A123&lt;$C$9,'MASTER COPY'!M122,"")</f>
        <v/>
      </c>
      <c r="Y124" s="66" t="str">
        <f t="shared" si="33"/>
        <v/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L124" s="83" t="str">
        <f>IF(A123&lt;$C$9,'ASSIGNMENT-CLASSTEST'!G121*10,"")</f>
        <v/>
      </c>
      <c r="BM124" s="83" t="str">
        <f>IF(A123&lt;$C$9,'ASSIGNMENT-CLASSTEST'!H121*10,"")</f>
        <v/>
      </c>
      <c r="BN124" s="83" t="str">
        <f>IF(A123&lt;$C$9,'ASSIGNMENT-CLASSTEST'!I121*10,"")</f>
        <v/>
      </c>
      <c r="BO124" s="83" t="str">
        <f>IF(A123&lt;$C$9,('ASSIGNMENT-CLASSTEST'!D121*100)/15,"")</f>
        <v/>
      </c>
      <c r="BP124" s="83" t="str">
        <f>IF(A123&lt;$C$9,('ASSIGNMENT-CLASSTEST'!E121*100)/15,"")</f>
        <v/>
      </c>
      <c r="BQ124" s="83" t="str">
        <f t="shared" si="48"/>
        <v/>
      </c>
      <c r="BR124" s="83" t="str">
        <f t="shared" si="49"/>
        <v/>
      </c>
      <c r="BS124" s="103" t="str">
        <f t="shared" si="50"/>
        <v/>
      </c>
      <c r="BT124" s="103" t="str">
        <f t="shared" si="51"/>
        <v/>
      </c>
      <c r="BU124" s="103" t="str">
        <f t="shared" si="52"/>
        <v/>
      </c>
      <c r="BV124" s="103" t="str">
        <f t="shared" si="53"/>
        <v/>
      </c>
    </row>
    <row r="125" spans="1:74" x14ac:dyDescent="0.25">
      <c r="A125" s="66" t="str">
        <f>IF(A124&lt;$C$9,'MASTER COPY'!A123,"")</f>
        <v/>
      </c>
      <c r="B125" s="34" t="str">
        <f>IF(A124&lt;$C$9,'MASTER COPY'!B123,"")</f>
        <v/>
      </c>
      <c r="C125" s="34" t="str">
        <f>IF(A124&lt;$C$9,'MASTER COPY'!C123,"")</f>
        <v/>
      </c>
      <c r="D125" s="46" t="str">
        <f t="shared" si="34"/>
        <v/>
      </c>
      <c r="E125" s="36" t="str">
        <f t="shared" si="35"/>
        <v/>
      </c>
      <c r="F125" s="46" t="str">
        <f t="shared" si="36"/>
        <v/>
      </c>
      <c r="G125" s="66" t="str">
        <f t="shared" si="37"/>
        <v/>
      </c>
      <c r="H125" s="46" t="str">
        <f t="shared" si="38"/>
        <v/>
      </c>
      <c r="I125" s="66" t="str">
        <f t="shared" si="39"/>
        <v/>
      </c>
      <c r="J125" s="46" t="str">
        <f t="shared" si="40"/>
        <v/>
      </c>
      <c r="K125" s="66" t="str">
        <f t="shared" si="41"/>
        <v/>
      </c>
      <c r="L125" s="46" t="str">
        <f t="shared" si="27"/>
        <v/>
      </c>
      <c r="M125" s="66" t="str">
        <f t="shared" si="42"/>
        <v/>
      </c>
      <c r="N125" s="46" t="str">
        <f t="shared" si="43"/>
        <v/>
      </c>
      <c r="O125" s="66" t="str">
        <f t="shared" si="28"/>
        <v/>
      </c>
      <c r="P125" s="46" t="str">
        <f t="shared" si="44"/>
        <v/>
      </c>
      <c r="Q125" s="66" t="str">
        <f t="shared" si="29"/>
        <v/>
      </c>
      <c r="R125" s="46" t="str">
        <f t="shared" si="45"/>
        <v/>
      </c>
      <c r="S125" s="66" t="str">
        <f t="shared" si="30"/>
        <v/>
      </c>
      <c r="T125" s="46" t="str">
        <f t="shared" si="46"/>
        <v/>
      </c>
      <c r="U125" s="66" t="str">
        <f t="shared" si="31"/>
        <v/>
      </c>
      <c r="V125" s="46" t="str">
        <f t="shared" si="47"/>
        <v/>
      </c>
      <c r="W125" s="65" t="str">
        <f t="shared" si="32"/>
        <v/>
      </c>
      <c r="X125" s="46" t="str">
        <f>IF(A124&lt;$C$9,'MASTER COPY'!M123,"")</f>
        <v/>
      </c>
      <c r="Y125" s="66" t="str">
        <f t="shared" si="33"/>
        <v/>
      </c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L125" s="83" t="str">
        <f>IF(A124&lt;$C$9,'ASSIGNMENT-CLASSTEST'!G122*10,"")</f>
        <v/>
      </c>
      <c r="BM125" s="83" t="str">
        <f>IF(A124&lt;$C$9,'ASSIGNMENT-CLASSTEST'!H122*10,"")</f>
        <v/>
      </c>
      <c r="BN125" s="83" t="str">
        <f>IF(A124&lt;$C$9,'ASSIGNMENT-CLASSTEST'!I122*10,"")</f>
        <v/>
      </c>
      <c r="BO125" s="83" t="str">
        <f>IF(A124&lt;$C$9,('ASSIGNMENT-CLASSTEST'!D122*100)/15,"")</f>
        <v/>
      </c>
      <c r="BP125" s="83" t="str">
        <f>IF(A124&lt;$C$9,('ASSIGNMENT-CLASSTEST'!E122*100)/15,"")</f>
        <v/>
      </c>
      <c r="BQ125" s="83" t="str">
        <f t="shared" si="48"/>
        <v/>
      </c>
      <c r="BR125" s="83" t="str">
        <f t="shared" si="49"/>
        <v/>
      </c>
      <c r="BS125" s="103" t="str">
        <f t="shared" si="50"/>
        <v/>
      </c>
      <c r="BT125" s="103" t="str">
        <f t="shared" si="51"/>
        <v/>
      </c>
      <c r="BU125" s="103" t="str">
        <f t="shared" si="52"/>
        <v/>
      </c>
      <c r="BV125" s="103" t="str">
        <f t="shared" si="53"/>
        <v/>
      </c>
    </row>
    <row r="126" spans="1:74" x14ac:dyDescent="0.25">
      <c r="A126" s="66" t="str">
        <f>IF(A125&lt;$C$9,'MASTER COPY'!A124,"")</f>
        <v/>
      </c>
      <c r="B126" s="34" t="str">
        <f>IF(A125&lt;$C$9,'MASTER COPY'!B124,"")</f>
        <v/>
      </c>
      <c r="C126" s="34" t="str">
        <f>IF(A125&lt;$C$9,'MASTER COPY'!C124,"")</f>
        <v/>
      </c>
      <c r="D126" s="46" t="str">
        <f t="shared" si="34"/>
        <v/>
      </c>
      <c r="E126" s="36" t="str">
        <f t="shared" si="35"/>
        <v/>
      </c>
      <c r="F126" s="46" t="str">
        <f t="shared" si="36"/>
        <v/>
      </c>
      <c r="G126" s="66" t="str">
        <f t="shared" si="37"/>
        <v/>
      </c>
      <c r="H126" s="46" t="str">
        <f t="shared" si="38"/>
        <v/>
      </c>
      <c r="I126" s="66" t="str">
        <f t="shared" si="39"/>
        <v/>
      </c>
      <c r="J126" s="46" t="str">
        <f t="shared" si="40"/>
        <v/>
      </c>
      <c r="K126" s="66" t="str">
        <f t="shared" si="41"/>
        <v/>
      </c>
      <c r="L126" s="46" t="str">
        <f t="shared" si="27"/>
        <v/>
      </c>
      <c r="M126" s="66" t="str">
        <f t="shared" si="42"/>
        <v/>
      </c>
      <c r="N126" s="46" t="str">
        <f t="shared" si="43"/>
        <v/>
      </c>
      <c r="O126" s="66" t="str">
        <f t="shared" si="28"/>
        <v/>
      </c>
      <c r="P126" s="46" t="str">
        <f t="shared" si="44"/>
        <v/>
      </c>
      <c r="Q126" s="66" t="str">
        <f t="shared" si="29"/>
        <v/>
      </c>
      <c r="R126" s="46" t="str">
        <f t="shared" si="45"/>
        <v/>
      </c>
      <c r="S126" s="66" t="str">
        <f t="shared" si="30"/>
        <v/>
      </c>
      <c r="T126" s="46" t="str">
        <f t="shared" si="46"/>
        <v/>
      </c>
      <c r="U126" s="66" t="str">
        <f t="shared" si="31"/>
        <v/>
      </c>
      <c r="V126" s="46" t="str">
        <f t="shared" si="47"/>
        <v/>
      </c>
      <c r="W126" s="65" t="str">
        <f t="shared" si="32"/>
        <v/>
      </c>
      <c r="X126" s="46" t="str">
        <f>IF(A125&lt;$C$9,'MASTER COPY'!M124,"")</f>
        <v/>
      </c>
      <c r="Y126" s="66" t="str">
        <f t="shared" si="33"/>
        <v/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L126" s="83" t="str">
        <f>IF(A125&lt;$C$9,'ASSIGNMENT-CLASSTEST'!G123*10,"")</f>
        <v/>
      </c>
      <c r="BM126" s="83" t="str">
        <f>IF(A125&lt;$C$9,'ASSIGNMENT-CLASSTEST'!H123*10,"")</f>
        <v/>
      </c>
      <c r="BN126" s="83" t="str">
        <f>IF(A125&lt;$C$9,'ASSIGNMENT-CLASSTEST'!I123*10,"")</f>
        <v/>
      </c>
      <c r="BO126" s="83" t="str">
        <f>IF(A125&lt;$C$9,('ASSIGNMENT-CLASSTEST'!D123*100)/15,"")</f>
        <v/>
      </c>
      <c r="BP126" s="83" t="str">
        <f>IF(A125&lt;$C$9,('ASSIGNMENT-CLASSTEST'!E123*100)/15,"")</f>
        <v/>
      </c>
      <c r="BQ126" s="83" t="str">
        <f t="shared" si="48"/>
        <v/>
      </c>
      <c r="BR126" s="83" t="str">
        <f t="shared" si="49"/>
        <v/>
      </c>
      <c r="BS126" s="103" t="str">
        <f t="shared" si="50"/>
        <v/>
      </c>
      <c r="BT126" s="103" t="str">
        <f t="shared" si="51"/>
        <v/>
      </c>
      <c r="BU126" s="103" t="str">
        <f t="shared" si="52"/>
        <v/>
      </c>
      <c r="BV126" s="103" t="str">
        <f t="shared" si="53"/>
        <v/>
      </c>
    </row>
    <row r="127" spans="1:74" x14ac:dyDescent="0.25">
      <c r="A127" s="66" t="str">
        <f>IF(A126&lt;$C$9,'MASTER COPY'!A125,"")</f>
        <v/>
      </c>
      <c r="B127" s="34" t="str">
        <f>IF(A126&lt;$C$9,'MASTER COPY'!B125,"")</f>
        <v/>
      </c>
      <c r="C127" s="34" t="str">
        <f>IF(A126&lt;$C$9,'MASTER COPY'!C125,"")</f>
        <v/>
      </c>
      <c r="D127" s="46" t="str">
        <f t="shared" si="34"/>
        <v/>
      </c>
      <c r="E127" s="36" t="str">
        <f t="shared" si="35"/>
        <v/>
      </c>
      <c r="F127" s="46" t="str">
        <f t="shared" si="36"/>
        <v/>
      </c>
      <c r="G127" s="66" t="str">
        <f t="shared" si="37"/>
        <v/>
      </c>
      <c r="H127" s="46" t="str">
        <f t="shared" si="38"/>
        <v/>
      </c>
      <c r="I127" s="66" t="str">
        <f t="shared" si="39"/>
        <v/>
      </c>
      <c r="J127" s="46" t="str">
        <f t="shared" si="40"/>
        <v/>
      </c>
      <c r="K127" s="66" t="str">
        <f t="shared" si="41"/>
        <v/>
      </c>
      <c r="L127" s="46" t="str">
        <f t="shared" si="27"/>
        <v/>
      </c>
      <c r="M127" s="66" t="str">
        <f t="shared" si="42"/>
        <v/>
      </c>
      <c r="N127" s="46" t="str">
        <f t="shared" si="43"/>
        <v/>
      </c>
      <c r="O127" s="66" t="str">
        <f t="shared" si="28"/>
        <v/>
      </c>
      <c r="P127" s="46" t="str">
        <f t="shared" si="44"/>
        <v/>
      </c>
      <c r="Q127" s="66" t="str">
        <f t="shared" si="29"/>
        <v/>
      </c>
      <c r="R127" s="46" t="str">
        <f t="shared" si="45"/>
        <v/>
      </c>
      <c r="S127" s="66" t="str">
        <f t="shared" si="30"/>
        <v/>
      </c>
      <c r="T127" s="46" t="str">
        <f t="shared" si="46"/>
        <v/>
      </c>
      <c r="U127" s="66" t="str">
        <f t="shared" si="31"/>
        <v/>
      </c>
      <c r="V127" s="46" t="str">
        <f t="shared" si="47"/>
        <v/>
      </c>
      <c r="W127" s="65" t="str">
        <f t="shared" si="32"/>
        <v/>
      </c>
      <c r="X127" s="46" t="str">
        <f>IF(A126&lt;$C$9,'MASTER COPY'!M125,"")</f>
        <v/>
      </c>
      <c r="Y127" s="66" t="str">
        <f t="shared" si="33"/>
        <v/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L127" s="83" t="str">
        <f>IF(A126&lt;$C$9,'ASSIGNMENT-CLASSTEST'!G124*10,"")</f>
        <v/>
      </c>
      <c r="BM127" s="83" t="str">
        <f>IF(A126&lt;$C$9,'ASSIGNMENT-CLASSTEST'!H124*10,"")</f>
        <v/>
      </c>
      <c r="BN127" s="83" t="str">
        <f>IF(A126&lt;$C$9,'ASSIGNMENT-CLASSTEST'!I124*10,"")</f>
        <v/>
      </c>
      <c r="BO127" s="83" t="str">
        <f>IF(A126&lt;$C$9,('ASSIGNMENT-CLASSTEST'!D124*100)/15,"")</f>
        <v/>
      </c>
      <c r="BP127" s="83" t="str">
        <f>IF(A126&lt;$C$9,('ASSIGNMENT-CLASSTEST'!E124*100)/15,"")</f>
        <v/>
      </c>
      <c r="BQ127" s="83" t="str">
        <f t="shared" si="48"/>
        <v/>
      </c>
      <c r="BR127" s="83" t="str">
        <f t="shared" si="49"/>
        <v/>
      </c>
      <c r="BS127" s="103" t="str">
        <f t="shared" si="50"/>
        <v/>
      </c>
      <c r="BT127" s="103" t="str">
        <f t="shared" si="51"/>
        <v/>
      </c>
      <c r="BU127" s="103" t="str">
        <f t="shared" si="52"/>
        <v/>
      </c>
      <c r="BV127" s="103" t="str">
        <f t="shared" si="53"/>
        <v/>
      </c>
    </row>
    <row r="128" spans="1:74" x14ac:dyDescent="0.25">
      <c r="A128" s="66" t="str">
        <f>IF(A127&lt;$C$9,'MASTER COPY'!A126,"")</f>
        <v/>
      </c>
      <c r="B128" s="34" t="str">
        <f>IF(A127&lt;$C$9,'MASTER COPY'!B126,"")</f>
        <v/>
      </c>
      <c r="C128" s="34" t="str">
        <f>IF(A127&lt;$C$9,'MASTER COPY'!C126,"")</f>
        <v/>
      </c>
      <c r="D128" s="46" t="str">
        <f t="shared" si="34"/>
        <v/>
      </c>
      <c r="E128" s="36" t="str">
        <f t="shared" si="35"/>
        <v/>
      </c>
      <c r="F128" s="46" t="str">
        <f t="shared" si="36"/>
        <v/>
      </c>
      <c r="G128" s="66" t="str">
        <f t="shared" si="37"/>
        <v/>
      </c>
      <c r="H128" s="46" t="str">
        <f t="shared" si="38"/>
        <v/>
      </c>
      <c r="I128" s="66" t="str">
        <f t="shared" si="39"/>
        <v/>
      </c>
      <c r="J128" s="46" t="str">
        <f t="shared" si="40"/>
        <v/>
      </c>
      <c r="K128" s="66" t="str">
        <f t="shared" si="41"/>
        <v/>
      </c>
      <c r="L128" s="46" t="str">
        <f t="shared" si="27"/>
        <v/>
      </c>
      <c r="M128" s="66" t="str">
        <f t="shared" si="42"/>
        <v/>
      </c>
      <c r="N128" s="46" t="str">
        <f t="shared" si="43"/>
        <v/>
      </c>
      <c r="O128" s="66" t="str">
        <f t="shared" si="28"/>
        <v/>
      </c>
      <c r="P128" s="46" t="str">
        <f t="shared" si="44"/>
        <v/>
      </c>
      <c r="Q128" s="66" t="str">
        <f t="shared" si="29"/>
        <v/>
      </c>
      <c r="R128" s="46" t="str">
        <f t="shared" si="45"/>
        <v/>
      </c>
      <c r="S128" s="66" t="str">
        <f t="shared" si="30"/>
        <v/>
      </c>
      <c r="T128" s="46" t="str">
        <f t="shared" si="46"/>
        <v/>
      </c>
      <c r="U128" s="66" t="str">
        <f t="shared" si="31"/>
        <v/>
      </c>
      <c r="V128" s="46" t="str">
        <f t="shared" si="47"/>
        <v/>
      </c>
      <c r="W128" s="65" t="str">
        <f t="shared" si="32"/>
        <v/>
      </c>
      <c r="X128" s="46" t="str">
        <f>IF(A127&lt;$C$9,'MASTER COPY'!M126,"")</f>
        <v/>
      </c>
      <c r="Y128" s="66" t="str">
        <f t="shared" si="33"/>
        <v/>
      </c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L128" s="83" t="str">
        <f>IF(A127&lt;$C$9,'ASSIGNMENT-CLASSTEST'!G125*10,"")</f>
        <v/>
      </c>
      <c r="BM128" s="83" t="str">
        <f>IF(A127&lt;$C$9,'ASSIGNMENT-CLASSTEST'!H125*10,"")</f>
        <v/>
      </c>
      <c r="BN128" s="83" t="str">
        <f>IF(A127&lt;$C$9,'ASSIGNMENT-CLASSTEST'!I125*10,"")</f>
        <v/>
      </c>
      <c r="BO128" s="83" t="str">
        <f>IF(A127&lt;$C$9,('ASSIGNMENT-CLASSTEST'!D125*100)/15,"")</f>
        <v/>
      </c>
      <c r="BP128" s="83" t="str">
        <f>IF(A127&lt;$C$9,('ASSIGNMENT-CLASSTEST'!E125*100)/15,"")</f>
        <v/>
      </c>
      <c r="BQ128" s="83" t="str">
        <f t="shared" si="48"/>
        <v/>
      </c>
      <c r="BR128" s="83" t="str">
        <f t="shared" si="49"/>
        <v/>
      </c>
      <c r="BS128" s="103" t="str">
        <f t="shared" si="50"/>
        <v/>
      </c>
      <c r="BT128" s="103" t="str">
        <f t="shared" si="51"/>
        <v/>
      </c>
      <c r="BU128" s="103" t="str">
        <f t="shared" si="52"/>
        <v/>
      </c>
      <c r="BV128" s="103" t="str">
        <f t="shared" si="53"/>
        <v/>
      </c>
    </row>
    <row r="129" spans="1:74" x14ac:dyDescent="0.25">
      <c r="A129" s="66" t="str">
        <f>IF(A128&lt;$C$9,'MASTER COPY'!A127,"")</f>
        <v/>
      </c>
      <c r="B129" s="34" t="str">
        <f>IF(A128&lt;$C$9,'MASTER COPY'!B127,"")</f>
        <v/>
      </c>
      <c r="C129" s="34" t="str">
        <f>IF(A128&lt;$C$9,'MASTER COPY'!C127,"")</f>
        <v/>
      </c>
      <c r="D129" s="46" t="str">
        <f t="shared" si="34"/>
        <v/>
      </c>
      <c r="E129" s="36" t="str">
        <f t="shared" si="35"/>
        <v/>
      </c>
      <c r="F129" s="46" t="str">
        <f t="shared" si="36"/>
        <v/>
      </c>
      <c r="G129" s="66" t="str">
        <f t="shared" si="37"/>
        <v/>
      </c>
      <c r="H129" s="46" t="str">
        <f t="shared" si="38"/>
        <v/>
      </c>
      <c r="I129" s="66" t="str">
        <f t="shared" si="39"/>
        <v/>
      </c>
      <c r="J129" s="46" t="str">
        <f t="shared" si="40"/>
        <v/>
      </c>
      <c r="K129" s="66" t="str">
        <f t="shared" si="41"/>
        <v/>
      </c>
      <c r="L129" s="46" t="str">
        <f t="shared" si="27"/>
        <v/>
      </c>
      <c r="M129" s="66" t="str">
        <f t="shared" si="42"/>
        <v/>
      </c>
      <c r="N129" s="46" t="str">
        <f t="shared" si="43"/>
        <v/>
      </c>
      <c r="O129" s="66" t="str">
        <f t="shared" si="28"/>
        <v/>
      </c>
      <c r="P129" s="46" t="str">
        <f t="shared" si="44"/>
        <v/>
      </c>
      <c r="Q129" s="66" t="str">
        <f t="shared" si="29"/>
        <v/>
      </c>
      <c r="R129" s="46" t="str">
        <f t="shared" si="45"/>
        <v/>
      </c>
      <c r="S129" s="66" t="str">
        <f t="shared" si="30"/>
        <v/>
      </c>
      <c r="T129" s="46" t="str">
        <f t="shared" si="46"/>
        <v/>
      </c>
      <c r="U129" s="66" t="str">
        <f t="shared" si="31"/>
        <v/>
      </c>
      <c r="V129" s="46" t="str">
        <f t="shared" si="47"/>
        <v/>
      </c>
      <c r="W129" s="65" t="str">
        <f t="shared" si="32"/>
        <v/>
      </c>
      <c r="X129" s="46" t="str">
        <f>IF(A128&lt;$C$9,'MASTER COPY'!M127,"")</f>
        <v/>
      </c>
      <c r="Y129" s="66" t="str">
        <f t="shared" si="33"/>
        <v/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L129" s="83" t="str">
        <f>IF(A128&lt;$C$9,'ASSIGNMENT-CLASSTEST'!G126*10,"")</f>
        <v/>
      </c>
      <c r="BM129" s="83" t="str">
        <f>IF(A128&lt;$C$9,'ASSIGNMENT-CLASSTEST'!H126*10,"")</f>
        <v/>
      </c>
      <c r="BN129" s="83" t="str">
        <f>IF(A128&lt;$C$9,'ASSIGNMENT-CLASSTEST'!I126*10,"")</f>
        <v/>
      </c>
      <c r="BO129" s="83" t="str">
        <f>IF(A128&lt;$C$9,('ASSIGNMENT-CLASSTEST'!D126*100)/15,"")</f>
        <v/>
      </c>
      <c r="BP129" s="83" t="str">
        <f>IF(A128&lt;$C$9,('ASSIGNMENT-CLASSTEST'!E126*100)/15,"")</f>
        <v/>
      </c>
      <c r="BQ129" s="83" t="str">
        <f t="shared" si="48"/>
        <v/>
      </c>
      <c r="BR129" s="83" t="str">
        <f t="shared" si="49"/>
        <v/>
      </c>
      <c r="BS129" s="103" t="str">
        <f t="shared" si="50"/>
        <v/>
      </c>
      <c r="BT129" s="103" t="str">
        <f t="shared" si="51"/>
        <v/>
      </c>
      <c r="BU129" s="103" t="str">
        <f t="shared" si="52"/>
        <v/>
      </c>
      <c r="BV129" s="103" t="str">
        <f t="shared" si="53"/>
        <v/>
      </c>
    </row>
    <row r="130" spans="1:74" x14ac:dyDescent="0.25">
      <c r="A130" s="66" t="str">
        <f>IF(A129&lt;$C$9,'MASTER COPY'!A128,"")</f>
        <v/>
      </c>
      <c r="B130" s="34" t="str">
        <f>IF(A129&lt;$C$9,'MASTER COPY'!B128,"")</f>
        <v/>
      </c>
      <c r="C130" s="34" t="str">
        <f>IF(A129&lt;$C$9,'MASTER COPY'!C128,"")</f>
        <v/>
      </c>
      <c r="D130" s="46" t="str">
        <f t="shared" si="34"/>
        <v/>
      </c>
      <c r="E130" s="36" t="str">
        <f t="shared" si="35"/>
        <v/>
      </c>
      <c r="F130" s="46" t="str">
        <f t="shared" si="36"/>
        <v/>
      </c>
      <c r="G130" s="66" t="str">
        <f t="shared" si="37"/>
        <v/>
      </c>
      <c r="H130" s="46" t="str">
        <f t="shared" si="38"/>
        <v/>
      </c>
      <c r="I130" s="66" t="str">
        <f t="shared" si="39"/>
        <v/>
      </c>
      <c r="J130" s="46" t="str">
        <f t="shared" si="40"/>
        <v/>
      </c>
      <c r="K130" s="66" t="str">
        <f t="shared" si="41"/>
        <v/>
      </c>
      <c r="L130" s="46" t="str">
        <f t="shared" si="27"/>
        <v/>
      </c>
      <c r="M130" s="66" t="str">
        <f t="shared" si="42"/>
        <v/>
      </c>
      <c r="N130" s="46" t="str">
        <f t="shared" si="43"/>
        <v/>
      </c>
      <c r="O130" s="66" t="str">
        <f t="shared" si="28"/>
        <v/>
      </c>
      <c r="P130" s="46" t="str">
        <f t="shared" si="44"/>
        <v/>
      </c>
      <c r="Q130" s="66" t="str">
        <f t="shared" si="29"/>
        <v/>
      </c>
      <c r="R130" s="46" t="str">
        <f t="shared" si="45"/>
        <v/>
      </c>
      <c r="S130" s="66" t="str">
        <f t="shared" si="30"/>
        <v/>
      </c>
      <c r="T130" s="46" t="str">
        <f t="shared" si="46"/>
        <v/>
      </c>
      <c r="U130" s="66" t="str">
        <f t="shared" si="31"/>
        <v/>
      </c>
      <c r="V130" s="46" t="str">
        <f t="shared" si="47"/>
        <v/>
      </c>
      <c r="W130" s="65" t="str">
        <f t="shared" si="32"/>
        <v/>
      </c>
      <c r="X130" s="46" t="str">
        <f>IF(A129&lt;$C$9,'MASTER COPY'!M128,"")</f>
        <v/>
      </c>
      <c r="Y130" s="66" t="str">
        <f t="shared" si="33"/>
        <v/>
      </c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L130" s="83" t="str">
        <f>IF(A129&lt;$C$9,'ASSIGNMENT-CLASSTEST'!G127*10,"")</f>
        <v/>
      </c>
      <c r="BM130" s="83" t="str">
        <f>IF(A129&lt;$C$9,'ASSIGNMENT-CLASSTEST'!H127*10,"")</f>
        <v/>
      </c>
      <c r="BN130" s="83" t="str">
        <f>IF(A129&lt;$C$9,'ASSIGNMENT-CLASSTEST'!I127*10,"")</f>
        <v/>
      </c>
      <c r="BO130" s="83" t="str">
        <f>IF(A129&lt;$C$9,('ASSIGNMENT-CLASSTEST'!D127*100)/15,"")</f>
        <v/>
      </c>
      <c r="BP130" s="83" t="str">
        <f>IF(A129&lt;$C$9,('ASSIGNMENT-CLASSTEST'!E127*100)/15,"")</f>
        <v/>
      </c>
      <c r="BQ130" s="83" t="str">
        <f t="shared" si="48"/>
        <v/>
      </c>
      <c r="BR130" s="83" t="str">
        <f t="shared" si="49"/>
        <v/>
      </c>
      <c r="BS130" s="103" t="str">
        <f t="shared" si="50"/>
        <v/>
      </c>
      <c r="BT130" s="103" t="str">
        <f t="shared" si="51"/>
        <v/>
      </c>
      <c r="BU130" s="103" t="str">
        <f t="shared" si="52"/>
        <v/>
      </c>
      <c r="BV130" s="103" t="str">
        <f t="shared" si="53"/>
        <v/>
      </c>
    </row>
    <row r="131" spans="1:74" x14ac:dyDescent="0.25">
      <c r="A131" s="66" t="str">
        <f>IF(A130&lt;$C$9,'MASTER COPY'!A129,"")</f>
        <v/>
      </c>
      <c r="B131" s="34" t="str">
        <f>IF(A130&lt;$C$9,'MASTER COPY'!B129,"")</f>
        <v/>
      </c>
      <c r="C131" s="34" t="str">
        <f>IF(A130&lt;$C$9,'MASTER COPY'!C129,"")</f>
        <v/>
      </c>
      <c r="D131" s="46" t="str">
        <f t="shared" si="34"/>
        <v/>
      </c>
      <c r="E131" s="36" t="str">
        <f t="shared" si="35"/>
        <v/>
      </c>
      <c r="F131" s="46" t="str">
        <f t="shared" si="36"/>
        <v/>
      </c>
      <c r="G131" s="66" t="str">
        <f t="shared" si="37"/>
        <v/>
      </c>
      <c r="H131" s="46" t="str">
        <f t="shared" si="38"/>
        <v/>
      </c>
      <c r="I131" s="66" t="str">
        <f t="shared" si="39"/>
        <v/>
      </c>
      <c r="J131" s="46" t="str">
        <f t="shared" si="40"/>
        <v/>
      </c>
      <c r="K131" s="66" t="str">
        <f t="shared" si="41"/>
        <v/>
      </c>
      <c r="L131" s="46" t="str">
        <f t="shared" si="27"/>
        <v/>
      </c>
      <c r="M131" s="66" t="str">
        <f t="shared" si="42"/>
        <v/>
      </c>
      <c r="N131" s="46" t="str">
        <f t="shared" si="43"/>
        <v/>
      </c>
      <c r="O131" s="66" t="str">
        <f t="shared" si="28"/>
        <v/>
      </c>
      <c r="P131" s="46" t="str">
        <f t="shared" si="44"/>
        <v/>
      </c>
      <c r="Q131" s="66" t="str">
        <f t="shared" si="29"/>
        <v/>
      </c>
      <c r="R131" s="46" t="str">
        <f t="shared" si="45"/>
        <v/>
      </c>
      <c r="S131" s="66" t="str">
        <f t="shared" si="30"/>
        <v/>
      </c>
      <c r="T131" s="46" t="str">
        <f t="shared" si="46"/>
        <v/>
      </c>
      <c r="U131" s="66" t="str">
        <f t="shared" si="31"/>
        <v/>
      </c>
      <c r="V131" s="46" t="str">
        <f t="shared" si="47"/>
        <v/>
      </c>
      <c r="W131" s="65" t="str">
        <f t="shared" si="32"/>
        <v/>
      </c>
      <c r="X131" s="46" t="str">
        <f>IF(A130&lt;$C$9,'MASTER COPY'!M129,"")</f>
        <v/>
      </c>
      <c r="Y131" s="66" t="str">
        <f t="shared" si="33"/>
        <v/>
      </c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L131" s="83" t="str">
        <f>IF(A130&lt;$C$9,'ASSIGNMENT-CLASSTEST'!G128*10,"")</f>
        <v/>
      </c>
      <c r="BM131" s="83" t="str">
        <f>IF(A130&lt;$C$9,'ASSIGNMENT-CLASSTEST'!H128*10,"")</f>
        <v/>
      </c>
      <c r="BN131" s="83" t="str">
        <f>IF(A130&lt;$C$9,'ASSIGNMENT-CLASSTEST'!I128*10,"")</f>
        <v/>
      </c>
      <c r="BO131" s="83" t="str">
        <f>IF(A130&lt;$C$9,('ASSIGNMENT-CLASSTEST'!D128*100)/15,"")</f>
        <v/>
      </c>
      <c r="BP131" s="83" t="str">
        <f>IF(A130&lt;$C$9,('ASSIGNMENT-CLASSTEST'!E128*100)/15,"")</f>
        <v/>
      </c>
      <c r="BQ131" s="83" t="str">
        <f t="shared" si="48"/>
        <v/>
      </c>
      <c r="BR131" s="83" t="str">
        <f t="shared" si="49"/>
        <v/>
      </c>
      <c r="BS131" s="103" t="str">
        <f t="shared" si="50"/>
        <v/>
      </c>
      <c r="BT131" s="103" t="str">
        <f t="shared" si="51"/>
        <v/>
      </c>
      <c r="BU131" s="103" t="str">
        <f t="shared" si="52"/>
        <v/>
      </c>
      <c r="BV131" s="103" t="str">
        <f t="shared" si="53"/>
        <v/>
      </c>
    </row>
    <row r="132" spans="1:74" x14ac:dyDescent="0.25">
      <c r="A132" s="66" t="str">
        <f>IF(A131&lt;$C$9,'MASTER COPY'!A130,"")</f>
        <v/>
      </c>
      <c r="B132" s="34" t="str">
        <f>IF(A131&lt;$C$9,'MASTER COPY'!B130,"")</f>
        <v/>
      </c>
      <c r="C132" s="34" t="str">
        <f>IF(A131&lt;$C$9,'MASTER COPY'!C130,"")</f>
        <v/>
      </c>
      <c r="D132" s="46" t="str">
        <f t="shared" si="34"/>
        <v/>
      </c>
      <c r="E132" s="36" t="str">
        <f t="shared" si="35"/>
        <v/>
      </c>
      <c r="F132" s="46" t="str">
        <f t="shared" si="36"/>
        <v/>
      </c>
      <c r="G132" s="66" t="str">
        <f t="shared" si="37"/>
        <v/>
      </c>
      <c r="H132" s="46" t="str">
        <f t="shared" si="38"/>
        <v/>
      </c>
      <c r="I132" s="66" t="str">
        <f t="shared" si="39"/>
        <v/>
      </c>
      <c r="J132" s="46" t="str">
        <f t="shared" si="40"/>
        <v/>
      </c>
      <c r="K132" s="66" t="str">
        <f t="shared" si="41"/>
        <v/>
      </c>
      <c r="L132" s="46" t="str">
        <f t="shared" si="27"/>
        <v/>
      </c>
      <c r="M132" s="66" t="str">
        <f t="shared" si="42"/>
        <v/>
      </c>
      <c r="N132" s="46" t="str">
        <f t="shared" si="43"/>
        <v/>
      </c>
      <c r="O132" s="66" t="str">
        <f t="shared" si="28"/>
        <v/>
      </c>
      <c r="P132" s="46" t="str">
        <f t="shared" si="44"/>
        <v/>
      </c>
      <c r="Q132" s="66" t="str">
        <f t="shared" si="29"/>
        <v/>
      </c>
      <c r="R132" s="46" t="str">
        <f t="shared" si="45"/>
        <v/>
      </c>
      <c r="S132" s="66" t="str">
        <f t="shared" si="30"/>
        <v/>
      </c>
      <c r="T132" s="46" t="str">
        <f t="shared" si="46"/>
        <v/>
      </c>
      <c r="U132" s="66" t="str">
        <f t="shared" si="31"/>
        <v/>
      </c>
      <c r="V132" s="46" t="str">
        <f t="shared" si="47"/>
        <v/>
      </c>
      <c r="W132" s="65" t="str">
        <f t="shared" si="32"/>
        <v/>
      </c>
      <c r="X132" s="46" t="str">
        <f>IF(A131&lt;$C$9,'MASTER COPY'!M130,"")</f>
        <v/>
      </c>
      <c r="Y132" s="66" t="str">
        <f t="shared" si="33"/>
        <v/>
      </c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L132" s="83" t="str">
        <f>IF(A131&lt;$C$9,'ASSIGNMENT-CLASSTEST'!G129*10,"")</f>
        <v/>
      </c>
      <c r="BM132" s="83" t="str">
        <f>IF(A131&lt;$C$9,'ASSIGNMENT-CLASSTEST'!H129*10,"")</f>
        <v/>
      </c>
      <c r="BN132" s="83" t="str">
        <f>IF(A131&lt;$C$9,'ASSIGNMENT-CLASSTEST'!I129*10,"")</f>
        <v/>
      </c>
      <c r="BO132" s="83" t="str">
        <f>IF(A131&lt;$C$9,('ASSIGNMENT-CLASSTEST'!D129*100)/15,"")</f>
        <v/>
      </c>
      <c r="BP132" s="83" t="str">
        <f>IF(A131&lt;$C$9,('ASSIGNMENT-CLASSTEST'!E129*100)/15,"")</f>
        <v/>
      </c>
      <c r="BQ132" s="83" t="str">
        <f t="shared" si="48"/>
        <v/>
      </c>
      <c r="BR132" s="83" t="str">
        <f t="shared" si="49"/>
        <v/>
      </c>
      <c r="BS132" s="103" t="str">
        <f t="shared" si="50"/>
        <v/>
      </c>
      <c r="BT132" s="103" t="str">
        <f t="shared" si="51"/>
        <v/>
      </c>
      <c r="BU132" s="103" t="str">
        <f t="shared" si="52"/>
        <v/>
      </c>
      <c r="BV132" s="103" t="str">
        <f t="shared" si="53"/>
        <v/>
      </c>
    </row>
    <row r="133" spans="1:74" x14ac:dyDescent="0.25">
      <c r="A133" s="66" t="str">
        <f>IF(A132&lt;$C$9,'MASTER COPY'!A131,"")</f>
        <v/>
      </c>
      <c r="B133" s="34" t="str">
        <f>IF(A132&lt;$C$9,'MASTER COPY'!B131,"")</f>
        <v/>
      </c>
      <c r="C133" s="34" t="str">
        <f>IF(A132&lt;$C$9,'MASTER COPY'!C131,"")</f>
        <v/>
      </c>
      <c r="D133" s="46" t="str">
        <f t="shared" si="34"/>
        <v/>
      </c>
      <c r="E133" s="36" t="str">
        <f t="shared" si="35"/>
        <v/>
      </c>
      <c r="F133" s="46" t="str">
        <f t="shared" si="36"/>
        <v/>
      </c>
      <c r="G133" s="66" t="str">
        <f t="shared" si="37"/>
        <v/>
      </c>
      <c r="H133" s="46" t="str">
        <f t="shared" si="38"/>
        <v/>
      </c>
      <c r="I133" s="66" t="str">
        <f t="shared" si="39"/>
        <v/>
      </c>
      <c r="J133" s="46" t="str">
        <f t="shared" si="40"/>
        <v/>
      </c>
      <c r="K133" s="66" t="str">
        <f t="shared" si="41"/>
        <v/>
      </c>
      <c r="L133" s="46" t="str">
        <f t="shared" si="27"/>
        <v/>
      </c>
      <c r="M133" s="66" t="str">
        <f t="shared" si="42"/>
        <v/>
      </c>
      <c r="N133" s="46" t="str">
        <f t="shared" si="43"/>
        <v/>
      </c>
      <c r="O133" s="66" t="str">
        <f t="shared" si="28"/>
        <v/>
      </c>
      <c r="P133" s="46" t="str">
        <f t="shared" si="44"/>
        <v/>
      </c>
      <c r="Q133" s="66" t="str">
        <f t="shared" si="29"/>
        <v/>
      </c>
      <c r="R133" s="46" t="str">
        <f t="shared" si="45"/>
        <v/>
      </c>
      <c r="S133" s="66" t="str">
        <f t="shared" si="30"/>
        <v/>
      </c>
      <c r="T133" s="46" t="str">
        <f t="shared" si="46"/>
        <v/>
      </c>
      <c r="U133" s="66" t="str">
        <f t="shared" si="31"/>
        <v/>
      </c>
      <c r="V133" s="46" t="str">
        <f t="shared" si="47"/>
        <v/>
      </c>
      <c r="W133" s="65" t="str">
        <f t="shared" si="32"/>
        <v/>
      </c>
      <c r="X133" s="46" t="str">
        <f>IF(A132&lt;$C$9,'MASTER COPY'!M131,"")</f>
        <v/>
      </c>
      <c r="Y133" s="66" t="str">
        <f t="shared" si="33"/>
        <v/>
      </c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L133" s="83" t="str">
        <f>IF(A132&lt;$C$9,'ASSIGNMENT-CLASSTEST'!G130*10,"")</f>
        <v/>
      </c>
      <c r="BM133" s="83" t="str">
        <f>IF(A132&lt;$C$9,'ASSIGNMENT-CLASSTEST'!H130*10,"")</f>
        <v/>
      </c>
      <c r="BN133" s="83" t="str">
        <f>IF(A132&lt;$C$9,'ASSIGNMENT-CLASSTEST'!I130*10,"")</f>
        <v/>
      </c>
      <c r="BO133" s="83" t="str">
        <f>IF(A132&lt;$C$9,('ASSIGNMENT-CLASSTEST'!D130*100)/15,"")</f>
        <v/>
      </c>
      <c r="BP133" s="83" t="str">
        <f>IF(A132&lt;$C$9,('ASSIGNMENT-CLASSTEST'!E130*100)/15,"")</f>
        <v/>
      </c>
      <c r="BQ133" s="83" t="str">
        <f t="shared" si="48"/>
        <v/>
      </c>
      <c r="BR133" s="83" t="str">
        <f t="shared" si="49"/>
        <v/>
      </c>
      <c r="BS133" s="103" t="str">
        <f t="shared" si="50"/>
        <v/>
      </c>
      <c r="BT133" s="103" t="str">
        <f t="shared" si="51"/>
        <v/>
      </c>
      <c r="BU133" s="103" t="str">
        <f t="shared" si="52"/>
        <v/>
      </c>
      <c r="BV133" s="103" t="str">
        <f t="shared" si="53"/>
        <v/>
      </c>
    </row>
    <row r="134" spans="1:74" x14ac:dyDescent="0.25">
      <c r="A134" s="66" t="str">
        <f>IF(A133&lt;$C$9,'MASTER COPY'!A132,"")</f>
        <v/>
      </c>
      <c r="B134" s="34" t="str">
        <f>IF(A133&lt;$C$9,'MASTER COPY'!B132,"")</f>
        <v/>
      </c>
      <c r="C134" s="34" t="str">
        <f>IF(A133&lt;$C$9,'MASTER COPY'!C132,"")</f>
        <v/>
      </c>
      <c r="D134" s="46" t="str">
        <f t="shared" si="34"/>
        <v/>
      </c>
      <c r="E134" s="36" t="str">
        <f t="shared" si="35"/>
        <v/>
      </c>
      <c r="F134" s="46" t="str">
        <f t="shared" si="36"/>
        <v/>
      </c>
      <c r="G134" s="66" t="str">
        <f t="shared" si="37"/>
        <v/>
      </c>
      <c r="H134" s="46" t="str">
        <f t="shared" si="38"/>
        <v/>
      </c>
      <c r="I134" s="66" t="str">
        <f t="shared" si="39"/>
        <v/>
      </c>
      <c r="J134" s="46" t="str">
        <f t="shared" si="40"/>
        <v/>
      </c>
      <c r="K134" s="66" t="str">
        <f t="shared" si="41"/>
        <v/>
      </c>
      <c r="L134" s="46" t="str">
        <f t="shared" si="27"/>
        <v/>
      </c>
      <c r="M134" s="66" t="str">
        <f t="shared" si="42"/>
        <v/>
      </c>
      <c r="N134" s="46" t="str">
        <f t="shared" si="43"/>
        <v/>
      </c>
      <c r="O134" s="66" t="str">
        <f t="shared" si="28"/>
        <v/>
      </c>
      <c r="P134" s="46" t="str">
        <f t="shared" si="44"/>
        <v/>
      </c>
      <c r="Q134" s="66" t="str">
        <f t="shared" si="29"/>
        <v/>
      </c>
      <c r="R134" s="46" t="str">
        <f t="shared" si="45"/>
        <v/>
      </c>
      <c r="S134" s="66" t="str">
        <f t="shared" si="30"/>
        <v/>
      </c>
      <c r="T134" s="46" t="str">
        <f t="shared" si="46"/>
        <v/>
      </c>
      <c r="U134" s="66" t="str">
        <f t="shared" si="31"/>
        <v/>
      </c>
      <c r="V134" s="46" t="str">
        <f t="shared" si="47"/>
        <v/>
      </c>
      <c r="W134" s="65" t="str">
        <f t="shared" si="32"/>
        <v/>
      </c>
      <c r="X134" s="46" t="str">
        <f>IF(A133&lt;$C$9,'MASTER COPY'!M132,"")</f>
        <v/>
      </c>
      <c r="Y134" s="66" t="str">
        <f t="shared" si="33"/>
        <v/>
      </c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L134" s="83" t="str">
        <f>IF(A133&lt;$C$9,'ASSIGNMENT-CLASSTEST'!G131*10,"")</f>
        <v/>
      </c>
      <c r="BM134" s="83" t="str">
        <f>IF(A133&lt;$C$9,'ASSIGNMENT-CLASSTEST'!H131*10,"")</f>
        <v/>
      </c>
      <c r="BN134" s="83" t="str">
        <f>IF(A133&lt;$C$9,'ASSIGNMENT-CLASSTEST'!I131*10,"")</f>
        <v/>
      </c>
      <c r="BO134" s="83" t="str">
        <f>IF(A133&lt;$C$9,('ASSIGNMENT-CLASSTEST'!D131*100)/15,"")</f>
        <v/>
      </c>
      <c r="BP134" s="83" t="str">
        <f>IF(A133&lt;$C$9,('ASSIGNMENT-CLASSTEST'!E131*100)/15,"")</f>
        <v/>
      </c>
      <c r="BQ134" s="83" t="str">
        <f t="shared" si="48"/>
        <v/>
      </c>
      <c r="BR134" s="83" t="str">
        <f t="shared" si="49"/>
        <v/>
      </c>
      <c r="BS134" s="103" t="str">
        <f t="shared" si="50"/>
        <v/>
      </c>
      <c r="BT134" s="103" t="str">
        <f t="shared" si="51"/>
        <v/>
      </c>
      <c r="BU134" s="103" t="str">
        <f t="shared" si="52"/>
        <v/>
      </c>
      <c r="BV134" s="103" t="str">
        <f t="shared" si="53"/>
        <v/>
      </c>
    </row>
    <row r="135" spans="1:74" x14ac:dyDescent="0.25">
      <c r="A135" s="66" t="str">
        <f>IF(A134&lt;$C$9,'MASTER COPY'!A133,"")</f>
        <v/>
      </c>
      <c r="B135" s="34" t="str">
        <f>IF(A134&lt;$C$9,'MASTER COPY'!B133,"")</f>
        <v/>
      </c>
      <c r="C135" s="34" t="str">
        <f>IF(A134&lt;$C$9,'MASTER COPY'!C133,"")</f>
        <v/>
      </c>
      <c r="D135" s="46" t="str">
        <f t="shared" si="34"/>
        <v/>
      </c>
      <c r="E135" s="36" t="str">
        <f t="shared" si="35"/>
        <v/>
      </c>
      <c r="F135" s="46" t="str">
        <f t="shared" si="36"/>
        <v/>
      </c>
      <c r="G135" s="66" t="str">
        <f t="shared" si="37"/>
        <v/>
      </c>
      <c r="H135" s="46" t="str">
        <f t="shared" si="38"/>
        <v/>
      </c>
      <c r="I135" s="66" t="str">
        <f t="shared" si="39"/>
        <v/>
      </c>
      <c r="J135" s="46" t="str">
        <f t="shared" si="40"/>
        <v/>
      </c>
      <c r="K135" s="66" t="str">
        <f t="shared" si="41"/>
        <v/>
      </c>
      <c r="L135" s="46" t="str">
        <f t="shared" si="27"/>
        <v/>
      </c>
      <c r="M135" s="66" t="str">
        <f t="shared" si="42"/>
        <v/>
      </c>
      <c r="N135" s="46" t="str">
        <f t="shared" si="43"/>
        <v/>
      </c>
      <c r="O135" s="66" t="str">
        <f t="shared" si="28"/>
        <v/>
      </c>
      <c r="P135" s="46" t="str">
        <f t="shared" si="44"/>
        <v/>
      </c>
      <c r="Q135" s="66" t="str">
        <f t="shared" si="29"/>
        <v/>
      </c>
      <c r="R135" s="46" t="str">
        <f t="shared" si="45"/>
        <v/>
      </c>
      <c r="S135" s="66" t="str">
        <f t="shared" si="30"/>
        <v/>
      </c>
      <c r="T135" s="46" t="str">
        <f t="shared" si="46"/>
        <v/>
      </c>
      <c r="U135" s="66" t="str">
        <f t="shared" si="31"/>
        <v/>
      </c>
      <c r="V135" s="46" t="str">
        <f t="shared" si="47"/>
        <v/>
      </c>
      <c r="W135" s="65" t="str">
        <f t="shared" si="32"/>
        <v/>
      </c>
      <c r="X135" s="46" t="str">
        <f>IF(A134&lt;$C$9,'MASTER COPY'!M133,"")</f>
        <v/>
      </c>
      <c r="Y135" s="66" t="str">
        <f t="shared" si="33"/>
        <v/>
      </c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L135" s="83" t="str">
        <f>IF(A134&lt;$C$9,'ASSIGNMENT-CLASSTEST'!G132*10,"")</f>
        <v/>
      </c>
      <c r="BM135" s="83" t="str">
        <f>IF(A134&lt;$C$9,'ASSIGNMENT-CLASSTEST'!H132*10,"")</f>
        <v/>
      </c>
      <c r="BN135" s="83" t="str">
        <f>IF(A134&lt;$C$9,'ASSIGNMENT-CLASSTEST'!I132*10,"")</f>
        <v/>
      </c>
      <c r="BO135" s="83" t="str">
        <f>IF(A134&lt;$C$9,('ASSIGNMENT-CLASSTEST'!D132*100)/15,"")</f>
        <v/>
      </c>
      <c r="BP135" s="83" t="str">
        <f>IF(A134&lt;$C$9,('ASSIGNMENT-CLASSTEST'!E132*100)/15,"")</f>
        <v/>
      </c>
      <c r="BQ135" s="83" t="str">
        <f t="shared" si="48"/>
        <v/>
      </c>
      <c r="BR135" s="83" t="str">
        <f t="shared" si="49"/>
        <v/>
      </c>
      <c r="BS135" s="103" t="str">
        <f t="shared" si="50"/>
        <v/>
      </c>
      <c r="BT135" s="103" t="str">
        <f t="shared" si="51"/>
        <v/>
      </c>
      <c r="BU135" s="103" t="str">
        <f t="shared" si="52"/>
        <v/>
      </c>
      <c r="BV135" s="103" t="str">
        <f t="shared" si="53"/>
        <v/>
      </c>
    </row>
    <row r="136" spans="1:74" x14ac:dyDescent="0.25">
      <c r="A136" s="66" t="str">
        <f>IF(A135&lt;$C$9,'MASTER COPY'!A134,"")</f>
        <v/>
      </c>
      <c r="B136" s="34" t="str">
        <f>IF(A135&lt;$C$9,'MASTER COPY'!B134,"")</f>
        <v/>
      </c>
      <c r="C136" s="34" t="str">
        <f>IF(A135&lt;$C$9,'MASTER COPY'!C134,"")</f>
        <v/>
      </c>
      <c r="D136" s="46" t="str">
        <f t="shared" si="34"/>
        <v/>
      </c>
      <c r="E136" s="36" t="str">
        <f t="shared" si="35"/>
        <v/>
      </c>
      <c r="F136" s="46" t="str">
        <f t="shared" si="36"/>
        <v/>
      </c>
      <c r="G136" s="66" t="str">
        <f t="shared" si="37"/>
        <v/>
      </c>
      <c r="H136" s="46" t="str">
        <f t="shared" si="38"/>
        <v/>
      </c>
      <c r="I136" s="66" t="str">
        <f t="shared" si="39"/>
        <v/>
      </c>
      <c r="J136" s="46" t="str">
        <f t="shared" si="40"/>
        <v/>
      </c>
      <c r="K136" s="66" t="str">
        <f t="shared" si="41"/>
        <v/>
      </c>
      <c r="L136" s="46" t="str">
        <f t="shared" si="27"/>
        <v/>
      </c>
      <c r="M136" s="66" t="str">
        <f t="shared" si="42"/>
        <v/>
      </c>
      <c r="N136" s="46" t="str">
        <f t="shared" si="43"/>
        <v/>
      </c>
      <c r="O136" s="66" t="str">
        <f t="shared" si="28"/>
        <v/>
      </c>
      <c r="P136" s="46" t="str">
        <f t="shared" si="44"/>
        <v/>
      </c>
      <c r="Q136" s="66" t="str">
        <f t="shared" si="29"/>
        <v/>
      </c>
      <c r="R136" s="46" t="str">
        <f t="shared" si="45"/>
        <v/>
      </c>
      <c r="S136" s="66" t="str">
        <f t="shared" si="30"/>
        <v/>
      </c>
      <c r="T136" s="46" t="str">
        <f t="shared" si="46"/>
        <v/>
      </c>
      <c r="U136" s="66" t="str">
        <f t="shared" si="31"/>
        <v/>
      </c>
      <c r="V136" s="46" t="str">
        <f t="shared" si="47"/>
        <v/>
      </c>
      <c r="W136" s="65" t="str">
        <f t="shared" si="32"/>
        <v/>
      </c>
      <c r="X136" s="46" t="str">
        <f>IF(A135&lt;$C$9,'MASTER COPY'!M134,"")</f>
        <v/>
      </c>
      <c r="Y136" s="66" t="str">
        <f t="shared" si="33"/>
        <v/>
      </c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L136" s="83" t="str">
        <f>IF(A135&lt;$C$9,'ASSIGNMENT-CLASSTEST'!G133*10,"")</f>
        <v/>
      </c>
      <c r="BM136" s="83" t="str">
        <f>IF(A135&lt;$C$9,'ASSIGNMENT-CLASSTEST'!H133*10,"")</f>
        <v/>
      </c>
      <c r="BN136" s="83" t="str">
        <f>IF(A135&lt;$C$9,'ASSIGNMENT-CLASSTEST'!I133*10,"")</f>
        <v/>
      </c>
      <c r="BO136" s="83" t="str">
        <f>IF(A135&lt;$C$9,('ASSIGNMENT-CLASSTEST'!D133*100)/15,"")</f>
        <v/>
      </c>
      <c r="BP136" s="83" t="str">
        <f>IF(A135&lt;$C$9,('ASSIGNMENT-CLASSTEST'!E133*100)/15,"")</f>
        <v/>
      </c>
      <c r="BQ136" s="83" t="str">
        <f t="shared" si="48"/>
        <v/>
      </c>
      <c r="BR136" s="83" t="str">
        <f t="shared" si="49"/>
        <v/>
      </c>
      <c r="BS136" s="103" t="str">
        <f t="shared" si="50"/>
        <v/>
      </c>
      <c r="BT136" s="103" t="str">
        <f t="shared" si="51"/>
        <v/>
      </c>
      <c r="BU136" s="103" t="str">
        <f t="shared" si="52"/>
        <v/>
      </c>
      <c r="BV136" s="103" t="str">
        <f t="shared" si="53"/>
        <v/>
      </c>
    </row>
    <row r="137" spans="1:74" x14ac:dyDescent="0.25">
      <c r="A137" s="66" t="str">
        <f>IF(A136&lt;$C$9,'MASTER COPY'!A135,"")</f>
        <v/>
      </c>
      <c r="B137" s="34" t="str">
        <f>IF(A136&lt;$C$9,'MASTER COPY'!B135,"")</f>
        <v/>
      </c>
      <c r="C137" s="34" t="str">
        <f>IF(A136&lt;$C$9,'MASTER COPY'!C135,"")</f>
        <v/>
      </c>
      <c r="D137" s="46" t="str">
        <f t="shared" si="34"/>
        <v/>
      </c>
      <c r="E137" s="36" t="str">
        <f t="shared" si="35"/>
        <v/>
      </c>
      <c r="F137" s="46" t="str">
        <f t="shared" si="36"/>
        <v/>
      </c>
      <c r="G137" s="66" t="str">
        <f t="shared" si="37"/>
        <v/>
      </c>
      <c r="H137" s="46" t="str">
        <f t="shared" si="38"/>
        <v/>
      </c>
      <c r="I137" s="66" t="str">
        <f t="shared" si="39"/>
        <v/>
      </c>
      <c r="J137" s="46" t="str">
        <f t="shared" si="40"/>
        <v/>
      </c>
      <c r="K137" s="66" t="str">
        <f t="shared" si="41"/>
        <v/>
      </c>
      <c r="L137" s="46" t="str">
        <f t="shared" si="27"/>
        <v/>
      </c>
      <c r="M137" s="66" t="str">
        <f t="shared" si="42"/>
        <v/>
      </c>
      <c r="N137" s="46" t="str">
        <f t="shared" si="43"/>
        <v/>
      </c>
      <c r="O137" s="66" t="str">
        <f t="shared" si="28"/>
        <v/>
      </c>
      <c r="P137" s="46" t="str">
        <f t="shared" si="44"/>
        <v/>
      </c>
      <c r="Q137" s="66" t="str">
        <f t="shared" si="29"/>
        <v/>
      </c>
      <c r="R137" s="46" t="str">
        <f t="shared" si="45"/>
        <v/>
      </c>
      <c r="S137" s="66" t="str">
        <f t="shared" si="30"/>
        <v/>
      </c>
      <c r="T137" s="46" t="str">
        <f t="shared" si="46"/>
        <v/>
      </c>
      <c r="U137" s="66" t="str">
        <f t="shared" si="31"/>
        <v/>
      </c>
      <c r="V137" s="46" t="str">
        <f t="shared" si="47"/>
        <v/>
      </c>
      <c r="W137" s="65" t="str">
        <f t="shared" si="32"/>
        <v/>
      </c>
      <c r="X137" s="46" t="str">
        <f>IF(A136&lt;$C$9,'MASTER COPY'!M135,"")</f>
        <v/>
      </c>
      <c r="Y137" s="66" t="str">
        <f t="shared" si="33"/>
        <v/>
      </c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L137" s="83" t="str">
        <f>IF(A136&lt;$C$9,'ASSIGNMENT-CLASSTEST'!G134*10,"")</f>
        <v/>
      </c>
      <c r="BM137" s="83" t="str">
        <f>IF(A136&lt;$C$9,'ASSIGNMENT-CLASSTEST'!H134*10,"")</f>
        <v/>
      </c>
      <c r="BN137" s="83" t="str">
        <f>IF(A136&lt;$C$9,'ASSIGNMENT-CLASSTEST'!I134*10,"")</f>
        <v/>
      </c>
      <c r="BO137" s="83" t="str">
        <f>IF(A136&lt;$C$9,('ASSIGNMENT-CLASSTEST'!D134*100)/15,"")</f>
        <v/>
      </c>
      <c r="BP137" s="83" t="str">
        <f>IF(A136&lt;$C$9,('ASSIGNMENT-CLASSTEST'!E134*100)/15,"")</f>
        <v/>
      </c>
      <c r="BQ137" s="83" t="str">
        <f t="shared" si="48"/>
        <v/>
      </c>
      <c r="BR137" s="83" t="str">
        <f t="shared" si="49"/>
        <v/>
      </c>
      <c r="BS137" s="103" t="str">
        <f t="shared" si="50"/>
        <v/>
      </c>
      <c r="BT137" s="103" t="str">
        <f t="shared" si="51"/>
        <v/>
      </c>
      <c r="BU137" s="103" t="str">
        <f t="shared" si="52"/>
        <v/>
      </c>
      <c r="BV137" s="103" t="str">
        <f t="shared" si="53"/>
        <v/>
      </c>
    </row>
    <row r="138" spans="1:74" x14ac:dyDescent="0.25">
      <c r="A138" s="66" t="str">
        <f>IF(A137&lt;$C$9,'MASTER COPY'!A136,"")</f>
        <v/>
      </c>
      <c r="B138" s="34" t="str">
        <f>IF(A137&lt;$C$9,'MASTER COPY'!B136,"")</f>
        <v/>
      </c>
      <c r="C138" s="34" t="str">
        <f>IF(A137&lt;$C$9,'MASTER COPY'!C136,"")</f>
        <v/>
      </c>
      <c r="D138" s="46" t="str">
        <f t="shared" si="34"/>
        <v/>
      </c>
      <c r="E138" s="36" t="str">
        <f t="shared" si="35"/>
        <v/>
      </c>
      <c r="F138" s="46" t="str">
        <f t="shared" si="36"/>
        <v/>
      </c>
      <c r="G138" s="66" t="str">
        <f t="shared" si="37"/>
        <v/>
      </c>
      <c r="H138" s="46" t="str">
        <f t="shared" si="38"/>
        <v/>
      </c>
      <c r="I138" s="66" t="str">
        <f t="shared" si="39"/>
        <v/>
      </c>
      <c r="J138" s="46" t="str">
        <f t="shared" si="40"/>
        <v/>
      </c>
      <c r="K138" s="66" t="str">
        <f t="shared" si="41"/>
        <v/>
      </c>
      <c r="L138" s="46" t="str">
        <f t="shared" si="27"/>
        <v/>
      </c>
      <c r="M138" s="66" t="str">
        <f t="shared" si="42"/>
        <v/>
      </c>
      <c r="N138" s="46" t="str">
        <f t="shared" si="43"/>
        <v/>
      </c>
      <c r="O138" s="66" t="str">
        <f t="shared" si="28"/>
        <v/>
      </c>
      <c r="P138" s="46" t="str">
        <f t="shared" si="44"/>
        <v/>
      </c>
      <c r="Q138" s="66" t="str">
        <f t="shared" si="29"/>
        <v/>
      </c>
      <c r="R138" s="46" t="str">
        <f t="shared" si="45"/>
        <v/>
      </c>
      <c r="S138" s="66" t="str">
        <f t="shared" si="30"/>
        <v/>
      </c>
      <c r="T138" s="46" t="str">
        <f t="shared" si="46"/>
        <v/>
      </c>
      <c r="U138" s="66" t="str">
        <f t="shared" si="31"/>
        <v/>
      </c>
      <c r="V138" s="46" t="str">
        <f t="shared" si="47"/>
        <v/>
      </c>
      <c r="W138" s="65" t="str">
        <f t="shared" si="32"/>
        <v/>
      </c>
      <c r="X138" s="46" t="str">
        <f>IF(A137&lt;$C$9,'MASTER COPY'!M136,"")</f>
        <v/>
      </c>
      <c r="Y138" s="66" t="str">
        <f t="shared" si="33"/>
        <v/>
      </c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L138" s="83" t="str">
        <f>IF(A137&lt;$C$9,'ASSIGNMENT-CLASSTEST'!G135*10,"")</f>
        <v/>
      </c>
      <c r="BM138" s="83" t="str">
        <f>IF(A137&lt;$C$9,'ASSIGNMENT-CLASSTEST'!H135*10,"")</f>
        <v/>
      </c>
      <c r="BN138" s="83" t="str">
        <f>IF(A137&lt;$C$9,'ASSIGNMENT-CLASSTEST'!I135*10,"")</f>
        <v/>
      </c>
      <c r="BO138" s="83" t="str">
        <f>IF(A137&lt;$C$9,('ASSIGNMENT-CLASSTEST'!D135*100)/15,"")</f>
        <v/>
      </c>
      <c r="BP138" s="83" t="str">
        <f>IF(A137&lt;$C$9,('ASSIGNMENT-CLASSTEST'!E135*100)/15,"")</f>
        <v/>
      </c>
      <c r="BQ138" s="83" t="str">
        <f t="shared" si="48"/>
        <v/>
      </c>
      <c r="BR138" s="83" t="str">
        <f t="shared" si="49"/>
        <v/>
      </c>
      <c r="BS138" s="103" t="str">
        <f t="shared" si="50"/>
        <v/>
      </c>
      <c r="BT138" s="103" t="str">
        <f t="shared" si="51"/>
        <v/>
      </c>
      <c r="BU138" s="103" t="str">
        <f t="shared" si="52"/>
        <v/>
      </c>
      <c r="BV138" s="103" t="str">
        <f t="shared" si="53"/>
        <v/>
      </c>
    </row>
    <row r="139" spans="1:74" x14ac:dyDescent="0.25">
      <c r="A139" s="66" t="str">
        <f>IF(A138&lt;$C$9,'MASTER COPY'!A137,"")</f>
        <v/>
      </c>
      <c r="B139" s="34" t="str">
        <f>IF(A138&lt;$C$9,'MASTER COPY'!B137,"")</f>
        <v/>
      </c>
      <c r="C139" s="34" t="str">
        <f>IF(A138&lt;$C$9,'MASTER COPY'!C137,"")</f>
        <v/>
      </c>
      <c r="D139" s="46" t="str">
        <f t="shared" si="34"/>
        <v/>
      </c>
      <c r="E139" s="36" t="str">
        <f t="shared" si="35"/>
        <v/>
      </c>
      <c r="F139" s="46" t="str">
        <f t="shared" si="36"/>
        <v/>
      </c>
      <c r="G139" s="66" t="str">
        <f t="shared" si="37"/>
        <v/>
      </c>
      <c r="H139" s="46" t="str">
        <f t="shared" si="38"/>
        <v/>
      </c>
      <c r="I139" s="66" t="str">
        <f t="shared" si="39"/>
        <v/>
      </c>
      <c r="J139" s="46" t="str">
        <f t="shared" si="40"/>
        <v/>
      </c>
      <c r="K139" s="66" t="str">
        <f t="shared" si="41"/>
        <v/>
      </c>
      <c r="L139" s="46" t="str">
        <f t="shared" si="27"/>
        <v/>
      </c>
      <c r="M139" s="66" t="str">
        <f t="shared" si="42"/>
        <v/>
      </c>
      <c r="N139" s="46" t="str">
        <f t="shared" si="43"/>
        <v/>
      </c>
      <c r="O139" s="66" t="str">
        <f t="shared" si="28"/>
        <v/>
      </c>
      <c r="P139" s="46" t="str">
        <f t="shared" si="44"/>
        <v/>
      </c>
      <c r="Q139" s="66" t="str">
        <f t="shared" si="29"/>
        <v/>
      </c>
      <c r="R139" s="46" t="str">
        <f t="shared" si="45"/>
        <v/>
      </c>
      <c r="S139" s="66" t="str">
        <f t="shared" si="30"/>
        <v/>
      </c>
      <c r="T139" s="46" t="str">
        <f t="shared" si="46"/>
        <v/>
      </c>
      <c r="U139" s="66" t="str">
        <f t="shared" si="31"/>
        <v/>
      </c>
      <c r="V139" s="46" t="str">
        <f t="shared" si="47"/>
        <v/>
      </c>
      <c r="W139" s="65" t="str">
        <f t="shared" si="32"/>
        <v/>
      </c>
      <c r="X139" s="46" t="str">
        <f>IF(A138&lt;$C$9,'MASTER COPY'!M137,"")</f>
        <v/>
      </c>
      <c r="Y139" s="66" t="str">
        <f t="shared" si="33"/>
        <v/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L139" s="83" t="str">
        <f>IF(A138&lt;$C$9,'ASSIGNMENT-CLASSTEST'!G136*10,"")</f>
        <v/>
      </c>
      <c r="BM139" s="83" t="str">
        <f>IF(A138&lt;$C$9,'ASSIGNMENT-CLASSTEST'!H136*10,"")</f>
        <v/>
      </c>
      <c r="BN139" s="83" t="str">
        <f>IF(A138&lt;$C$9,'ASSIGNMENT-CLASSTEST'!I136*10,"")</f>
        <v/>
      </c>
      <c r="BO139" s="83" t="str">
        <f>IF(A138&lt;$C$9,('ASSIGNMENT-CLASSTEST'!D136*100)/15,"")</f>
        <v/>
      </c>
      <c r="BP139" s="83" t="str">
        <f>IF(A138&lt;$C$9,('ASSIGNMENT-CLASSTEST'!E136*100)/15,"")</f>
        <v/>
      </c>
      <c r="BQ139" s="83" t="str">
        <f t="shared" si="48"/>
        <v/>
      </c>
      <c r="BR139" s="83" t="str">
        <f t="shared" si="49"/>
        <v/>
      </c>
      <c r="BS139" s="103" t="str">
        <f t="shared" si="50"/>
        <v/>
      </c>
      <c r="BT139" s="103" t="str">
        <f t="shared" si="51"/>
        <v/>
      </c>
      <c r="BU139" s="103" t="str">
        <f t="shared" si="52"/>
        <v/>
      </c>
      <c r="BV139" s="103" t="str">
        <f t="shared" si="53"/>
        <v/>
      </c>
    </row>
    <row r="140" spans="1:74" x14ac:dyDescent="0.25">
      <c r="A140" s="66" t="str">
        <f>IF(A139&lt;$C$9,'MASTER COPY'!A138,"")</f>
        <v/>
      </c>
      <c r="B140" s="34" t="str">
        <f>IF(A139&lt;$C$9,'MASTER COPY'!B138,"")</f>
        <v/>
      </c>
      <c r="C140" s="34" t="str">
        <f>IF(A139&lt;$C$9,'MASTER COPY'!C138,"")</f>
        <v/>
      </c>
      <c r="D140" s="46" t="str">
        <f t="shared" si="34"/>
        <v/>
      </c>
      <c r="E140" s="36" t="str">
        <f t="shared" si="35"/>
        <v/>
      </c>
      <c r="F140" s="46" t="str">
        <f t="shared" si="36"/>
        <v/>
      </c>
      <c r="G140" s="66" t="str">
        <f t="shared" si="37"/>
        <v/>
      </c>
      <c r="H140" s="46" t="str">
        <f t="shared" si="38"/>
        <v/>
      </c>
      <c r="I140" s="66" t="str">
        <f t="shared" si="39"/>
        <v/>
      </c>
      <c r="J140" s="46" t="str">
        <f t="shared" si="40"/>
        <v/>
      </c>
      <c r="K140" s="66" t="str">
        <f t="shared" si="41"/>
        <v/>
      </c>
      <c r="L140" s="46" t="str">
        <f t="shared" ref="L140:L203" si="54">IF(A139&lt;$C$9,BL140*$L$9/100,"")</f>
        <v/>
      </c>
      <c r="M140" s="66" t="str">
        <f t="shared" si="42"/>
        <v/>
      </c>
      <c r="N140" s="46" t="str">
        <f t="shared" si="43"/>
        <v/>
      </c>
      <c r="O140" s="66" t="str">
        <f t="shared" ref="O140:O203" si="55">IF(A139&lt;$C$9,IF(((N140/$N$9)*100)&lt;$O$9,"N","Y"),"")</f>
        <v/>
      </c>
      <c r="P140" s="46" t="str">
        <f t="shared" si="44"/>
        <v/>
      </c>
      <c r="Q140" s="66" t="str">
        <f t="shared" ref="Q140:Q203" si="56">IF(A139&lt;$C$9,IF(((P140/$P$9)*100)&lt;$Q$9,"N","Y"),"")</f>
        <v/>
      </c>
      <c r="R140" s="46" t="str">
        <f t="shared" si="45"/>
        <v/>
      </c>
      <c r="S140" s="66" t="str">
        <f t="shared" ref="S140:S203" si="57">IF(A139&lt;$C$9,IF(((R140/$R$9)*100)&lt;$S$9,"N","Y"),"")</f>
        <v/>
      </c>
      <c r="T140" s="46" t="str">
        <f t="shared" si="46"/>
        <v/>
      </c>
      <c r="U140" s="66" t="str">
        <f t="shared" ref="U140:U203" si="58">IF(A139&lt;$C$9,IF(((T140/$T$9)*100)&lt;$U$9,"N","Y"),"")</f>
        <v/>
      </c>
      <c r="V140" s="46" t="str">
        <f t="shared" si="47"/>
        <v/>
      </c>
      <c r="W140" s="65" t="str">
        <f t="shared" ref="W140:W203" si="59">IF(A139&lt;$C$9,IF(((V140/$V$9)*100)&lt;$W$9,"N","Y"),"")</f>
        <v/>
      </c>
      <c r="X140" s="46" t="str">
        <f>IF(A139&lt;$C$9,'MASTER COPY'!M138,"")</f>
        <v/>
      </c>
      <c r="Y140" s="66" t="str">
        <f t="shared" ref="Y140:Y203" si="60">IF(A139&lt;$C$9,IF(((X140/$X$9)*100)&lt;$Y$9,"N","Y"),"")</f>
        <v/>
      </c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L140" s="83" t="str">
        <f>IF(A139&lt;$C$9,'ASSIGNMENT-CLASSTEST'!G137*10,"")</f>
        <v/>
      </c>
      <c r="BM140" s="83" t="str">
        <f>IF(A139&lt;$C$9,'ASSIGNMENT-CLASSTEST'!H137*10,"")</f>
        <v/>
      </c>
      <c r="BN140" s="83" t="str">
        <f>IF(A139&lt;$C$9,'ASSIGNMENT-CLASSTEST'!I137*10,"")</f>
        <v/>
      </c>
      <c r="BO140" s="83" t="str">
        <f>IF(A139&lt;$C$9,('ASSIGNMENT-CLASSTEST'!D137*100)/15,"")</f>
        <v/>
      </c>
      <c r="BP140" s="83" t="str">
        <f>IF(A139&lt;$C$9,('ASSIGNMENT-CLASSTEST'!E137*100)/15,"")</f>
        <v/>
      </c>
      <c r="BQ140" s="83" t="str">
        <f t="shared" si="48"/>
        <v/>
      </c>
      <c r="BR140" s="83" t="str">
        <f t="shared" si="49"/>
        <v/>
      </c>
      <c r="BS140" s="103" t="str">
        <f t="shared" si="50"/>
        <v/>
      </c>
      <c r="BT140" s="103" t="str">
        <f t="shared" si="51"/>
        <v/>
      </c>
      <c r="BU140" s="103" t="str">
        <f t="shared" si="52"/>
        <v/>
      </c>
      <c r="BV140" s="103" t="str">
        <f t="shared" si="53"/>
        <v/>
      </c>
    </row>
    <row r="141" spans="1:74" x14ac:dyDescent="0.25">
      <c r="A141" s="66" t="str">
        <f>IF(A140&lt;$C$9,'MASTER COPY'!A139,"")</f>
        <v/>
      </c>
      <c r="B141" s="34" t="str">
        <f>IF(A140&lt;$C$9,'MASTER COPY'!B139,"")</f>
        <v/>
      </c>
      <c r="C141" s="34" t="str">
        <f>IF(A140&lt;$C$9,'MASTER COPY'!C139,"")</f>
        <v/>
      </c>
      <c r="D141" s="46" t="str">
        <f t="shared" ref="D141:D204" si="61">IF(A140&lt;$C$9,MIN(BQ141-(F141+H141+J141+L141),$D$9),"")</f>
        <v/>
      </c>
      <c r="E141" s="36" t="str">
        <f t="shared" ref="E141:E157" si="62">IF(A140&lt;$C$9,IF(((D141/$D$9)*100)&lt;$E$9,"N","Y"),"")</f>
        <v/>
      </c>
      <c r="F141" s="46" t="str">
        <f t="shared" ref="F141:F204" si="63">IF(A140&lt;$C$9,BQ141*$F$9/100,"")</f>
        <v/>
      </c>
      <c r="G141" s="66" t="str">
        <f t="shared" ref="G141:G157" si="64">IF(A140&lt;$C$9,IF(((F141/$F$9)*100)&lt;$G$9,"N","Y"),"")</f>
        <v/>
      </c>
      <c r="H141" s="46" t="str">
        <f t="shared" ref="H141:H204" si="65">IF(A140&lt;$C$9,BQ141*$H$9/100,"")</f>
        <v/>
      </c>
      <c r="I141" s="66" t="str">
        <f t="shared" ref="I141:I157" si="66">IF(A140&lt;$C$9,IF(((H141/$H$9)*100)&lt;$J$9,"N","Y"),"")</f>
        <v/>
      </c>
      <c r="J141" s="46" t="str">
        <f t="shared" ref="J141:J204" si="67">IF(A140&lt;$C$9,BQ141*$J$9/100,"")</f>
        <v/>
      </c>
      <c r="K141" s="66" t="str">
        <f t="shared" ref="K141:K157" si="68">IF(A140&lt;$C$9,IF(((J141/$J$9)*100)&lt;$K$9,"N","Y"),"")</f>
        <v/>
      </c>
      <c r="L141" s="46" t="str">
        <f t="shared" si="54"/>
        <v/>
      </c>
      <c r="M141" s="66" t="str">
        <f t="shared" ref="M141:M157" si="69">IF(A140&lt;$C$9,IF(((L141/$L$9)*100)&lt;$M$9,"N","Y"),"")</f>
        <v/>
      </c>
      <c r="N141" s="46" t="str">
        <f t="shared" ref="N141:N204" si="70">IF(A140&lt;$C$9,MIN(BR141-(V141+P141+R141+T141),$N$9),"")</f>
        <v/>
      </c>
      <c r="O141" s="66" t="str">
        <f t="shared" si="55"/>
        <v/>
      </c>
      <c r="P141" s="46" t="str">
        <f t="shared" ref="P141:P204" si="71">IF(A140&lt;$C$9,BR141*$P$9/100,"")</f>
        <v/>
      </c>
      <c r="Q141" s="66" t="str">
        <f t="shared" si="56"/>
        <v/>
      </c>
      <c r="R141" s="46" t="str">
        <f t="shared" ref="R141:R204" si="72">IF(A140&lt;$C$9,BR141*$R$9/100,"")</f>
        <v/>
      </c>
      <c r="S141" s="66" t="str">
        <f t="shared" si="57"/>
        <v/>
      </c>
      <c r="T141" s="46" t="str">
        <f t="shared" ref="T141:T204" si="73">IF(A140&lt;$C$9,BR141*$T$9/100,"")</f>
        <v/>
      </c>
      <c r="U141" s="66" t="str">
        <f t="shared" si="58"/>
        <v/>
      </c>
      <c r="V141" s="46" t="str">
        <f t="shared" ref="V141:V204" si="74">IF(A140&lt;$C$9,BR141*$V$9/100,"")</f>
        <v/>
      </c>
      <c r="W141" s="65" t="str">
        <f t="shared" si="59"/>
        <v/>
      </c>
      <c r="X141" s="46" t="str">
        <f>IF(A140&lt;$C$9,'MASTER COPY'!M139,"")</f>
        <v/>
      </c>
      <c r="Y141" s="66" t="str">
        <f t="shared" si="60"/>
        <v/>
      </c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L141" s="83" t="str">
        <f>IF(A140&lt;$C$9,'ASSIGNMENT-CLASSTEST'!G138*10,"")</f>
        <v/>
      </c>
      <c r="BM141" s="83" t="str">
        <f>IF(A140&lt;$C$9,'ASSIGNMENT-CLASSTEST'!H138*10,"")</f>
        <v/>
      </c>
      <c r="BN141" s="83" t="str">
        <f>IF(A140&lt;$C$9,'ASSIGNMENT-CLASSTEST'!I138*10,"")</f>
        <v/>
      </c>
      <c r="BO141" s="83" t="str">
        <f>IF(A140&lt;$C$9,('ASSIGNMENT-CLASSTEST'!D138*100)/15,"")</f>
        <v/>
      </c>
      <c r="BP141" s="83" t="str">
        <f>IF(A140&lt;$C$9,('ASSIGNMENT-CLASSTEST'!E138*100)/15,"")</f>
        <v/>
      </c>
      <c r="BQ141" s="83" t="str">
        <f t="shared" ref="BQ141:BQ157" si="75">IF(A140&lt;$C$9,AVERAGE(BL141:BN141),"")</f>
        <v/>
      </c>
      <c r="BR141" s="83" t="str">
        <f t="shared" ref="BR141:BR157" si="76">IF(A140&lt;$C$9,AVERAGE(BO141:BP141),"")</f>
        <v/>
      </c>
      <c r="BS141" s="103" t="str">
        <f t="shared" ref="BS141:BS204" si="77">IF(A140&lt;$C$9,D141+F141+H141+J141+L141,"")</f>
        <v/>
      </c>
      <c r="BT141" s="103" t="str">
        <f t="shared" ref="BT141:BT204" si="78">IF(A140&lt;$C$9,N141+P141+R141+T141+V141,"")</f>
        <v/>
      </c>
      <c r="BU141" s="103" t="str">
        <f t="shared" ref="BU141:BU204" si="79">IF(A140&lt;$C$9,BQ141-BS141,"")</f>
        <v/>
      </c>
      <c r="BV141" s="103" t="str">
        <f t="shared" ref="BV141:BV204" si="80">IF(A140&lt;$C$9,BR141-BT141,"")</f>
        <v/>
      </c>
    </row>
    <row r="142" spans="1:74" x14ac:dyDescent="0.25">
      <c r="A142" s="66" t="str">
        <f>IF(A141&lt;$C$9,'MASTER COPY'!A140,"")</f>
        <v/>
      </c>
      <c r="B142" s="34" t="str">
        <f>IF(A141&lt;$C$9,'MASTER COPY'!B140,"")</f>
        <v/>
      </c>
      <c r="C142" s="34" t="str">
        <f>IF(A141&lt;$C$9,'MASTER COPY'!C140,"")</f>
        <v/>
      </c>
      <c r="D142" s="46" t="str">
        <f t="shared" si="61"/>
        <v/>
      </c>
      <c r="E142" s="36" t="str">
        <f t="shared" si="62"/>
        <v/>
      </c>
      <c r="F142" s="46" t="str">
        <f t="shared" si="63"/>
        <v/>
      </c>
      <c r="G142" s="66" t="str">
        <f t="shared" si="64"/>
        <v/>
      </c>
      <c r="H142" s="46" t="str">
        <f t="shared" si="65"/>
        <v/>
      </c>
      <c r="I142" s="66" t="str">
        <f t="shared" si="66"/>
        <v/>
      </c>
      <c r="J142" s="46" t="str">
        <f t="shared" si="67"/>
        <v/>
      </c>
      <c r="K142" s="66" t="str">
        <f t="shared" si="68"/>
        <v/>
      </c>
      <c r="L142" s="46" t="str">
        <f t="shared" si="54"/>
        <v/>
      </c>
      <c r="M142" s="66" t="str">
        <f t="shared" si="69"/>
        <v/>
      </c>
      <c r="N142" s="46" t="str">
        <f t="shared" si="70"/>
        <v/>
      </c>
      <c r="O142" s="66" t="str">
        <f t="shared" si="55"/>
        <v/>
      </c>
      <c r="P142" s="46" t="str">
        <f t="shared" si="71"/>
        <v/>
      </c>
      <c r="Q142" s="66" t="str">
        <f t="shared" si="56"/>
        <v/>
      </c>
      <c r="R142" s="46" t="str">
        <f t="shared" si="72"/>
        <v/>
      </c>
      <c r="S142" s="66" t="str">
        <f t="shared" si="57"/>
        <v/>
      </c>
      <c r="T142" s="46" t="str">
        <f t="shared" si="73"/>
        <v/>
      </c>
      <c r="U142" s="66" t="str">
        <f t="shared" si="58"/>
        <v/>
      </c>
      <c r="V142" s="46" t="str">
        <f t="shared" si="74"/>
        <v/>
      </c>
      <c r="W142" s="65" t="str">
        <f t="shared" si="59"/>
        <v/>
      </c>
      <c r="X142" s="46" t="str">
        <f>IF(A141&lt;$C$9,'MASTER COPY'!M140,"")</f>
        <v/>
      </c>
      <c r="Y142" s="66" t="str">
        <f t="shared" si="60"/>
        <v/>
      </c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L142" s="83" t="str">
        <f>IF(A141&lt;$C$9,'ASSIGNMENT-CLASSTEST'!G139*10,"")</f>
        <v/>
      </c>
      <c r="BM142" s="83" t="str">
        <f>IF(A141&lt;$C$9,'ASSIGNMENT-CLASSTEST'!H139*10,"")</f>
        <v/>
      </c>
      <c r="BN142" s="83" t="str">
        <f>IF(A141&lt;$C$9,'ASSIGNMENT-CLASSTEST'!I139*10,"")</f>
        <v/>
      </c>
      <c r="BO142" s="83" t="str">
        <f>IF(A141&lt;$C$9,('ASSIGNMENT-CLASSTEST'!D139*100)/15,"")</f>
        <v/>
      </c>
      <c r="BP142" s="83" t="str">
        <f>IF(A141&lt;$C$9,('ASSIGNMENT-CLASSTEST'!E139*100)/15,"")</f>
        <v/>
      </c>
      <c r="BQ142" s="83" t="str">
        <f t="shared" si="75"/>
        <v/>
      </c>
      <c r="BR142" s="83" t="str">
        <f t="shared" si="76"/>
        <v/>
      </c>
      <c r="BS142" s="103" t="str">
        <f t="shared" si="77"/>
        <v/>
      </c>
      <c r="BT142" s="103" t="str">
        <f t="shared" si="78"/>
        <v/>
      </c>
      <c r="BU142" s="103" t="str">
        <f t="shared" si="79"/>
        <v/>
      </c>
      <c r="BV142" s="103" t="str">
        <f t="shared" si="80"/>
        <v/>
      </c>
    </row>
    <row r="143" spans="1:74" x14ac:dyDescent="0.25">
      <c r="A143" s="66" t="str">
        <f>IF(A142&lt;$C$9,'MASTER COPY'!A141,"")</f>
        <v/>
      </c>
      <c r="B143" s="34" t="str">
        <f>IF(A142&lt;$C$9,'MASTER COPY'!B141,"")</f>
        <v/>
      </c>
      <c r="C143" s="34" t="str">
        <f>IF(A142&lt;$C$9,'MASTER COPY'!C141,"")</f>
        <v/>
      </c>
      <c r="D143" s="46" t="str">
        <f t="shared" si="61"/>
        <v/>
      </c>
      <c r="E143" s="36" t="str">
        <f t="shared" si="62"/>
        <v/>
      </c>
      <c r="F143" s="46" t="str">
        <f t="shared" si="63"/>
        <v/>
      </c>
      <c r="G143" s="66" t="str">
        <f t="shared" si="64"/>
        <v/>
      </c>
      <c r="H143" s="46" t="str">
        <f t="shared" si="65"/>
        <v/>
      </c>
      <c r="I143" s="66" t="str">
        <f t="shared" si="66"/>
        <v/>
      </c>
      <c r="J143" s="46" t="str">
        <f t="shared" si="67"/>
        <v/>
      </c>
      <c r="K143" s="66" t="str">
        <f t="shared" si="68"/>
        <v/>
      </c>
      <c r="L143" s="46" t="str">
        <f t="shared" si="54"/>
        <v/>
      </c>
      <c r="M143" s="66" t="str">
        <f t="shared" si="69"/>
        <v/>
      </c>
      <c r="N143" s="46" t="str">
        <f t="shared" si="70"/>
        <v/>
      </c>
      <c r="O143" s="66" t="str">
        <f t="shared" si="55"/>
        <v/>
      </c>
      <c r="P143" s="46" t="str">
        <f t="shared" si="71"/>
        <v/>
      </c>
      <c r="Q143" s="66" t="str">
        <f t="shared" si="56"/>
        <v/>
      </c>
      <c r="R143" s="46" t="str">
        <f t="shared" si="72"/>
        <v/>
      </c>
      <c r="S143" s="66" t="str">
        <f t="shared" si="57"/>
        <v/>
      </c>
      <c r="T143" s="46" t="str">
        <f t="shared" si="73"/>
        <v/>
      </c>
      <c r="U143" s="66" t="str">
        <f t="shared" si="58"/>
        <v/>
      </c>
      <c r="V143" s="46" t="str">
        <f t="shared" si="74"/>
        <v/>
      </c>
      <c r="W143" s="65" t="str">
        <f t="shared" si="59"/>
        <v/>
      </c>
      <c r="X143" s="46" t="str">
        <f>IF(A142&lt;$C$9,'MASTER COPY'!M141,"")</f>
        <v/>
      </c>
      <c r="Y143" s="66" t="str">
        <f t="shared" si="60"/>
        <v/>
      </c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L143" s="83" t="str">
        <f>IF(A142&lt;$C$9,'ASSIGNMENT-CLASSTEST'!G140*10,"")</f>
        <v/>
      </c>
      <c r="BM143" s="83" t="str">
        <f>IF(A142&lt;$C$9,'ASSIGNMENT-CLASSTEST'!H140*10,"")</f>
        <v/>
      </c>
      <c r="BN143" s="83" t="str">
        <f>IF(A142&lt;$C$9,'ASSIGNMENT-CLASSTEST'!I140*10,"")</f>
        <v/>
      </c>
      <c r="BO143" s="83" t="str">
        <f>IF(A142&lt;$C$9,('ASSIGNMENT-CLASSTEST'!D140*100)/15,"")</f>
        <v/>
      </c>
      <c r="BP143" s="83" t="str">
        <f>IF(A142&lt;$C$9,('ASSIGNMENT-CLASSTEST'!E140*100)/15,"")</f>
        <v/>
      </c>
      <c r="BQ143" s="83" t="str">
        <f t="shared" si="75"/>
        <v/>
      </c>
      <c r="BR143" s="83" t="str">
        <f t="shared" si="76"/>
        <v/>
      </c>
      <c r="BS143" s="103" t="str">
        <f t="shared" si="77"/>
        <v/>
      </c>
      <c r="BT143" s="103" t="str">
        <f t="shared" si="78"/>
        <v/>
      </c>
      <c r="BU143" s="103" t="str">
        <f t="shared" si="79"/>
        <v/>
      </c>
      <c r="BV143" s="103" t="str">
        <f t="shared" si="80"/>
        <v/>
      </c>
    </row>
    <row r="144" spans="1:74" x14ac:dyDescent="0.25">
      <c r="A144" s="66" t="str">
        <f>IF(A143&lt;$C$9,'MASTER COPY'!A142,"")</f>
        <v/>
      </c>
      <c r="B144" s="34" t="str">
        <f>IF(A143&lt;$C$9,'MASTER COPY'!B142,"")</f>
        <v/>
      </c>
      <c r="C144" s="34" t="str">
        <f>IF(A143&lt;$C$9,'MASTER COPY'!C142,"")</f>
        <v/>
      </c>
      <c r="D144" s="46" t="str">
        <f t="shared" si="61"/>
        <v/>
      </c>
      <c r="E144" s="36" t="str">
        <f t="shared" si="62"/>
        <v/>
      </c>
      <c r="F144" s="46" t="str">
        <f t="shared" si="63"/>
        <v/>
      </c>
      <c r="G144" s="66" t="str">
        <f t="shared" si="64"/>
        <v/>
      </c>
      <c r="H144" s="46" t="str">
        <f t="shared" si="65"/>
        <v/>
      </c>
      <c r="I144" s="66" t="str">
        <f t="shared" si="66"/>
        <v/>
      </c>
      <c r="J144" s="46" t="str">
        <f t="shared" si="67"/>
        <v/>
      </c>
      <c r="K144" s="66" t="str">
        <f t="shared" si="68"/>
        <v/>
      </c>
      <c r="L144" s="46" t="str">
        <f t="shared" si="54"/>
        <v/>
      </c>
      <c r="M144" s="66" t="str">
        <f t="shared" si="69"/>
        <v/>
      </c>
      <c r="N144" s="46" t="str">
        <f t="shared" si="70"/>
        <v/>
      </c>
      <c r="O144" s="66" t="str">
        <f t="shared" si="55"/>
        <v/>
      </c>
      <c r="P144" s="46" t="str">
        <f t="shared" si="71"/>
        <v/>
      </c>
      <c r="Q144" s="66" t="str">
        <f t="shared" si="56"/>
        <v/>
      </c>
      <c r="R144" s="46" t="str">
        <f t="shared" si="72"/>
        <v/>
      </c>
      <c r="S144" s="66" t="str">
        <f t="shared" si="57"/>
        <v/>
      </c>
      <c r="T144" s="46" t="str">
        <f t="shared" si="73"/>
        <v/>
      </c>
      <c r="U144" s="66" t="str">
        <f t="shared" si="58"/>
        <v/>
      </c>
      <c r="V144" s="46" t="str">
        <f t="shared" si="74"/>
        <v/>
      </c>
      <c r="W144" s="65" t="str">
        <f t="shared" si="59"/>
        <v/>
      </c>
      <c r="X144" s="46" t="str">
        <f>IF(A143&lt;$C$9,'MASTER COPY'!M142,"")</f>
        <v/>
      </c>
      <c r="Y144" s="66" t="str">
        <f t="shared" si="60"/>
        <v/>
      </c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L144" s="83" t="str">
        <f>IF(A143&lt;$C$9,'ASSIGNMENT-CLASSTEST'!G141*10,"")</f>
        <v/>
      </c>
      <c r="BM144" s="83" t="str">
        <f>IF(A143&lt;$C$9,'ASSIGNMENT-CLASSTEST'!H141*10,"")</f>
        <v/>
      </c>
      <c r="BN144" s="83" t="str">
        <f>IF(A143&lt;$C$9,'ASSIGNMENT-CLASSTEST'!I141*10,"")</f>
        <v/>
      </c>
      <c r="BO144" s="83" t="str">
        <f>IF(A143&lt;$C$9,('ASSIGNMENT-CLASSTEST'!D141*100)/15,"")</f>
        <v/>
      </c>
      <c r="BP144" s="83" t="str">
        <f>IF(A143&lt;$C$9,('ASSIGNMENT-CLASSTEST'!E141*100)/15,"")</f>
        <v/>
      </c>
      <c r="BQ144" s="83" t="str">
        <f t="shared" si="75"/>
        <v/>
      </c>
      <c r="BR144" s="83" t="str">
        <f t="shared" si="76"/>
        <v/>
      </c>
      <c r="BS144" s="103" t="str">
        <f t="shared" si="77"/>
        <v/>
      </c>
      <c r="BT144" s="103" t="str">
        <f t="shared" si="78"/>
        <v/>
      </c>
      <c r="BU144" s="103" t="str">
        <f t="shared" si="79"/>
        <v/>
      </c>
      <c r="BV144" s="103" t="str">
        <f t="shared" si="80"/>
        <v/>
      </c>
    </row>
    <row r="145" spans="1:74" x14ac:dyDescent="0.25">
      <c r="A145" s="66" t="str">
        <f>IF(A144&lt;$C$9,'MASTER COPY'!A143,"")</f>
        <v/>
      </c>
      <c r="B145" s="34" t="str">
        <f>IF(A144&lt;$C$9,'MASTER COPY'!B143,"")</f>
        <v/>
      </c>
      <c r="C145" s="34" t="str">
        <f>IF(A144&lt;$C$9,'MASTER COPY'!C143,"")</f>
        <v/>
      </c>
      <c r="D145" s="46" t="str">
        <f t="shared" si="61"/>
        <v/>
      </c>
      <c r="E145" s="36" t="str">
        <f t="shared" si="62"/>
        <v/>
      </c>
      <c r="F145" s="46" t="str">
        <f t="shared" si="63"/>
        <v/>
      </c>
      <c r="G145" s="66" t="str">
        <f t="shared" si="64"/>
        <v/>
      </c>
      <c r="H145" s="46" t="str">
        <f t="shared" si="65"/>
        <v/>
      </c>
      <c r="I145" s="66" t="str">
        <f t="shared" si="66"/>
        <v/>
      </c>
      <c r="J145" s="46" t="str">
        <f t="shared" si="67"/>
        <v/>
      </c>
      <c r="K145" s="66" t="str">
        <f t="shared" si="68"/>
        <v/>
      </c>
      <c r="L145" s="46" t="str">
        <f t="shared" si="54"/>
        <v/>
      </c>
      <c r="M145" s="66" t="str">
        <f t="shared" si="69"/>
        <v/>
      </c>
      <c r="N145" s="46" t="str">
        <f t="shared" si="70"/>
        <v/>
      </c>
      <c r="O145" s="66" t="str">
        <f t="shared" si="55"/>
        <v/>
      </c>
      <c r="P145" s="46" t="str">
        <f t="shared" si="71"/>
        <v/>
      </c>
      <c r="Q145" s="66" t="str">
        <f t="shared" si="56"/>
        <v/>
      </c>
      <c r="R145" s="46" t="str">
        <f t="shared" si="72"/>
        <v/>
      </c>
      <c r="S145" s="66" t="str">
        <f t="shared" si="57"/>
        <v/>
      </c>
      <c r="T145" s="46" t="str">
        <f t="shared" si="73"/>
        <v/>
      </c>
      <c r="U145" s="66" t="str">
        <f t="shared" si="58"/>
        <v/>
      </c>
      <c r="V145" s="46" t="str">
        <f t="shared" si="74"/>
        <v/>
      </c>
      <c r="W145" s="65" t="str">
        <f t="shared" si="59"/>
        <v/>
      </c>
      <c r="X145" s="46" t="str">
        <f>IF(A144&lt;$C$9,'MASTER COPY'!M143,"")</f>
        <v/>
      </c>
      <c r="Y145" s="66" t="str">
        <f t="shared" si="60"/>
        <v/>
      </c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L145" s="83" t="str">
        <f>IF(A144&lt;$C$9,'ASSIGNMENT-CLASSTEST'!G142*10,"")</f>
        <v/>
      </c>
      <c r="BM145" s="83" t="str">
        <f>IF(A144&lt;$C$9,'ASSIGNMENT-CLASSTEST'!H142*10,"")</f>
        <v/>
      </c>
      <c r="BN145" s="83" t="str">
        <f>IF(A144&lt;$C$9,'ASSIGNMENT-CLASSTEST'!I142*10,"")</f>
        <v/>
      </c>
      <c r="BO145" s="83" t="str">
        <f>IF(A144&lt;$C$9,('ASSIGNMENT-CLASSTEST'!D142*100)/15,"")</f>
        <v/>
      </c>
      <c r="BP145" s="83" t="str">
        <f>IF(A144&lt;$C$9,('ASSIGNMENT-CLASSTEST'!E142*100)/15,"")</f>
        <v/>
      </c>
      <c r="BQ145" s="83" t="str">
        <f t="shared" si="75"/>
        <v/>
      </c>
      <c r="BR145" s="83" t="str">
        <f t="shared" si="76"/>
        <v/>
      </c>
      <c r="BS145" s="103" t="str">
        <f t="shared" si="77"/>
        <v/>
      </c>
      <c r="BT145" s="103" t="str">
        <f t="shared" si="78"/>
        <v/>
      </c>
      <c r="BU145" s="103" t="str">
        <f t="shared" si="79"/>
        <v/>
      </c>
      <c r="BV145" s="103" t="str">
        <f t="shared" si="80"/>
        <v/>
      </c>
    </row>
    <row r="146" spans="1:74" x14ac:dyDescent="0.25">
      <c r="A146" s="66" t="str">
        <f>IF(A145&lt;$C$9,'MASTER COPY'!A144,"")</f>
        <v/>
      </c>
      <c r="B146" s="34" t="str">
        <f>IF(A145&lt;$C$9,'MASTER COPY'!B144,"")</f>
        <v/>
      </c>
      <c r="C146" s="34" t="str">
        <f>IF(A145&lt;$C$9,'MASTER COPY'!C144,"")</f>
        <v/>
      </c>
      <c r="D146" s="46" t="str">
        <f t="shared" si="61"/>
        <v/>
      </c>
      <c r="E146" s="36" t="str">
        <f t="shared" si="62"/>
        <v/>
      </c>
      <c r="F146" s="46" t="str">
        <f t="shared" si="63"/>
        <v/>
      </c>
      <c r="G146" s="66" t="str">
        <f t="shared" si="64"/>
        <v/>
      </c>
      <c r="H146" s="46" t="str">
        <f t="shared" si="65"/>
        <v/>
      </c>
      <c r="I146" s="66" t="str">
        <f t="shared" si="66"/>
        <v/>
      </c>
      <c r="J146" s="46" t="str">
        <f t="shared" si="67"/>
        <v/>
      </c>
      <c r="K146" s="66" t="str">
        <f t="shared" si="68"/>
        <v/>
      </c>
      <c r="L146" s="46" t="str">
        <f t="shared" si="54"/>
        <v/>
      </c>
      <c r="M146" s="66" t="str">
        <f t="shared" si="69"/>
        <v/>
      </c>
      <c r="N146" s="46" t="str">
        <f t="shared" si="70"/>
        <v/>
      </c>
      <c r="O146" s="66" t="str">
        <f t="shared" si="55"/>
        <v/>
      </c>
      <c r="P146" s="46" t="str">
        <f t="shared" si="71"/>
        <v/>
      </c>
      <c r="Q146" s="66" t="str">
        <f t="shared" si="56"/>
        <v/>
      </c>
      <c r="R146" s="46" t="str">
        <f t="shared" si="72"/>
        <v/>
      </c>
      <c r="S146" s="66" t="str">
        <f t="shared" si="57"/>
        <v/>
      </c>
      <c r="T146" s="46" t="str">
        <f t="shared" si="73"/>
        <v/>
      </c>
      <c r="U146" s="66" t="str">
        <f t="shared" si="58"/>
        <v/>
      </c>
      <c r="V146" s="46" t="str">
        <f t="shared" si="74"/>
        <v/>
      </c>
      <c r="W146" s="65" t="str">
        <f t="shared" si="59"/>
        <v/>
      </c>
      <c r="X146" s="46" t="str">
        <f>IF(A145&lt;$C$9,'MASTER COPY'!M144,"")</f>
        <v/>
      </c>
      <c r="Y146" s="66" t="str">
        <f t="shared" si="60"/>
        <v/>
      </c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L146" s="83" t="str">
        <f>IF(A145&lt;$C$9,'ASSIGNMENT-CLASSTEST'!G143*10,"")</f>
        <v/>
      </c>
      <c r="BM146" s="83" t="str">
        <f>IF(A145&lt;$C$9,'ASSIGNMENT-CLASSTEST'!H143*10,"")</f>
        <v/>
      </c>
      <c r="BN146" s="83" t="str">
        <f>IF(A145&lt;$C$9,'ASSIGNMENT-CLASSTEST'!I143*10,"")</f>
        <v/>
      </c>
      <c r="BO146" s="83" t="str">
        <f>IF(A145&lt;$C$9,('ASSIGNMENT-CLASSTEST'!D143*100)/15,"")</f>
        <v/>
      </c>
      <c r="BP146" s="83" t="str">
        <f>IF(A145&lt;$C$9,('ASSIGNMENT-CLASSTEST'!E143*100)/15,"")</f>
        <v/>
      </c>
      <c r="BQ146" s="83" t="str">
        <f t="shared" si="75"/>
        <v/>
      </c>
      <c r="BR146" s="83" t="str">
        <f t="shared" si="76"/>
        <v/>
      </c>
      <c r="BS146" s="103" t="str">
        <f t="shared" si="77"/>
        <v/>
      </c>
      <c r="BT146" s="103" t="str">
        <f t="shared" si="78"/>
        <v/>
      </c>
      <c r="BU146" s="103" t="str">
        <f t="shared" si="79"/>
        <v/>
      </c>
      <c r="BV146" s="103" t="str">
        <f t="shared" si="80"/>
        <v/>
      </c>
    </row>
    <row r="147" spans="1:74" x14ac:dyDescent="0.25">
      <c r="A147" s="66" t="str">
        <f>IF(A146&lt;$C$9,'MASTER COPY'!A145,"")</f>
        <v/>
      </c>
      <c r="B147" s="34" t="str">
        <f>IF(A146&lt;$C$9,'MASTER COPY'!B145,"")</f>
        <v/>
      </c>
      <c r="C147" s="34" t="str">
        <f>IF(A146&lt;$C$9,'MASTER COPY'!C145,"")</f>
        <v/>
      </c>
      <c r="D147" s="46" t="str">
        <f t="shared" si="61"/>
        <v/>
      </c>
      <c r="E147" s="36" t="str">
        <f t="shared" si="62"/>
        <v/>
      </c>
      <c r="F147" s="46" t="str">
        <f t="shared" si="63"/>
        <v/>
      </c>
      <c r="G147" s="66" t="str">
        <f t="shared" si="64"/>
        <v/>
      </c>
      <c r="H147" s="46" t="str">
        <f t="shared" si="65"/>
        <v/>
      </c>
      <c r="I147" s="66" t="str">
        <f t="shared" si="66"/>
        <v/>
      </c>
      <c r="J147" s="46" t="str">
        <f t="shared" si="67"/>
        <v/>
      </c>
      <c r="K147" s="66" t="str">
        <f t="shared" si="68"/>
        <v/>
      </c>
      <c r="L147" s="46" t="str">
        <f t="shared" si="54"/>
        <v/>
      </c>
      <c r="M147" s="66" t="str">
        <f t="shared" si="69"/>
        <v/>
      </c>
      <c r="N147" s="46" t="str">
        <f t="shared" si="70"/>
        <v/>
      </c>
      <c r="O147" s="66" t="str">
        <f t="shared" si="55"/>
        <v/>
      </c>
      <c r="P147" s="46" t="str">
        <f t="shared" si="71"/>
        <v/>
      </c>
      <c r="Q147" s="66" t="str">
        <f t="shared" si="56"/>
        <v/>
      </c>
      <c r="R147" s="46" t="str">
        <f t="shared" si="72"/>
        <v/>
      </c>
      <c r="S147" s="66" t="str">
        <f t="shared" si="57"/>
        <v/>
      </c>
      <c r="T147" s="46" t="str">
        <f t="shared" si="73"/>
        <v/>
      </c>
      <c r="U147" s="66" t="str">
        <f t="shared" si="58"/>
        <v/>
      </c>
      <c r="V147" s="46" t="str">
        <f t="shared" si="74"/>
        <v/>
      </c>
      <c r="W147" s="65" t="str">
        <f t="shared" si="59"/>
        <v/>
      </c>
      <c r="X147" s="46" t="str">
        <f>IF(A146&lt;$C$9,'MASTER COPY'!M145,"")</f>
        <v/>
      </c>
      <c r="Y147" s="66" t="str">
        <f t="shared" si="60"/>
        <v/>
      </c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L147" s="83" t="str">
        <f>IF(A146&lt;$C$9,'ASSIGNMENT-CLASSTEST'!G144*10,"")</f>
        <v/>
      </c>
      <c r="BM147" s="83" t="str">
        <f>IF(A146&lt;$C$9,'ASSIGNMENT-CLASSTEST'!H144*10,"")</f>
        <v/>
      </c>
      <c r="BN147" s="83" t="str">
        <f>IF(A146&lt;$C$9,'ASSIGNMENT-CLASSTEST'!I144*10,"")</f>
        <v/>
      </c>
      <c r="BO147" s="83" t="str">
        <f>IF(A146&lt;$C$9,('ASSIGNMENT-CLASSTEST'!D144*100)/15,"")</f>
        <v/>
      </c>
      <c r="BP147" s="83" t="str">
        <f>IF(A146&lt;$C$9,('ASSIGNMENT-CLASSTEST'!E144*100)/15,"")</f>
        <v/>
      </c>
      <c r="BQ147" s="83" t="str">
        <f t="shared" si="75"/>
        <v/>
      </c>
      <c r="BR147" s="83" t="str">
        <f t="shared" si="76"/>
        <v/>
      </c>
      <c r="BS147" s="103" t="str">
        <f t="shared" si="77"/>
        <v/>
      </c>
      <c r="BT147" s="103" t="str">
        <f t="shared" si="78"/>
        <v/>
      </c>
      <c r="BU147" s="103" t="str">
        <f t="shared" si="79"/>
        <v/>
      </c>
      <c r="BV147" s="103" t="str">
        <f t="shared" si="80"/>
        <v/>
      </c>
    </row>
    <row r="148" spans="1:74" x14ac:dyDescent="0.25">
      <c r="A148" s="66" t="str">
        <f>IF(A147&lt;$C$9,'MASTER COPY'!A146,"")</f>
        <v/>
      </c>
      <c r="B148" s="34" t="str">
        <f>IF(A147&lt;$C$9,'MASTER COPY'!B146,"")</f>
        <v/>
      </c>
      <c r="C148" s="34" t="str">
        <f>IF(A147&lt;$C$9,'MASTER COPY'!C146,"")</f>
        <v/>
      </c>
      <c r="D148" s="46" t="str">
        <f t="shared" si="61"/>
        <v/>
      </c>
      <c r="E148" s="36" t="str">
        <f t="shared" si="62"/>
        <v/>
      </c>
      <c r="F148" s="46" t="str">
        <f t="shared" si="63"/>
        <v/>
      </c>
      <c r="G148" s="66" t="str">
        <f t="shared" si="64"/>
        <v/>
      </c>
      <c r="H148" s="46" t="str">
        <f t="shared" si="65"/>
        <v/>
      </c>
      <c r="I148" s="66" t="str">
        <f t="shared" si="66"/>
        <v/>
      </c>
      <c r="J148" s="46" t="str">
        <f t="shared" si="67"/>
        <v/>
      </c>
      <c r="K148" s="66" t="str">
        <f t="shared" si="68"/>
        <v/>
      </c>
      <c r="L148" s="46" t="str">
        <f t="shared" si="54"/>
        <v/>
      </c>
      <c r="M148" s="66" t="str">
        <f t="shared" si="69"/>
        <v/>
      </c>
      <c r="N148" s="46" t="str">
        <f t="shared" si="70"/>
        <v/>
      </c>
      <c r="O148" s="66" t="str">
        <f t="shared" si="55"/>
        <v/>
      </c>
      <c r="P148" s="46" t="str">
        <f t="shared" si="71"/>
        <v/>
      </c>
      <c r="Q148" s="66" t="str">
        <f t="shared" si="56"/>
        <v/>
      </c>
      <c r="R148" s="46" t="str">
        <f t="shared" si="72"/>
        <v/>
      </c>
      <c r="S148" s="66" t="str">
        <f t="shared" si="57"/>
        <v/>
      </c>
      <c r="T148" s="46" t="str">
        <f t="shared" si="73"/>
        <v/>
      </c>
      <c r="U148" s="66" t="str">
        <f t="shared" si="58"/>
        <v/>
      </c>
      <c r="V148" s="46" t="str">
        <f t="shared" si="74"/>
        <v/>
      </c>
      <c r="W148" s="65" t="str">
        <f t="shared" si="59"/>
        <v/>
      </c>
      <c r="X148" s="46" t="str">
        <f>IF(A147&lt;$C$9,'MASTER COPY'!M146,"")</f>
        <v/>
      </c>
      <c r="Y148" s="66" t="str">
        <f t="shared" si="60"/>
        <v/>
      </c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L148" s="83" t="str">
        <f>IF(A147&lt;$C$9,'ASSIGNMENT-CLASSTEST'!G145*10,"")</f>
        <v/>
      </c>
      <c r="BM148" s="83" t="str">
        <f>IF(A147&lt;$C$9,'ASSIGNMENT-CLASSTEST'!H145*10,"")</f>
        <v/>
      </c>
      <c r="BN148" s="83" t="str">
        <f>IF(A147&lt;$C$9,'ASSIGNMENT-CLASSTEST'!I145*10,"")</f>
        <v/>
      </c>
      <c r="BO148" s="83" t="str">
        <f>IF(A147&lt;$C$9,('ASSIGNMENT-CLASSTEST'!D145*100)/15,"")</f>
        <v/>
      </c>
      <c r="BP148" s="83" t="str">
        <f>IF(A147&lt;$C$9,('ASSIGNMENT-CLASSTEST'!E145*100)/15,"")</f>
        <v/>
      </c>
      <c r="BQ148" s="83" t="str">
        <f t="shared" si="75"/>
        <v/>
      </c>
      <c r="BR148" s="83" t="str">
        <f t="shared" si="76"/>
        <v/>
      </c>
      <c r="BS148" s="103" t="str">
        <f t="shared" si="77"/>
        <v/>
      </c>
      <c r="BT148" s="103" t="str">
        <f t="shared" si="78"/>
        <v/>
      </c>
      <c r="BU148" s="103" t="str">
        <f t="shared" si="79"/>
        <v/>
      </c>
      <c r="BV148" s="103" t="str">
        <f t="shared" si="80"/>
        <v/>
      </c>
    </row>
    <row r="149" spans="1:74" x14ac:dyDescent="0.25">
      <c r="A149" s="66" t="str">
        <f>IF(A148&lt;$C$9,'MASTER COPY'!A147,"")</f>
        <v/>
      </c>
      <c r="B149" s="34" t="str">
        <f>IF(A148&lt;$C$9,'MASTER COPY'!B147,"")</f>
        <v/>
      </c>
      <c r="C149" s="34" t="str">
        <f>IF(A148&lt;$C$9,'MASTER COPY'!C147,"")</f>
        <v/>
      </c>
      <c r="D149" s="46" t="str">
        <f t="shared" si="61"/>
        <v/>
      </c>
      <c r="E149" s="36" t="str">
        <f t="shared" si="62"/>
        <v/>
      </c>
      <c r="F149" s="46" t="str">
        <f t="shared" si="63"/>
        <v/>
      </c>
      <c r="G149" s="66" t="str">
        <f t="shared" si="64"/>
        <v/>
      </c>
      <c r="H149" s="46" t="str">
        <f t="shared" si="65"/>
        <v/>
      </c>
      <c r="I149" s="66" t="str">
        <f t="shared" si="66"/>
        <v/>
      </c>
      <c r="J149" s="46" t="str">
        <f t="shared" si="67"/>
        <v/>
      </c>
      <c r="K149" s="66" t="str">
        <f t="shared" si="68"/>
        <v/>
      </c>
      <c r="L149" s="46" t="str">
        <f t="shared" si="54"/>
        <v/>
      </c>
      <c r="M149" s="66" t="str">
        <f t="shared" si="69"/>
        <v/>
      </c>
      <c r="N149" s="46" t="str">
        <f t="shared" si="70"/>
        <v/>
      </c>
      <c r="O149" s="66" t="str">
        <f t="shared" si="55"/>
        <v/>
      </c>
      <c r="P149" s="46" t="str">
        <f t="shared" si="71"/>
        <v/>
      </c>
      <c r="Q149" s="66" t="str">
        <f t="shared" si="56"/>
        <v/>
      </c>
      <c r="R149" s="46" t="str">
        <f t="shared" si="72"/>
        <v/>
      </c>
      <c r="S149" s="66" t="str">
        <f t="shared" si="57"/>
        <v/>
      </c>
      <c r="T149" s="46" t="str">
        <f t="shared" si="73"/>
        <v/>
      </c>
      <c r="U149" s="66" t="str">
        <f t="shared" si="58"/>
        <v/>
      </c>
      <c r="V149" s="46" t="str">
        <f t="shared" si="74"/>
        <v/>
      </c>
      <c r="W149" s="65" t="str">
        <f t="shared" si="59"/>
        <v/>
      </c>
      <c r="X149" s="46" t="str">
        <f>IF(A148&lt;$C$9,'MASTER COPY'!M147,"")</f>
        <v/>
      </c>
      <c r="Y149" s="66" t="str">
        <f t="shared" si="60"/>
        <v/>
      </c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L149" s="83" t="str">
        <f>IF(A148&lt;$C$9,'ASSIGNMENT-CLASSTEST'!G146*10,"")</f>
        <v/>
      </c>
      <c r="BM149" s="83" t="str">
        <f>IF(A148&lt;$C$9,'ASSIGNMENT-CLASSTEST'!H146*10,"")</f>
        <v/>
      </c>
      <c r="BN149" s="83" t="str">
        <f>IF(A148&lt;$C$9,'ASSIGNMENT-CLASSTEST'!I146*10,"")</f>
        <v/>
      </c>
      <c r="BO149" s="83" t="str">
        <f>IF(A148&lt;$C$9,('ASSIGNMENT-CLASSTEST'!D146*100)/15,"")</f>
        <v/>
      </c>
      <c r="BP149" s="83" t="str">
        <f>IF(A148&lt;$C$9,('ASSIGNMENT-CLASSTEST'!E146*100)/15,"")</f>
        <v/>
      </c>
      <c r="BQ149" s="83" t="str">
        <f t="shared" si="75"/>
        <v/>
      </c>
      <c r="BR149" s="83" t="str">
        <f t="shared" si="76"/>
        <v/>
      </c>
      <c r="BS149" s="103" t="str">
        <f t="shared" si="77"/>
        <v/>
      </c>
      <c r="BT149" s="103" t="str">
        <f t="shared" si="78"/>
        <v/>
      </c>
      <c r="BU149" s="103" t="str">
        <f t="shared" si="79"/>
        <v/>
      </c>
      <c r="BV149" s="103" t="str">
        <f t="shared" si="80"/>
        <v/>
      </c>
    </row>
    <row r="150" spans="1:74" x14ac:dyDescent="0.25">
      <c r="A150" s="66" t="str">
        <f>IF(A149&lt;$C$9,'MASTER COPY'!A148,"")</f>
        <v/>
      </c>
      <c r="B150" s="34" t="str">
        <f>IF(A149&lt;$C$9,'MASTER COPY'!B148,"")</f>
        <v/>
      </c>
      <c r="C150" s="34" t="str">
        <f>IF(A149&lt;$C$9,'MASTER COPY'!C148,"")</f>
        <v/>
      </c>
      <c r="D150" s="46" t="str">
        <f t="shared" si="61"/>
        <v/>
      </c>
      <c r="E150" s="36" t="str">
        <f t="shared" si="62"/>
        <v/>
      </c>
      <c r="F150" s="46" t="str">
        <f t="shared" si="63"/>
        <v/>
      </c>
      <c r="G150" s="66" t="str">
        <f t="shared" si="64"/>
        <v/>
      </c>
      <c r="H150" s="46" t="str">
        <f t="shared" si="65"/>
        <v/>
      </c>
      <c r="I150" s="66" t="str">
        <f t="shared" si="66"/>
        <v/>
      </c>
      <c r="J150" s="46" t="str">
        <f t="shared" si="67"/>
        <v/>
      </c>
      <c r="K150" s="66" t="str">
        <f t="shared" si="68"/>
        <v/>
      </c>
      <c r="L150" s="46" t="str">
        <f t="shared" si="54"/>
        <v/>
      </c>
      <c r="M150" s="66" t="str">
        <f t="shared" si="69"/>
        <v/>
      </c>
      <c r="N150" s="46" t="str">
        <f t="shared" si="70"/>
        <v/>
      </c>
      <c r="O150" s="66" t="str">
        <f t="shared" si="55"/>
        <v/>
      </c>
      <c r="P150" s="46" t="str">
        <f t="shared" si="71"/>
        <v/>
      </c>
      <c r="Q150" s="66" t="str">
        <f t="shared" si="56"/>
        <v/>
      </c>
      <c r="R150" s="46" t="str">
        <f t="shared" si="72"/>
        <v/>
      </c>
      <c r="S150" s="66" t="str">
        <f t="shared" si="57"/>
        <v/>
      </c>
      <c r="T150" s="46" t="str">
        <f t="shared" si="73"/>
        <v/>
      </c>
      <c r="U150" s="66" t="str">
        <f t="shared" si="58"/>
        <v/>
      </c>
      <c r="V150" s="46" t="str">
        <f t="shared" si="74"/>
        <v/>
      </c>
      <c r="W150" s="65" t="str">
        <f t="shared" si="59"/>
        <v/>
      </c>
      <c r="X150" s="46" t="str">
        <f>IF(A149&lt;$C$9,'MASTER COPY'!M148,"")</f>
        <v/>
      </c>
      <c r="Y150" s="66" t="str">
        <f t="shared" si="60"/>
        <v/>
      </c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L150" s="83" t="str">
        <f>IF(A149&lt;$C$9,'ASSIGNMENT-CLASSTEST'!G147*10,"")</f>
        <v/>
      </c>
      <c r="BM150" s="83" t="str">
        <f>IF(A149&lt;$C$9,'ASSIGNMENT-CLASSTEST'!H147*10,"")</f>
        <v/>
      </c>
      <c r="BN150" s="83" t="str">
        <f>IF(A149&lt;$C$9,'ASSIGNMENT-CLASSTEST'!I147*10,"")</f>
        <v/>
      </c>
      <c r="BO150" s="83" t="str">
        <f>IF(A149&lt;$C$9,('ASSIGNMENT-CLASSTEST'!D147*100)/15,"")</f>
        <v/>
      </c>
      <c r="BP150" s="83" t="str">
        <f>IF(A149&lt;$C$9,('ASSIGNMENT-CLASSTEST'!E147*100)/15,"")</f>
        <v/>
      </c>
      <c r="BQ150" s="83" t="str">
        <f t="shared" si="75"/>
        <v/>
      </c>
      <c r="BR150" s="83" t="str">
        <f t="shared" si="76"/>
        <v/>
      </c>
      <c r="BS150" s="103" t="str">
        <f t="shared" si="77"/>
        <v/>
      </c>
      <c r="BT150" s="103" t="str">
        <f t="shared" si="78"/>
        <v/>
      </c>
      <c r="BU150" s="103" t="str">
        <f t="shared" si="79"/>
        <v/>
      </c>
      <c r="BV150" s="103" t="str">
        <f t="shared" si="80"/>
        <v/>
      </c>
    </row>
    <row r="151" spans="1:74" x14ac:dyDescent="0.25">
      <c r="A151" s="66" t="str">
        <f>IF(A150&lt;$C$9,'MASTER COPY'!A149,"")</f>
        <v/>
      </c>
      <c r="B151" s="34" t="str">
        <f>IF(A150&lt;$C$9,'MASTER COPY'!B149,"")</f>
        <v/>
      </c>
      <c r="C151" s="34" t="str">
        <f>IF(A150&lt;$C$9,'MASTER COPY'!C149,"")</f>
        <v/>
      </c>
      <c r="D151" s="46" t="str">
        <f t="shared" si="61"/>
        <v/>
      </c>
      <c r="E151" s="36" t="str">
        <f t="shared" si="62"/>
        <v/>
      </c>
      <c r="F151" s="46" t="str">
        <f t="shared" si="63"/>
        <v/>
      </c>
      <c r="G151" s="66" t="str">
        <f t="shared" si="64"/>
        <v/>
      </c>
      <c r="H151" s="46" t="str">
        <f t="shared" si="65"/>
        <v/>
      </c>
      <c r="I151" s="66" t="str">
        <f t="shared" si="66"/>
        <v/>
      </c>
      <c r="J151" s="46" t="str">
        <f t="shared" si="67"/>
        <v/>
      </c>
      <c r="K151" s="66" t="str">
        <f t="shared" si="68"/>
        <v/>
      </c>
      <c r="L151" s="46" t="str">
        <f t="shared" si="54"/>
        <v/>
      </c>
      <c r="M151" s="66" t="str">
        <f t="shared" si="69"/>
        <v/>
      </c>
      <c r="N151" s="46" t="str">
        <f t="shared" si="70"/>
        <v/>
      </c>
      <c r="O151" s="66" t="str">
        <f t="shared" si="55"/>
        <v/>
      </c>
      <c r="P151" s="46" t="str">
        <f t="shared" si="71"/>
        <v/>
      </c>
      <c r="Q151" s="66" t="str">
        <f t="shared" si="56"/>
        <v/>
      </c>
      <c r="R151" s="46" t="str">
        <f t="shared" si="72"/>
        <v/>
      </c>
      <c r="S151" s="66" t="str">
        <f t="shared" si="57"/>
        <v/>
      </c>
      <c r="T151" s="46" t="str">
        <f t="shared" si="73"/>
        <v/>
      </c>
      <c r="U151" s="66" t="str">
        <f t="shared" si="58"/>
        <v/>
      </c>
      <c r="V151" s="46" t="str">
        <f t="shared" si="74"/>
        <v/>
      </c>
      <c r="W151" s="65" t="str">
        <f t="shared" si="59"/>
        <v/>
      </c>
      <c r="X151" s="46" t="str">
        <f>IF(A150&lt;$C$9,'MASTER COPY'!M149,"")</f>
        <v/>
      </c>
      <c r="Y151" s="66" t="str">
        <f t="shared" si="60"/>
        <v/>
      </c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L151" s="83" t="str">
        <f>IF(A150&lt;$C$9,'ASSIGNMENT-CLASSTEST'!G148*10,"")</f>
        <v/>
      </c>
      <c r="BM151" s="83" t="str">
        <f>IF(A150&lt;$C$9,'ASSIGNMENT-CLASSTEST'!H148*10,"")</f>
        <v/>
      </c>
      <c r="BN151" s="83" t="str">
        <f>IF(A150&lt;$C$9,'ASSIGNMENT-CLASSTEST'!I148*10,"")</f>
        <v/>
      </c>
      <c r="BO151" s="83" t="str">
        <f>IF(A150&lt;$C$9,('ASSIGNMENT-CLASSTEST'!D148*100)/15,"")</f>
        <v/>
      </c>
      <c r="BP151" s="83" t="str">
        <f>IF(A150&lt;$C$9,('ASSIGNMENT-CLASSTEST'!E148*100)/15,"")</f>
        <v/>
      </c>
      <c r="BQ151" s="83" t="str">
        <f t="shared" si="75"/>
        <v/>
      </c>
      <c r="BR151" s="83" t="str">
        <f t="shared" si="76"/>
        <v/>
      </c>
      <c r="BS151" s="103" t="str">
        <f t="shared" si="77"/>
        <v/>
      </c>
      <c r="BT151" s="103" t="str">
        <f t="shared" si="78"/>
        <v/>
      </c>
      <c r="BU151" s="103" t="str">
        <f t="shared" si="79"/>
        <v/>
      </c>
      <c r="BV151" s="103" t="str">
        <f t="shared" si="80"/>
        <v/>
      </c>
    </row>
    <row r="152" spans="1:74" x14ac:dyDescent="0.25">
      <c r="A152" s="66" t="str">
        <f>IF(A151&lt;$C$9,'MASTER COPY'!A150,"")</f>
        <v/>
      </c>
      <c r="B152" s="34" t="str">
        <f>IF(A151&lt;$C$9,'MASTER COPY'!B150,"")</f>
        <v/>
      </c>
      <c r="C152" s="34" t="str">
        <f>IF(A151&lt;$C$9,'MASTER COPY'!C150,"")</f>
        <v/>
      </c>
      <c r="D152" s="46" t="str">
        <f t="shared" si="61"/>
        <v/>
      </c>
      <c r="E152" s="36" t="str">
        <f t="shared" si="62"/>
        <v/>
      </c>
      <c r="F152" s="46" t="str">
        <f t="shared" si="63"/>
        <v/>
      </c>
      <c r="G152" s="66" t="str">
        <f t="shared" si="64"/>
        <v/>
      </c>
      <c r="H152" s="46" t="str">
        <f t="shared" si="65"/>
        <v/>
      </c>
      <c r="I152" s="66" t="str">
        <f t="shared" si="66"/>
        <v/>
      </c>
      <c r="J152" s="46" t="str">
        <f t="shared" si="67"/>
        <v/>
      </c>
      <c r="K152" s="66" t="str">
        <f t="shared" si="68"/>
        <v/>
      </c>
      <c r="L152" s="46" t="str">
        <f t="shared" si="54"/>
        <v/>
      </c>
      <c r="M152" s="66" t="str">
        <f t="shared" si="69"/>
        <v/>
      </c>
      <c r="N152" s="46" t="str">
        <f t="shared" si="70"/>
        <v/>
      </c>
      <c r="O152" s="66" t="str">
        <f t="shared" si="55"/>
        <v/>
      </c>
      <c r="P152" s="46" t="str">
        <f t="shared" si="71"/>
        <v/>
      </c>
      <c r="Q152" s="66" t="str">
        <f t="shared" si="56"/>
        <v/>
      </c>
      <c r="R152" s="46" t="str">
        <f t="shared" si="72"/>
        <v/>
      </c>
      <c r="S152" s="66" t="str">
        <f t="shared" si="57"/>
        <v/>
      </c>
      <c r="T152" s="46" t="str">
        <f t="shared" si="73"/>
        <v/>
      </c>
      <c r="U152" s="66" t="str">
        <f t="shared" si="58"/>
        <v/>
      </c>
      <c r="V152" s="46" t="str">
        <f t="shared" si="74"/>
        <v/>
      </c>
      <c r="W152" s="65" t="str">
        <f t="shared" si="59"/>
        <v/>
      </c>
      <c r="X152" s="46" t="str">
        <f>IF(A151&lt;$C$9,'MASTER COPY'!M150,"")</f>
        <v/>
      </c>
      <c r="Y152" s="66" t="str">
        <f t="shared" si="60"/>
        <v/>
      </c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L152" s="83" t="str">
        <f>IF(A151&lt;$C$9,'ASSIGNMENT-CLASSTEST'!G149*10,"")</f>
        <v/>
      </c>
      <c r="BM152" s="83" t="str">
        <f>IF(A151&lt;$C$9,'ASSIGNMENT-CLASSTEST'!H149*10,"")</f>
        <v/>
      </c>
      <c r="BN152" s="83" t="str">
        <f>IF(A151&lt;$C$9,'ASSIGNMENT-CLASSTEST'!I149*10,"")</f>
        <v/>
      </c>
      <c r="BO152" s="83" t="str">
        <f>IF(A151&lt;$C$9,('ASSIGNMENT-CLASSTEST'!D149*100)/15,"")</f>
        <v/>
      </c>
      <c r="BP152" s="83" t="str">
        <f>IF(A151&lt;$C$9,('ASSIGNMENT-CLASSTEST'!E149*100)/15,"")</f>
        <v/>
      </c>
      <c r="BQ152" s="83" t="str">
        <f t="shared" si="75"/>
        <v/>
      </c>
      <c r="BR152" s="83" t="str">
        <f t="shared" si="76"/>
        <v/>
      </c>
      <c r="BS152" s="103" t="str">
        <f t="shared" si="77"/>
        <v/>
      </c>
      <c r="BT152" s="103" t="str">
        <f t="shared" si="78"/>
        <v/>
      </c>
      <c r="BU152" s="103" t="str">
        <f t="shared" si="79"/>
        <v/>
      </c>
      <c r="BV152" s="103" t="str">
        <f t="shared" si="80"/>
        <v/>
      </c>
    </row>
    <row r="153" spans="1:74" x14ac:dyDescent="0.25">
      <c r="A153" s="66" t="str">
        <f>IF(A152&lt;$C$9,'MASTER COPY'!A151,"")</f>
        <v/>
      </c>
      <c r="B153" s="34" t="str">
        <f>IF(A152&lt;$C$9,'MASTER COPY'!B151,"")</f>
        <v/>
      </c>
      <c r="C153" s="34" t="str">
        <f>IF(A152&lt;$C$9,'MASTER COPY'!C151,"")</f>
        <v/>
      </c>
      <c r="D153" s="46" t="str">
        <f t="shared" si="61"/>
        <v/>
      </c>
      <c r="E153" s="36" t="str">
        <f t="shared" si="62"/>
        <v/>
      </c>
      <c r="F153" s="46" t="str">
        <f t="shared" si="63"/>
        <v/>
      </c>
      <c r="G153" s="66" t="str">
        <f t="shared" si="64"/>
        <v/>
      </c>
      <c r="H153" s="46" t="str">
        <f t="shared" si="65"/>
        <v/>
      </c>
      <c r="I153" s="66" t="str">
        <f t="shared" si="66"/>
        <v/>
      </c>
      <c r="J153" s="46" t="str">
        <f t="shared" si="67"/>
        <v/>
      </c>
      <c r="K153" s="66" t="str">
        <f t="shared" si="68"/>
        <v/>
      </c>
      <c r="L153" s="46" t="str">
        <f t="shared" si="54"/>
        <v/>
      </c>
      <c r="M153" s="66" t="str">
        <f t="shared" si="69"/>
        <v/>
      </c>
      <c r="N153" s="46" t="str">
        <f t="shared" si="70"/>
        <v/>
      </c>
      <c r="O153" s="66" t="str">
        <f t="shared" si="55"/>
        <v/>
      </c>
      <c r="P153" s="46" t="str">
        <f t="shared" si="71"/>
        <v/>
      </c>
      <c r="Q153" s="66" t="str">
        <f t="shared" si="56"/>
        <v/>
      </c>
      <c r="R153" s="46" t="str">
        <f t="shared" si="72"/>
        <v/>
      </c>
      <c r="S153" s="66" t="str">
        <f t="shared" si="57"/>
        <v/>
      </c>
      <c r="T153" s="46" t="str">
        <f t="shared" si="73"/>
        <v/>
      </c>
      <c r="U153" s="66" t="str">
        <f t="shared" si="58"/>
        <v/>
      </c>
      <c r="V153" s="46" t="str">
        <f t="shared" si="74"/>
        <v/>
      </c>
      <c r="W153" s="65" t="str">
        <f t="shared" si="59"/>
        <v/>
      </c>
      <c r="X153" s="46" t="str">
        <f>IF(A152&lt;$C$9,'MASTER COPY'!M151,"")</f>
        <v/>
      </c>
      <c r="Y153" s="66" t="str">
        <f t="shared" si="60"/>
        <v/>
      </c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L153" s="83" t="str">
        <f>IF(A152&lt;$C$9,'ASSIGNMENT-CLASSTEST'!G150*10,"")</f>
        <v/>
      </c>
      <c r="BM153" s="83" t="str">
        <f>IF(A152&lt;$C$9,'ASSIGNMENT-CLASSTEST'!H150*10,"")</f>
        <v/>
      </c>
      <c r="BN153" s="83" t="str">
        <f>IF(A152&lt;$C$9,'ASSIGNMENT-CLASSTEST'!I150*10,"")</f>
        <v/>
      </c>
      <c r="BO153" s="83" t="str">
        <f>IF(A152&lt;$C$9,('ASSIGNMENT-CLASSTEST'!D150*100)/15,"")</f>
        <v/>
      </c>
      <c r="BP153" s="83" t="str">
        <f>IF(A152&lt;$C$9,('ASSIGNMENT-CLASSTEST'!E150*100)/15,"")</f>
        <v/>
      </c>
      <c r="BQ153" s="83" t="str">
        <f t="shared" si="75"/>
        <v/>
      </c>
      <c r="BR153" s="83" t="str">
        <f t="shared" si="76"/>
        <v/>
      </c>
      <c r="BS153" s="103" t="str">
        <f t="shared" si="77"/>
        <v/>
      </c>
      <c r="BT153" s="103" t="str">
        <f t="shared" si="78"/>
        <v/>
      </c>
      <c r="BU153" s="103" t="str">
        <f t="shared" si="79"/>
        <v/>
      </c>
      <c r="BV153" s="103" t="str">
        <f t="shared" si="80"/>
        <v/>
      </c>
    </row>
    <row r="154" spans="1:74" x14ac:dyDescent="0.25">
      <c r="A154" s="66" t="str">
        <f>IF(A153&lt;$C$9,'MASTER COPY'!A152,"")</f>
        <v/>
      </c>
      <c r="B154" s="34" t="str">
        <f>IF(A153&lt;$C$9,'MASTER COPY'!B152,"")</f>
        <v/>
      </c>
      <c r="C154" s="34" t="str">
        <f>IF(A153&lt;$C$9,'MASTER COPY'!C152,"")</f>
        <v/>
      </c>
      <c r="D154" s="46" t="str">
        <f t="shared" si="61"/>
        <v/>
      </c>
      <c r="E154" s="36" t="str">
        <f t="shared" si="62"/>
        <v/>
      </c>
      <c r="F154" s="46" t="str">
        <f t="shared" si="63"/>
        <v/>
      </c>
      <c r="G154" s="66" t="str">
        <f t="shared" si="64"/>
        <v/>
      </c>
      <c r="H154" s="46" t="str">
        <f t="shared" si="65"/>
        <v/>
      </c>
      <c r="I154" s="66" t="str">
        <f t="shared" si="66"/>
        <v/>
      </c>
      <c r="J154" s="46" t="str">
        <f t="shared" si="67"/>
        <v/>
      </c>
      <c r="K154" s="66" t="str">
        <f t="shared" si="68"/>
        <v/>
      </c>
      <c r="L154" s="46" t="str">
        <f t="shared" si="54"/>
        <v/>
      </c>
      <c r="M154" s="66" t="str">
        <f t="shared" si="69"/>
        <v/>
      </c>
      <c r="N154" s="46" t="str">
        <f t="shared" si="70"/>
        <v/>
      </c>
      <c r="O154" s="66" t="str">
        <f t="shared" si="55"/>
        <v/>
      </c>
      <c r="P154" s="46" t="str">
        <f t="shared" si="71"/>
        <v/>
      </c>
      <c r="Q154" s="66" t="str">
        <f t="shared" si="56"/>
        <v/>
      </c>
      <c r="R154" s="46" t="str">
        <f t="shared" si="72"/>
        <v/>
      </c>
      <c r="S154" s="66" t="str">
        <f t="shared" si="57"/>
        <v/>
      </c>
      <c r="T154" s="46" t="str">
        <f t="shared" si="73"/>
        <v/>
      </c>
      <c r="U154" s="66" t="str">
        <f t="shared" si="58"/>
        <v/>
      </c>
      <c r="V154" s="46" t="str">
        <f t="shared" si="74"/>
        <v/>
      </c>
      <c r="W154" s="65" t="str">
        <f t="shared" si="59"/>
        <v/>
      </c>
      <c r="X154" s="46" t="str">
        <f>IF(A153&lt;$C$9,'MASTER COPY'!M152,"")</f>
        <v/>
      </c>
      <c r="Y154" s="66" t="str">
        <f t="shared" si="60"/>
        <v/>
      </c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L154" s="83" t="str">
        <f>IF(A153&lt;$C$9,'ASSIGNMENT-CLASSTEST'!G151*10,"")</f>
        <v/>
      </c>
      <c r="BM154" s="83" t="str">
        <f>IF(A153&lt;$C$9,'ASSIGNMENT-CLASSTEST'!H151*10,"")</f>
        <v/>
      </c>
      <c r="BN154" s="83" t="str">
        <f>IF(A153&lt;$C$9,'ASSIGNMENT-CLASSTEST'!I151*10,"")</f>
        <v/>
      </c>
      <c r="BO154" s="83" t="str">
        <f>IF(A153&lt;$C$9,('ASSIGNMENT-CLASSTEST'!D151*100)/15,"")</f>
        <v/>
      </c>
      <c r="BP154" s="83" t="str">
        <f>IF(A153&lt;$C$9,('ASSIGNMENT-CLASSTEST'!E151*100)/15,"")</f>
        <v/>
      </c>
      <c r="BQ154" s="83" t="str">
        <f t="shared" si="75"/>
        <v/>
      </c>
      <c r="BR154" s="83" t="str">
        <f t="shared" si="76"/>
        <v/>
      </c>
      <c r="BS154" s="103" t="str">
        <f t="shared" si="77"/>
        <v/>
      </c>
      <c r="BT154" s="103" t="str">
        <f t="shared" si="78"/>
        <v/>
      </c>
      <c r="BU154" s="103" t="str">
        <f t="shared" si="79"/>
        <v/>
      </c>
      <c r="BV154" s="103" t="str">
        <f t="shared" si="80"/>
        <v/>
      </c>
    </row>
    <row r="155" spans="1:74" x14ac:dyDescent="0.25">
      <c r="A155" s="66" t="str">
        <f>IF(A154&lt;$C$9,'MASTER COPY'!A153,"")</f>
        <v/>
      </c>
      <c r="B155" s="34" t="str">
        <f>IF(A154&lt;$C$9,'MASTER COPY'!B153,"")</f>
        <v/>
      </c>
      <c r="C155" s="34" t="str">
        <f>IF(A154&lt;$C$9,'MASTER COPY'!C153,"")</f>
        <v/>
      </c>
      <c r="D155" s="46" t="str">
        <f t="shared" si="61"/>
        <v/>
      </c>
      <c r="E155" s="36" t="str">
        <f t="shared" si="62"/>
        <v/>
      </c>
      <c r="F155" s="46" t="str">
        <f t="shared" si="63"/>
        <v/>
      </c>
      <c r="G155" s="66" t="str">
        <f t="shared" si="64"/>
        <v/>
      </c>
      <c r="H155" s="46" t="str">
        <f t="shared" si="65"/>
        <v/>
      </c>
      <c r="I155" s="66" t="str">
        <f t="shared" si="66"/>
        <v/>
      </c>
      <c r="J155" s="46" t="str">
        <f t="shared" si="67"/>
        <v/>
      </c>
      <c r="K155" s="66" t="str">
        <f t="shared" si="68"/>
        <v/>
      </c>
      <c r="L155" s="46" t="str">
        <f t="shared" si="54"/>
        <v/>
      </c>
      <c r="M155" s="66" t="str">
        <f t="shared" si="69"/>
        <v/>
      </c>
      <c r="N155" s="46" t="str">
        <f t="shared" si="70"/>
        <v/>
      </c>
      <c r="O155" s="66" t="str">
        <f t="shared" si="55"/>
        <v/>
      </c>
      <c r="P155" s="46" t="str">
        <f t="shared" si="71"/>
        <v/>
      </c>
      <c r="Q155" s="66" t="str">
        <f t="shared" si="56"/>
        <v/>
      </c>
      <c r="R155" s="46" t="str">
        <f t="shared" si="72"/>
        <v/>
      </c>
      <c r="S155" s="66" t="str">
        <f t="shared" si="57"/>
        <v/>
      </c>
      <c r="T155" s="46" t="str">
        <f t="shared" si="73"/>
        <v/>
      </c>
      <c r="U155" s="66" t="str">
        <f t="shared" si="58"/>
        <v/>
      </c>
      <c r="V155" s="46" t="str">
        <f t="shared" si="74"/>
        <v/>
      </c>
      <c r="W155" s="65" t="str">
        <f t="shared" si="59"/>
        <v/>
      </c>
      <c r="X155" s="46" t="str">
        <f>IF(A154&lt;$C$9,'MASTER COPY'!M153,"")</f>
        <v/>
      </c>
      <c r="Y155" s="66" t="str">
        <f t="shared" si="60"/>
        <v/>
      </c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L155" s="83" t="str">
        <f>IF(A154&lt;$C$9,'ASSIGNMENT-CLASSTEST'!G152*10,"")</f>
        <v/>
      </c>
      <c r="BM155" s="83" t="str">
        <f>IF(A154&lt;$C$9,'ASSIGNMENT-CLASSTEST'!H152*10,"")</f>
        <v/>
      </c>
      <c r="BN155" s="83" t="str">
        <f>IF(A154&lt;$C$9,'ASSIGNMENT-CLASSTEST'!I152*10,"")</f>
        <v/>
      </c>
      <c r="BO155" s="83" t="str">
        <f>IF(A154&lt;$C$9,('ASSIGNMENT-CLASSTEST'!D152*100)/15,"")</f>
        <v/>
      </c>
      <c r="BP155" s="83" t="str">
        <f>IF(A154&lt;$C$9,('ASSIGNMENT-CLASSTEST'!E152*100)/15,"")</f>
        <v/>
      </c>
      <c r="BQ155" s="83" t="str">
        <f t="shared" si="75"/>
        <v/>
      </c>
      <c r="BR155" s="83" t="str">
        <f t="shared" si="76"/>
        <v/>
      </c>
      <c r="BS155" s="103" t="str">
        <f t="shared" si="77"/>
        <v/>
      </c>
      <c r="BT155" s="103" t="str">
        <f t="shared" si="78"/>
        <v/>
      </c>
      <c r="BU155" s="103" t="str">
        <f t="shared" si="79"/>
        <v/>
      </c>
      <c r="BV155" s="103" t="str">
        <f t="shared" si="80"/>
        <v/>
      </c>
    </row>
    <row r="156" spans="1:74" x14ac:dyDescent="0.25">
      <c r="A156" s="66" t="str">
        <f>IF(A155&lt;$C$9,'MASTER COPY'!A154,"")</f>
        <v/>
      </c>
      <c r="B156" s="34" t="str">
        <f>IF(A155&lt;$C$9,'MASTER COPY'!B154,"")</f>
        <v/>
      </c>
      <c r="C156" s="34" t="str">
        <f>IF(A155&lt;$C$9,'MASTER COPY'!C154,"")</f>
        <v/>
      </c>
      <c r="D156" s="46" t="str">
        <f t="shared" si="61"/>
        <v/>
      </c>
      <c r="E156" s="36" t="str">
        <f t="shared" si="62"/>
        <v/>
      </c>
      <c r="F156" s="46" t="str">
        <f t="shared" si="63"/>
        <v/>
      </c>
      <c r="G156" s="66" t="str">
        <f t="shared" si="64"/>
        <v/>
      </c>
      <c r="H156" s="46" t="str">
        <f t="shared" si="65"/>
        <v/>
      </c>
      <c r="I156" s="66" t="str">
        <f t="shared" si="66"/>
        <v/>
      </c>
      <c r="J156" s="46" t="str">
        <f t="shared" si="67"/>
        <v/>
      </c>
      <c r="K156" s="66" t="str">
        <f t="shared" si="68"/>
        <v/>
      </c>
      <c r="L156" s="46" t="str">
        <f t="shared" si="54"/>
        <v/>
      </c>
      <c r="M156" s="66" t="str">
        <f t="shared" si="69"/>
        <v/>
      </c>
      <c r="N156" s="46" t="str">
        <f t="shared" si="70"/>
        <v/>
      </c>
      <c r="O156" s="66" t="str">
        <f t="shared" si="55"/>
        <v/>
      </c>
      <c r="P156" s="46" t="str">
        <f t="shared" si="71"/>
        <v/>
      </c>
      <c r="Q156" s="66" t="str">
        <f t="shared" si="56"/>
        <v/>
      </c>
      <c r="R156" s="46" t="str">
        <f t="shared" si="72"/>
        <v/>
      </c>
      <c r="S156" s="66" t="str">
        <f t="shared" si="57"/>
        <v/>
      </c>
      <c r="T156" s="46" t="str">
        <f t="shared" si="73"/>
        <v/>
      </c>
      <c r="U156" s="66" t="str">
        <f t="shared" si="58"/>
        <v/>
      </c>
      <c r="V156" s="46" t="str">
        <f t="shared" si="74"/>
        <v/>
      </c>
      <c r="W156" s="65" t="str">
        <f t="shared" si="59"/>
        <v/>
      </c>
      <c r="X156" s="46" t="str">
        <f>IF(A155&lt;$C$9,'MASTER COPY'!M154,"")</f>
        <v/>
      </c>
      <c r="Y156" s="66" t="str">
        <f t="shared" si="60"/>
        <v/>
      </c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L156" s="83" t="str">
        <f>IF(A155&lt;$C$9,'ASSIGNMENT-CLASSTEST'!G153*10,"")</f>
        <v/>
      </c>
      <c r="BM156" s="83" t="str">
        <f>IF(A155&lt;$C$9,'ASSIGNMENT-CLASSTEST'!H153*10,"")</f>
        <v/>
      </c>
      <c r="BN156" s="83" t="str">
        <f>IF(A155&lt;$C$9,'ASSIGNMENT-CLASSTEST'!I153*10,"")</f>
        <v/>
      </c>
      <c r="BO156" s="83" t="str">
        <f>IF(A155&lt;$C$9,('ASSIGNMENT-CLASSTEST'!D153*100)/15,"")</f>
        <v/>
      </c>
      <c r="BP156" s="83" t="str">
        <f>IF(A155&lt;$C$9,('ASSIGNMENT-CLASSTEST'!E153*100)/15,"")</f>
        <v/>
      </c>
      <c r="BQ156" s="83" t="str">
        <f t="shared" si="75"/>
        <v/>
      </c>
      <c r="BR156" s="83" t="str">
        <f t="shared" si="76"/>
        <v/>
      </c>
      <c r="BS156" s="103" t="str">
        <f t="shared" si="77"/>
        <v/>
      </c>
      <c r="BT156" s="103" t="str">
        <f t="shared" si="78"/>
        <v/>
      </c>
      <c r="BU156" s="103" t="str">
        <f t="shared" si="79"/>
        <v/>
      </c>
      <c r="BV156" s="103" t="str">
        <f t="shared" si="80"/>
        <v/>
      </c>
    </row>
    <row r="157" spans="1:74" x14ac:dyDescent="0.25">
      <c r="A157" s="66" t="str">
        <f>IF(A156&lt;$C$9,'MASTER COPY'!A155,"")</f>
        <v/>
      </c>
      <c r="B157" s="34" t="str">
        <f>IF(A156&lt;$C$9,'MASTER COPY'!B155,"")</f>
        <v/>
      </c>
      <c r="C157" s="34" t="str">
        <f>IF(A156&lt;$C$9,'MASTER COPY'!C155,"")</f>
        <v/>
      </c>
      <c r="D157" s="46" t="str">
        <f t="shared" si="61"/>
        <v/>
      </c>
      <c r="E157" s="36" t="str">
        <f t="shared" si="62"/>
        <v/>
      </c>
      <c r="F157" s="46" t="str">
        <f t="shared" si="63"/>
        <v/>
      </c>
      <c r="G157" s="66" t="str">
        <f t="shared" si="64"/>
        <v/>
      </c>
      <c r="H157" s="46" t="str">
        <f t="shared" si="65"/>
        <v/>
      </c>
      <c r="I157" s="66" t="str">
        <f t="shared" si="66"/>
        <v/>
      </c>
      <c r="J157" s="46" t="str">
        <f t="shared" si="67"/>
        <v/>
      </c>
      <c r="K157" s="66" t="str">
        <f t="shared" si="68"/>
        <v/>
      </c>
      <c r="L157" s="46" t="str">
        <f t="shared" si="54"/>
        <v/>
      </c>
      <c r="M157" s="66" t="str">
        <f t="shared" si="69"/>
        <v/>
      </c>
      <c r="N157" s="46" t="str">
        <f t="shared" si="70"/>
        <v/>
      </c>
      <c r="O157" s="66" t="str">
        <f t="shared" si="55"/>
        <v/>
      </c>
      <c r="P157" s="46" t="str">
        <f t="shared" si="71"/>
        <v/>
      </c>
      <c r="Q157" s="66" t="str">
        <f t="shared" si="56"/>
        <v/>
      </c>
      <c r="R157" s="46" t="str">
        <f t="shared" si="72"/>
        <v/>
      </c>
      <c r="S157" s="66" t="str">
        <f t="shared" si="57"/>
        <v/>
      </c>
      <c r="T157" s="46" t="str">
        <f t="shared" si="73"/>
        <v/>
      </c>
      <c r="U157" s="66" t="str">
        <f t="shared" si="58"/>
        <v/>
      </c>
      <c r="V157" s="46" t="str">
        <f t="shared" si="74"/>
        <v/>
      </c>
      <c r="W157" s="65" t="str">
        <f t="shared" si="59"/>
        <v/>
      </c>
      <c r="X157" s="46" t="str">
        <f>IF(A156&lt;$C$9,'MASTER COPY'!M155,"")</f>
        <v/>
      </c>
      <c r="Y157" s="66" t="str">
        <f t="shared" si="60"/>
        <v/>
      </c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L157" s="83" t="str">
        <f>IF(A156&lt;$C$9,'ASSIGNMENT-CLASSTEST'!G154*10,"")</f>
        <v/>
      </c>
      <c r="BM157" s="83" t="str">
        <f>IF(A156&lt;$C$9,'ASSIGNMENT-CLASSTEST'!H154*10,"")</f>
        <v/>
      </c>
      <c r="BN157" s="83" t="str">
        <f>IF(A156&lt;$C$9,'ASSIGNMENT-CLASSTEST'!I154*10,"")</f>
        <v/>
      </c>
      <c r="BO157" s="83" t="str">
        <f>IF(A156&lt;$C$9,('ASSIGNMENT-CLASSTEST'!D154*100)/15,"")</f>
        <v/>
      </c>
      <c r="BP157" s="83" t="str">
        <f>IF(A156&lt;$C$9,('ASSIGNMENT-CLASSTEST'!E154*100)/15,"")</f>
        <v/>
      </c>
      <c r="BQ157" s="83" t="str">
        <f t="shared" si="75"/>
        <v/>
      </c>
      <c r="BR157" s="83" t="str">
        <f t="shared" si="76"/>
        <v/>
      </c>
      <c r="BS157" s="103" t="str">
        <f t="shared" si="77"/>
        <v/>
      </c>
      <c r="BT157" s="103" t="str">
        <f t="shared" si="78"/>
        <v/>
      </c>
      <c r="BU157" s="103" t="str">
        <f t="shared" si="79"/>
        <v/>
      </c>
      <c r="BV157" s="103" t="str">
        <f t="shared" si="80"/>
        <v/>
      </c>
    </row>
    <row r="158" spans="1:74" x14ac:dyDescent="0.25">
      <c r="A158" s="66" t="str">
        <f>IF(A157&lt;$C$9,'MASTER COPY'!A156,"")</f>
        <v/>
      </c>
      <c r="B158" s="34" t="str">
        <f>IF(A157&lt;$C$9,'MASTER COPY'!B156,"")</f>
        <v/>
      </c>
      <c r="C158" s="34" t="str">
        <f>IF(A157&lt;$C$9,'MASTER COPY'!C156,"")</f>
        <v/>
      </c>
      <c r="D158" s="46" t="str">
        <f t="shared" si="61"/>
        <v/>
      </c>
      <c r="E158" s="36" t="str">
        <f t="shared" ref="E158:E221" si="81">IF(A157&lt;$C$9,IF(((D158/$D$9)*100)&lt;$E$9,"N","Y"),"")</f>
        <v/>
      </c>
      <c r="F158" s="46" t="str">
        <f t="shared" si="63"/>
        <v/>
      </c>
      <c r="G158" s="66" t="str">
        <f t="shared" ref="G158:G221" si="82">IF(A157&lt;$C$9,IF(((F158/$F$9)*100)&lt;$G$9,"N","Y"),"")</f>
        <v/>
      </c>
      <c r="H158" s="46" t="str">
        <f t="shared" si="65"/>
        <v/>
      </c>
      <c r="I158" s="66" t="str">
        <f t="shared" ref="I158:I221" si="83">IF(A157&lt;$C$9,IF(((H158/$H$9)*100)&lt;$J$9,"N","Y"),"")</f>
        <v/>
      </c>
      <c r="J158" s="46" t="str">
        <f t="shared" si="67"/>
        <v/>
      </c>
      <c r="K158" s="66" t="str">
        <f t="shared" ref="K158:K221" si="84">IF(A157&lt;$C$9,IF(((J158/$J$9)*100)&lt;$K$9,"N","Y"),"")</f>
        <v/>
      </c>
      <c r="L158" s="46" t="str">
        <f t="shared" si="54"/>
        <v/>
      </c>
      <c r="M158" s="66" t="str">
        <f t="shared" ref="M158:M221" si="85">IF(A157&lt;$C$9,IF(((L158/$L$9)*100)&lt;$M$9,"N","Y"),"")</f>
        <v/>
      </c>
      <c r="N158" s="46" t="str">
        <f t="shared" si="70"/>
        <v/>
      </c>
      <c r="O158" s="66" t="str">
        <f t="shared" si="55"/>
        <v/>
      </c>
      <c r="P158" s="46" t="str">
        <f t="shared" si="71"/>
        <v/>
      </c>
      <c r="Q158" s="66" t="str">
        <f t="shared" si="56"/>
        <v/>
      </c>
      <c r="R158" s="46" t="str">
        <f t="shared" si="72"/>
        <v/>
      </c>
      <c r="S158" s="66" t="str">
        <f t="shared" si="57"/>
        <v/>
      </c>
      <c r="T158" s="46" t="str">
        <f t="shared" si="73"/>
        <v/>
      </c>
      <c r="U158" s="66" t="str">
        <f t="shared" si="58"/>
        <v/>
      </c>
      <c r="V158" s="46" t="str">
        <f t="shared" si="74"/>
        <v/>
      </c>
      <c r="W158" s="65" t="str">
        <f t="shared" si="59"/>
        <v/>
      </c>
      <c r="X158" s="46" t="str">
        <f>IF(A157&lt;$C$9,'MASTER COPY'!M156,"")</f>
        <v/>
      </c>
      <c r="Y158" s="66" t="str">
        <f t="shared" si="60"/>
        <v/>
      </c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L158" s="83" t="str">
        <f>IF(A157&lt;$C$9,'ASSIGNMENT-CLASSTEST'!G155*10,"")</f>
        <v/>
      </c>
      <c r="BM158" s="83" t="str">
        <f>IF(A157&lt;$C$9,'ASSIGNMENT-CLASSTEST'!H155*10,"")</f>
        <v/>
      </c>
      <c r="BN158" s="83" t="str">
        <f>IF(A157&lt;$C$9,'ASSIGNMENT-CLASSTEST'!I155*10,"")</f>
        <v/>
      </c>
      <c r="BO158" s="83" t="str">
        <f>IF(A157&lt;$C$9,('ASSIGNMENT-CLASSTEST'!D155*100)/15,"")</f>
        <v/>
      </c>
      <c r="BP158" s="83" t="str">
        <f>IF(A157&lt;$C$9,('ASSIGNMENT-CLASSTEST'!E155*100)/15,"")</f>
        <v/>
      </c>
      <c r="BQ158" s="83" t="str">
        <f t="shared" ref="BQ158:BQ221" si="86">IF(A157&lt;$C$9,AVERAGE(BL158:BN158),"")</f>
        <v/>
      </c>
      <c r="BR158" s="83" t="str">
        <f t="shared" ref="BR158:BR221" si="87">IF(A157&lt;$C$9,AVERAGE(BO158:BP158),"")</f>
        <v/>
      </c>
      <c r="BS158" s="103" t="str">
        <f t="shared" si="77"/>
        <v/>
      </c>
      <c r="BT158" s="103" t="str">
        <f t="shared" si="78"/>
        <v/>
      </c>
      <c r="BU158" s="103" t="str">
        <f t="shared" si="79"/>
        <v/>
      </c>
      <c r="BV158" s="103" t="str">
        <f t="shared" si="80"/>
        <v/>
      </c>
    </row>
    <row r="159" spans="1:74" x14ac:dyDescent="0.25">
      <c r="A159" s="66" t="str">
        <f>IF(A158&lt;$C$9,'MASTER COPY'!A157,"")</f>
        <v/>
      </c>
      <c r="B159" s="34" t="str">
        <f>IF(A158&lt;$C$9,'MASTER COPY'!B157,"")</f>
        <v/>
      </c>
      <c r="C159" s="34" t="str">
        <f>IF(A158&lt;$C$9,'MASTER COPY'!C157,"")</f>
        <v/>
      </c>
      <c r="D159" s="46" t="str">
        <f t="shared" si="61"/>
        <v/>
      </c>
      <c r="E159" s="36" t="str">
        <f t="shared" si="81"/>
        <v/>
      </c>
      <c r="F159" s="46" t="str">
        <f t="shared" si="63"/>
        <v/>
      </c>
      <c r="G159" s="66" t="str">
        <f t="shared" si="82"/>
        <v/>
      </c>
      <c r="H159" s="46" t="str">
        <f t="shared" si="65"/>
        <v/>
      </c>
      <c r="I159" s="66" t="str">
        <f t="shared" si="83"/>
        <v/>
      </c>
      <c r="J159" s="46" t="str">
        <f t="shared" si="67"/>
        <v/>
      </c>
      <c r="K159" s="66" t="str">
        <f t="shared" si="84"/>
        <v/>
      </c>
      <c r="L159" s="46" t="str">
        <f t="shared" si="54"/>
        <v/>
      </c>
      <c r="M159" s="66" t="str">
        <f t="shared" si="85"/>
        <v/>
      </c>
      <c r="N159" s="46" t="str">
        <f t="shared" si="70"/>
        <v/>
      </c>
      <c r="O159" s="66" t="str">
        <f t="shared" si="55"/>
        <v/>
      </c>
      <c r="P159" s="46" t="str">
        <f t="shared" si="71"/>
        <v/>
      </c>
      <c r="Q159" s="66" t="str">
        <f t="shared" si="56"/>
        <v/>
      </c>
      <c r="R159" s="46" t="str">
        <f t="shared" si="72"/>
        <v/>
      </c>
      <c r="S159" s="66" t="str">
        <f t="shared" si="57"/>
        <v/>
      </c>
      <c r="T159" s="46" t="str">
        <f t="shared" si="73"/>
        <v/>
      </c>
      <c r="U159" s="66" t="str">
        <f t="shared" si="58"/>
        <v/>
      </c>
      <c r="V159" s="46" t="str">
        <f t="shared" si="74"/>
        <v/>
      </c>
      <c r="W159" s="65" t="str">
        <f t="shared" si="59"/>
        <v/>
      </c>
      <c r="X159" s="46" t="str">
        <f>IF(A158&lt;$C$9,'MASTER COPY'!M157,"")</f>
        <v/>
      </c>
      <c r="Y159" s="66" t="str">
        <f t="shared" si="60"/>
        <v/>
      </c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L159" s="83" t="str">
        <f>IF(A158&lt;$C$9,'ASSIGNMENT-CLASSTEST'!G156*10,"")</f>
        <v/>
      </c>
      <c r="BM159" s="83" t="str">
        <f>IF(A158&lt;$C$9,'ASSIGNMENT-CLASSTEST'!H156*10,"")</f>
        <v/>
      </c>
      <c r="BN159" s="83" t="str">
        <f>IF(A158&lt;$C$9,'ASSIGNMENT-CLASSTEST'!I156*10,"")</f>
        <v/>
      </c>
      <c r="BO159" s="83" t="str">
        <f>IF(A158&lt;$C$9,('ASSIGNMENT-CLASSTEST'!D156*100)/15,"")</f>
        <v/>
      </c>
      <c r="BP159" s="83" t="str">
        <f>IF(A158&lt;$C$9,('ASSIGNMENT-CLASSTEST'!E156*100)/15,"")</f>
        <v/>
      </c>
      <c r="BQ159" s="83" t="str">
        <f t="shared" si="86"/>
        <v/>
      </c>
      <c r="BR159" s="83" t="str">
        <f t="shared" si="87"/>
        <v/>
      </c>
      <c r="BS159" s="103" t="str">
        <f t="shared" si="77"/>
        <v/>
      </c>
      <c r="BT159" s="103" t="str">
        <f t="shared" si="78"/>
        <v/>
      </c>
      <c r="BU159" s="103" t="str">
        <f t="shared" si="79"/>
        <v/>
      </c>
      <c r="BV159" s="103" t="str">
        <f t="shared" si="80"/>
        <v/>
      </c>
    </row>
    <row r="160" spans="1:74" x14ac:dyDescent="0.25">
      <c r="A160" s="66" t="str">
        <f>IF(A159&lt;$C$9,'MASTER COPY'!A158,"")</f>
        <v/>
      </c>
      <c r="B160" s="34" t="str">
        <f>IF(A159&lt;$C$9,'MASTER COPY'!B158,"")</f>
        <v/>
      </c>
      <c r="C160" s="34" t="str">
        <f>IF(A159&lt;$C$9,'MASTER COPY'!C158,"")</f>
        <v/>
      </c>
      <c r="D160" s="46" t="str">
        <f t="shared" si="61"/>
        <v/>
      </c>
      <c r="E160" s="36" t="str">
        <f t="shared" si="81"/>
        <v/>
      </c>
      <c r="F160" s="46" t="str">
        <f t="shared" si="63"/>
        <v/>
      </c>
      <c r="G160" s="66" t="str">
        <f t="shared" si="82"/>
        <v/>
      </c>
      <c r="H160" s="46" t="str">
        <f t="shared" si="65"/>
        <v/>
      </c>
      <c r="I160" s="66" t="str">
        <f t="shared" si="83"/>
        <v/>
      </c>
      <c r="J160" s="46" t="str">
        <f t="shared" si="67"/>
        <v/>
      </c>
      <c r="K160" s="66" t="str">
        <f t="shared" si="84"/>
        <v/>
      </c>
      <c r="L160" s="46" t="str">
        <f t="shared" si="54"/>
        <v/>
      </c>
      <c r="M160" s="66" t="str">
        <f t="shared" si="85"/>
        <v/>
      </c>
      <c r="N160" s="46" t="str">
        <f t="shared" si="70"/>
        <v/>
      </c>
      <c r="O160" s="66" t="str">
        <f t="shared" si="55"/>
        <v/>
      </c>
      <c r="P160" s="46" t="str">
        <f t="shared" si="71"/>
        <v/>
      </c>
      <c r="Q160" s="66" t="str">
        <f t="shared" si="56"/>
        <v/>
      </c>
      <c r="R160" s="46" t="str">
        <f t="shared" si="72"/>
        <v/>
      </c>
      <c r="S160" s="66" t="str">
        <f t="shared" si="57"/>
        <v/>
      </c>
      <c r="T160" s="46" t="str">
        <f t="shared" si="73"/>
        <v/>
      </c>
      <c r="U160" s="66" t="str">
        <f t="shared" si="58"/>
        <v/>
      </c>
      <c r="V160" s="46" t="str">
        <f t="shared" si="74"/>
        <v/>
      </c>
      <c r="W160" s="65" t="str">
        <f t="shared" si="59"/>
        <v/>
      </c>
      <c r="X160" s="46" t="str">
        <f>IF(A159&lt;$C$9,'MASTER COPY'!M158,"")</f>
        <v/>
      </c>
      <c r="Y160" s="66" t="str">
        <f t="shared" si="60"/>
        <v/>
      </c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L160" s="83" t="str">
        <f>IF(A159&lt;$C$9,'ASSIGNMENT-CLASSTEST'!G157*10,"")</f>
        <v/>
      </c>
      <c r="BM160" s="83" t="str">
        <f>IF(A159&lt;$C$9,'ASSIGNMENT-CLASSTEST'!H157*10,"")</f>
        <v/>
      </c>
      <c r="BN160" s="83" t="str">
        <f>IF(A159&lt;$C$9,'ASSIGNMENT-CLASSTEST'!I157*10,"")</f>
        <v/>
      </c>
      <c r="BO160" s="83" t="str">
        <f>IF(A159&lt;$C$9,('ASSIGNMENT-CLASSTEST'!D157*100)/15,"")</f>
        <v/>
      </c>
      <c r="BP160" s="83" t="str">
        <f>IF(A159&lt;$C$9,('ASSIGNMENT-CLASSTEST'!E157*100)/15,"")</f>
        <v/>
      </c>
      <c r="BQ160" s="83" t="str">
        <f t="shared" si="86"/>
        <v/>
      </c>
      <c r="BR160" s="83" t="str">
        <f t="shared" si="87"/>
        <v/>
      </c>
      <c r="BS160" s="103" t="str">
        <f t="shared" si="77"/>
        <v/>
      </c>
      <c r="BT160" s="103" t="str">
        <f t="shared" si="78"/>
        <v/>
      </c>
      <c r="BU160" s="103" t="str">
        <f t="shared" si="79"/>
        <v/>
      </c>
      <c r="BV160" s="103" t="str">
        <f t="shared" si="80"/>
        <v/>
      </c>
    </row>
    <row r="161" spans="1:74" x14ac:dyDescent="0.25">
      <c r="A161" s="66" t="str">
        <f>IF(A160&lt;$C$9,'MASTER COPY'!A159,"")</f>
        <v/>
      </c>
      <c r="B161" s="34" t="str">
        <f>IF(A160&lt;$C$9,'MASTER COPY'!B159,"")</f>
        <v/>
      </c>
      <c r="C161" s="34" t="str">
        <f>IF(A160&lt;$C$9,'MASTER COPY'!C159,"")</f>
        <v/>
      </c>
      <c r="D161" s="46" t="str">
        <f t="shared" si="61"/>
        <v/>
      </c>
      <c r="E161" s="36" t="str">
        <f t="shared" si="81"/>
        <v/>
      </c>
      <c r="F161" s="46" t="str">
        <f t="shared" si="63"/>
        <v/>
      </c>
      <c r="G161" s="66" t="str">
        <f t="shared" si="82"/>
        <v/>
      </c>
      <c r="H161" s="46" t="str">
        <f t="shared" si="65"/>
        <v/>
      </c>
      <c r="I161" s="66" t="str">
        <f t="shared" si="83"/>
        <v/>
      </c>
      <c r="J161" s="46" t="str">
        <f t="shared" si="67"/>
        <v/>
      </c>
      <c r="K161" s="66" t="str">
        <f t="shared" si="84"/>
        <v/>
      </c>
      <c r="L161" s="46" t="str">
        <f t="shared" si="54"/>
        <v/>
      </c>
      <c r="M161" s="66" t="str">
        <f t="shared" si="85"/>
        <v/>
      </c>
      <c r="N161" s="46" t="str">
        <f t="shared" si="70"/>
        <v/>
      </c>
      <c r="O161" s="66" t="str">
        <f t="shared" si="55"/>
        <v/>
      </c>
      <c r="P161" s="46" t="str">
        <f t="shared" si="71"/>
        <v/>
      </c>
      <c r="Q161" s="66" t="str">
        <f t="shared" si="56"/>
        <v/>
      </c>
      <c r="R161" s="46" t="str">
        <f t="shared" si="72"/>
        <v/>
      </c>
      <c r="S161" s="66" t="str">
        <f t="shared" si="57"/>
        <v/>
      </c>
      <c r="T161" s="46" t="str">
        <f t="shared" si="73"/>
        <v/>
      </c>
      <c r="U161" s="66" t="str">
        <f t="shared" si="58"/>
        <v/>
      </c>
      <c r="V161" s="46" t="str">
        <f t="shared" si="74"/>
        <v/>
      </c>
      <c r="W161" s="65" t="str">
        <f t="shared" si="59"/>
        <v/>
      </c>
      <c r="X161" s="46" t="str">
        <f>IF(A160&lt;$C$9,'MASTER COPY'!M159,"")</f>
        <v/>
      </c>
      <c r="Y161" s="66" t="str">
        <f t="shared" si="60"/>
        <v/>
      </c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L161" s="83" t="str">
        <f>IF(A160&lt;$C$9,'ASSIGNMENT-CLASSTEST'!G158*10,"")</f>
        <v/>
      </c>
      <c r="BM161" s="83" t="str">
        <f>IF(A160&lt;$C$9,'ASSIGNMENT-CLASSTEST'!H158*10,"")</f>
        <v/>
      </c>
      <c r="BN161" s="83" t="str">
        <f>IF(A160&lt;$C$9,'ASSIGNMENT-CLASSTEST'!I158*10,"")</f>
        <v/>
      </c>
      <c r="BO161" s="83" t="str">
        <f>IF(A160&lt;$C$9,('ASSIGNMENT-CLASSTEST'!D158*100)/15,"")</f>
        <v/>
      </c>
      <c r="BP161" s="83" t="str">
        <f>IF(A160&lt;$C$9,('ASSIGNMENT-CLASSTEST'!E158*100)/15,"")</f>
        <v/>
      </c>
      <c r="BQ161" s="83" t="str">
        <f t="shared" si="86"/>
        <v/>
      </c>
      <c r="BR161" s="83" t="str">
        <f t="shared" si="87"/>
        <v/>
      </c>
      <c r="BS161" s="103" t="str">
        <f t="shared" si="77"/>
        <v/>
      </c>
      <c r="BT161" s="103" t="str">
        <f t="shared" si="78"/>
        <v/>
      </c>
      <c r="BU161" s="103" t="str">
        <f t="shared" si="79"/>
        <v/>
      </c>
      <c r="BV161" s="103" t="str">
        <f t="shared" si="80"/>
        <v/>
      </c>
    </row>
    <row r="162" spans="1:74" x14ac:dyDescent="0.25">
      <c r="A162" s="66" t="str">
        <f>IF(A161&lt;$C$9,'MASTER COPY'!A160,"")</f>
        <v/>
      </c>
      <c r="B162" s="34" t="str">
        <f>IF(A161&lt;$C$9,'MASTER COPY'!B160,"")</f>
        <v/>
      </c>
      <c r="C162" s="34" t="str">
        <f>IF(A161&lt;$C$9,'MASTER COPY'!C160,"")</f>
        <v/>
      </c>
      <c r="D162" s="46" t="str">
        <f t="shared" si="61"/>
        <v/>
      </c>
      <c r="E162" s="36" t="str">
        <f t="shared" si="81"/>
        <v/>
      </c>
      <c r="F162" s="46" t="str">
        <f t="shared" si="63"/>
        <v/>
      </c>
      <c r="G162" s="66" t="str">
        <f t="shared" si="82"/>
        <v/>
      </c>
      <c r="H162" s="46" t="str">
        <f t="shared" si="65"/>
        <v/>
      </c>
      <c r="I162" s="66" t="str">
        <f t="shared" si="83"/>
        <v/>
      </c>
      <c r="J162" s="46" t="str">
        <f t="shared" si="67"/>
        <v/>
      </c>
      <c r="K162" s="66" t="str">
        <f t="shared" si="84"/>
        <v/>
      </c>
      <c r="L162" s="46" t="str">
        <f t="shared" si="54"/>
        <v/>
      </c>
      <c r="M162" s="66" t="str">
        <f t="shared" si="85"/>
        <v/>
      </c>
      <c r="N162" s="46" t="str">
        <f t="shared" si="70"/>
        <v/>
      </c>
      <c r="O162" s="66" t="str">
        <f t="shared" si="55"/>
        <v/>
      </c>
      <c r="P162" s="46" t="str">
        <f t="shared" si="71"/>
        <v/>
      </c>
      <c r="Q162" s="66" t="str">
        <f t="shared" si="56"/>
        <v/>
      </c>
      <c r="R162" s="46" t="str">
        <f t="shared" si="72"/>
        <v/>
      </c>
      <c r="S162" s="66" t="str">
        <f t="shared" si="57"/>
        <v/>
      </c>
      <c r="T162" s="46" t="str">
        <f t="shared" si="73"/>
        <v/>
      </c>
      <c r="U162" s="66" t="str">
        <f t="shared" si="58"/>
        <v/>
      </c>
      <c r="V162" s="46" t="str">
        <f t="shared" si="74"/>
        <v/>
      </c>
      <c r="W162" s="65" t="str">
        <f t="shared" si="59"/>
        <v/>
      </c>
      <c r="X162" s="46" t="str">
        <f>IF(A161&lt;$C$9,'MASTER COPY'!M160,"")</f>
        <v/>
      </c>
      <c r="Y162" s="66" t="str">
        <f t="shared" si="60"/>
        <v/>
      </c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L162" s="83" t="str">
        <f>IF(A161&lt;$C$9,'ASSIGNMENT-CLASSTEST'!G159*10,"")</f>
        <v/>
      </c>
      <c r="BM162" s="83" t="str">
        <f>IF(A161&lt;$C$9,'ASSIGNMENT-CLASSTEST'!H159*10,"")</f>
        <v/>
      </c>
      <c r="BN162" s="83" t="str">
        <f>IF(A161&lt;$C$9,'ASSIGNMENT-CLASSTEST'!I159*10,"")</f>
        <v/>
      </c>
      <c r="BO162" s="83" t="str">
        <f>IF(A161&lt;$C$9,('ASSIGNMENT-CLASSTEST'!D159*100)/15,"")</f>
        <v/>
      </c>
      <c r="BP162" s="83" t="str">
        <f>IF(A161&lt;$C$9,('ASSIGNMENT-CLASSTEST'!E159*100)/15,"")</f>
        <v/>
      </c>
      <c r="BQ162" s="83" t="str">
        <f t="shared" si="86"/>
        <v/>
      </c>
      <c r="BR162" s="83" t="str">
        <f t="shared" si="87"/>
        <v/>
      </c>
      <c r="BS162" s="103" t="str">
        <f t="shared" si="77"/>
        <v/>
      </c>
      <c r="BT162" s="103" t="str">
        <f t="shared" si="78"/>
        <v/>
      </c>
      <c r="BU162" s="103" t="str">
        <f t="shared" si="79"/>
        <v/>
      </c>
      <c r="BV162" s="103" t="str">
        <f t="shared" si="80"/>
        <v/>
      </c>
    </row>
    <row r="163" spans="1:74" x14ac:dyDescent="0.25">
      <c r="A163" s="66" t="str">
        <f>IF(A162&lt;$C$9,'MASTER COPY'!A161,"")</f>
        <v/>
      </c>
      <c r="B163" s="34" t="str">
        <f>IF(A162&lt;$C$9,'MASTER COPY'!B161,"")</f>
        <v/>
      </c>
      <c r="C163" s="34" t="str">
        <f>IF(A162&lt;$C$9,'MASTER COPY'!C161,"")</f>
        <v/>
      </c>
      <c r="D163" s="46" t="str">
        <f t="shared" si="61"/>
        <v/>
      </c>
      <c r="E163" s="36" t="str">
        <f t="shared" si="81"/>
        <v/>
      </c>
      <c r="F163" s="46" t="str">
        <f t="shared" si="63"/>
        <v/>
      </c>
      <c r="G163" s="66" t="str">
        <f t="shared" si="82"/>
        <v/>
      </c>
      <c r="H163" s="46" t="str">
        <f t="shared" si="65"/>
        <v/>
      </c>
      <c r="I163" s="66" t="str">
        <f t="shared" si="83"/>
        <v/>
      </c>
      <c r="J163" s="46" t="str">
        <f t="shared" si="67"/>
        <v/>
      </c>
      <c r="K163" s="66" t="str">
        <f t="shared" si="84"/>
        <v/>
      </c>
      <c r="L163" s="46" t="str">
        <f t="shared" si="54"/>
        <v/>
      </c>
      <c r="M163" s="66" t="str">
        <f t="shared" si="85"/>
        <v/>
      </c>
      <c r="N163" s="46" t="str">
        <f t="shared" si="70"/>
        <v/>
      </c>
      <c r="O163" s="66" t="str">
        <f t="shared" si="55"/>
        <v/>
      </c>
      <c r="P163" s="46" t="str">
        <f t="shared" si="71"/>
        <v/>
      </c>
      <c r="Q163" s="66" t="str">
        <f t="shared" si="56"/>
        <v/>
      </c>
      <c r="R163" s="46" t="str">
        <f t="shared" si="72"/>
        <v/>
      </c>
      <c r="S163" s="66" t="str">
        <f t="shared" si="57"/>
        <v/>
      </c>
      <c r="T163" s="46" t="str">
        <f t="shared" si="73"/>
        <v/>
      </c>
      <c r="U163" s="66" t="str">
        <f t="shared" si="58"/>
        <v/>
      </c>
      <c r="V163" s="46" t="str">
        <f t="shared" si="74"/>
        <v/>
      </c>
      <c r="W163" s="65" t="str">
        <f t="shared" si="59"/>
        <v/>
      </c>
      <c r="X163" s="46" t="str">
        <f>IF(A162&lt;$C$9,'MASTER COPY'!M161,"")</f>
        <v/>
      </c>
      <c r="Y163" s="66" t="str">
        <f t="shared" si="60"/>
        <v/>
      </c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L163" s="83" t="str">
        <f>IF(A162&lt;$C$9,'ASSIGNMENT-CLASSTEST'!G160*10,"")</f>
        <v/>
      </c>
      <c r="BM163" s="83" t="str">
        <f>IF(A162&lt;$C$9,'ASSIGNMENT-CLASSTEST'!H160*10,"")</f>
        <v/>
      </c>
      <c r="BN163" s="83" t="str">
        <f>IF(A162&lt;$C$9,'ASSIGNMENT-CLASSTEST'!I160*10,"")</f>
        <v/>
      </c>
      <c r="BO163" s="83" t="str">
        <f>IF(A162&lt;$C$9,('ASSIGNMENT-CLASSTEST'!D160*100)/15,"")</f>
        <v/>
      </c>
      <c r="BP163" s="83" t="str">
        <f>IF(A162&lt;$C$9,('ASSIGNMENT-CLASSTEST'!E160*100)/15,"")</f>
        <v/>
      </c>
      <c r="BQ163" s="83" t="str">
        <f t="shared" si="86"/>
        <v/>
      </c>
      <c r="BR163" s="83" t="str">
        <f t="shared" si="87"/>
        <v/>
      </c>
      <c r="BS163" s="103" t="str">
        <f t="shared" si="77"/>
        <v/>
      </c>
      <c r="BT163" s="103" t="str">
        <f t="shared" si="78"/>
        <v/>
      </c>
      <c r="BU163" s="103" t="str">
        <f t="shared" si="79"/>
        <v/>
      </c>
      <c r="BV163" s="103" t="str">
        <f t="shared" si="80"/>
        <v/>
      </c>
    </row>
    <row r="164" spans="1:74" x14ac:dyDescent="0.25">
      <c r="A164" s="66" t="str">
        <f>IF(A163&lt;$C$9,'MASTER COPY'!A162,"")</f>
        <v/>
      </c>
      <c r="B164" s="34" t="str">
        <f>IF(A163&lt;$C$9,'MASTER COPY'!B162,"")</f>
        <v/>
      </c>
      <c r="C164" s="34" t="str">
        <f>IF(A163&lt;$C$9,'MASTER COPY'!C162,"")</f>
        <v/>
      </c>
      <c r="D164" s="46" t="str">
        <f t="shared" si="61"/>
        <v/>
      </c>
      <c r="E164" s="36" t="str">
        <f t="shared" si="81"/>
        <v/>
      </c>
      <c r="F164" s="46" t="str">
        <f t="shared" si="63"/>
        <v/>
      </c>
      <c r="G164" s="66" t="str">
        <f t="shared" si="82"/>
        <v/>
      </c>
      <c r="H164" s="46" t="str">
        <f t="shared" si="65"/>
        <v/>
      </c>
      <c r="I164" s="66" t="str">
        <f t="shared" si="83"/>
        <v/>
      </c>
      <c r="J164" s="46" t="str">
        <f t="shared" si="67"/>
        <v/>
      </c>
      <c r="K164" s="66" t="str">
        <f t="shared" si="84"/>
        <v/>
      </c>
      <c r="L164" s="46" t="str">
        <f t="shared" si="54"/>
        <v/>
      </c>
      <c r="M164" s="66" t="str">
        <f t="shared" si="85"/>
        <v/>
      </c>
      <c r="N164" s="46" t="str">
        <f t="shared" si="70"/>
        <v/>
      </c>
      <c r="O164" s="66" t="str">
        <f t="shared" si="55"/>
        <v/>
      </c>
      <c r="P164" s="46" t="str">
        <f t="shared" si="71"/>
        <v/>
      </c>
      <c r="Q164" s="66" t="str">
        <f t="shared" si="56"/>
        <v/>
      </c>
      <c r="R164" s="46" t="str">
        <f t="shared" si="72"/>
        <v/>
      </c>
      <c r="S164" s="66" t="str">
        <f t="shared" si="57"/>
        <v/>
      </c>
      <c r="T164" s="46" t="str">
        <f t="shared" si="73"/>
        <v/>
      </c>
      <c r="U164" s="66" t="str">
        <f t="shared" si="58"/>
        <v/>
      </c>
      <c r="V164" s="46" t="str">
        <f t="shared" si="74"/>
        <v/>
      </c>
      <c r="W164" s="65" t="str">
        <f t="shared" si="59"/>
        <v/>
      </c>
      <c r="X164" s="46" t="str">
        <f>IF(A163&lt;$C$9,'MASTER COPY'!M162,"")</f>
        <v/>
      </c>
      <c r="Y164" s="66" t="str">
        <f t="shared" si="60"/>
        <v/>
      </c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L164" s="83" t="str">
        <f>IF(A163&lt;$C$9,'ASSIGNMENT-CLASSTEST'!G161*10,"")</f>
        <v/>
      </c>
      <c r="BM164" s="83" t="str">
        <f>IF(A163&lt;$C$9,'ASSIGNMENT-CLASSTEST'!H161*10,"")</f>
        <v/>
      </c>
      <c r="BN164" s="83" t="str">
        <f>IF(A163&lt;$C$9,'ASSIGNMENT-CLASSTEST'!I161*10,"")</f>
        <v/>
      </c>
      <c r="BO164" s="83" t="str">
        <f>IF(A163&lt;$C$9,('ASSIGNMENT-CLASSTEST'!D161*100)/15,"")</f>
        <v/>
      </c>
      <c r="BP164" s="83" t="str">
        <f>IF(A163&lt;$C$9,('ASSIGNMENT-CLASSTEST'!E161*100)/15,"")</f>
        <v/>
      </c>
      <c r="BQ164" s="83" t="str">
        <f t="shared" si="86"/>
        <v/>
      </c>
      <c r="BR164" s="83" t="str">
        <f t="shared" si="87"/>
        <v/>
      </c>
      <c r="BS164" s="103" t="str">
        <f t="shared" si="77"/>
        <v/>
      </c>
      <c r="BT164" s="103" t="str">
        <f t="shared" si="78"/>
        <v/>
      </c>
      <c r="BU164" s="103" t="str">
        <f t="shared" si="79"/>
        <v/>
      </c>
      <c r="BV164" s="103" t="str">
        <f t="shared" si="80"/>
        <v/>
      </c>
    </row>
    <row r="165" spans="1:74" x14ac:dyDescent="0.25">
      <c r="A165" s="66" t="str">
        <f>IF(A164&lt;$C$9,'MASTER COPY'!A163,"")</f>
        <v/>
      </c>
      <c r="B165" s="34" t="str">
        <f>IF(A164&lt;$C$9,'MASTER COPY'!B163,"")</f>
        <v/>
      </c>
      <c r="C165" s="34" t="str">
        <f>IF(A164&lt;$C$9,'MASTER COPY'!C163,"")</f>
        <v/>
      </c>
      <c r="D165" s="46" t="str">
        <f t="shared" si="61"/>
        <v/>
      </c>
      <c r="E165" s="36" t="str">
        <f t="shared" si="81"/>
        <v/>
      </c>
      <c r="F165" s="46" t="str">
        <f t="shared" si="63"/>
        <v/>
      </c>
      <c r="G165" s="66" t="str">
        <f t="shared" si="82"/>
        <v/>
      </c>
      <c r="H165" s="46" t="str">
        <f t="shared" si="65"/>
        <v/>
      </c>
      <c r="I165" s="66" t="str">
        <f t="shared" si="83"/>
        <v/>
      </c>
      <c r="J165" s="46" t="str">
        <f t="shared" si="67"/>
        <v/>
      </c>
      <c r="K165" s="66" t="str">
        <f t="shared" si="84"/>
        <v/>
      </c>
      <c r="L165" s="46" t="str">
        <f t="shared" si="54"/>
        <v/>
      </c>
      <c r="M165" s="66" t="str">
        <f t="shared" si="85"/>
        <v/>
      </c>
      <c r="N165" s="46" t="str">
        <f t="shared" si="70"/>
        <v/>
      </c>
      <c r="O165" s="66" t="str">
        <f t="shared" si="55"/>
        <v/>
      </c>
      <c r="P165" s="46" t="str">
        <f t="shared" si="71"/>
        <v/>
      </c>
      <c r="Q165" s="66" t="str">
        <f t="shared" si="56"/>
        <v/>
      </c>
      <c r="R165" s="46" t="str">
        <f t="shared" si="72"/>
        <v/>
      </c>
      <c r="S165" s="66" t="str">
        <f t="shared" si="57"/>
        <v/>
      </c>
      <c r="T165" s="46" t="str">
        <f t="shared" si="73"/>
        <v/>
      </c>
      <c r="U165" s="66" t="str">
        <f t="shared" si="58"/>
        <v/>
      </c>
      <c r="V165" s="46" t="str">
        <f t="shared" si="74"/>
        <v/>
      </c>
      <c r="W165" s="65" t="str">
        <f t="shared" si="59"/>
        <v/>
      </c>
      <c r="X165" s="46" t="str">
        <f>IF(A164&lt;$C$9,'MASTER COPY'!M163,"")</f>
        <v/>
      </c>
      <c r="Y165" s="66" t="str">
        <f t="shared" si="60"/>
        <v/>
      </c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L165" s="83" t="str">
        <f>IF(A164&lt;$C$9,'ASSIGNMENT-CLASSTEST'!G162*10,"")</f>
        <v/>
      </c>
      <c r="BM165" s="83" t="str">
        <f>IF(A164&lt;$C$9,'ASSIGNMENT-CLASSTEST'!H162*10,"")</f>
        <v/>
      </c>
      <c r="BN165" s="83" t="str">
        <f>IF(A164&lt;$C$9,'ASSIGNMENT-CLASSTEST'!I162*10,"")</f>
        <v/>
      </c>
      <c r="BO165" s="83" t="str">
        <f>IF(A164&lt;$C$9,('ASSIGNMENT-CLASSTEST'!D162*100)/15,"")</f>
        <v/>
      </c>
      <c r="BP165" s="83" t="str">
        <f>IF(A164&lt;$C$9,('ASSIGNMENT-CLASSTEST'!E162*100)/15,"")</f>
        <v/>
      </c>
      <c r="BQ165" s="83" t="str">
        <f t="shared" si="86"/>
        <v/>
      </c>
      <c r="BR165" s="83" t="str">
        <f t="shared" si="87"/>
        <v/>
      </c>
      <c r="BS165" s="103" t="str">
        <f t="shared" si="77"/>
        <v/>
      </c>
      <c r="BT165" s="103" t="str">
        <f t="shared" si="78"/>
        <v/>
      </c>
      <c r="BU165" s="103" t="str">
        <f t="shared" si="79"/>
        <v/>
      </c>
      <c r="BV165" s="103" t="str">
        <f t="shared" si="80"/>
        <v/>
      </c>
    </row>
    <row r="166" spans="1:74" x14ac:dyDescent="0.25">
      <c r="A166" s="66" t="str">
        <f>IF(A165&lt;$C$9,'MASTER COPY'!A164,"")</f>
        <v/>
      </c>
      <c r="B166" s="34" t="str">
        <f>IF(A165&lt;$C$9,'MASTER COPY'!B164,"")</f>
        <v/>
      </c>
      <c r="C166" s="34" t="str">
        <f>IF(A165&lt;$C$9,'MASTER COPY'!C164,"")</f>
        <v/>
      </c>
      <c r="D166" s="46" t="str">
        <f t="shared" si="61"/>
        <v/>
      </c>
      <c r="E166" s="36" t="str">
        <f t="shared" si="81"/>
        <v/>
      </c>
      <c r="F166" s="46" t="str">
        <f t="shared" si="63"/>
        <v/>
      </c>
      <c r="G166" s="66" t="str">
        <f t="shared" si="82"/>
        <v/>
      </c>
      <c r="H166" s="46" t="str">
        <f t="shared" si="65"/>
        <v/>
      </c>
      <c r="I166" s="66" t="str">
        <f t="shared" si="83"/>
        <v/>
      </c>
      <c r="J166" s="46" t="str">
        <f t="shared" si="67"/>
        <v/>
      </c>
      <c r="K166" s="66" t="str">
        <f t="shared" si="84"/>
        <v/>
      </c>
      <c r="L166" s="46" t="str">
        <f t="shared" si="54"/>
        <v/>
      </c>
      <c r="M166" s="66" t="str">
        <f t="shared" si="85"/>
        <v/>
      </c>
      <c r="N166" s="46" t="str">
        <f t="shared" si="70"/>
        <v/>
      </c>
      <c r="O166" s="66" t="str">
        <f t="shared" si="55"/>
        <v/>
      </c>
      <c r="P166" s="46" t="str">
        <f t="shared" si="71"/>
        <v/>
      </c>
      <c r="Q166" s="66" t="str">
        <f t="shared" si="56"/>
        <v/>
      </c>
      <c r="R166" s="46" t="str">
        <f t="shared" si="72"/>
        <v/>
      </c>
      <c r="S166" s="66" t="str">
        <f t="shared" si="57"/>
        <v/>
      </c>
      <c r="T166" s="46" t="str">
        <f t="shared" si="73"/>
        <v/>
      </c>
      <c r="U166" s="66" t="str">
        <f t="shared" si="58"/>
        <v/>
      </c>
      <c r="V166" s="46" t="str">
        <f t="shared" si="74"/>
        <v/>
      </c>
      <c r="W166" s="65" t="str">
        <f t="shared" si="59"/>
        <v/>
      </c>
      <c r="X166" s="46" t="str">
        <f>IF(A165&lt;$C$9,'MASTER COPY'!M164,"")</f>
        <v/>
      </c>
      <c r="Y166" s="66" t="str">
        <f t="shared" si="60"/>
        <v/>
      </c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L166" s="83" t="str">
        <f>IF(A165&lt;$C$9,'ASSIGNMENT-CLASSTEST'!G163*10,"")</f>
        <v/>
      </c>
      <c r="BM166" s="83" t="str">
        <f>IF(A165&lt;$C$9,'ASSIGNMENT-CLASSTEST'!H163*10,"")</f>
        <v/>
      </c>
      <c r="BN166" s="83" t="str">
        <f>IF(A165&lt;$C$9,'ASSIGNMENT-CLASSTEST'!I163*10,"")</f>
        <v/>
      </c>
      <c r="BO166" s="83" t="str">
        <f>IF(A165&lt;$C$9,('ASSIGNMENT-CLASSTEST'!D163*100)/15,"")</f>
        <v/>
      </c>
      <c r="BP166" s="83" t="str">
        <f>IF(A165&lt;$C$9,('ASSIGNMENT-CLASSTEST'!E163*100)/15,"")</f>
        <v/>
      </c>
      <c r="BQ166" s="83" t="str">
        <f t="shared" si="86"/>
        <v/>
      </c>
      <c r="BR166" s="83" t="str">
        <f t="shared" si="87"/>
        <v/>
      </c>
      <c r="BS166" s="103" t="str">
        <f t="shared" si="77"/>
        <v/>
      </c>
      <c r="BT166" s="103" t="str">
        <f t="shared" si="78"/>
        <v/>
      </c>
      <c r="BU166" s="103" t="str">
        <f t="shared" si="79"/>
        <v/>
      </c>
      <c r="BV166" s="103" t="str">
        <f t="shared" si="80"/>
        <v/>
      </c>
    </row>
    <row r="167" spans="1:74" x14ac:dyDescent="0.25">
      <c r="A167" s="66" t="str">
        <f>IF(A166&lt;$C$9,'MASTER COPY'!A165,"")</f>
        <v/>
      </c>
      <c r="B167" s="34" t="str">
        <f>IF(A166&lt;$C$9,'MASTER COPY'!B165,"")</f>
        <v/>
      </c>
      <c r="C167" s="34" t="str">
        <f>IF(A166&lt;$C$9,'MASTER COPY'!C165,"")</f>
        <v/>
      </c>
      <c r="D167" s="46" t="str">
        <f t="shared" si="61"/>
        <v/>
      </c>
      <c r="E167" s="36" t="str">
        <f t="shared" si="81"/>
        <v/>
      </c>
      <c r="F167" s="46" t="str">
        <f t="shared" si="63"/>
        <v/>
      </c>
      <c r="G167" s="66" t="str">
        <f t="shared" si="82"/>
        <v/>
      </c>
      <c r="H167" s="46" t="str">
        <f t="shared" si="65"/>
        <v/>
      </c>
      <c r="I167" s="66" t="str">
        <f t="shared" si="83"/>
        <v/>
      </c>
      <c r="J167" s="46" t="str">
        <f t="shared" si="67"/>
        <v/>
      </c>
      <c r="K167" s="66" t="str">
        <f t="shared" si="84"/>
        <v/>
      </c>
      <c r="L167" s="46" t="str">
        <f t="shared" si="54"/>
        <v/>
      </c>
      <c r="M167" s="66" t="str">
        <f t="shared" si="85"/>
        <v/>
      </c>
      <c r="N167" s="46" t="str">
        <f t="shared" si="70"/>
        <v/>
      </c>
      <c r="O167" s="66" t="str">
        <f t="shared" si="55"/>
        <v/>
      </c>
      <c r="P167" s="46" t="str">
        <f t="shared" si="71"/>
        <v/>
      </c>
      <c r="Q167" s="66" t="str">
        <f t="shared" si="56"/>
        <v/>
      </c>
      <c r="R167" s="46" t="str">
        <f t="shared" si="72"/>
        <v/>
      </c>
      <c r="S167" s="66" t="str">
        <f t="shared" si="57"/>
        <v/>
      </c>
      <c r="T167" s="46" t="str">
        <f t="shared" si="73"/>
        <v/>
      </c>
      <c r="U167" s="66" t="str">
        <f t="shared" si="58"/>
        <v/>
      </c>
      <c r="V167" s="46" t="str">
        <f t="shared" si="74"/>
        <v/>
      </c>
      <c r="W167" s="65" t="str">
        <f t="shared" si="59"/>
        <v/>
      </c>
      <c r="X167" s="46" t="str">
        <f>IF(A166&lt;$C$9,'MASTER COPY'!M165,"")</f>
        <v/>
      </c>
      <c r="Y167" s="66" t="str">
        <f t="shared" si="60"/>
        <v/>
      </c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L167" s="83" t="str">
        <f>IF(A166&lt;$C$9,'ASSIGNMENT-CLASSTEST'!G164*10,"")</f>
        <v/>
      </c>
      <c r="BM167" s="83" t="str">
        <f>IF(A166&lt;$C$9,'ASSIGNMENT-CLASSTEST'!H164*10,"")</f>
        <v/>
      </c>
      <c r="BN167" s="83" t="str">
        <f>IF(A166&lt;$C$9,'ASSIGNMENT-CLASSTEST'!I164*10,"")</f>
        <v/>
      </c>
      <c r="BO167" s="83" t="str">
        <f>IF(A166&lt;$C$9,('ASSIGNMENT-CLASSTEST'!D164*100)/15,"")</f>
        <v/>
      </c>
      <c r="BP167" s="83" t="str">
        <f>IF(A166&lt;$C$9,('ASSIGNMENT-CLASSTEST'!E164*100)/15,"")</f>
        <v/>
      </c>
      <c r="BQ167" s="83" t="str">
        <f t="shared" si="86"/>
        <v/>
      </c>
      <c r="BR167" s="83" t="str">
        <f t="shared" si="87"/>
        <v/>
      </c>
      <c r="BS167" s="103" t="str">
        <f t="shared" si="77"/>
        <v/>
      </c>
      <c r="BT167" s="103" t="str">
        <f t="shared" si="78"/>
        <v/>
      </c>
      <c r="BU167" s="103" t="str">
        <f t="shared" si="79"/>
        <v/>
      </c>
      <c r="BV167" s="103" t="str">
        <f t="shared" si="80"/>
        <v/>
      </c>
    </row>
    <row r="168" spans="1:74" x14ac:dyDescent="0.25">
      <c r="A168" s="66" t="str">
        <f>IF(A167&lt;$C$9,'MASTER COPY'!A166,"")</f>
        <v/>
      </c>
      <c r="B168" s="34" t="str">
        <f>IF(A167&lt;$C$9,'MASTER COPY'!B166,"")</f>
        <v/>
      </c>
      <c r="C168" s="34" t="str">
        <f>IF(A167&lt;$C$9,'MASTER COPY'!C166,"")</f>
        <v/>
      </c>
      <c r="D168" s="46" t="str">
        <f t="shared" si="61"/>
        <v/>
      </c>
      <c r="E168" s="36" t="str">
        <f t="shared" si="81"/>
        <v/>
      </c>
      <c r="F168" s="46" t="str">
        <f t="shared" si="63"/>
        <v/>
      </c>
      <c r="G168" s="66" t="str">
        <f t="shared" si="82"/>
        <v/>
      </c>
      <c r="H168" s="46" t="str">
        <f t="shared" si="65"/>
        <v/>
      </c>
      <c r="I168" s="66" t="str">
        <f t="shared" si="83"/>
        <v/>
      </c>
      <c r="J168" s="46" t="str">
        <f t="shared" si="67"/>
        <v/>
      </c>
      <c r="K168" s="66" t="str">
        <f t="shared" si="84"/>
        <v/>
      </c>
      <c r="L168" s="46" t="str">
        <f t="shared" si="54"/>
        <v/>
      </c>
      <c r="M168" s="66" t="str">
        <f t="shared" si="85"/>
        <v/>
      </c>
      <c r="N168" s="46" t="str">
        <f t="shared" si="70"/>
        <v/>
      </c>
      <c r="O168" s="66" t="str">
        <f t="shared" si="55"/>
        <v/>
      </c>
      <c r="P168" s="46" t="str">
        <f t="shared" si="71"/>
        <v/>
      </c>
      <c r="Q168" s="66" t="str">
        <f t="shared" si="56"/>
        <v/>
      </c>
      <c r="R168" s="46" t="str">
        <f t="shared" si="72"/>
        <v/>
      </c>
      <c r="S168" s="66" t="str">
        <f t="shared" si="57"/>
        <v/>
      </c>
      <c r="T168" s="46" t="str">
        <f t="shared" si="73"/>
        <v/>
      </c>
      <c r="U168" s="66" t="str">
        <f t="shared" si="58"/>
        <v/>
      </c>
      <c r="V168" s="46" t="str">
        <f t="shared" si="74"/>
        <v/>
      </c>
      <c r="W168" s="65" t="str">
        <f t="shared" si="59"/>
        <v/>
      </c>
      <c r="X168" s="46" t="str">
        <f>IF(A167&lt;$C$9,'MASTER COPY'!M166,"")</f>
        <v/>
      </c>
      <c r="Y168" s="66" t="str">
        <f t="shared" si="60"/>
        <v/>
      </c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L168" s="83" t="str">
        <f>IF(A167&lt;$C$9,'ASSIGNMENT-CLASSTEST'!G165*10,"")</f>
        <v/>
      </c>
      <c r="BM168" s="83" t="str">
        <f>IF(A167&lt;$C$9,'ASSIGNMENT-CLASSTEST'!H165*10,"")</f>
        <v/>
      </c>
      <c r="BN168" s="83" t="str">
        <f>IF(A167&lt;$C$9,'ASSIGNMENT-CLASSTEST'!I165*10,"")</f>
        <v/>
      </c>
      <c r="BO168" s="83" t="str">
        <f>IF(A167&lt;$C$9,('ASSIGNMENT-CLASSTEST'!D165*100)/15,"")</f>
        <v/>
      </c>
      <c r="BP168" s="83" t="str">
        <f>IF(A167&lt;$C$9,('ASSIGNMENT-CLASSTEST'!E165*100)/15,"")</f>
        <v/>
      </c>
      <c r="BQ168" s="83" t="str">
        <f t="shared" si="86"/>
        <v/>
      </c>
      <c r="BR168" s="83" t="str">
        <f t="shared" si="87"/>
        <v/>
      </c>
      <c r="BS168" s="103" t="str">
        <f t="shared" si="77"/>
        <v/>
      </c>
      <c r="BT168" s="103" t="str">
        <f t="shared" si="78"/>
        <v/>
      </c>
      <c r="BU168" s="103" t="str">
        <f t="shared" si="79"/>
        <v/>
      </c>
      <c r="BV168" s="103" t="str">
        <f t="shared" si="80"/>
        <v/>
      </c>
    </row>
    <row r="169" spans="1:74" x14ac:dyDescent="0.25">
      <c r="A169" s="66" t="str">
        <f>IF(A168&lt;$C$9,'MASTER COPY'!A167,"")</f>
        <v/>
      </c>
      <c r="B169" s="34" t="str">
        <f>IF(A168&lt;$C$9,'MASTER COPY'!B167,"")</f>
        <v/>
      </c>
      <c r="C169" s="34" t="str">
        <f>IF(A168&lt;$C$9,'MASTER COPY'!C167,"")</f>
        <v/>
      </c>
      <c r="D169" s="46" t="str">
        <f t="shared" si="61"/>
        <v/>
      </c>
      <c r="E169" s="36" t="str">
        <f t="shared" si="81"/>
        <v/>
      </c>
      <c r="F169" s="46" t="str">
        <f t="shared" si="63"/>
        <v/>
      </c>
      <c r="G169" s="66" t="str">
        <f t="shared" si="82"/>
        <v/>
      </c>
      <c r="H169" s="46" t="str">
        <f t="shared" si="65"/>
        <v/>
      </c>
      <c r="I169" s="66" t="str">
        <f t="shared" si="83"/>
        <v/>
      </c>
      <c r="J169" s="46" t="str">
        <f t="shared" si="67"/>
        <v/>
      </c>
      <c r="K169" s="66" t="str">
        <f t="shared" si="84"/>
        <v/>
      </c>
      <c r="L169" s="46" t="str">
        <f t="shared" si="54"/>
        <v/>
      </c>
      <c r="M169" s="66" t="str">
        <f t="shared" si="85"/>
        <v/>
      </c>
      <c r="N169" s="46" t="str">
        <f t="shared" si="70"/>
        <v/>
      </c>
      <c r="O169" s="66" t="str">
        <f t="shared" si="55"/>
        <v/>
      </c>
      <c r="P169" s="46" t="str">
        <f t="shared" si="71"/>
        <v/>
      </c>
      <c r="Q169" s="66" t="str">
        <f t="shared" si="56"/>
        <v/>
      </c>
      <c r="R169" s="46" t="str">
        <f t="shared" si="72"/>
        <v/>
      </c>
      <c r="S169" s="66" t="str">
        <f t="shared" si="57"/>
        <v/>
      </c>
      <c r="T169" s="46" t="str">
        <f t="shared" si="73"/>
        <v/>
      </c>
      <c r="U169" s="66" t="str">
        <f t="shared" si="58"/>
        <v/>
      </c>
      <c r="V169" s="46" t="str">
        <f t="shared" si="74"/>
        <v/>
      </c>
      <c r="W169" s="65" t="str">
        <f t="shared" si="59"/>
        <v/>
      </c>
      <c r="X169" s="46" t="str">
        <f>IF(A168&lt;$C$9,'MASTER COPY'!M167,"")</f>
        <v/>
      </c>
      <c r="Y169" s="66" t="str">
        <f t="shared" si="60"/>
        <v/>
      </c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L169" s="83" t="str">
        <f>IF(A168&lt;$C$9,'ASSIGNMENT-CLASSTEST'!G166*10,"")</f>
        <v/>
      </c>
      <c r="BM169" s="83" t="str">
        <f>IF(A168&lt;$C$9,'ASSIGNMENT-CLASSTEST'!H166*10,"")</f>
        <v/>
      </c>
      <c r="BN169" s="83" t="str">
        <f>IF(A168&lt;$C$9,'ASSIGNMENT-CLASSTEST'!I166*10,"")</f>
        <v/>
      </c>
      <c r="BO169" s="83" t="str">
        <f>IF(A168&lt;$C$9,('ASSIGNMENT-CLASSTEST'!D166*100)/15,"")</f>
        <v/>
      </c>
      <c r="BP169" s="83" t="str">
        <f>IF(A168&lt;$C$9,('ASSIGNMENT-CLASSTEST'!E166*100)/15,"")</f>
        <v/>
      </c>
      <c r="BQ169" s="83" t="str">
        <f t="shared" si="86"/>
        <v/>
      </c>
      <c r="BR169" s="83" t="str">
        <f t="shared" si="87"/>
        <v/>
      </c>
      <c r="BS169" s="103" t="str">
        <f t="shared" si="77"/>
        <v/>
      </c>
      <c r="BT169" s="103" t="str">
        <f t="shared" si="78"/>
        <v/>
      </c>
      <c r="BU169" s="103" t="str">
        <f t="shared" si="79"/>
        <v/>
      </c>
      <c r="BV169" s="103" t="str">
        <f t="shared" si="80"/>
        <v/>
      </c>
    </row>
    <row r="170" spans="1:74" x14ac:dyDescent="0.25">
      <c r="A170" s="66" t="str">
        <f>IF(A169&lt;$C$9,'MASTER COPY'!A168,"")</f>
        <v/>
      </c>
      <c r="B170" s="34" t="str">
        <f>IF(A169&lt;$C$9,'MASTER COPY'!B168,"")</f>
        <v/>
      </c>
      <c r="C170" s="34" t="str">
        <f>IF(A169&lt;$C$9,'MASTER COPY'!C168,"")</f>
        <v/>
      </c>
      <c r="D170" s="46" t="str">
        <f t="shared" si="61"/>
        <v/>
      </c>
      <c r="E170" s="36" t="str">
        <f t="shared" si="81"/>
        <v/>
      </c>
      <c r="F170" s="46" t="str">
        <f t="shared" si="63"/>
        <v/>
      </c>
      <c r="G170" s="66" t="str">
        <f t="shared" si="82"/>
        <v/>
      </c>
      <c r="H170" s="46" t="str">
        <f t="shared" si="65"/>
        <v/>
      </c>
      <c r="I170" s="66" t="str">
        <f t="shared" si="83"/>
        <v/>
      </c>
      <c r="J170" s="46" t="str">
        <f t="shared" si="67"/>
        <v/>
      </c>
      <c r="K170" s="66" t="str">
        <f t="shared" si="84"/>
        <v/>
      </c>
      <c r="L170" s="46" t="str">
        <f t="shared" si="54"/>
        <v/>
      </c>
      <c r="M170" s="66" t="str">
        <f t="shared" si="85"/>
        <v/>
      </c>
      <c r="N170" s="46" t="str">
        <f t="shared" si="70"/>
        <v/>
      </c>
      <c r="O170" s="66" t="str">
        <f t="shared" si="55"/>
        <v/>
      </c>
      <c r="P170" s="46" t="str">
        <f t="shared" si="71"/>
        <v/>
      </c>
      <c r="Q170" s="66" t="str">
        <f t="shared" si="56"/>
        <v/>
      </c>
      <c r="R170" s="46" t="str">
        <f t="shared" si="72"/>
        <v/>
      </c>
      <c r="S170" s="66" t="str">
        <f t="shared" si="57"/>
        <v/>
      </c>
      <c r="T170" s="46" t="str">
        <f t="shared" si="73"/>
        <v/>
      </c>
      <c r="U170" s="66" t="str">
        <f t="shared" si="58"/>
        <v/>
      </c>
      <c r="V170" s="46" t="str">
        <f t="shared" si="74"/>
        <v/>
      </c>
      <c r="W170" s="65" t="str">
        <f t="shared" si="59"/>
        <v/>
      </c>
      <c r="X170" s="46" t="str">
        <f>IF(A169&lt;$C$9,'MASTER COPY'!M168,"")</f>
        <v/>
      </c>
      <c r="Y170" s="66" t="str">
        <f t="shared" si="60"/>
        <v/>
      </c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L170" s="83" t="str">
        <f>IF(A169&lt;$C$9,'ASSIGNMENT-CLASSTEST'!G167*10,"")</f>
        <v/>
      </c>
      <c r="BM170" s="83" t="str">
        <f>IF(A169&lt;$C$9,'ASSIGNMENT-CLASSTEST'!H167*10,"")</f>
        <v/>
      </c>
      <c r="BN170" s="83" t="str">
        <f>IF(A169&lt;$C$9,'ASSIGNMENT-CLASSTEST'!I167*10,"")</f>
        <v/>
      </c>
      <c r="BO170" s="83" t="str">
        <f>IF(A169&lt;$C$9,('ASSIGNMENT-CLASSTEST'!D167*100)/15,"")</f>
        <v/>
      </c>
      <c r="BP170" s="83" t="str">
        <f>IF(A169&lt;$C$9,('ASSIGNMENT-CLASSTEST'!E167*100)/15,"")</f>
        <v/>
      </c>
      <c r="BQ170" s="83" t="str">
        <f t="shared" si="86"/>
        <v/>
      </c>
      <c r="BR170" s="83" t="str">
        <f t="shared" si="87"/>
        <v/>
      </c>
      <c r="BS170" s="103" t="str">
        <f t="shared" si="77"/>
        <v/>
      </c>
      <c r="BT170" s="103" t="str">
        <f t="shared" si="78"/>
        <v/>
      </c>
      <c r="BU170" s="103" t="str">
        <f t="shared" si="79"/>
        <v/>
      </c>
      <c r="BV170" s="103" t="str">
        <f t="shared" si="80"/>
        <v/>
      </c>
    </row>
    <row r="171" spans="1:74" x14ac:dyDescent="0.25">
      <c r="A171" s="66" t="str">
        <f>IF(A170&lt;$C$9,'MASTER COPY'!A169,"")</f>
        <v/>
      </c>
      <c r="B171" s="34" t="str">
        <f>IF(A170&lt;$C$9,'MASTER COPY'!B169,"")</f>
        <v/>
      </c>
      <c r="C171" s="34" t="str">
        <f>IF(A170&lt;$C$9,'MASTER COPY'!C169,"")</f>
        <v/>
      </c>
      <c r="D171" s="46" t="str">
        <f t="shared" si="61"/>
        <v/>
      </c>
      <c r="E171" s="36" t="str">
        <f t="shared" si="81"/>
        <v/>
      </c>
      <c r="F171" s="46" t="str">
        <f t="shared" si="63"/>
        <v/>
      </c>
      <c r="G171" s="66" t="str">
        <f t="shared" si="82"/>
        <v/>
      </c>
      <c r="H171" s="46" t="str">
        <f t="shared" si="65"/>
        <v/>
      </c>
      <c r="I171" s="66" t="str">
        <f t="shared" si="83"/>
        <v/>
      </c>
      <c r="J171" s="46" t="str">
        <f t="shared" si="67"/>
        <v/>
      </c>
      <c r="K171" s="66" t="str">
        <f t="shared" si="84"/>
        <v/>
      </c>
      <c r="L171" s="46" t="str">
        <f t="shared" si="54"/>
        <v/>
      </c>
      <c r="M171" s="66" t="str">
        <f t="shared" si="85"/>
        <v/>
      </c>
      <c r="N171" s="46" t="str">
        <f t="shared" si="70"/>
        <v/>
      </c>
      <c r="O171" s="66" t="str">
        <f t="shared" si="55"/>
        <v/>
      </c>
      <c r="P171" s="46" t="str">
        <f t="shared" si="71"/>
        <v/>
      </c>
      <c r="Q171" s="66" t="str">
        <f t="shared" si="56"/>
        <v/>
      </c>
      <c r="R171" s="46" t="str">
        <f t="shared" si="72"/>
        <v/>
      </c>
      <c r="S171" s="66" t="str">
        <f t="shared" si="57"/>
        <v/>
      </c>
      <c r="T171" s="46" t="str">
        <f t="shared" si="73"/>
        <v/>
      </c>
      <c r="U171" s="66" t="str">
        <f t="shared" si="58"/>
        <v/>
      </c>
      <c r="V171" s="46" t="str">
        <f t="shared" si="74"/>
        <v/>
      </c>
      <c r="W171" s="65" t="str">
        <f t="shared" si="59"/>
        <v/>
      </c>
      <c r="X171" s="46" t="str">
        <f>IF(A170&lt;$C$9,'MASTER COPY'!M169,"")</f>
        <v/>
      </c>
      <c r="Y171" s="66" t="str">
        <f t="shared" si="60"/>
        <v/>
      </c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L171" s="83" t="str">
        <f>IF(A170&lt;$C$9,'ASSIGNMENT-CLASSTEST'!G168*10,"")</f>
        <v/>
      </c>
      <c r="BM171" s="83" t="str">
        <f>IF(A170&lt;$C$9,'ASSIGNMENT-CLASSTEST'!H168*10,"")</f>
        <v/>
      </c>
      <c r="BN171" s="83" t="str">
        <f>IF(A170&lt;$C$9,'ASSIGNMENT-CLASSTEST'!I168*10,"")</f>
        <v/>
      </c>
      <c r="BO171" s="83" t="str">
        <f>IF(A170&lt;$C$9,('ASSIGNMENT-CLASSTEST'!D168*100)/15,"")</f>
        <v/>
      </c>
      <c r="BP171" s="83" t="str">
        <f>IF(A170&lt;$C$9,('ASSIGNMENT-CLASSTEST'!E168*100)/15,"")</f>
        <v/>
      </c>
      <c r="BQ171" s="83" t="str">
        <f t="shared" si="86"/>
        <v/>
      </c>
      <c r="BR171" s="83" t="str">
        <f t="shared" si="87"/>
        <v/>
      </c>
      <c r="BS171" s="103" t="str">
        <f t="shared" si="77"/>
        <v/>
      </c>
      <c r="BT171" s="103" t="str">
        <f t="shared" si="78"/>
        <v/>
      </c>
      <c r="BU171" s="103" t="str">
        <f t="shared" si="79"/>
        <v/>
      </c>
      <c r="BV171" s="103" t="str">
        <f t="shared" si="80"/>
        <v/>
      </c>
    </row>
    <row r="172" spans="1:74" x14ac:dyDescent="0.25">
      <c r="A172" s="66" t="str">
        <f>IF(A171&lt;$C$9,'MASTER COPY'!A170,"")</f>
        <v/>
      </c>
      <c r="B172" s="34" t="str">
        <f>IF(A171&lt;$C$9,'MASTER COPY'!B170,"")</f>
        <v/>
      </c>
      <c r="C172" s="34" t="str">
        <f>IF(A171&lt;$C$9,'MASTER COPY'!C170,"")</f>
        <v/>
      </c>
      <c r="D172" s="46" t="str">
        <f t="shared" si="61"/>
        <v/>
      </c>
      <c r="E172" s="36" t="str">
        <f t="shared" si="81"/>
        <v/>
      </c>
      <c r="F172" s="46" t="str">
        <f t="shared" si="63"/>
        <v/>
      </c>
      <c r="G172" s="66" t="str">
        <f t="shared" si="82"/>
        <v/>
      </c>
      <c r="H172" s="46" t="str">
        <f t="shared" si="65"/>
        <v/>
      </c>
      <c r="I172" s="66" t="str">
        <f t="shared" si="83"/>
        <v/>
      </c>
      <c r="J172" s="46" t="str">
        <f t="shared" si="67"/>
        <v/>
      </c>
      <c r="K172" s="66" t="str">
        <f t="shared" si="84"/>
        <v/>
      </c>
      <c r="L172" s="46" t="str">
        <f t="shared" si="54"/>
        <v/>
      </c>
      <c r="M172" s="66" t="str">
        <f t="shared" si="85"/>
        <v/>
      </c>
      <c r="N172" s="46" t="str">
        <f t="shared" si="70"/>
        <v/>
      </c>
      <c r="O172" s="66" t="str">
        <f t="shared" si="55"/>
        <v/>
      </c>
      <c r="P172" s="46" t="str">
        <f t="shared" si="71"/>
        <v/>
      </c>
      <c r="Q172" s="66" t="str">
        <f t="shared" si="56"/>
        <v/>
      </c>
      <c r="R172" s="46" t="str">
        <f t="shared" si="72"/>
        <v/>
      </c>
      <c r="S172" s="66" t="str">
        <f t="shared" si="57"/>
        <v/>
      </c>
      <c r="T172" s="46" t="str">
        <f t="shared" si="73"/>
        <v/>
      </c>
      <c r="U172" s="66" t="str">
        <f t="shared" si="58"/>
        <v/>
      </c>
      <c r="V172" s="46" t="str">
        <f t="shared" si="74"/>
        <v/>
      </c>
      <c r="W172" s="65" t="str">
        <f t="shared" si="59"/>
        <v/>
      </c>
      <c r="X172" s="46" t="str">
        <f>IF(A171&lt;$C$9,'MASTER COPY'!M170,"")</f>
        <v/>
      </c>
      <c r="Y172" s="66" t="str">
        <f t="shared" si="60"/>
        <v/>
      </c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L172" s="83" t="str">
        <f>IF(A171&lt;$C$9,'ASSIGNMENT-CLASSTEST'!G169*10,"")</f>
        <v/>
      </c>
      <c r="BM172" s="83" t="str">
        <f>IF(A171&lt;$C$9,'ASSIGNMENT-CLASSTEST'!H169*10,"")</f>
        <v/>
      </c>
      <c r="BN172" s="83" t="str">
        <f>IF(A171&lt;$C$9,'ASSIGNMENT-CLASSTEST'!I169*10,"")</f>
        <v/>
      </c>
      <c r="BO172" s="83" t="str">
        <f>IF(A171&lt;$C$9,('ASSIGNMENT-CLASSTEST'!D169*100)/15,"")</f>
        <v/>
      </c>
      <c r="BP172" s="83" t="str">
        <f>IF(A171&lt;$C$9,('ASSIGNMENT-CLASSTEST'!E169*100)/15,"")</f>
        <v/>
      </c>
      <c r="BQ172" s="83" t="str">
        <f t="shared" si="86"/>
        <v/>
      </c>
      <c r="BR172" s="83" t="str">
        <f t="shared" si="87"/>
        <v/>
      </c>
      <c r="BS172" s="103" t="str">
        <f t="shared" si="77"/>
        <v/>
      </c>
      <c r="BT172" s="103" t="str">
        <f t="shared" si="78"/>
        <v/>
      </c>
      <c r="BU172" s="103" t="str">
        <f t="shared" si="79"/>
        <v/>
      </c>
      <c r="BV172" s="103" t="str">
        <f t="shared" si="80"/>
        <v/>
      </c>
    </row>
    <row r="173" spans="1:74" x14ac:dyDescent="0.25">
      <c r="A173" s="66" t="str">
        <f>IF(A172&lt;$C$9,'MASTER COPY'!A171,"")</f>
        <v/>
      </c>
      <c r="B173" s="34" t="str">
        <f>IF(A172&lt;$C$9,'MASTER COPY'!B171,"")</f>
        <v/>
      </c>
      <c r="C173" s="34" t="str">
        <f>IF(A172&lt;$C$9,'MASTER COPY'!C171,"")</f>
        <v/>
      </c>
      <c r="D173" s="46" t="str">
        <f t="shared" si="61"/>
        <v/>
      </c>
      <c r="E173" s="36" t="str">
        <f t="shared" si="81"/>
        <v/>
      </c>
      <c r="F173" s="46" t="str">
        <f t="shared" si="63"/>
        <v/>
      </c>
      <c r="G173" s="66" t="str">
        <f t="shared" si="82"/>
        <v/>
      </c>
      <c r="H173" s="46" t="str">
        <f t="shared" si="65"/>
        <v/>
      </c>
      <c r="I173" s="66" t="str">
        <f t="shared" si="83"/>
        <v/>
      </c>
      <c r="J173" s="46" t="str">
        <f t="shared" si="67"/>
        <v/>
      </c>
      <c r="K173" s="66" t="str">
        <f t="shared" si="84"/>
        <v/>
      </c>
      <c r="L173" s="46" t="str">
        <f t="shared" si="54"/>
        <v/>
      </c>
      <c r="M173" s="66" t="str">
        <f t="shared" si="85"/>
        <v/>
      </c>
      <c r="N173" s="46" t="str">
        <f t="shared" si="70"/>
        <v/>
      </c>
      <c r="O173" s="66" t="str">
        <f t="shared" si="55"/>
        <v/>
      </c>
      <c r="P173" s="46" t="str">
        <f t="shared" si="71"/>
        <v/>
      </c>
      <c r="Q173" s="66" t="str">
        <f t="shared" si="56"/>
        <v/>
      </c>
      <c r="R173" s="46" t="str">
        <f t="shared" si="72"/>
        <v/>
      </c>
      <c r="S173" s="66" t="str">
        <f t="shared" si="57"/>
        <v/>
      </c>
      <c r="T173" s="46" t="str">
        <f t="shared" si="73"/>
        <v/>
      </c>
      <c r="U173" s="66" t="str">
        <f t="shared" si="58"/>
        <v/>
      </c>
      <c r="V173" s="46" t="str">
        <f t="shared" si="74"/>
        <v/>
      </c>
      <c r="W173" s="65" t="str">
        <f t="shared" si="59"/>
        <v/>
      </c>
      <c r="X173" s="46" t="str">
        <f>IF(A172&lt;$C$9,'MASTER COPY'!M171,"")</f>
        <v/>
      </c>
      <c r="Y173" s="66" t="str">
        <f t="shared" si="60"/>
        <v/>
      </c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L173" s="83" t="str">
        <f>IF(A172&lt;$C$9,'ASSIGNMENT-CLASSTEST'!G170*10,"")</f>
        <v/>
      </c>
      <c r="BM173" s="83" t="str">
        <f>IF(A172&lt;$C$9,'ASSIGNMENT-CLASSTEST'!H170*10,"")</f>
        <v/>
      </c>
      <c r="BN173" s="83" t="str">
        <f>IF(A172&lt;$C$9,'ASSIGNMENT-CLASSTEST'!I170*10,"")</f>
        <v/>
      </c>
      <c r="BO173" s="83" t="str">
        <f>IF(A172&lt;$C$9,('ASSIGNMENT-CLASSTEST'!D170*100)/15,"")</f>
        <v/>
      </c>
      <c r="BP173" s="83" t="str">
        <f>IF(A172&lt;$C$9,('ASSIGNMENT-CLASSTEST'!E170*100)/15,"")</f>
        <v/>
      </c>
      <c r="BQ173" s="83" t="str">
        <f t="shared" si="86"/>
        <v/>
      </c>
      <c r="BR173" s="83" t="str">
        <f t="shared" si="87"/>
        <v/>
      </c>
      <c r="BS173" s="103" t="str">
        <f t="shared" si="77"/>
        <v/>
      </c>
      <c r="BT173" s="103" t="str">
        <f t="shared" si="78"/>
        <v/>
      </c>
      <c r="BU173" s="103" t="str">
        <f t="shared" si="79"/>
        <v/>
      </c>
      <c r="BV173" s="103" t="str">
        <f t="shared" si="80"/>
        <v/>
      </c>
    </row>
    <row r="174" spans="1:74" x14ac:dyDescent="0.25">
      <c r="A174" s="66" t="str">
        <f>IF(A173&lt;$C$9,'MASTER COPY'!A172,"")</f>
        <v/>
      </c>
      <c r="B174" s="34" t="str">
        <f>IF(A173&lt;$C$9,'MASTER COPY'!B172,"")</f>
        <v/>
      </c>
      <c r="C174" s="34" t="str">
        <f>IF(A173&lt;$C$9,'MASTER COPY'!C172,"")</f>
        <v/>
      </c>
      <c r="D174" s="46" t="str">
        <f t="shared" si="61"/>
        <v/>
      </c>
      <c r="E174" s="36" t="str">
        <f t="shared" si="81"/>
        <v/>
      </c>
      <c r="F174" s="46" t="str">
        <f t="shared" si="63"/>
        <v/>
      </c>
      <c r="G174" s="66" t="str">
        <f t="shared" si="82"/>
        <v/>
      </c>
      <c r="H174" s="46" t="str">
        <f t="shared" si="65"/>
        <v/>
      </c>
      <c r="I174" s="66" t="str">
        <f t="shared" si="83"/>
        <v/>
      </c>
      <c r="J174" s="46" t="str">
        <f t="shared" si="67"/>
        <v/>
      </c>
      <c r="K174" s="66" t="str">
        <f t="shared" si="84"/>
        <v/>
      </c>
      <c r="L174" s="46" t="str">
        <f t="shared" si="54"/>
        <v/>
      </c>
      <c r="M174" s="66" t="str">
        <f t="shared" si="85"/>
        <v/>
      </c>
      <c r="N174" s="46" t="str">
        <f t="shared" si="70"/>
        <v/>
      </c>
      <c r="O174" s="66" t="str">
        <f t="shared" si="55"/>
        <v/>
      </c>
      <c r="P174" s="46" t="str">
        <f t="shared" si="71"/>
        <v/>
      </c>
      <c r="Q174" s="66" t="str">
        <f t="shared" si="56"/>
        <v/>
      </c>
      <c r="R174" s="46" t="str">
        <f t="shared" si="72"/>
        <v/>
      </c>
      <c r="S174" s="66" t="str">
        <f t="shared" si="57"/>
        <v/>
      </c>
      <c r="T174" s="46" t="str">
        <f t="shared" si="73"/>
        <v/>
      </c>
      <c r="U174" s="66" t="str">
        <f t="shared" si="58"/>
        <v/>
      </c>
      <c r="V174" s="46" t="str">
        <f t="shared" si="74"/>
        <v/>
      </c>
      <c r="W174" s="65" t="str">
        <f t="shared" si="59"/>
        <v/>
      </c>
      <c r="X174" s="46" t="str">
        <f>IF(A173&lt;$C$9,'MASTER COPY'!M172,"")</f>
        <v/>
      </c>
      <c r="Y174" s="66" t="str">
        <f t="shared" si="60"/>
        <v/>
      </c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L174" s="83" t="str">
        <f>IF(A173&lt;$C$9,'ASSIGNMENT-CLASSTEST'!G171*10,"")</f>
        <v/>
      </c>
      <c r="BM174" s="83" t="str">
        <f>IF(A173&lt;$C$9,'ASSIGNMENT-CLASSTEST'!H171*10,"")</f>
        <v/>
      </c>
      <c r="BN174" s="83" t="str">
        <f>IF(A173&lt;$C$9,'ASSIGNMENT-CLASSTEST'!I171*10,"")</f>
        <v/>
      </c>
      <c r="BO174" s="83" t="str">
        <f>IF(A173&lt;$C$9,('ASSIGNMENT-CLASSTEST'!D171*100)/15,"")</f>
        <v/>
      </c>
      <c r="BP174" s="83" t="str">
        <f>IF(A173&lt;$C$9,('ASSIGNMENT-CLASSTEST'!E171*100)/15,"")</f>
        <v/>
      </c>
      <c r="BQ174" s="83" t="str">
        <f t="shared" si="86"/>
        <v/>
      </c>
      <c r="BR174" s="83" t="str">
        <f t="shared" si="87"/>
        <v/>
      </c>
      <c r="BS174" s="103" t="str">
        <f t="shared" si="77"/>
        <v/>
      </c>
      <c r="BT174" s="103" t="str">
        <f t="shared" si="78"/>
        <v/>
      </c>
      <c r="BU174" s="103" t="str">
        <f t="shared" si="79"/>
        <v/>
      </c>
      <c r="BV174" s="103" t="str">
        <f t="shared" si="80"/>
        <v/>
      </c>
    </row>
    <row r="175" spans="1:74" x14ac:dyDescent="0.25">
      <c r="A175" s="66" t="str">
        <f>IF(A174&lt;$C$9,'MASTER COPY'!A173,"")</f>
        <v/>
      </c>
      <c r="B175" s="34" t="str">
        <f>IF(A174&lt;$C$9,'MASTER COPY'!B173,"")</f>
        <v/>
      </c>
      <c r="C175" s="34" t="str">
        <f>IF(A174&lt;$C$9,'MASTER COPY'!C173,"")</f>
        <v/>
      </c>
      <c r="D175" s="46" t="str">
        <f t="shared" si="61"/>
        <v/>
      </c>
      <c r="E175" s="36" t="str">
        <f t="shared" si="81"/>
        <v/>
      </c>
      <c r="F175" s="46" t="str">
        <f t="shared" si="63"/>
        <v/>
      </c>
      <c r="G175" s="66" t="str">
        <f t="shared" si="82"/>
        <v/>
      </c>
      <c r="H175" s="46" t="str">
        <f t="shared" si="65"/>
        <v/>
      </c>
      <c r="I175" s="66" t="str">
        <f t="shared" si="83"/>
        <v/>
      </c>
      <c r="J175" s="46" t="str">
        <f t="shared" si="67"/>
        <v/>
      </c>
      <c r="K175" s="66" t="str">
        <f t="shared" si="84"/>
        <v/>
      </c>
      <c r="L175" s="46" t="str">
        <f t="shared" si="54"/>
        <v/>
      </c>
      <c r="M175" s="66" t="str">
        <f t="shared" si="85"/>
        <v/>
      </c>
      <c r="N175" s="46" t="str">
        <f t="shared" si="70"/>
        <v/>
      </c>
      <c r="O175" s="66" t="str">
        <f t="shared" si="55"/>
        <v/>
      </c>
      <c r="P175" s="46" t="str">
        <f t="shared" si="71"/>
        <v/>
      </c>
      <c r="Q175" s="66" t="str">
        <f t="shared" si="56"/>
        <v/>
      </c>
      <c r="R175" s="46" t="str">
        <f t="shared" si="72"/>
        <v/>
      </c>
      <c r="S175" s="66" t="str">
        <f t="shared" si="57"/>
        <v/>
      </c>
      <c r="T175" s="46" t="str">
        <f t="shared" si="73"/>
        <v/>
      </c>
      <c r="U175" s="66" t="str">
        <f t="shared" si="58"/>
        <v/>
      </c>
      <c r="V175" s="46" t="str">
        <f t="shared" si="74"/>
        <v/>
      </c>
      <c r="W175" s="65" t="str">
        <f t="shared" si="59"/>
        <v/>
      </c>
      <c r="X175" s="46" t="str">
        <f>IF(A174&lt;$C$9,'MASTER COPY'!M173,"")</f>
        <v/>
      </c>
      <c r="Y175" s="66" t="str">
        <f t="shared" si="60"/>
        <v/>
      </c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L175" s="83" t="str">
        <f>IF(A174&lt;$C$9,'ASSIGNMENT-CLASSTEST'!G172*10,"")</f>
        <v/>
      </c>
      <c r="BM175" s="83" t="str">
        <f>IF(A174&lt;$C$9,'ASSIGNMENT-CLASSTEST'!H172*10,"")</f>
        <v/>
      </c>
      <c r="BN175" s="83" t="str">
        <f>IF(A174&lt;$C$9,'ASSIGNMENT-CLASSTEST'!I172*10,"")</f>
        <v/>
      </c>
      <c r="BO175" s="83" t="str">
        <f>IF(A174&lt;$C$9,('ASSIGNMENT-CLASSTEST'!D172*100)/15,"")</f>
        <v/>
      </c>
      <c r="BP175" s="83" t="str">
        <f>IF(A174&lt;$C$9,('ASSIGNMENT-CLASSTEST'!E172*100)/15,"")</f>
        <v/>
      </c>
      <c r="BQ175" s="83" t="str">
        <f t="shared" si="86"/>
        <v/>
      </c>
      <c r="BR175" s="83" t="str">
        <f t="shared" si="87"/>
        <v/>
      </c>
      <c r="BS175" s="103" t="str">
        <f t="shared" si="77"/>
        <v/>
      </c>
      <c r="BT175" s="103" t="str">
        <f t="shared" si="78"/>
        <v/>
      </c>
      <c r="BU175" s="103" t="str">
        <f t="shared" si="79"/>
        <v/>
      </c>
      <c r="BV175" s="103" t="str">
        <f t="shared" si="80"/>
        <v/>
      </c>
    </row>
    <row r="176" spans="1:74" x14ac:dyDescent="0.25">
      <c r="A176" s="66" t="str">
        <f>IF(A175&lt;$C$9,'MASTER COPY'!A174,"")</f>
        <v/>
      </c>
      <c r="B176" s="34" t="str">
        <f>IF(A175&lt;$C$9,'MASTER COPY'!B174,"")</f>
        <v/>
      </c>
      <c r="C176" s="34" t="str">
        <f>IF(A175&lt;$C$9,'MASTER COPY'!C174,"")</f>
        <v/>
      </c>
      <c r="D176" s="46" t="str">
        <f t="shared" si="61"/>
        <v/>
      </c>
      <c r="E176" s="36" t="str">
        <f t="shared" si="81"/>
        <v/>
      </c>
      <c r="F176" s="46" t="str">
        <f t="shared" si="63"/>
        <v/>
      </c>
      <c r="G176" s="66" t="str">
        <f t="shared" si="82"/>
        <v/>
      </c>
      <c r="H176" s="46" t="str">
        <f t="shared" si="65"/>
        <v/>
      </c>
      <c r="I176" s="66" t="str">
        <f t="shared" si="83"/>
        <v/>
      </c>
      <c r="J176" s="46" t="str">
        <f t="shared" si="67"/>
        <v/>
      </c>
      <c r="K176" s="66" t="str">
        <f t="shared" si="84"/>
        <v/>
      </c>
      <c r="L176" s="46" t="str">
        <f t="shared" si="54"/>
        <v/>
      </c>
      <c r="M176" s="66" t="str">
        <f t="shared" si="85"/>
        <v/>
      </c>
      <c r="N176" s="46" t="str">
        <f t="shared" si="70"/>
        <v/>
      </c>
      <c r="O176" s="66" t="str">
        <f t="shared" si="55"/>
        <v/>
      </c>
      <c r="P176" s="46" t="str">
        <f t="shared" si="71"/>
        <v/>
      </c>
      <c r="Q176" s="66" t="str">
        <f t="shared" si="56"/>
        <v/>
      </c>
      <c r="R176" s="46" t="str">
        <f t="shared" si="72"/>
        <v/>
      </c>
      <c r="S176" s="66" t="str">
        <f t="shared" si="57"/>
        <v/>
      </c>
      <c r="T176" s="46" t="str">
        <f t="shared" si="73"/>
        <v/>
      </c>
      <c r="U176" s="66" t="str">
        <f t="shared" si="58"/>
        <v/>
      </c>
      <c r="V176" s="46" t="str">
        <f t="shared" si="74"/>
        <v/>
      </c>
      <c r="W176" s="65" t="str">
        <f t="shared" si="59"/>
        <v/>
      </c>
      <c r="X176" s="46" t="str">
        <f>IF(A175&lt;$C$9,'MASTER COPY'!M174,"")</f>
        <v/>
      </c>
      <c r="Y176" s="66" t="str">
        <f t="shared" si="60"/>
        <v/>
      </c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L176" s="83" t="str">
        <f>IF(A175&lt;$C$9,'ASSIGNMENT-CLASSTEST'!G173*10,"")</f>
        <v/>
      </c>
      <c r="BM176" s="83" t="str">
        <f>IF(A175&lt;$C$9,'ASSIGNMENT-CLASSTEST'!H173*10,"")</f>
        <v/>
      </c>
      <c r="BN176" s="83" t="str">
        <f>IF(A175&lt;$C$9,'ASSIGNMENT-CLASSTEST'!I173*10,"")</f>
        <v/>
      </c>
      <c r="BO176" s="83" t="str">
        <f>IF(A175&lt;$C$9,('ASSIGNMENT-CLASSTEST'!D173*100)/15,"")</f>
        <v/>
      </c>
      <c r="BP176" s="83" t="str">
        <f>IF(A175&lt;$C$9,('ASSIGNMENT-CLASSTEST'!E173*100)/15,"")</f>
        <v/>
      </c>
      <c r="BQ176" s="83" t="str">
        <f t="shared" si="86"/>
        <v/>
      </c>
      <c r="BR176" s="83" t="str">
        <f t="shared" si="87"/>
        <v/>
      </c>
      <c r="BS176" s="103" t="str">
        <f t="shared" si="77"/>
        <v/>
      </c>
      <c r="BT176" s="103" t="str">
        <f t="shared" si="78"/>
        <v/>
      </c>
      <c r="BU176" s="103" t="str">
        <f t="shared" si="79"/>
        <v/>
      </c>
      <c r="BV176" s="103" t="str">
        <f t="shared" si="80"/>
        <v/>
      </c>
    </row>
    <row r="177" spans="1:74" x14ac:dyDescent="0.25">
      <c r="A177" s="66" t="str">
        <f>IF(A176&lt;$C$9,'MASTER COPY'!A175,"")</f>
        <v/>
      </c>
      <c r="B177" s="34" t="str">
        <f>IF(A176&lt;$C$9,'MASTER COPY'!B175,"")</f>
        <v/>
      </c>
      <c r="C177" s="34" t="str">
        <f>IF(A176&lt;$C$9,'MASTER COPY'!C175,"")</f>
        <v/>
      </c>
      <c r="D177" s="46" t="str">
        <f t="shared" si="61"/>
        <v/>
      </c>
      <c r="E177" s="36" t="str">
        <f t="shared" si="81"/>
        <v/>
      </c>
      <c r="F177" s="46" t="str">
        <f t="shared" si="63"/>
        <v/>
      </c>
      <c r="G177" s="66" t="str">
        <f t="shared" si="82"/>
        <v/>
      </c>
      <c r="H177" s="46" t="str">
        <f t="shared" si="65"/>
        <v/>
      </c>
      <c r="I177" s="66" t="str">
        <f t="shared" si="83"/>
        <v/>
      </c>
      <c r="J177" s="46" t="str">
        <f t="shared" si="67"/>
        <v/>
      </c>
      <c r="K177" s="66" t="str">
        <f t="shared" si="84"/>
        <v/>
      </c>
      <c r="L177" s="46" t="str">
        <f t="shared" si="54"/>
        <v/>
      </c>
      <c r="M177" s="66" t="str">
        <f t="shared" si="85"/>
        <v/>
      </c>
      <c r="N177" s="46" t="str">
        <f t="shared" si="70"/>
        <v/>
      </c>
      <c r="O177" s="66" t="str">
        <f t="shared" si="55"/>
        <v/>
      </c>
      <c r="P177" s="46" t="str">
        <f t="shared" si="71"/>
        <v/>
      </c>
      <c r="Q177" s="66" t="str">
        <f t="shared" si="56"/>
        <v/>
      </c>
      <c r="R177" s="46" t="str">
        <f t="shared" si="72"/>
        <v/>
      </c>
      <c r="S177" s="66" t="str">
        <f t="shared" si="57"/>
        <v/>
      </c>
      <c r="T177" s="46" t="str">
        <f t="shared" si="73"/>
        <v/>
      </c>
      <c r="U177" s="66" t="str">
        <f t="shared" si="58"/>
        <v/>
      </c>
      <c r="V177" s="46" t="str">
        <f t="shared" si="74"/>
        <v/>
      </c>
      <c r="W177" s="65" t="str">
        <f t="shared" si="59"/>
        <v/>
      </c>
      <c r="X177" s="46" t="str">
        <f>IF(A176&lt;$C$9,'MASTER COPY'!M175,"")</f>
        <v/>
      </c>
      <c r="Y177" s="66" t="str">
        <f t="shared" si="60"/>
        <v/>
      </c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L177" s="83" t="str">
        <f>IF(A176&lt;$C$9,'ASSIGNMENT-CLASSTEST'!G174*10,"")</f>
        <v/>
      </c>
      <c r="BM177" s="83" t="str">
        <f>IF(A176&lt;$C$9,'ASSIGNMENT-CLASSTEST'!H174*10,"")</f>
        <v/>
      </c>
      <c r="BN177" s="83" t="str">
        <f>IF(A176&lt;$C$9,'ASSIGNMENT-CLASSTEST'!I174*10,"")</f>
        <v/>
      </c>
      <c r="BO177" s="83" t="str">
        <f>IF(A176&lt;$C$9,('ASSIGNMENT-CLASSTEST'!D174*100)/15,"")</f>
        <v/>
      </c>
      <c r="BP177" s="83" t="str">
        <f>IF(A176&lt;$C$9,('ASSIGNMENT-CLASSTEST'!E174*100)/15,"")</f>
        <v/>
      </c>
      <c r="BQ177" s="83" t="str">
        <f t="shared" si="86"/>
        <v/>
      </c>
      <c r="BR177" s="83" t="str">
        <f t="shared" si="87"/>
        <v/>
      </c>
      <c r="BS177" s="103" t="str">
        <f t="shared" si="77"/>
        <v/>
      </c>
      <c r="BT177" s="103" t="str">
        <f t="shared" si="78"/>
        <v/>
      </c>
      <c r="BU177" s="103" t="str">
        <f t="shared" si="79"/>
        <v/>
      </c>
      <c r="BV177" s="103" t="str">
        <f t="shared" si="80"/>
        <v/>
      </c>
    </row>
    <row r="178" spans="1:74" x14ac:dyDescent="0.25">
      <c r="A178" s="66" t="str">
        <f>IF(A177&lt;$C$9,'MASTER COPY'!A176,"")</f>
        <v/>
      </c>
      <c r="B178" s="34" t="str">
        <f>IF(A177&lt;$C$9,'MASTER COPY'!B176,"")</f>
        <v/>
      </c>
      <c r="C178" s="34" t="str">
        <f>IF(A177&lt;$C$9,'MASTER COPY'!C176,"")</f>
        <v/>
      </c>
      <c r="D178" s="46" t="str">
        <f t="shared" si="61"/>
        <v/>
      </c>
      <c r="E178" s="36" t="str">
        <f t="shared" si="81"/>
        <v/>
      </c>
      <c r="F178" s="46" t="str">
        <f t="shared" si="63"/>
        <v/>
      </c>
      <c r="G178" s="66" t="str">
        <f t="shared" si="82"/>
        <v/>
      </c>
      <c r="H178" s="46" t="str">
        <f t="shared" si="65"/>
        <v/>
      </c>
      <c r="I178" s="66" t="str">
        <f t="shared" si="83"/>
        <v/>
      </c>
      <c r="J178" s="46" t="str">
        <f t="shared" si="67"/>
        <v/>
      </c>
      <c r="K178" s="66" t="str">
        <f t="shared" si="84"/>
        <v/>
      </c>
      <c r="L178" s="46" t="str">
        <f t="shared" si="54"/>
        <v/>
      </c>
      <c r="M178" s="66" t="str">
        <f t="shared" si="85"/>
        <v/>
      </c>
      <c r="N178" s="46" t="str">
        <f t="shared" si="70"/>
        <v/>
      </c>
      <c r="O178" s="66" t="str">
        <f t="shared" si="55"/>
        <v/>
      </c>
      <c r="P178" s="46" t="str">
        <f t="shared" si="71"/>
        <v/>
      </c>
      <c r="Q178" s="66" t="str">
        <f t="shared" si="56"/>
        <v/>
      </c>
      <c r="R178" s="46" t="str">
        <f t="shared" si="72"/>
        <v/>
      </c>
      <c r="S178" s="66" t="str">
        <f t="shared" si="57"/>
        <v/>
      </c>
      <c r="T178" s="46" t="str">
        <f t="shared" si="73"/>
        <v/>
      </c>
      <c r="U178" s="66" t="str">
        <f t="shared" si="58"/>
        <v/>
      </c>
      <c r="V178" s="46" t="str">
        <f t="shared" si="74"/>
        <v/>
      </c>
      <c r="W178" s="65" t="str">
        <f t="shared" si="59"/>
        <v/>
      </c>
      <c r="X178" s="46" t="str">
        <f>IF(A177&lt;$C$9,'MASTER COPY'!M176,"")</f>
        <v/>
      </c>
      <c r="Y178" s="66" t="str">
        <f t="shared" si="60"/>
        <v/>
      </c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L178" s="83" t="str">
        <f>IF(A177&lt;$C$9,'ASSIGNMENT-CLASSTEST'!G175*10,"")</f>
        <v/>
      </c>
      <c r="BM178" s="83" t="str">
        <f>IF(A177&lt;$C$9,'ASSIGNMENT-CLASSTEST'!H175*10,"")</f>
        <v/>
      </c>
      <c r="BN178" s="83" t="str">
        <f>IF(A177&lt;$C$9,'ASSIGNMENT-CLASSTEST'!I175*10,"")</f>
        <v/>
      </c>
      <c r="BO178" s="83" t="str">
        <f>IF(A177&lt;$C$9,('ASSIGNMENT-CLASSTEST'!D175*100)/15,"")</f>
        <v/>
      </c>
      <c r="BP178" s="83" t="str">
        <f>IF(A177&lt;$C$9,('ASSIGNMENT-CLASSTEST'!E175*100)/15,"")</f>
        <v/>
      </c>
      <c r="BQ178" s="83" t="str">
        <f t="shared" si="86"/>
        <v/>
      </c>
      <c r="BR178" s="83" t="str">
        <f t="shared" si="87"/>
        <v/>
      </c>
      <c r="BS178" s="103" t="str">
        <f t="shared" si="77"/>
        <v/>
      </c>
      <c r="BT178" s="103" t="str">
        <f t="shared" si="78"/>
        <v/>
      </c>
      <c r="BU178" s="103" t="str">
        <f t="shared" si="79"/>
        <v/>
      </c>
      <c r="BV178" s="103" t="str">
        <f t="shared" si="80"/>
        <v/>
      </c>
    </row>
    <row r="179" spans="1:74" x14ac:dyDescent="0.25">
      <c r="A179" s="66" t="str">
        <f>IF(A178&lt;$C$9,'MASTER COPY'!A177,"")</f>
        <v/>
      </c>
      <c r="B179" s="34" t="str">
        <f>IF(A178&lt;$C$9,'MASTER COPY'!B177,"")</f>
        <v/>
      </c>
      <c r="C179" s="34" t="str">
        <f>IF(A178&lt;$C$9,'MASTER COPY'!C177,"")</f>
        <v/>
      </c>
      <c r="D179" s="46" t="str">
        <f t="shared" si="61"/>
        <v/>
      </c>
      <c r="E179" s="36" t="str">
        <f t="shared" si="81"/>
        <v/>
      </c>
      <c r="F179" s="46" t="str">
        <f t="shared" si="63"/>
        <v/>
      </c>
      <c r="G179" s="66" t="str">
        <f t="shared" si="82"/>
        <v/>
      </c>
      <c r="H179" s="46" t="str">
        <f t="shared" si="65"/>
        <v/>
      </c>
      <c r="I179" s="66" t="str">
        <f t="shared" si="83"/>
        <v/>
      </c>
      <c r="J179" s="46" t="str">
        <f t="shared" si="67"/>
        <v/>
      </c>
      <c r="K179" s="66" t="str">
        <f t="shared" si="84"/>
        <v/>
      </c>
      <c r="L179" s="46" t="str">
        <f t="shared" si="54"/>
        <v/>
      </c>
      <c r="M179" s="66" t="str">
        <f t="shared" si="85"/>
        <v/>
      </c>
      <c r="N179" s="46" t="str">
        <f t="shared" si="70"/>
        <v/>
      </c>
      <c r="O179" s="66" t="str">
        <f t="shared" si="55"/>
        <v/>
      </c>
      <c r="P179" s="46" t="str">
        <f t="shared" si="71"/>
        <v/>
      </c>
      <c r="Q179" s="66" t="str">
        <f t="shared" si="56"/>
        <v/>
      </c>
      <c r="R179" s="46" t="str">
        <f t="shared" si="72"/>
        <v/>
      </c>
      <c r="S179" s="66" t="str">
        <f t="shared" si="57"/>
        <v/>
      </c>
      <c r="T179" s="46" t="str">
        <f t="shared" si="73"/>
        <v/>
      </c>
      <c r="U179" s="66" t="str">
        <f t="shared" si="58"/>
        <v/>
      </c>
      <c r="V179" s="46" t="str">
        <f t="shared" si="74"/>
        <v/>
      </c>
      <c r="W179" s="65" t="str">
        <f t="shared" si="59"/>
        <v/>
      </c>
      <c r="X179" s="46" t="str">
        <f>IF(A178&lt;$C$9,'MASTER COPY'!M177,"")</f>
        <v/>
      </c>
      <c r="Y179" s="66" t="str">
        <f t="shared" si="60"/>
        <v/>
      </c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L179" s="83" t="str">
        <f>IF(A178&lt;$C$9,'ASSIGNMENT-CLASSTEST'!G176*10,"")</f>
        <v/>
      </c>
      <c r="BM179" s="83" t="str">
        <f>IF(A178&lt;$C$9,'ASSIGNMENT-CLASSTEST'!H176*10,"")</f>
        <v/>
      </c>
      <c r="BN179" s="83" t="str">
        <f>IF(A178&lt;$C$9,'ASSIGNMENT-CLASSTEST'!I176*10,"")</f>
        <v/>
      </c>
      <c r="BO179" s="83" t="str">
        <f>IF(A178&lt;$C$9,('ASSIGNMENT-CLASSTEST'!D176*100)/15,"")</f>
        <v/>
      </c>
      <c r="BP179" s="83" t="str">
        <f>IF(A178&lt;$C$9,('ASSIGNMENT-CLASSTEST'!E176*100)/15,"")</f>
        <v/>
      </c>
      <c r="BQ179" s="83" t="str">
        <f t="shared" si="86"/>
        <v/>
      </c>
      <c r="BR179" s="83" t="str">
        <f t="shared" si="87"/>
        <v/>
      </c>
      <c r="BS179" s="103" t="str">
        <f t="shared" si="77"/>
        <v/>
      </c>
      <c r="BT179" s="103" t="str">
        <f t="shared" si="78"/>
        <v/>
      </c>
      <c r="BU179" s="103" t="str">
        <f t="shared" si="79"/>
        <v/>
      </c>
      <c r="BV179" s="103" t="str">
        <f t="shared" si="80"/>
        <v/>
      </c>
    </row>
    <row r="180" spans="1:74" x14ac:dyDescent="0.25">
      <c r="A180" s="66" t="str">
        <f>IF(A179&lt;$C$9,'MASTER COPY'!A178,"")</f>
        <v/>
      </c>
      <c r="B180" s="34" t="str">
        <f>IF(A179&lt;$C$9,'MASTER COPY'!B178,"")</f>
        <v/>
      </c>
      <c r="C180" s="34" t="str">
        <f>IF(A179&lt;$C$9,'MASTER COPY'!C178,"")</f>
        <v/>
      </c>
      <c r="D180" s="46" t="str">
        <f t="shared" si="61"/>
        <v/>
      </c>
      <c r="E180" s="36" t="str">
        <f t="shared" si="81"/>
        <v/>
      </c>
      <c r="F180" s="46" t="str">
        <f t="shared" si="63"/>
        <v/>
      </c>
      <c r="G180" s="66" t="str">
        <f t="shared" si="82"/>
        <v/>
      </c>
      <c r="H180" s="46" t="str">
        <f t="shared" si="65"/>
        <v/>
      </c>
      <c r="I180" s="66" t="str">
        <f t="shared" si="83"/>
        <v/>
      </c>
      <c r="J180" s="46" t="str">
        <f t="shared" si="67"/>
        <v/>
      </c>
      <c r="K180" s="66" t="str">
        <f t="shared" si="84"/>
        <v/>
      </c>
      <c r="L180" s="46" t="str">
        <f t="shared" si="54"/>
        <v/>
      </c>
      <c r="M180" s="66" t="str">
        <f t="shared" si="85"/>
        <v/>
      </c>
      <c r="N180" s="46" t="str">
        <f t="shared" si="70"/>
        <v/>
      </c>
      <c r="O180" s="66" t="str">
        <f t="shared" si="55"/>
        <v/>
      </c>
      <c r="P180" s="46" t="str">
        <f t="shared" si="71"/>
        <v/>
      </c>
      <c r="Q180" s="66" t="str">
        <f t="shared" si="56"/>
        <v/>
      </c>
      <c r="R180" s="46" t="str">
        <f t="shared" si="72"/>
        <v/>
      </c>
      <c r="S180" s="66" t="str">
        <f t="shared" si="57"/>
        <v/>
      </c>
      <c r="T180" s="46" t="str">
        <f t="shared" si="73"/>
        <v/>
      </c>
      <c r="U180" s="66" t="str">
        <f t="shared" si="58"/>
        <v/>
      </c>
      <c r="V180" s="46" t="str">
        <f t="shared" si="74"/>
        <v/>
      </c>
      <c r="W180" s="65" t="str">
        <f t="shared" si="59"/>
        <v/>
      </c>
      <c r="X180" s="46" t="str">
        <f>IF(A179&lt;$C$9,'MASTER COPY'!M178,"")</f>
        <v/>
      </c>
      <c r="Y180" s="66" t="str">
        <f t="shared" si="60"/>
        <v/>
      </c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L180" s="83" t="str">
        <f>IF(A179&lt;$C$9,'ASSIGNMENT-CLASSTEST'!G177*10,"")</f>
        <v/>
      </c>
      <c r="BM180" s="83" t="str">
        <f>IF(A179&lt;$C$9,'ASSIGNMENT-CLASSTEST'!H177*10,"")</f>
        <v/>
      </c>
      <c r="BN180" s="83" t="str">
        <f>IF(A179&lt;$C$9,'ASSIGNMENT-CLASSTEST'!I177*10,"")</f>
        <v/>
      </c>
      <c r="BO180" s="83" t="str">
        <f>IF(A179&lt;$C$9,('ASSIGNMENT-CLASSTEST'!D177*100)/15,"")</f>
        <v/>
      </c>
      <c r="BP180" s="83" t="str">
        <f>IF(A179&lt;$C$9,('ASSIGNMENT-CLASSTEST'!E177*100)/15,"")</f>
        <v/>
      </c>
      <c r="BQ180" s="83" t="str">
        <f t="shared" si="86"/>
        <v/>
      </c>
      <c r="BR180" s="83" t="str">
        <f t="shared" si="87"/>
        <v/>
      </c>
      <c r="BS180" s="103" t="str">
        <f t="shared" si="77"/>
        <v/>
      </c>
      <c r="BT180" s="103" t="str">
        <f t="shared" si="78"/>
        <v/>
      </c>
      <c r="BU180" s="103" t="str">
        <f t="shared" si="79"/>
        <v/>
      </c>
      <c r="BV180" s="103" t="str">
        <f t="shared" si="80"/>
        <v/>
      </c>
    </row>
    <row r="181" spans="1:74" x14ac:dyDescent="0.25">
      <c r="A181" s="66" t="str">
        <f>IF(A180&lt;$C$9,'MASTER COPY'!A179,"")</f>
        <v/>
      </c>
      <c r="B181" s="34" t="str">
        <f>IF(A180&lt;$C$9,'MASTER COPY'!B179,"")</f>
        <v/>
      </c>
      <c r="C181" s="34" t="str">
        <f>IF(A180&lt;$C$9,'MASTER COPY'!C179,"")</f>
        <v/>
      </c>
      <c r="D181" s="46" t="str">
        <f t="shared" si="61"/>
        <v/>
      </c>
      <c r="E181" s="36" t="str">
        <f t="shared" si="81"/>
        <v/>
      </c>
      <c r="F181" s="46" t="str">
        <f t="shared" si="63"/>
        <v/>
      </c>
      <c r="G181" s="66" t="str">
        <f t="shared" si="82"/>
        <v/>
      </c>
      <c r="H181" s="46" t="str">
        <f t="shared" si="65"/>
        <v/>
      </c>
      <c r="I181" s="66" t="str">
        <f t="shared" si="83"/>
        <v/>
      </c>
      <c r="J181" s="46" t="str">
        <f t="shared" si="67"/>
        <v/>
      </c>
      <c r="K181" s="66" t="str">
        <f t="shared" si="84"/>
        <v/>
      </c>
      <c r="L181" s="46" t="str">
        <f t="shared" si="54"/>
        <v/>
      </c>
      <c r="M181" s="66" t="str">
        <f t="shared" si="85"/>
        <v/>
      </c>
      <c r="N181" s="46" t="str">
        <f t="shared" si="70"/>
        <v/>
      </c>
      <c r="O181" s="66" t="str">
        <f t="shared" si="55"/>
        <v/>
      </c>
      <c r="P181" s="46" t="str">
        <f t="shared" si="71"/>
        <v/>
      </c>
      <c r="Q181" s="66" t="str">
        <f t="shared" si="56"/>
        <v/>
      </c>
      <c r="R181" s="46" t="str">
        <f t="shared" si="72"/>
        <v/>
      </c>
      <c r="S181" s="66" t="str">
        <f t="shared" si="57"/>
        <v/>
      </c>
      <c r="T181" s="46" t="str">
        <f t="shared" si="73"/>
        <v/>
      </c>
      <c r="U181" s="66" t="str">
        <f t="shared" si="58"/>
        <v/>
      </c>
      <c r="V181" s="46" t="str">
        <f t="shared" si="74"/>
        <v/>
      </c>
      <c r="W181" s="65" t="str">
        <f t="shared" si="59"/>
        <v/>
      </c>
      <c r="X181" s="46" t="str">
        <f>IF(A180&lt;$C$9,'MASTER COPY'!M179,"")</f>
        <v/>
      </c>
      <c r="Y181" s="66" t="str">
        <f t="shared" si="60"/>
        <v/>
      </c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L181" s="83" t="str">
        <f>IF(A180&lt;$C$9,'ASSIGNMENT-CLASSTEST'!G178*10,"")</f>
        <v/>
      </c>
      <c r="BM181" s="83" t="str">
        <f>IF(A180&lt;$C$9,'ASSIGNMENT-CLASSTEST'!H178*10,"")</f>
        <v/>
      </c>
      <c r="BN181" s="83" t="str">
        <f>IF(A180&lt;$C$9,'ASSIGNMENT-CLASSTEST'!I178*10,"")</f>
        <v/>
      </c>
      <c r="BO181" s="83" t="str">
        <f>IF(A180&lt;$C$9,('ASSIGNMENT-CLASSTEST'!D178*100)/15,"")</f>
        <v/>
      </c>
      <c r="BP181" s="83" t="str">
        <f>IF(A180&lt;$C$9,('ASSIGNMENT-CLASSTEST'!E178*100)/15,"")</f>
        <v/>
      </c>
      <c r="BQ181" s="83" t="str">
        <f t="shared" si="86"/>
        <v/>
      </c>
      <c r="BR181" s="83" t="str">
        <f t="shared" si="87"/>
        <v/>
      </c>
      <c r="BS181" s="103" t="str">
        <f t="shared" si="77"/>
        <v/>
      </c>
      <c r="BT181" s="103" t="str">
        <f t="shared" si="78"/>
        <v/>
      </c>
      <c r="BU181" s="103" t="str">
        <f t="shared" si="79"/>
        <v/>
      </c>
      <c r="BV181" s="103" t="str">
        <f t="shared" si="80"/>
        <v/>
      </c>
    </row>
    <row r="182" spans="1:74" x14ac:dyDescent="0.25">
      <c r="A182" s="66" t="str">
        <f>IF(A181&lt;$C$9,'MASTER COPY'!A180,"")</f>
        <v/>
      </c>
      <c r="B182" s="34" t="str">
        <f>IF(A181&lt;$C$9,'MASTER COPY'!B180,"")</f>
        <v/>
      </c>
      <c r="C182" s="34" t="str">
        <f>IF(A181&lt;$C$9,'MASTER COPY'!C180,"")</f>
        <v/>
      </c>
      <c r="D182" s="46" t="str">
        <f t="shared" si="61"/>
        <v/>
      </c>
      <c r="E182" s="36" t="str">
        <f t="shared" si="81"/>
        <v/>
      </c>
      <c r="F182" s="46" t="str">
        <f t="shared" si="63"/>
        <v/>
      </c>
      <c r="G182" s="66" t="str">
        <f t="shared" si="82"/>
        <v/>
      </c>
      <c r="H182" s="46" t="str">
        <f t="shared" si="65"/>
        <v/>
      </c>
      <c r="I182" s="66" t="str">
        <f t="shared" si="83"/>
        <v/>
      </c>
      <c r="J182" s="46" t="str">
        <f t="shared" si="67"/>
        <v/>
      </c>
      <c r="K182" s="66" t="str">
        <f t="shared" si="84"/>
        <v/>
      </c>
      <c r="L182" s="46" t="str">
        <f t="shared" si="54"/>
        <v/>
      </c>
      <c r="M182" s="66" t="str">
        <f t="shared" si="85"/>
        <v/>
      </c>
      <c r="N182" s="46" t="str">
        <f t="shared" si="70"/>
        <v/>
      </c>
      <c r="O182" s="66" t="str">
        <f t="shared" si="55"/>
        <v/>
      </c>
      <c r="P182" s="46" t="str">
        <f t="shared" si="71"/>
        <v/>
      </c>
      <c r="Q182" s="66" t="str">
        <f t="shared" si="56"/>
        <v/>
      </c>
      <c r="R182" s="46" t="str">
        <f t="shared" si="72"/>
        <v/>
      </c>
      <c r="S182" s="66" t="str">
        <f t="shared" si="57"/>
        <v/>
      </c>
      <c r="T182" s="46" t="str">
        <f t="shared" si="73"/>
        <v/>
      </c>
      <c r="U182" s="66" t="str">
        <f t="shared" si="58"/>
        <v/>
      </c>
      <c r="V182" s="46" t="str">
        <f t="shared" si="74"/>
        <v/>
      </c>
      <c r="W182" s="65" t="str">
        <f t="shared" si="59"/>
        <v/>
      </c>
      <c r="X182" s="46" t="str">
        <f>IF(A181&lt;$C$9,'MASTER COPY'!M180,"")</f>
        <v/>
      </c>
      <c r="Y182" s="66" t="str">
        <f t="shared" si="60"/>
        <v/>
      </c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L182" s="83" t="str">
        <f>IF(A181&lt;$C$9,'ASSIGNMENT-CLASSTEST'!G179*10,"")</f>
        <v/>
      </c>
      <c r="BM182" s="83" t="str">
        <f>IF(A181&lt;$C$9,'ASSIGNMENT-CLASSTEST'!H179*10,"")</f>
        <v/>
      </c>
      <c r="BN182" s="83" t="str">
        <f>IF(A181&lt;$C$9,'ASSIGNMENT-CLASSTEST'!I179*10,"")</f>
        <v/>
      </c>
      <c r="BO182" s="83" t="str">
        <f>IF(A181&lt;$C$9,('ASSIGNMENT-CLASSTEST'!D179*100)/15,"")</f>
        <v/>
      </c>
      <c r="BP182" s="83" t="str">
        <f>IF(A181&lt;$C$9,('ASSIGNMENT-CLASSTEST'!E179*100)/15,"")</f>
        <v/>
      </c>
      <c r="BQ182" s="83" t="str">
        <f t="shared" si="86"/>
        <v/>
      </c>
      <c r="BR182" s="83" t="str">
        <f t="shared" si="87"/>
        <v/>
      </c>
      <c r="BS182" s="103" t="str">
        <f t="shared" si="77"/>
        <v/>
      </c>
      <c r="BT182" s="103" t="str">
        <f t="shared" si="78"/>
        <v/>
      </c>
      <c r="BU182" s="103" t="str">
        <f t="shared" si="79"/>
        <v/>
      </c>
      <c r="BV182" s="103" t="str">
        <f t="shared" si="80"/>
        <v/>
      </c>
    </row>
    <row r="183" spans="1:74" x14ac:dyDescent="0.25">
      <c r="A183" s="66" t="str">
        <f>IF(A182&lt;$C$9,'MASTER COPY'!A181,"")</f>
        <v/>
      </c>
      <c r="B183" s="34" t="str">
        <f>IF(A182&lt;$C$9,'MASTER COPY'!B181,"")</f>
        <v/>
      </c>
      <c r="C183" s="34" t="str">
        <f>IF(A182&lt;$C$9,'MASTER COPY'!C181,"")</f>
        <v/>
      </c>
      <c r="D183" s="46" t="str">
        <f t="shared" si="61"/>
        <v/>
      </c>
      <c r="E183" s="36" t="str">
        <f t="shared" si="81"/>
        <v/>
      </c>
      <c r="F183" s="46" t="str">
        <f t="shared" si="63"/>
        <v/>
      </c>
      <c r="G183" s="66" t="str">
        <f t="shared" si="82"/>
        <v/>
      </c>
      <c r="H183" s="46" t="str">
        <f t="shared" si="65"/>
        <v/>
      </c>
      <c r="I183" s="66" t="str">
        <f t="shared" si="83"/>
        <v/>
      </c>
      <c r="J183" s="46" t="str">
        <f t="shared" si="67"/>
        <v/>
      </c>
      <c r="K183" s="66" t="str">
        <f t="shared" si="84"/>
        <v/>
      </c>
      <c r="L183" s="46" t="str">
        <f t="shared" si="54"/>
        <v/>
      </c>
      <c r="M183" s="66" t="str">
        <f t="shared" si="85"/>
        <v/>
      </c>
      <c r="N183" s="46" t="str">
        <f t="shared" si="70"/>
        <v/>
      </c>
      <c r="O183" s="66" t="str">
        <f t="shared" si="55"/>
        <v/>
      </c>
      <c r="P183" s="46" t="str">
        <f t="shared" si="71"/>
        <v/>
      </c>
      <c r="Q183" s="66" t="str">
        <f t="shared" si="56"/>
        <v/>
      </c>
      <c r="R183" s="46" t="str">
        <f t="shared" si="72"/>
        <v/>
      </c>
      <c r="S183" s="66" t="str">
        <f t="shared" si="57"/>
        <v/>
      </c>
      <c r="T183" s="46" t="str">
        <f t="shared" si="73"/>
        <v/>
      </c>
      <c r="U183" s="66" t="str">
        <f t="shared" si="58"/>
        <v/>
      </c>
      <c r="V183" s="46" t="str">
        <f t="shared" si="74"/>
        <v/>
      </c>
      <c r="W183" s="65" t="str">
        <f t="shared" si="59"/>
        <v/>
      </c>
      <c r="X183" s="46" t="str">
        <f>IF(A182&lt;$C$9,'MASTER COPY'!M181,"")</f>
        <v/>
      </c>
      <c r="Y183" s="66" t="str">
        <f t="shared" si="60"/>
        <v/>
      </c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L183" s="83" t="str">
        <f>IF(A182&lt;$C$9,'ASSIGNMENT-CLASSTEST'!G180*10,"")</f>
        <v/>
      </c>
      <c r="BM183" s="83" t="str">
        <f>IF(A182&lt;$C$9,'ASSIGNMENT-CLASSTEST'!H180*10,"")</f>
        <v/>
      </c>
      <c r="BN183" s="83" t="str">
        <f>IF(A182&lt;$C$9,'ASSIGNMENT-CLASSTEST'!I180*10,"")</f>
        <v/>
      </c>
      <c r="BO183" s="83" t="str">
        <f>IF(A182&lt;$C$9,('ASSIGNMENT-CLASSTEST'!D180*100)/15,"")</f>
        <v/>
      </c>
      <c r="BP183" s="83" t="str">
        <f>IF(A182&lt;$C$9,('ASSIGNMENT-CLASSTEST'!E180*100)/15,"")</f>
        <v/>
      </c>
      <c r="BQ183" s="83" t="str">
        <f t="shared" si="86"/>
        <v/>
      </c>
      <c r="BR183" s="83" t="str">
        <f t="shared" si="87"/>
        <v/>
      </c>
      <c r="BS183" s="103" t="str">
        <f t="shared" si="77"/>
        <v/>
      </c>
      <c r="BT183" s="103" t="str">
        <f t="shared" si="78"/>
        <v/>
      </c>
      <c r="BU183" s="103" t="str">
        <f t="shared" si="79"/>
        <v/>
      </c>
      <c r="BV183" s="103" t="str">
        <f t="shared" si="80"/>
        <v/>
      </c>
    </row>
    <row r="184" spans="1:74" x14ac:dyDescent="0.25">
      <c r="A184" s="66" t="str">
        <f>IF(A183&lt;$C$9,'MASTER COPY'!A182,"")</f>
        <v/>
      </c>
      <c r="B184" s="34" t="str">
        <f>IF(A183&lt;$C$9,'MASTER COPY'!B182,"")</f>
        <v/>
      </c>
      <c r="C184" s="34" t="str">
        <f>IF(A183&lt;$C$9,'MASTER COPY'!C182,"")</f>
        <v/>
      </c>
      <c r="D184" s="46" t="str">
        <f t="shared" si="61"/>
        <v/>
      </c>
      <c r="E184" s="36" t="str">
        <f t="shared" si="81"/>
        <v/>
      </c>
      <c r="F184" s="46" t="str">
        <f t="shared" si="63"/>
        <v/>
      </c>
      <c r="G184" s="66" t="str">
        <f t="shared" si="82"/>
        <v/>
      </c>
      <c r="H184" s="46" t="str">
        <f t="shared" si="65"/>
        <v/>
      </c>
      <c r="I184" s="66" t="str">
        <f t="shared" si="83"/>
        <v/>
      </c>
      <c r="J184" s="46" t="str">
        <f t="shared" si="67"/>
        <v/>
      </c>
      <c r="K184" s="66" t="str">
        <f t="shared" si="84"/>
        <v/>
      </c>
      <c r="L184" s="46" t="str">
        <f t="shared" si="54"/>
        <v/>
      </c>
      <c r="M184" s="66" t="str">
        <f t="shared" si="85"/>
        <v/>
      </c>
      <c r="N184" s="46" t="str">
        <f t="shared" si="70"/>
        <v/>
      </c>
      <c r="O184" s="66" t="str">
        <f t="shared" si="55"/>
        <v/>
      </c>
      <c r="P184" s="46" t="str">
        <f t="shared" si="71"/>
        <v/>
      </c>
      <c r="Q184" s="66" t="str">
        <f t="shared" si="56"/>
        <v/>
      </c>
      <c r="R184" s="46" t="str">
        <f t="shared" si="72"/>
        <v/>
      </c>
      <c r="S184" s="66" t="str">
        <f t="shared" si="57"/>
        <v/>
      </c>
      <c r="T184" s="46" t="str">
        <f t="shared" si="73"/>
        <v/>
      </c>
      <c r="U184" s="66" t="str">
        <f t="shared" si="58"/>
        <v/>
      </c>
      <c r="V184" s="46" t="str">
        <f t="shared" si="74"/>
        <v/>
      </c>
      <c r="W184" s="65" t="str">
        <f t="shared" si="59"/>
        <v/>
      </c>
      <c r="X184" s="46" t="str">
        <f>IF(A183&lt;$C$9,'MASTER COPY'!M182,"")</f>
        <v/>
      </c>
      <c r="Y184" s="66" t="str">
        <f t="shared" si="60"/>
        <v/>
      </c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L184" s="83" t="str">
        <f>IF(A183&lt;$C$9,'ASSIGNMENT-CLASSTEST'!G181*10,"")</f>
        <v/>
      </c>
      <c r="BM184" s="83" t="str">
        <f>IF(A183&lt;$C$9,'ASSIGNMENT-CLASSTEST'!H181*10,"")</f>
        <v/>
      </c>
      <c r="BN184" s="83" t="str">
        <f>IF(A183&lt;$C$9,'ASSIGNMENT-CLASSTEST'!I181*10,"")</f>
        <v/>
      </c>
      <c r="BO184" s="83" t="str">
        <f>IF(A183&lt;$C$9,('ASSIGNMENT-CLASSTEST'!D181*100)/15,"")</f>
        <v/>
      </c>
      <c r="BP184" s="83" t="str">
        <f>IF(A183&lt;$C$9,('ASSIGNMENT-CLASSTEST'!E181*100)/15,"")</f>
        <v/>
      </c>
      <c r="BQ184" s="83" t="str">
        <f t="shared" si="86"/>
        <v/>
      </c>
      <c r="BR184" s="83" t="str">
        <f t="shared" si="87"/>
        <v/>
      </c>
      <c r="BS184" s="103" t="str">
        <f t="shared" si="77"/>
        <v/>
      </c>
      <c r="BT184" s="103" t="str">
        <f t="shared" si="78"/>
        <v/>
      </c>
      <c r="BU184" s="103" t="str">
        <f t="shared" si="79"/>
        <v/>
      </c>
      <c r="BV184" s="103" t="str">
        <f t="shared" si="80"/>
        <v/>
      </c>
    </row>
    <row r="185" spans="1:74" x14ac:dyDescent="0.25">
      <c r="A185" s="66" t="str">
        <f>IF(A184&lt;$C$9,'MASTER COPY'!A183,"")</f>
        <v/>
      </c>
      <c r="B185" s="34" t="str">
        <f>IF(A184&lt;$C$9,'MASTER COPY'!B183,"")</f>
        <v/>
      </c>
      <c r="C185" s="34" t="str">
        <f>IF(A184&lt;$C$9,'MASTER COPY'!C183,"")</f>
        <v/>
      </c>
      <c r="D185" s="46" t="str">
        <f t="shared" si="61"/>
        <v/>
      </c>
      <c r="E185" s="36" t="str">
        <f t="shared" si="81"/>
        <v/>
      </c>
      <c r="F185" s="46" t="str">
        <f t="shared" si="63"/>
        <v/>
      </c>
      <c r="G185" s="66" t="str">
        <f t="shared" si="82"/>
        <v/>
      </c>
      <c r="H185" s="46" t="str">
        <f t="shared" si="65"/>
        <v/>
      </c>
      <c r="I185" s="66" t="str">
        <f t="shared" si="83"/>
        <v/>
      </c>
      <c r="J185" s="46" t="str">
        <f t="shared" si="67"/>
        <v/>
      </c>
      <c r="K185" s="66" t="str">
        <f t="shared" si="84"/>
        <v/>
      </c>
      <c r="L185" s="46" t="str">
        <f t="shared" si="54"/>
        <v/>
      </c>
      <c r="M185" s="66" t="str">
        <f t="shared" si="85"/>
        <v/>
      </c>
      <c r="N185" s="46" t="str">
        <f t="shared" si="70"/>
        <v/>
      </c>
      <c r="O185" s="66" t="str">
        <f t="shared" si="55"/>
        <v/>
      </c>
      <c r="P185" s="46" t="str">
        <f t="shared" si="71"/>
        <v/>
      </c>
      <c r="Q185" s="66" t="str">
        <f t="shared" si="56"/>
        <v/>
      </c>
      <c r="R185" s="46" t="str">
        <f t="shared" si="72"/>
        <v/>
      </c>
      <c r="S185" s="66" t="str">
        <f t="shared" si="57"/>
        <v/>
      </c>
      <c r="T185" s="46" t="str">
        <f t="shared" si="73"/>
        <v/>
      </c>
      <c r="U185" s="66" t="str">
        <f t="shared" si="58"/>
        <v/>
      </c>
      <c r="V185" s="46" t="str">
        <f t="shared" si="74"/>
        <v/>
      </c>
      <c r="W185" s="65" t="str">
        <f t="shared" si="59"/>
        <v/>
      </c>
      <c r="X185" s="46" t="str">
        <f>IF(A184&lt;$C$9,'MASTER COPY'!M183,"")</f>
        <v/>
      </c>
      <c r="Y185" s="66" t="str">
        <f t="shared" si="60"/>
        <v/>
      </c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L185" s="83" t="str">
        <f>IF(A184&lt;$C$9,'ASSIGNMENT-CLASSTEST'!G182*10,"")</f>
        <v/>
      </c>
      <c r="BM185" s="83" t="str">
        <f>IF(A184&lt;$C$9,'ASSIGNMENT-CLASSTEST'!H182*10,"")</f>
        <v/>
      </c>
      <c r="BN185" s="83" t="str">
        <f>IF(A184&lt;$C$9,'ASSIGNMENT-CLASSTEST'!I182*10,"")</f>
        <v/>
      </c>
      <c r="BO185" s="83" t="str">
        <f>IF(A184&lt;$C$9,('ASSIGNMENT-CLASSTEST'!D182*100)/15,"")</f>
        <v/>
      </c>
      <c r="BP185" s="83" t="str">
        <f>IF(A184&lt;$C$9,('ASSIGNMENT-CLASSTEST'!E182*100)/15,"")</f>
        <v/>
      </c>
      <c r="BQ185" s="83" t="str">
        <f t="shared" si="86"/>
        <v/>
      </c>
      <c r="BR185" s="83" t="str">
        <f t="shared" si="87"/>
        <v/>
      </c>
      <c r="BS185" s="103" t="str">
        <f t="shared" si="77"/>
        <v/>
      </c>
      <c r="BT185" s="103" t="str">
        <f t="shared" si="78"/>
        <v/>
      </c>
      <c r="BU185" s="103" t="str">
        <f t="shared" si="79"/>
        <v/>
      </c>
      <c r="BV185" s="103" t="str">
        <f t="shared" si="80"/>
        <v/>
      </c>
    </row>
    <row r="186" spans="1:74" x14ac:dyDescent="0.25">
      <c r="A186" s="66" t="str">
        <f>IF(A185&lt;$C$9,'MASTER COPY'!A184,"")</f>
        <v/>
      </c>
      <c r="B186" s="34" t="str">
        <f>IF(A185&lt;$C$9,'MASTER COPY'!B184,"")</f>
        <v/>
      </c>
      <c r="C186" s="34" t="str">
        <f>IF(A185&lt;$C$9,'MASTER COPY'!C184,"")</f>
        <v/>
      </c>
      <c r="D186" s="46" t="str">
        <f t="shared" si="61"/>
        <v/>
      </c>
      <c r="E186" s="36" t="str">
        <f t="shared" si="81"/>
        <v/>
      </c>
      <c r="F186" s="46" t="str">
        <f t="shared" si="63"/>
        <v/>
      </c>
      <c r="G186" s="66" t="str">
        <f t="shared" si="82"/>
        <v/>
      </c>
      <c r="H186" s="46" t="str">
        <f t="shared" si="65"/>
        <v/>
      </c>
      <c r="I186" s="66" t="str">
        <f t="shared" si="83"/>
        <v/>
      </c>
      <c r="J186" s="46" t="str">
        <f t="shared" si="67"/>
        <v/>
      </c>
      <c r="K186" s="66" t="str">
        <f t="shared" si="84"/>
        <v/>
      </c>
      <c r="L186" s="46" t="str">
        <f t="shared" si="54"/>
        <v/>
      </c>
      <c r="M186" s="66" t="str">
        <f t="shared" si="85"/>
        <v/>
      </c>
      <c r="N186" s="46" t="str">
        <f t="shared" si="70"/>
        <v/>
      </c>
      <c r="O186" s="66" t="str">
        <f t="shared" si="55"/>
        <v/>
      </c>
      <c r="P186" s="46" t="str">
        <f t="shared" si="71"/>
        <v/>
      </c>
      <c r="Q186" s="66" t="str">
        <f t="shared" si="56"/>
        <v/>
      </c>
      <c r="R186" s="46" t="str">
        <f t="shared" si="72"/>
        <v/>
      </c>
      <c r="S186" s="66" t="str">
        <f t="shared" si="57"/>
        <v/>
      </c>
      <c r="T186" s="46" t="str">
        <f t="shared" si="73"/>
        <v/>
      </c>
      <c r="U186" s="66" t="str">
        <f t="shared" si="58"/>
        <v/>
      </c>
      <c r="V186" s="46" t="str">
        <f t="shared" si="74"/>
        <v/>
      </c>
      <c r="W186" s="65" t="str">
        <f t="shared" si="59"/>
        <v/>
      </c>
      <c r="X186" s="46" t="str">
        <f>IF(A185&lt;$C$9,'MASTER COPY'!M184,"")</f>
        <v/>
      </c>
      <c r="Y186" s="66" t="str">
        <f t="shared" si="60"/>
        <v/>
      </c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L186" s="83" t="str">
        <f>IF(A185&lt;$C$9,'ASSIGNMENT-CLASSTEST'!G183*10,"")</f>
        <v/>
      </c>
      <c r="BM186" s="83" t="str">
        <f>IF(A185&lt;$C$9,'ASSIGNMENT-CLASSTEST'!H183*10,"")</f>
        <v/>
      </c>
      <c r="BN186" s="83" t="str">
        <f>IF(A185&lt;$C$9,'ASSIGNMENT-CLASSTEST'!I183*10,"")</f>
        <v/>
      </c>
      <c r="BO186" s="83" t="str">
        <f>IF(A185&lt;$C$9,('ASSIGNMENT-CLASSTEST'!D183*100)/15,"")</f>
        <v/>
      </c>
      <c r="BP186" s="83" t="str">
        <f>IF(A185&lt;$C$9,('ASSIGNMENT-CLASSTEST'!E183*100)/15,"")</f>
        <v/>
      </c>
      <c r="BQ186" s="83" t="str">
        <f t="shared" si="86"/>
        <v/>
      </c>
      <c r="BR186" s="83" t="str">
        <f t="shared" si="87"/>
        <v/>
      </c>
      <c r="BS186" s="103" t="str">
        <f t="shared" si="77"/>
        <v/>
      </c>
      <c r="BT186" s="103" t="str">
        <f t="shared" si="78"/>
        <v/>
      </c>
      <c r="BU186" s="103" t="str">
        <f t="shared" si="79"/>
        <v/>
      </c>
      <c r="BV186" s="103" t="str">
        <f t="shared" si="80"/>
        <v/>
      </c>
    </row>
    <row r="187" spans="1:74" x14ac:dyDescent="0.25">
      <c r="A187" s="66" t="str">
        <f>IF(A186&lt;$C$9,'MASTER COPY'!A185,"")</f>
        <v/>
      </c>
      <c r="B187" s="34" t="str">
        <f>IF(A186&lt;$C$9,'MASTER COPY'!B185,"")</f>
        <v/>
      </c>
      <c r="C187" s="34" t="str">
        <f>IF(A186&lt;$C$9,'MASTER COPY'!C185,"")</f>
        <v/>
      </c>
      <c r="D187" s="46" t="str">
        <f t="shared" si="61"/>
        <v/>
      </c>
      <c r="E187" s="36" t="str">
        <f t="shared" si="81"/>
        <v/>
      </c>
      <c r="F187" s="46" t="str">
        <f t="shared" si="63"/>
        <v/>
      </c>
      <c r="G187" s="66" t="str">
        <f t="shared" si="82"/>
        <v/>
      </c>
      <c r="H187" s="46" t="str">
        <f t="shared" si="65"/>
        <v/>
      </c>
      <c r="I187" s="66" t="str">
        <f t="shared" si="83"/>
        <v/>
      </c>
      <c r="J187" s="46" t="str">
        <f t="shared" si="67"/>
        <v/>
      </c>
      <c r="K187" s="66" t="str">
        <f t="shared" si="84"/>
        <v/>
      </c>
      <c r="L187" s="46" t="str">
        <f t="shared" si="54"/>
        <v/>
      </c>
      <c r="M187" s="66" t="str">
        <f t="shared" si="85"/>
        <v/>
      </c>
      <c r="N187" s="46" t="str">
        <f t="shared" si="70"/>
        <v/>
      </c>
      <c r="O187" s="66" t="str">
        <f t="shared" si="55"/>
        <v/>
      </c>
      <c r="P187" s="46" t="str">
        <f t="shared" si="71"/>
        <v/>
      </c>
      <c r="Q187" s="66" t="str">
        <f t="shared" si="56"/>
        <v/>
      </c>
      <c r="R187" s="46" t="str">
        <f t="shared" si="72"/>
        <v/>
      </c>
      <c r="S187" s="66" t="str">
        <f t="shared" si="57"/>
        <v/>
      </c>
      <c r="T187" s="46" t="str">
        <f t="shared" si="73"/>
        <v/>
      </c>
      <c r="U187" s="66" t="str">
        <f t="shared" si="58"/>
        <v/>
      </c>
      <c r="V187" s="46" t="str">
        <f t="shared" si="74"/>
        <v/>
      </c>
      <c r="W187" s="65" t="str">
        <f t="shared" si="59"/>
        <v/>
      </c>
      <c r="X187" s="46" t="str">
        <f>IF(A186&lt;$C$9,'MASTER COPY'!M185,"")</f>
        <v/>
      </c>
      <c r="Y187" s="66" t="str">
        <f t="shared" si="60"/>
        <v/>
      </c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L187" s="83" t="str">
        <f>IF(A186&lt;$C$9,'ASSIGNMENT-CLASSTEST'!G184*10,"")</f>
        <v/>
      </c>
      <c r="BM187" s="83" t="str">
        <f>IF(A186&lt;$C$9,'ASSIGNMENT-CLASSTEST'!H184*10,"")</f>
        <v/>
      </c>
      <c r="BN187" s="83" t="str">
        <f>IF(A186&lt;$C$9,'ASSIGNMENT-CLASSTEST'!I184*10,"")</f>
        <v/>
      </c>
      <c r="BO187" s="83" t="str">
        <f>IF(A186&lt;$C$9,('ASSIGNMENT-CLASSTEST'!D184*100)/15,"")</f>
        <v/>
      </c>
      <c r="BP187" s="83" t="str">
        <f>IF(A186&lt;$C$9,('ASSIGNMENT-CLASSTEST'!E184*100)/15,"")</f>
        <v/>
      </c>
      <c r="BQ187" s="83" t="str">
        <f t="shared" si="86"/>
        <v/>
      </c>
      <c r="BR187" s="83" t="str">
        <f t="shared" si="87"/>
        <v/>
      </c>
      <c r="BS187" s="103" t="str">
        <f t="shared" si="77"/>
        <v/>
      </c>
      <c r="BT187" s="103" t="str">
        <f t="shared" si="78"/>
        <v/>
      </c>
      <c r="BU187" s="103" t="str">
        <f t="shared" si="79"/>
        <v/>
      </c>
      <c r="BV187" s="103" t="str">
        <f t="shared" si="80"/>
        <v/>
      </c>
    </row>
    <row r="188" spans="1:74" x14ac:dyDescent="0.25">
      <c r="A188" s="66" t="str">
        <f>IF(A187&lt;$C$9,'MASTER COPY'!A186,"")</f>
        <v/>
      </c>
      <c r="B188" s="34" t="str">
        <f>IF(A187&lt;$C$9,'MASTER COPY'!B186,"")</f>
        <v/>
      </c>
      <c r="C188" s="34" t="str">
        <f>IF(A187&lt;$C$9,'MASTER COPY'!C186,"")</f>
        <v/>
      </c>
      <c r="D188" s="46" t="str">
        <f t="shared" si="61"/>
        <v/>
      </c>
      <c r="E188" s="36" t="str">
        <f t="shared" si="81"/>
        <v/>
      </c>
      <c r="F188" s="46" t="str">
        <f t="shared" si="63"/>
        <v/>
      </c>
      <c r="G188" s="66" t="str">
        <f t="shared" si="82"/>
        <v/>
      </c>
      <c r="H188" s="46" t="str">
        <f t="shared" si="65"/>
        <v/>
      </c>
      <c r="I188" s="66" t="str">
        <f t="shared" si="83"/>
        <v/>
      </c>
      <c r="J188" s="46" t="str">
        <f t="shared" si="67"/>
        <v/>
      </c>
      <c r="K188" s="66" t="str">
        <f t="shared" si="84"/>
        <v/>
      </c>
      <c r="L188" s="46" t="str">
        <f t="shared" si="54"/>
        <v/>
      </c>
      <c r="M188" s="66" t="str">
        <f t="shared" si="85"/>
        <v/>
      </c>
      <c r="N188" s="46" t="str">
        <f t="shared" si="70"/>
        <v/>
      </c>
      <c r="O188" s="66" t="str">
        <f t="shared" si="55"/>
        <v/>
      </c>
      <c r="P188" s="46" t="str">
        <f t="shared" si="71"/>
        <v/>
      </c>
      <c r="Q188" s="66" t="str">
        <f t="shared" si="56"/>
        <v/>
      </c>
      <c r="R188" s="46" t="str">
        <f t="shared" si="72"/>
        <v/>
      </c>
      <c r="S188" s="66" t="str">
        <f t="shared" si="57"/>
        <v/>
      </c>
      <c r="T188" s="46" t="str">
        <f t="shared" si="73"/>
        <v/>
      </c>
      <c r="U188" s="66" t="str">
        <f t="shared" si="58"/>
        <v/>
      </c>
      <c r="V188" s="46" t="str">
        <f t="shared" si="74"/>
        <v/>
      </c>
      <c r="W188" s="65" t="str">
        <f t="shared" si="59"/>
        <v/>
      </c>
      <c r="X188" s="46" t="str">
        <f>IF(A187&lt;$C$9,'MASTER COPY'!M186,"")</f>
        <v/>
      </c>
      <c r="Y188" s="66" t="str">
        <f t="shared" si="60"/>
        <v/>
      </c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L188" s="83" t="str">
        <f>IF(A187&lt;$C$9,'ASSIGNMENT-CLASSTEST'!G185*10,"")</f>
        <v/>
      </c>
      <c r="BM188" s="83" t="str">
        <f>IF(A187&lt;$C$9,'ASSIGNMENT-CLASSTEST'!H185*10,"")</f>
        <v/>
      </c>
      <c r="BN188" s="83" t="str">
        <f>IF(A187&lt;$C$9,'ASSIGNMENT-CLASSTEST'!I185*10,"")</f>
        <v/>
      </c>
      <c r="BO188" s="83" t="str">
        <f>IF(A187&lt;$C$9,('ASSIGNMENT-CLASSTEST'!D185*100)/15,"")</f>
        <v/>
      </c>
      <c r="BP188" s="83" t="str">
        <f>IF(A187&lt;$C$9,('ASSIGNMENT-CLASSTEST'!E185*100)/15,"")</f>
        <v/>
      </c>
      <c r="BQ188" s="83" t="str">
        <f t="shared" si="86"/>
        <v/>
      </c>
      <c r="BR188" s="83" t="str">
        <f t="shared" si="87"/>
        <v/>
      </c>
      <c r="BS188" s="103" t="str">
        <f t="shared" si="77"/>
        <v/>
      </c>
      <c r="BT188" s="103" t="str">
        <f t="shared" si="78"/>
        <v/>
      </c>
      <c r="BU188" s="103" t="str">
        <f t="shared" si="79"/>
        <v/>
      </c>
      <c r="BV188" s="103" t="str">
        <f t="shared" si="80"/>
        <v/>
      </c>
    </row>
    <row r="189" spans="1:74" x14ac:dyDescent="0.25">
      <c r="A189" s="66" t="str">
        <f>IF(A188&lt;$C$9,'MASTER COPY'!A187,"")</f>
        <v/>
      </c>
      <c r="B189" s="34" t="str">
        <f>IF(A188&lt;$C$9,'MASTER COPY'!B187,"")</f>
        <v/>
      </c>
      <c r="C189" s="34" t="str">
        <f>IF(A188&lt;$C$9,'MASTER COPY'!C187,"")</f>
        <v/>
      </c>
      <c r="D189" s="46" t="str">
        <f t="shared" si="61"/>
        <v/>
      </c>
      <c r="E189" s="36" t="str">
        <f t="shared" si="81"/>
        <v/>
      </c>
      <c r="F189" s="46" t="str">
        <f t="shared" si="63"/>
        <v/>
      </c>
      <c r="G189" s="66" t="str">
        <f t="shared" si="82"/>
        <v/>
      </c>
      <c r="H189" s="46" t="str">
        <f t="shared" si="65"/>
        <v/>
      </c>
      <c r="I189" s="66" t="str">
        <f t="shared" si="83"/>
        <v/>
      </c>
      <c r="J189" s="46" t="str">
        <f t="shared" si="67"/>
        <v/>
      </c>
      <c r="K189" s="66" t="str">
        <f t="shared" si="84"/>
        <v/>
      </c>
      <c r="L189" s="46" t="str">
        <f t="shared" si="54"/>
        <v/>
      </c>
      <c r="M189" s="66" t="str">
        <f t="shared" si="85"/>
        <v/>
      </c>
      <c r="N189" s="46" t="str">
        <f t="shared" si="70"/>
        <v/>
      </c>
      <c r="O189" s="66" t="str">
        <f t="shared" si="55"/>
        <v/>
      </c>
      <c r="P189" s="46" t="str">
        <f t="shared" si="71"/>
        <v/>
      </c>
      <c r="Q189" s="66" t="str">
        <f t="shared" si="56"/>
        <v/>
      </c>
      <c r="R189" s="46" t="str">
        <f t="shared" si="72"/>
        <v/>
      </c>
      <c r="S189" s="66" t="str">
        <f t="shared" si="57"/>
        <v/>
      </c>
      <c r="T189" s="46" t="str">
        <f t="shared" si="73"/>
        <v/>
      </c>
      <c r="U189" s="66" t="str">
        <f t="shared" si="58"/>
        <v/>
      </c>
      <c r="V189" s="46" t="str">
        <f t="shared" si="74"/>
        <v/>
      </c>
      <c r="W189" s="65" t="str">
        <f t="shared" si="59"/>
        <v/>
      </c>
      <c r="X189" s="46" t="str">
        <f>IF(A188&lt;$C$9,'MASTER COPY'!M187,"")</f>
        <v/>
      </c>
      <c r="Y189" s="66" t="str">
        <f t="shared" si="60"/>
        <v/>
      </c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L189" s="83" t="str">
        <f>IF(A188&lt;$C$9,'ASSIGNMENT-CLASSTEST'!G186*10,"")</f>
        <v/>
      </c>
      <c r="BM189" s="83" t="str">
        <f>IF(A188&lt;$C$9,'ASSIGNMENT-CLASSTEST'!H186*10,"")</f>
        <v/>
      </c>
      <c r="BN189" s="83" t="str">
        <f>IF(A188&lt;$C$9,'ASSIGNMENT-CLASSTEST'!I186*10,"")</f>
        <v/>
      </c>
      <c r="BO189" s="83" t="str">
        <f>IF(A188&lt;$C$9,('ASSIGNMENT-CLASSTEST'!D186*100)/15,"")</f>
        <v/>
      </c>
      <c r="BP189" s="83" t="str">
        <f>IF(A188&lt;$C$9,('ASSIGNMENT-CLASSTEST'!E186*100)/15,"")</f>
        <v/>
      </c>
      <c r="BQ189" s="83" t="str">
        <f t="shared" si="86"/>
        <v/>
      </c>
      <c r="BR189" s="83" t="str">
        <f t="shared" si="87"/>
        <v/>
      </c>
      <c r="BS189" s="103" t="str">
        <f t="shared" si="77"/>
        <v/>
      </c>
      <c r="BT189" s="103" t="str">
        <f t="shared" si="78"/>
        <v/>
      </c>
      <c r="BU189" s="103" t="str">
        <f t="shared" si="79"/>
        <v/>
      </c>
      <c r="BV189" s="103" t="str">
        <f t="shared" si="80"/>
        <v/>
      </c>
    </row>
    <row r="190" spans="1:74" x14ac:dyDescent="0.25">
      <c r="A190" s="66" t="str">
        <f>IF(A189&lt;$C$9,'MASTER COPY'!A188,"")</f>
        <v/>
      </c>
      <c r="B190" s="34" t="str">
        <f>IF(A189&lt;$C$9,'MASTER COPY'!B188,"")</f>
        <v/>
      </c>
      <c r="C190" s="34" t="str">
        <f>IF(A189&lt;$C$9,'MASTER COPY'!C188,"")</f>
        <v/>
      </c>
      <c r="D190" s="46" t="str">
        <f t="shared" si="61"/>
        <v/>
      </c>
      <c r="E190" s="36" t="str">
        <f t="shared" si="81"/>
        <v/>
      </c>
      <c r="F190" s="46" t="str">
        <f t="shared" si="63"/>
        <v/>
      </c>
      <c r="G190" s="66" t="str">
        <f t="shared" si="82"/>
        <v/>
      </c>
      <c r="H190" s="46" t="str">
        <f t="shared" si="65"/>
        <v/>
      </c>
      <c r="I190" s="66" t="str">
        <f t="shared" si="83"/>
        <v/>
      </c>
      <c r="J190" s="46" t="str">
        <f t="shared" si="67"/>
        <v/>
      </c>
      <c r="K190" s="66" t="str">
        <f t="shared" si="84"/>
        <v/>
      </c>
      <c r="L190" s="46" t="str">
        <f t="shared" si="54"/>
        <v/>
      </c>
      <c r="M190" s="66" t="str">
        <f t="shared" si="85"/>
        <v/>
      </c>
      <c r="N190" s="46" t="str">
        <f t="shared" si="70"/>
        <v/>
      </c>
      <c r="O190" s="66" t="str">
        <f t="shared" si="55"/>
        <v/>
      </c>
      <c r="P190" s="46" t="str">
        <f t="shared" si="71"/>
        <v/>
      </c>
      <c r="Q190" s="66" t="str">
        <f t="shared" si="56"/>
        <v/>
      </c>
      <c r="R190" s="46" t="str">
        <f t="shared" si="72"/>
        <v/>
      </c>
      <c r="S190" s="66" t="str">
        <f t="shared" si="57"/>
        <v/>
      </c>
      <c r="T190" s="46" t="str">
        <f t="shared" si="73"/>
        <v/>
      </c>
      <c r="U190" s="66" t="str">
        <f t="shared" si="58"/>
        <v/>
      </c>
      <c r="V190" s="46" t="str">
        <f t="shared" si="74"/>
        <v/>
      </c>
      <c r="W190" s="65" t="str">
        <f t="shared" si="59"/>
        <v/>
      </c>
      <c r="X190" s="46" t="str">
        <f>IF(A189&lt;$C$9,'MASTER COPY'!M188,"")</f>
        <v/>
      </c>
      <c r="Y190" s="66" t="str">
        <f t="shared" si="60"/>
        <v/>
      </c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L190" s="83" t="str">
        <f>IF(A189&lt;$C$9,'ASSIGNMENT-CLASSTEST'!G187*10,"")</f>
        <v/>
      </c>
      <c r="BM190" s="83" t="str">
        <f>IF(A189&lt;$C$9,'ASSIGNMENT-CLASSTEST'!H187*10,"")</f>
        <v/>
      </c>
      <c r="BN190" s="83" t="str">
        <f>IF(A189&lt;$C$9,'ASSIGNMENT-CLASSTEST'!I187*10,"")</f>
        <v/>
      </c>
      <c r="BO190" s="83" t="str">
        <f>IF(A189&lt;$C$9,('ASSIGNMENT-CLASSTEST'!D187*100)/15,"")</f>
        <v/>
      </c>
      <c r="BP190" s="83" t="str">
        <f>IF(A189&lt;$C$9,('ASSIGNMENT-CLASSTEST'!E187*100)/15,"")</f>
        <v/>
      </c>
      <c r="BQ190" s="83" t="str">
        <f t="shared" si="86"/>
        <v/>
      </c>
      <c r="BR190" s="83" t="str">
        <f t="shared" si="87"/>
        <v/>
      </c>
      <c r="BS190" s="103" t="str">
        <f t="shared" si="77"/>
        <v/>
      </c>
      <c r="BT190" s="103" t="str">
        <f t="shared" si="78"/>
        <v/>
      </c>
      <c r="BU190" s="103" t="str">
        <f t="shared" si="79"/>
        <v/>
      </c>
      <c r="BV190" s="103" t="str">
        <f t="shared" si="80"/>
        <v/>
      </c>
    </row>
    <row r="191" spans="1:74" x14ac:dyDescent="0.25">
      <c r="A191" s="66" t="str">
        <f>IF(A190&lt;$C$9,'MASTER COPY'!A189,"")</f>
        <v/>
      </c>
      <c r="B191" s="34" t="str">
        <f>IF(A190&lt;$C$9,'MASTER COPY'!B189,"")</f>
        <v/>
      </c>
      <c r="C191" s="34" t="str">
        <f>IF(A190&lt;$C$9,'MASTER COPY'!C189,"")</f>
        <v/>
      </c>
      <c r="D191" s="46" t="str">
        <f t="shared" si="61"/>
        <v/>
      </c>
      <c r="E191" s="36" t="str">
        <f t="shared" si="81"/>
        <v/>
      </c>
      <c r="F191" s="46" t="str">
        <f t="shared" si="63"/>
        <v/>
      </c>
      <c r="G191" s="66" t="str">
        <f t="shared" si="82"/>
        <v/>
      </c>
      <c r="H191" s="46" t="str">
        <f t="shared" si="65"/>
        <v/>
      </c>
      <c r="I191" s="66" t="str">
        <f t="shared" si="83"/>
        <v/>
      </c>
      <c r="J191" s="46" t="str">
        <f t="shared" si="67"/>
        <v/>
      </c>
      <c r="K191" s="66" t="str">
        <f t="shared" si="84"/>
        <v/>
      </c>
      <c r="L191" s="46" t="str">
        <f t="shared" si="54"/>
        <v/>
      </c>
      <c r="M191" s="66" t="str">
        <f t="shared" si="85"/>
        <v/>
      </c>
      <c r="N191" s="46" t="str">
        <f t="shared" si="70"/>
        <v/>
      </c>
      <c r="O191" s="66" t="str">
        <f t="shared" si="55"/>
        <v/>
      </c>
      <c r="P191" s="46" t="str">
        <f t="shared" si="71"/>
        <v/>
      </c>
      <c r="Q191" s="66" t="str">
        <f t="shared" si="56"/>
        <v/>
      </c>
      <c r="R191" s="46" t="str">
        <f t="shared" si="72"/>
        <v/>
      </c>
      <c r="S191" s="66" t="str">
        <f t="shared" si="57"/>
        <v/>
      </c>
      <c r="T191" s="46" t="str">
        <f t="shared" si="73"/>
        <v/>
      </c>
      <c r="U191" s="66" t="str">
        <f t="shared" si="58"/>
        <v/>
      </c>
      <c r="V191" s="46" t="str">
        <f t="shared" si="74"/>
        <v/>
      </c>
      <c r="W191" s="65" t="str">
        <f t="shared" si="59"/>
        <v/>
      </c>
      <c r="X191" s="46" t="str">
        <f>IF(A190&lt;$C$9,'MASTER COPY'!M189,"")</f>
        <v/>
      </c>
      <c r="Y191" s="66" t="str">
        <f t="shared" si="60"/>
        <v/>
      </c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L191" s="83" t="str">
        <f>IF(A190&lt;$C$9,'ASSIGNMENT-CLASSTEST'!G188*10,"")</f>
        <v/>
      </c>
      <c r="BM191" s="83" t="str">
        <f>IF(A190&lt;$C$9,'ASSIGNMENT-CLASSTEST'!H188*10,"")</f>
        <v/>
      </c>
      <c r="BN191" s="83" t="str">
        <f>IF(A190&lt;$C$9,'ASSIGNMENT-CLASSTEST'!I188*10,"")</f>
        <v/>
      </c>
      <c r="BO191" s="83" t="str">
        <f>IF(A190&lt;$C$9,('ASSIGNMENT-CLASSTEST'!D188*100)/15,"")</f>
        <v/>
      </c>
      <c r="BP191" s="83" t="str">
        <f>IF(A190&lt;$C$9,('ASSIGNMENT-CLASSTEST'!E188*100)/15,"")</f>
        <v/>
      </c>
      <c r="BQ191" s="83" t="str">
        <f t="shared" si="86"/>
        <v/>
      </c>
      <c r="BR191" s="83" t="str">
        <f t="shared" si="87"/>
        <v/>
      </c>
      <c r="BS191" s="103" t="str">
        <f t="shared" si="77"/>
        <v/>
      </c>
      <c r="BT191" s="103" t="str">
        <f t="shared" si="78"/>
        <v/>
      </c>
      <c r="BU191" s="103" t="str">
        <f t="shared" si="79"/>
        <v/>
      </c>
      <c r="BV191" s="103" t="str">
        <f t="shared" si="80"/>
        <v/>
      </c>
    </row>
    <row r="192" spans="1:74" x14ac:dyDescent="0.25">
      <c r="A192" s="66" t="str">
        <f>IF(A191&lt;$C$9,'MASTER COPY'!A190,"")</f>
        <v/>
      </c>
      <c r="B192" s="34" t="str">
        <f>IF(A191&lt;$C$9,'MASTER COPY'!B190,"")</f>
        <v/>
      </c>
      <c r="C192" s="34" t="str">
        <f>IF(A191&lt;$C$9,'MASTER COPY'!C190,"")</f>
        <v/>
      </c>
      <c r="D192" s="46" t="str">
        <f t="shared" si="61"/>
        <v/>
      </c>
      <c r="E192" s="36" t="str">
        <f t="shared" si="81"/>
        <v/>
      </c>
      <c r="F192" s="46" t="str">
        <f t="shared" si="63"/>
        <v/>
      </c>
      <c r="G192" s="66" t="str">
        <f t="shared" si="82"/>
        <v/>
      </c>
      <c r="H192" s="46" t="str">
        <f t="shared" si="65"/>
        <v/>
      </c>
      <c r="I192" s="66" t="str">
        <f t="shared" si="83"/>
        <v/>
      </c>
      <c r="J192" s="46" t="str">
        <f t="shared" si="67"/>
        <v/>
      </c>
      <c r="K192" s="66" t="str">
        <f t="shared" si="84"/>
        <v/>
      </c>
      <c r="L192" s="46" t="str">
        <f t="shared" si="54"/>
        <v/>
      </c>
      <c r="M192" s="66" t="str">
        <f t="shared" si="85"/>
        <v/>
      </c>
      <c r="N192" s="46" t="str">
        <f t="shared" si="70"/>
        <v/>
      </c>
      <c r="O192" s="66" t="str">
        <f t="shared" si="55"/>
        <v/>
      </c>
      <c r="P192" s="46" t="str">
        <f t="shared" si="71"/>
        <v/>
      </c>
      <c r="Q192" s="66" t="str">
        <f t="shared" si="56"/>
        <v/>
      </c>
      <c r="R192" s="46" t="str">
        <f t="shared" si="72"/>
        <v/>
      </c>
      <c r="S192" s="66" t="str">
        <f t="shared" si="57"/>
        <v/>
      </c>
      <c r="T192" s="46" t="str">
        <f t="shared" si="73"/>
        <v/>
      </c>
      <c r="U192" s="66" t="str">
        <f t="shared" si="58"/>
        <v/>
      </c>
      <c r="V192" s="46" t="str">
        <f t="shared" si="74"/>
        <v/>
      </c>
      <c r="W192" s="65" t="str">
        <f t="shared" si="59"/>
        <v/>
      </c>
      <c r="X192" s="46" t="str">
        <f>IF(A191&lt;$C$9,'MASTER COPY'!M190,"")</f>
        <v/>
      </c>
      <c r="Y192" s="66" t="str">
        <f t="shared" si="60"/>
        <v/>
      </c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L192" s="83" t="str">
        <f>IF(A191&lt;$C$9,'ASSIGNMENT-CLASSTEST'!G189*10,"")</f>
        <v/>
      </c>
      <c r="BM192" s="83" t="str">
        <f>IF(A191&lt;$C$9,'ASSIGNMENT-CLASSTEST'!H189*10,"")</f>
        <v/>
      </c>
      <c r="BN192" s="83" t="str">
        <f>IF(A191&lt;$C$9,'ASSIGNMENT-CLASSTEST'!I189*10,"")</f>
        <v/>
      </c>
      <c r="BO192" s="83" t="str">
        <f>IF(A191&lt;$C$9,('ASSIGNMENT-CLASSTEST'!D189*100)/15,"")</f>
        <v/>
      </c>
      <c r="BP192" s="83" t="str">
        <f>IF(A191&lt;$C$9,('ASSIGNMENT-CLASSTEST'!E189*100)/15,"")</f>
        <v/>
      </c>
      <c r="BQ192" s="83" t="str">
        <f t="shared" si="86"/>
        <v/>
      </c>
      <c r="BR192" s="83" t="str">
        <f t="shared" si="87"/>
        <v/>
      </c>
      <c r="BS192" s="103" t="str">
        <f t="shared" si="77"/>
        <v/>
      </c>
      <c r="BT192" s="103" t="str">
        <f t="shared" si="78"/>
        <v/>
      </c>
      <c r="BU192" s="103" t="str">
        <f t="shared" si="79"/>
        <v/>
      </c>
      <c r="BV192" s="103" t="str">
        <f t="shared" si="80"/>
        <v/>
      </c>
    </row>
    <row r="193" spans="1:74" x14ac:dyDescent="0.25">
      <c r="A193" s="66" t="str">
        <f>IF(A192&lt;$C$9,'MASTER COPY'!A191,"")</f>
        <v/>
      </c>
      <c r="B193" s="34" t="str">
        <f>IF(A192&lt;$C$9,'MASTER COPY'!B191,"")</f>
        <v/>
      </c>
      <c r="C193" s="34" t="str">
        <f>IF(A192&lt;$C$9,'MASTER COPY'!C191,"")</f>
        <v/>
      </c>
      <c r="D193" s="46" t="str">
        <f t="shared" si="61"/>
        <v/>
      </c>
      <c r="E193" s="36" t="str">
        <f t="shared" si="81"/>
        <v/>
      </c>
      <c r="F193" s="46" t="str">
        <f t="shared" si="63"/>
        <v/>
      </c>
      <c r="G193" s="66" t="str">
        <f t="shared" si="82"/>
        <v/>
      </c>
      <c r="H193" s="46" t="str">
        <f t="shared" si="65"/>
        <v/>
      </c>
      <c r="I193" s="66" t="str">
        <f t="shared" si="83"/>
        <v/>
      </c>
      <c r="J193" s="46" t="str">
        <f t="shared" si="67"/>
        <v/>
      </c>
      <c r="K193" s="66" t="str">
        <f t="shared" si="84"/>
        <v/>
      </c>
      <c r="L193" s="46" t="str">
        <f t="shared" si="54"/>
        <v/>
      </c>
      <c r="M193" s="66" t="str">
        <f t="shared" si="85"/>
        <v/>
      </c>
      <c r="N193" s="46" t="str">
        <f t="shared" si="70"/>
        <v/>
      </c>
      <c r="O193" s="66" t="str">
        <f t="shared" si="55"/>
        <v/>
      </c>
      <c r="P193" s="46" t="str">
        <f t="shared" si="71"/>
        <v/>
      </c>
      <c r="Q193" s="66" t="str">
        <f t="shared" si="56"/>
        <v/>
      </c>
      <c r="R193" s="46" t="str">
        <f t="shared" si="72"/>
        <v/>
      </c>
      <c r="S193" s="66" t="str">
        <f t="shared" si="57"/>
        <v/>
      </c>
      <c r="T193" s="46" t="str">
        <f t="shared" si="73"/>
        <v/>
      </c>
      <c r="U193" s="66" t="str">
        <f t="shared" si="58"/>
        <v/>
      </c>
      <c r="V193" s="46" t="str">
        <f t="shared" si="74"/>
        <v/>
      </c>
      <c r="W193" s="65" t="str">
        <f t="shared" si="59"/>
        <v/>
      </c>
      <c r="X193" s="46" t="str">
        <f>IF(A192&lt;$C$9,'MASTER COPY'!M191,"")</f>
        <v/>
      </c>
      <c r="Y193" s="66" t="str">
        <f t="shared" si="60"/>
        <v/>
      </c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L193" s="83" t="str">
        <f>IF(A192&lt;$C$9,'ASSIGNMENT-CLASSTEST'!G190*10,"")</f>
        <v/>
      </c>
      <c r="BM193" s="83" t="str">
        <f>IF(A192&lt;$C$9,'ASSIGNMENT-CLASSTEST'!H190*10,"")</f>
        <v/>
      </c>
      <c r="BN193" s="83" t="str">
        <f>IF(A192&lt;$C$9,'ASSIGNMENT-CLASSTEST'!I190*10,"")</f>
        <v/>
      </c>
      <c r="BO193" s="83" t="str">
        <f>IF(A192&lt;$C$9,('ASSIGNMENT-CLASSTEST'!D190*100)/15,"")</f>
        <v/>
      </c>
      <c r="BP193" s="83" t="str">
        <f>IF(A192&lt;$C$9,('ASSIGNMENT-CLASSTEST'!E190*100)/15,"")</f>
        <v/>
      </c>
      <c r="BQ193" s="83" t="str">
        <f t="shared" si="86"/>
        <v/>
      </c>
      <c r="BR193" s="83" t="str">
        <f t="shared" si="87"/>
        <v/>
      </c>
      <c r="BS193" s="103" t="str">
        <f t="shared" si="77"/>
        <v/>
      </c>
      <c r="BT193" s="103" t="str">
        <f t="shared" si="78"/>
        <v/>
      </c>
      <c r="BU193" s="103" t="str">
        <f t="shared" si="79"/>
        <v/>
      </c>
      <c r="BV193" s="103" t="str">
        <f t="shared" si="80"/>
        <v/>
      </c>
    </row>
    <row r="194" spans="1:74" x14ac:dyDescent="0.25">
      <c r="A194" s="66" t="str">
        <f>IF(A193&lt;$C$9,'MASTER COPY'!A192,"")</f>
        <v/>
      </c>
      <c r="B194" s="34" t="str">
        <f>IF(A193&lt;$C$9,'MASTER COPY'!B192,"")</f>
        <v/>
      </c>
      <c r="C194" s="34" t="str">
        <f>IF(A193&lt;$C$9,'MASTER COPY'!C192,"")</f>
        <v/>
      </c>
      <c r="D194" s="46" t="str">
        <f t="shared" si="61"/>
        <v/>
      </c>
      <c r="E194" s="36" t="str">
        <f t="shared" si="81"/>
        <v/>
      </c>
      <c r="F194" s="46" t="str">
        <f t="shared" si="63"/>
        <v/>
      </c>
      <c r="G194" s="66" t="str">
        <f t="shared" si="82"/>
        <v/>
      </c>
      <c r="H194" s="46" t="str">
        <f t="shared" si="65"/>
        <v/>
      </c>
      <c r="I194" s="66" t="str">
        <f t="shared" si="83"/>
        <v/>
      </c>
      <c r="J194" s="46" t="str">
        <f t="shared" si="67"/>
        <v/>
      </c>
      <c r="K194" s="66" t="str">
        <f t="shared" si="84"/>
        <v/>
      </c>
      <c r="L194" s="46" t="str">
        <f t="shared" si="54"/>
        <v/>
      </c>
      <c r="M194" s="66" t="str">
        <f t="shared" si="85"/>
        <v/>
      </c>
      <c r="N194" s="46" t="str">
        <f t="shared" si="70"/>
        <v/>
      </c>
      <c r="O194" s="66" t="str">
        <f t="shared" si="55"/>
        <v/>
      </c>
      <c r="P194" s="46" t="str">
        <f t="shared" si="71"/>
        <v/>
      </c>
      <c r="Q194" s="66" t="str">
        <f t="shared" si="56"/>
        <v/>
      </c>
      <c r="R194" s="46" t="str">
        <f t="shared" si="72"/>
        <v/>
      </c>
      <c r="S194" s="66" t="str">
        <f t="shared" si="57"/>
        <v/>
      </c>
      <c r="T194" s="46" t="str">
        <f t="shared" si="73"/>
        <v/>
      </c>
      <c r="U194" s="66" t="str">
        <f t="shared" si="58"/>
        <v/>
      </c>
      <c r="V194" s="46" t="str">
        <f t="shared" si="74"/>
        <v/>
      </c>
      <c r="W194" s="65" t="str">
        <f t="shared" si="59"/>
        <v/>
      </c>
      <c r="X194" s="46" t="str">
        <f>IF(A193&lt;$C$9,'MASTER COPY'!M192,"")</f>
        <v/>
      </c>
      <c r="Y194" s="66" t="str">
        <f t="shared" si="60"/>
        <v/>
      </c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L194" s="83" t="str">
        <f>IF(A193&lt;$C$9,'ASSIGNMENT-CLASSTEST'!G191*10,"")</f>
        <v/>
      </c>
      <c r="BM194" s="83" t="str">
        <f>IF(A193&lt;$C$9,'ASSIGNMENT-CLASSTEST'!H191*10,"")</f>
        <v/>
      </c>
      <c r="BN194" s="83" t="str">
        <f>IF(A193&lt;$C$9,'ASSIGNMENT-CLASSTEST'!I191*10,"")</f>
        <v/>
      </c>
      <c r="BO194" s="83" t="str">
        <f>IF(A193&lt;$C$9,('ASSIGNMENT-CLASSTEST'!D191*100)/15,"")</f>
        <v/>
      </c>
      <c r="BP194" s="83" t="str">
        <f>IF(A193&lt;$C$9,('ASSIGNMENT-CLASSTEST'!E191*100)/15,"")</f>
        <v/>
      </c>
      <c r="BQ194" s="83" t="str">
        <f t="shared" si="86"/>
        <v/>
      </c>
      <c r="BR194" s="83" t="str">
        <f t="shared" si="87"/>
        <v/>
      </c>
      <c r="BS194" s="103" t="str">
        <f t="shared" si="77"/>
        <v/>
      </c>
      <c r="BT194" s="103" t="str">
        <f t="shared" si="78"/>
        <v/>
      </c>
      <c r="BU194" s="103" t="str">
        <f t="shared" si="79"/>
        <v/>
      </c>
      <c r="BV194" s="103" t="str">
        <f t="shared" si="80"/>
        <v/>
      </c>
    </row>
    <row r="195" spans="1:74" x14ac:dyDescent="0.25">
      <c r="A195" s="66" t="str">
        <f>IF(A194&lt;$C$9,'MASTER COPY'!A193,"")</f>
        <v/>
      </c>
      <c r="B195" s="34" t="str">
        <f>IF(A194&lt;$C$9,'MASTER COPY'!B193,"")</f>
        <v/>
      </c>
      <c r="C195" s="34" t="str">
        <f>IF(A194&lt;$C$9,'MASTER COPY'!C193,"")</f>
        <v/>
      </c>
      <c r="D195" s="46" t="str">
        <f t="shared" si="61"/>
        <v/>
      </c>
      <c r="E195" s="36" t="str">
        <f t="shared" si="81"/>
        <v/>
      </c>
      <c r="F195" s="46" t="str">
        <f t="shared" si="63"/>
        <v/>
      </c>
      <c r="G195" s="66" t="str">
        <f t="shared" si="82"/>
        <v/>
      </c>
      <c r="H195" s="46" t="str">
        <f t="shared" si="65"/>
        <v/>
      </c>
      <c r="I195" s="66" t="str">
        <f t="shared" si="83"/>
        <v/>
      </c>
      <c r="J195" s="46" t="str">
        <f t="shared" si="67"/>
        <v/>
      </c>
      <c r="K195" s="66" t="str">
        <f t="shared" si="84"/>
        <v/>
      </c>
      <c r="L195" s="46" t="str">
        <f t="shared" si="54"/>
        <v/>
      </c>
      <c r="M195" s="66" t="str">
        <f t="shared" si="85"/>
        <v/>
      </c>
      <c r="N195" s="46" t="str">
        <f t="shared" si="70"/>
        <v/>
      </c>
      <c r="O195" s="66" t="str">
        <f t="shared" si="55"/>
        <v/>
      </c>
      <c r="P195" s="46" t="str">
        <f t="shared" si="71"/>
        <v/>
      </c>
      <c r="Q195" s="66" t="str">
        <f t="shared" si="56"/>
        <v/>
      </c>
      <c r="R195" s="46" t="str">
        <f t="shared" si="72"/>
        <v/>
      </c>
      <c r="S195" s="66" t="str">
        <f t="shared" si="57"/>
        <v/>
      </c>
      <c r="T195" s="46" t="str">
        <f t="shared" si="73"/>
        <v/>
      </c>
      <c r="U195" s="66" t="str">
        <f t="shared" si="58"/>
        <v/>
      </c>
      <c r="V195" s="46" t="str">
        <f t="shared" si="74"/>
        <v/>
      </c>
      <c r="W195" s="65" t="str">
        <f t="shared" si="59"/>
        <v/>
      </c>
      <c r="X195" s="46" t="str">
        <f>IF(A194&lt;$C$9,'MASTER COPY'!M193,"")</f>
        <v/>
      </c>
      <c r="Y195" s="66" t="str">
        <f t="shared" si="60"/>
        <v/>
      </c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L195" s="83" t="str">
        <f>IF(A194&lt;$C$9,'ASSIGNMENT-CLASSTEST'!G192*10,"")</f>
        <v/>
      </c>
      <c r="BM195" s="83" t="str">
        <f>IF(A194&lt;$C$9,'ASSIGNMENT-CLASSTEST'!H192*10,"")</f>
        <v/>
      </c>
      <c r="BN195" s="83" t="str">
        <f>IF(A194&lt;$C$9,'ASSIGNMENT-CLASSTEST'!I192*10,"")</f>
        <v/>
      </c>
      <c r="BO195" s="83" t="str">
        <f>IF(A194&lt;$C$9,('ASSIGNMENT-CLASSTEST'!D192*100)/15,"")</f>
        <v/>
      </c>
      <c r="BP195" s="83" t="str">
        <f>IF(A194&lt;$C$9,('ASSIGNMENT-CLASSTEST'!E192*100)/15,"")</f>
        <v/>
      </c>
      <c r="BQ195" s="83" t="str">
        <f t="shared" si="86"/>
        <v/>
      </c>
      <c r="BR195" s="83" t="str">
        <f t="shared" si="87"/>
        <v/>
      </c>
      <c r="BS195" s="103" t="str">
        <f t="shared" si="77"/>
        <v/>
      </c>
      <c r="BT195" s="103" t="str">
        <f t="shared" si="78"/>
        <v/>
      </c>
      <c r="BU195" s="103" t="str">
        <f t="shared" si="79"/>
        <v/>
      </c>
      <c r="BV195" s="103" t="str">
        <f t="shared" si="80"/>
        <v/>
      </c>
    </row>
    <row r="196" spans="1:74" x14ac:dyDescent="0.25">
      <c r="A196" s="66" t="str">
        <f>IF(A195&lt;$C$9,'MASTER COPY'!A194,"")</f>
        <v/>
      </c>
      <c r="B196" s="34" t="str">
        <f>IF(A195&lt;$C$9,'MASTER COPY'!B194,"")</f>
        <v/>
      </c>
      <c r="C196" s="34" t="str">
        <f>IF(A195&lt;$C$9,'MASTER COPY'!C194,"")</f>
        <v/>
      </c>
      <c r="D196" s="46" t="str">
        <f t="shared" si="61"/>
        <v/>
      </c>
      <c r="E196" s="36" t="str">
        <f t="shared" si="81"/>
        <v/>
      </c>
      <c r="F196" s="46" t="str">
        <f t="shared" si="63"/>
        <v/>
      </c>
      <c r="G196" s="66" t="str">
        <f t="shared" si="82"/>
        <v/>
      </c>
      <c r="H196" s="46" t="str">
        <f t="shared" si="65"/>
        <v/>
      </c>
      <c r="I196" s="66" t="str">
        <f t="shared" si="83"/>
        <v/>
      </c>
      <c r="J196" s="46" t="str">
        <f t="shared" si="67"/>
        <v/>
      </c>
      <c r="K196" s="66" t="str">
        <f t="shared" si="84"/>
        <v/>
      </c>
      <c r="L196" s="46" t="str">
        <f t="shared" si="54"/>
        <v/>
      </c>
      <c r="M196" s="66" t="str">
        <f t="shared" si="85"/>
        <v/>
      </c>
      <c r="N196" s="46" t="str">
        <f t="shared" si="70"/>
        <v/>
      </c>
      <c r="O196" s="66" t="str">
        <f t="shared" si="55"/>
        <v/>
      </c>
      <c r="P196" s="46" t="str">
        <f t="shared" si="71"/>
        <v/>
      </c>
      <c r="Q196" s="66" t="str">
        <f t="shared" si="56"/>
        <v/>
      </c>
      <c r="R196" s="46" t="str">
        <f t="shared" si="72"/>
        <v/>
      </c>
      <c r="S196" s="66" t="str">
        <f t="shared" si="57"/>
        <v/>
      </c>
      <c r="T196" s="46" t="str">
        <f t="shared" si="73"/>
        <v/>
      </c>
      <c r="U196" s="66" t="str">
        <f t="shared" si="58"/>
        <v/>
      </c>
      <c r="V196" s="46" t="str">
        <f t="shared" si="74"/>
        <v/>
      </c>
      <c r="W196" s="65" t="str">
        <f t="shared" si="59"/>
        <v/>
      </c>
      <c r="X196" s="46" t="str">
        <f>IF(A195&lt;$C$9,'MASTER COPY'!M194,"")</f>
        <v/>
      </c>
      <c r="Y196" s="66" t="str">
        <f t="shared" si="60"/>
        <v/>
      </c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L196" s="83" t="str">
        <f>IF(A195&lt;$C$9,'ASSIGNMENT-CLASSTEST'!G193*10,"")</f>
        <v/>
      </c>
      <c r="BM196" s="83" t="str">
        <f>IF(A195&lt;$C$9,'ASSIGNMENT-CLASSTEST'!H193*10,"")</f>
        <v/>
      </c>
      <c r="BN196" s="83" t="str">
        <f>IF(A195&lt;$C$9,'ASSIGNMENT-CLASSTEST'!I193*10,"")</f>
        <v/>
      </c>
      <c r="BO196" s="83" t="str">
        <f>IF(A195&lt;$C$9,('ASSIGNMENT-CLASSTEST'!D193*100)/15,"")</f>
        <v/>
      </c>
      <c r="BP196" s="83" t="str">
        <f>IF(A195&lt;$C$9,('ASSIGNMENT-CLASSTEST'!E193*100)/15,"")</f>
        <v/>
      </c>
      <c r="BQ196" s="83" t="str">
        <f t="shared" si="86"/>
        <v/>
      </c>
      <c r="BR196" s="83" t="str">
        <f t="shared" si="87"/>
        <v/>
      </c>
      <c r="BS196" s="103" t="str">
        <f t="shared" si="77"/>
        <v/>
      </c>
      <c r="BT196" s="103" t="str">
        <f t="shared" si="78"/>
        <v/>
      </c>
      <c r="BU196" s="103" t="str">
        <f t="shared" si="79"/>
        <v/>
      </c>
      <c r="BV196" s="103" t="str">
        <f t="shared" si="80"/>
        <v/>
      </c>
    </row>
    <row r="197" spans="1:74" x14ac:dyDescent="0.25">
      <c r="A197" s="66" t="str">
        <f>IF(A196&lt;$C$9,'MASTER COPY'!A195,"")</f>
        <v/>
      </c>
      <c r="B197" s="34" t="str">
        <f>IF(A196&lt;$C$9,'MASTER COPY'!B195,"")</f>
        <v/>
      </c>
      <c r="C197" s="34" t="str">
        <f>IF(A196&lt;$C$9,'MASTER COPY'!C195,"")</f>
        <v/>
      </c>
      <c r="D197" s="46" t="str">
        <f t="shared" si="61"/>
        <v/>
      </c>
      <c r="E197" s="36" t="str">
        <f t="shared" si="81"/>
        <v/>
      </c>
      <c r="F197" s="46" t="str">
        <f t="shared" si="63"/>
        <v/>
      </c>
      <c r="G197" s="66" t="str">
        <f t="shared" si="82"/>
        <v/>
      </c>
      <c r="H197" s="46" t="str">
        <f t="shared" si="65"/>
        <v/>
      </c>
      <c r="I197" s="66" t="str">
        <f t="shared" si="83"/>
        <v/>
      </c>
      <c r="J197" s="46" t="str">
        <f t="shared" si="67"/>
        <v/>
      </c>
      <c r="K197" s="66" t="str">
        <f t="shared" si="84"/>
        <v/>
      </c>
      <c r="L197" s="46" t="str">
        <f t="shared" si="54"/>
        <v/>
      </c>
      <c r="M197" s="66" t="str">
        <f t="shared" si="85"/>
        <v/>
      </c>
      <c r="N197" s="46" t="str">
        <f t="shared" si="70"/>
        <v/>
      </c>
      <c r="O197" s="66" t="str">
        <f t="shared" si="55"/>
        <v/>
      </c>
      <c r="P197" s="46" t="str">
        <f t="shared" si="71"/>
        <v/>
      </c>
      <c r="Q197" s="66" t="str">
        <f t="shared" si="56"/>
        <v/>
      </c>
      <c r="R197" s="46" t="str">
        <f t="shared" si="72"/>
        <v/>
      </c>
      <c r="S197" s="66" t="str">
        <f t="shared" si="57"/>
        <v/>
      </c>
      <c r="T197" s="46" t="str">
        <f t="shared" si="73"/>
        <v/>
      </c>
      <c r="U197" s="66" t="str">
        <f t="shared" si="58"/>
        <v/>
      </c>
      <c r="V197" s="46" t="str">
        <f t="shared" si="74"/>
        <v/>
      </c>
      <c r="W197" s="65" t="str">
        <f t="shared" si="59"/>
        <v/>
      </c>
      <c r="X197" s="46" t="str">
        <f>IF(A196&lt;$C$9,'MASTER COPY'!M195,"")</f>
        <v/>
      </c>
      <c r="Y197" s="66" t="str">
        <f t="shared" si="60"/>
        <v/>
      </c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L197" s="83" t="str">
        <f>IF(A196&lt;$C$9,'ASSIGNMENT-CLASSTEST'!G194*10,"")</f>
        <v/>
      </c>
      <c r="BM197" s="83" t="str">
        <f>IF(A196&lt;$C$9,'ASSIGNMENT-CLASSTEST'!H194*10,"")</f>
        <v/>
      </c>
      <c r="BN197" s="83" t="str">
        <f>IF(A196&lt;$C$9,'ASSIGNMENT-CLASSTEST'!I194*10,"")</f>
        <v/>
      </c>
      <c r="BO197" s="83" t="str">
        <f>IF(A196&lt;$C$9,('ASSIGNMENT-CLASSTEST'!D194*100)/15,"")</f>
        <v/>
      </c>
      <c r="BP197" s="83" t="str">
        <f>IF(A196&lt;$C$9,('ASSIGNMENT-CLASSTEST'!E194*100)/15,"")</f>
        <v/>
      </c>
      <c r="BQ197" s="83" t="str">
        <f t="shared" si="86"/>
        <v/>
      </c>
      <c r="BR197" s="83" t="str">
        <f t="shared" si="87"/>
        <v/>
      </c>
      <c r="BS197" s="103" t="str">
        <f t="shared" si="77"/>
        <v/>
      </c>
      <c r="BT197" s="103" t="str">
        <f t="shared" si="78"/>
        <v/>
      </c>
      <c r="BU197" s="103" t="str">
        <f t="shared" si="79"/>
        <v/>
      </c>
      <c r="BV197" s="103" t="str">
        <f t="shared" si="80"/>
        <v/>
      </c>
    </row>
    <row r="198" spans="1:74" x14ac:dyDescent="0.25">
      <c r="A198" s="66" t="str">
        <f>IF(A197&lt;$C$9,'MASTER COPY'!A196,"")</f>
        <v/>
      </c>
      <c r="B198" s="34" t="str">
        <f>IF(A197&lt;$C$9,'MASTER COPY'!B196,"")</f>
        <v/>
      </c>
      <c r="C198" s="34" t="str">
        <f>IF(A197&lt;$C$9,'MASTER COPY'!C196,"")</f>
        <v/>
      </c>
      <c r="D198" s="46" t="str">
        <f t="shared" si="61"/>
        <v/>
      </c>
      <c r="E198" s="36" t="str">
        <f t="shared" si="81"/>
        <v/>
      </c>
      <c r="F198" s="46" t="str">
        <f t="shared" si="63"/>
        <v/>
      </c>
      <c r="G198" s="66" t="str">
        <f t="shared" si="82"/>
        <v/>
      </c>
      <c r="H198" s="46" t="str">
        <f t="shared" si="65"/>
        <v/>
      </c>
      <c r="I198" s="66" t="str">
        <f t="shared" si="83"/>
        <v/>
      </c>
      <c r="J198" s="46" t="str">
        <f t="shared" si="67"/>
        <v/>
      </c>
      <c r="K198" s="66" t="str">
        <f t="shared" si="84"/>
        <v/>
      </c>
      <c r="L198" s="46" t="str">
        <f t="shared" si="54"/>
        <v/>
      </c>
      <c r="M198" s="66" t="str">
        <f t="shared" si="85"/>
        <v/>
      </c>
      <c r="N198" s="46" t="str">
        <f t="shared" si="70"/>
        <v/>
      </c>
      <c r="O198" s="66" t="str">
        <f t="shared" si="55"/>
        <v/>
      </c>
      <c r="P198" s="46" t="str">
        <f t="shared" si="71"/>
        <v/>
      </c>
      <c r="Q198" s="66" t="str">
        <f t="shared" si="56"/>
        <v/>
      </c>
      <c r="R198" s="46" t="str">
        <f t="shared" si="72"/>
        <v/>
      </c>
      <c r="S198" s="66" t="str">
        <f t="shared" si="57"/>
        <v/>
      </c>
      <c r="T198" s="46" t="str">
        <f t="shared" si="73"/>
        <v/>
      </c>
      <c r="U198" s="66" t="str">
        <f t="shared" si="58"/>
        <v/>
      </c>
      <c r="V198" s="46" t="str">
        <f t="shared" si="74"/>
        <v/>
      </c>
      <c r="W198" s="65" t="str">
        <f t="shared" si="59"/>
        <v/>
      </c>
      <c r="X198" s="46" t="str">
        <f>IF(A197&lt;$C$9,'MASTER COPY'!M196,"")</f>
        <v/>
      </c>
      <c r="Y198" s="66" t="str">
        <f t="shared" si="60"/>
        <v/>
      </c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L198" s="83" t="str">
        <f>IF(A197&lt;$C$9,'ASSIGNMENT-CLASSTEST'!G195*10,"")</f>
        <v/>
      </c>
      <c r="BM198" s="83" t="str">
        <f>IF(A197&lt;$C$9,'ASSIGNMENT-CLASSTEST'!H195*10,"")</f>
        <v/>
      </c>
      <c r="BN198" s="83" t="str">
        <f>IF(A197&lt;$C$9,'ASSIGNMENT-CLASSTEST'!I195*10,"")</f>
        <v/>
      </c>
      <c r="BO198" s="83" t="str">
        <f>IF(A197&lt;$C$9,('ASSIGNMENT-CLASSTEST'!D195*100)/15,"")</f>
        <v/>
      </c>
      <c r="BP198" s="83" t="str">
        <f>IF(A197&lt;$C$9,('ASSIGNMENT-CLASSTEST'!E195*100)/15,"")</f>
        <v/>
      </c>
      <c r="BQ198" s="83" t="str">
        <f t="shared" si="86"/>
        <v/>
      </c>
      <c r="BR198" s="83" t="str">
        <f t="shared" si="87"/>
        <v/>
      </c>
      <c r="BS198" s="103" t="str">
        <f t="shared" si="77"/>
        <v/>
      </c>
      <c r="BT198" s="103" t="str">
        <f t="shared" si="78"/>
        <v/>
      </c>
      <c r="BU198" s="103" t="str">
        <f t="shared" si="79"/>
        <v/>
      </c>
      <c r="BV198" s="103" t="str">
        <f t="shared" si="80"/>
        <v/>
      </c>
    </row>
    <row r="199" spans="1:74" x14ac:dyDescent="0.25">
      <c r="A199" s="66" t="str">
        <f>IF(A198&lt;$C$9,'MASTER COPY'!A197,"")</f>
        <v/>
      </c>
      <c r="B199" s="34" t="str">
        <f>IF(A198&lt;$C$9,'MASTER COPY'!B197,"")</f>
        <v/>
      </c>
      <c r="C199" s="34" t="str">
        <f>IF(A198&lt;$C$9,'MASTER COPY'!C197,"")</f>
        <v/>
      </c>
      <c r="D199" s="46" t="str">
        <f t="shared" si="61"/>
        <v/>
      </c>
      <c r="E199" s="36" t="str">
        <f t="shared" si="81"/>
        <v/>
      </c>
      <c r="F199" s="46" t="str">
        <f t="shared" si="63"/>
        <v/>
      </c>
      <c r="G199" s="66" t="str">
        <f t="shared" si="82"/>
        <v/>
      </c>
      <c r="H199" s="46" t="str">
        <f t="shared" si="65"/>
        <v/>
      </c>
      <c r="I199" s="66" t="str">
        <f t="shared" si="83"/>
        <v/>
      </c>
      <c r="J199" s="46" t="str">
        <f t="shared" si="67"/>
        <v/>
      </c>
      <c r="K199" s="66" t="str">
        <f t="shared" si="84"/>
        <v/>
      </c>
      <c r="L199" s="46" t="str">
        <f t="shared" si="54"/>
        <v/>
      </c>
      <c r="M199" s="66" t="str">
        <f t="shared" si="85"/>
        <v/>
      </c>
      <c r="N199" s="46" t="str">
        <f t="shared" si="70"/>
        <v/>
      </c>
      <c r="O199" s="66" t="str">
        <f t="shared" si="55"/>
        <v/>
      </c>
      <c r="P199" s="46" t="str">
        <f t="shared" si="71"/>
        <v/>
      </c>
      <c r="Q199" s="66" t="str">
        <f t="shared" si="56"/>
        <v/>
      </c>
      <c r="R199" s="46" t="str">
        <f t="shared" si="72"/>
        <v/>
      </c>
      <c r="S199" s="66" t="str">
        <f t="shared" si="57"/>
        <v/>
      </c>
      <c r="T199" s="46" t="str">
        <f t="shared" si="73"/>
        <v/>
      </c>
      <c r="U199" s="66" t="str">
        <f t="shared" si="58"/>
        <v/>
      </c>
      <c r="V199" s="46" t="str">
        <f t="shared" si="74"/>
        <v/>
      </c>
      <c r="W199" s="65" t="str">
        <f t="shared" si="59"/>
        <v/>
      </c>
      <c r="X199" s="46" t="str">
        <f>IF(A198&lt;$C$9,'MASTER COPY'!M197,"")</f>
        <v/>
      </c>
      <c r="Y199" s="66" t="str">
        <f t="shared" si="60"/>
        <v/>
      </c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L199" s="83" t="str">
        <f>IF(A198&lt;$C$9,'ASSIGNMENT-CLASSTEST'!G196*10,"")</f>
        <v/>
      </c>
      <c r="BM199" s="83" t="str">
        <f>IF(A198&lt;$C$9,'ASSIGNMENT-CLASSTEST'!H196*10,"")</f>
        <v/>
      </c>
      <c r="BN199" s="83" t="str">
        <f>IF(A198&lt;$C$9,'ASSIGNMENT-CLASSTEST'!I196*10,"")</f>
        <v/>
      </c>
      <c r="BO199" s="83" t="str">
        <f>IF(A198&lt;$C$9,('ASSIGNMENT-CLASSTEST'!D196*100)/15,"")</f>
        <v/>
      </c>
      <c r="BP199" s="83" t="str">
        <f>IF(A198&lt;$C$9,('ASSIGNMENT-CLASSTEST'!E196*100)/15,"")</f>
        <v/>
      </c>
      <c r="BQ199" s="83" t="str">
        <f t="shared" si="86"/>
        <v/>
      </c>
      <c r="BR199" s="83" t="str">
        <f t="shared" si="87"/>
        <v/>
      </c>
      <c r="BS199" s="103" t="str">
        <f t="shared" si="77"/>
        <v/>
      </c>
      <c r="BT199" s="103" t="str">
        <f t="shared" si="78"/>
        <v/>
      </c>
      <c r="BU199" s="103" t="str">
        <f t="shared" si="79"/>
        <v/>
      </c>
      <c r="BV199" s="103" t="str">
        <f t="shared" si="80"/>
        <v/>
      </c>
    </row>
    <row r="200" spans="1:74" x14ac:dyDescent="0.25">
      <c r="A200" s="66" t="str">
        <f>IF(A199&lt;$C$9,'MASTER COPY'!A198,"")</f>
        <v/>
      </c>
      <c r="B200" s="34" t="str">
        <f>IF(A199&lt;$C$9,'MASTER COPY'!B198,"")</f>
        <v/>
      </c>
      <c r="C200" s="34" t="str">
        <f>IF(A199&lt;$C$9,'MASTER COPY'!C198,"")</f>
        <v/>
      </c>
      <c r="D200" s="46" t="str">
        <f t="shared" si="61"/>
        <v/>
      </c>
      <c r="E200" s="36" t="str">
        <f t="shared" si="81"/>
        <v/>
      </c>
      <c r="F200" s="46" t="str">
        <f t="shared" si="63"/>
        <v/>
      </c>
      <c r="G200" s="66" t="str">
        <f t="shared" si="82"/>
        <v/>
      </c>
      <c r="H200" s="46" t="str">
        <f t="shared" si="65"/>
        <v/>
      </c>
      <c r="I200" s="66" t="str">
        <f t="shared" si="83"/>
        <v/>
      </c>
      <c r="J200" s="46" t="str">
        <f t="shared" si="67"/>
        <v/>
      </c>
      <c r="K200" s="66" t="str">
        <f t="shared" si="84"/>
        <v/>
      </c>
      <c r="L200" s="46" t="str">
        <f t="shared" si="54"/>
        <v/>
      </c>
      <c r="M200" s="66" t="str">
        <f t="shared" si="85"/>
        <v/>
      </c>
      <c r="N200" s="46" t="str">
        <f t="shared" si="70"/>
        <v/>
      </c>
      <c r="O200" s="66" t="str">
        <f t="shared" si="55"/>
        <v/>
      </c>
      <c r="P200" s="46" t="str">
        <f t="shared" si="71"/>
        <v/>
      </c>
      <c r="Q200" s="66" t="str">
        <f t="shared" si="56"/>
        <v/>
      </c>
      <c r="R200" s="46" t="str">
        <f t="shared" si="72"/>
        <v/>
      </c>
      <c r="S200" s="66" t="str">
        <f t="shared" si="57"/>
        <v/>
      </c>
      <c r="T200" s="46" t="str">
        <f t="shared" si="73"/>
        <v/>
      </c>
      <c r="U200" s="66" t="str">
        <f t="shared" si="58"/>
        <v/>
      </c>
      <c r="V200" s="46" t="str">
        <f t="shared" si="74"/>
        <v/>
      </c>
      <c r="W200" s="65" t="str">
        <f t="shared" si="59"/>
        <v/>
      </c>
      <c r="X200" s="46" t="str">
        <f>IF(A199&lt;$C$9,'MASTER COPY'!M198,"")</f>
        <v/>
      </c>
      <c r="Y200" s="66" t="str">
        <f t="shared" si="60"/>
        <v/>
      </c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L200" s="83" t="str">
        <f>IF(A199&lt;$C$9,'ASSIGNMENT-CLASSTEST'!G197*10,"")</f>
        <v/>
      </c>
      <c r="BM200" s="83" t="str">
        <f>IF(A199&lt;$C$9,'ASSIGNMENT-CLASSTEST'!H197*10,"")</f>
        <v/>
      </c>
      <c r="BN200" s="83" t="str">
        <f>IF(A199&lt;$C$9,'ASSIGNMENT-CLASSTEST'!I197*10,"")</f>
        <v/>
      </c>
      <c r="BO200" s="83" t="str">
        <f>IF(A199&lt;$C$9,('ASSIGNMENT-CLASSTEST'!D197*100)/15,"")</f>
        <v/>
      </c>
      <c r="BP200" s="83" t="str">
        <f>IF(A199&lt;$C$9,('ASSIGNMENT-CLASSTEST'!E197*100)/15,"")</f>
        <v/>
      </c>
      <c r="BQ200" s="83" t="str">
        <f t="shared" si="86"/>
        <v/>
      </c>
      <c r="BR200" s="83" t="str">
        <f t="shared" si="87"/>
        <v/>
      </c>
      <c r="BS200" s="103" t="str">
        <f t="shared" si="77"/>
        <v/>
      </c>
      <c r="BT200" s="103" t="str">
        <f t="shared" si="78"/>
        <v/>
      </c>
      <c r="BU200" s="103" t="str">
        <f t="shared" si="79"/>
        <v/>
      </c>
      <c r="BV200" s="103" t="str">
        <f t="shared" si="80"/>
        <v/>
      </c>
    </row>
    <row r="201" spans="1:74" x14ac:dyDescent="0.25">
      <c r="A201" s="66" t="str">
        <f>IF(A200&lt;$C$9,'MASTER COPY'!A199,"")</f>
        <v/>
      </c>
      <c r="B201" s="34" t="str">
        <f>IF(A200&lt;$C$9,'MASTER COPY'!B199,"")</f>
        <v/>
      </c>
      <c r="C201" s="34" t="str">
        <f>IF(A200&lt;$C$9,'MASTER COPY'!C199,"")</f>
        <v/>
      </c>
      <c r="D201" s="46" t="str">
        <f t="shared" si="61"/>
        <v/>
      </c>
      <c r="E201" s="36" t="str">
        <f t="shared" si="81"/>
        <v/>
      </c>
      <c r="F201" s="46" t="str">
        <f t="shared" si="63"/>
        <v/>
      </c>
      <c r="G201" s="66" t="str">
        <f t="shared" si="82"/>
        <v/>
      </c>
      <c r="H201" s="46" t="str">
        <f t="shared" si="65"/>
        <v/>
      </c>
      <c r="I201" s="66" t="str">
        <f t="shared" si="83"/>
        <v/>
      </c>
      <c r="J201" s="46" t="str">
        <f t="shared" si="67"/>
        <v/>
      </c>
      <c r="K201" s="66" t="str">
        <f t="shared" si="84"/>
        <v/>
      </c>
      <c r="L201" s="46" t="str">
        <f t="shared" si="54"/>
        <v/>
      </c>
      <c r="M201" s="66" t="str">
        <f t="shared" si="85"/>
        <v/>
      </c>
      <c r="N201" s="46" t="str">
        <f t="shared" si="70"/>
        <v/>
      </c>
      <c r="O201" s="66" t="str">
        <f t="shared" si="55"/>
        <v/>
      </c>
      <c r="P201" s="46" t="str">
        <f t="shared" si="71"/>
        <v/>
      </c>
      <c r="Q201" s="66" t="str">
        <f t="shared" si="56"/>
        <v/>
      </c>
      <c r="R201" s="46" t="str">
        <f t="shared" si="72"/>
        <v/>
      </c>
      <c r="S201" s="66" t="str">
        <f t="shared" si="57"/>
        <v/>
      </c>
      <c r="T201" s="46" t="str">
        <f t="shared" si="73"/>
        <v/>
      </c>
      <c r="U201" s="66" t="str">
        <f t="shared" si="58"/>
        <v/>
      </c>
      <c r="V201" s="46" t="str">
        <f t="shared" si="74"/>
        <v/>
      </c>
      <c r="W201" s="65" t="str">
        <f t="shared" si="59"/>
        <v/>
      </c>
      <c r="X201" s="46" t="str">
        <f>IF(A200&lt;$C$9,'MASTER COPY'!M199,"")</f>
        <v/>
      </c>
      <c r="Y201" s="66" t="str">
        <f t="shared" si="60"/>
        <v/>
      </c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L201" s="83" t="str">
        <f>IF(A200&lt;$C$9,'ASSIGNMENT-CLASSTEST'!G198*10,"")</f>
        <v/>
      </c>
      <c r="BM201" s="83" t="str">
        <f>IF(A200&lt;$C$9,'ASSIGNMENT-CLASSTEST'!H198*10,"")</f>
        <v/>
      </c>
      <c r="BN201" s="83" t="str">
        <f>IF(A200&lt;$C$9,'ASSIGNMENT-CLASSTEST'!I198*10,"")</f>
        <v/>
      </c>
      <c r="BO201" s="83" t="str">
        <f>IF(A200&lt;$C$9,('ASSIGNMENT-CLASSTEST'!D198*100)/15,"")</f>
        <v/>
      </c>
      <c r="BP201" s="83" t="str">
        <f>IF(A200&lt;$C$9,('ASSIGNMENT-CLASSTEST'!E198*100)/15,"")</f>
        <v/>
      </c>
      <c r="BQ201" s="83" t="str">
        <f t="shared" si="86"/>
        <v/>
      </c>
      <c r="BR201" s="83" t="str">
        <f t="shared" si="87"/>
        <v/>
      </c>
      <c r="BS201" s="103" t="str">
        <f t="shared" si="77"/>
        <v/>
      </c>
      <c r="BT201" s="103" t="str">
        <f t="shared" si="78"/>
        <v/>
      </c>
      <c r="BU201" s="103" t="str">
        <f t="shared" si="79"/>
        <v/>
      </c>
      <c r="BV201" s="103" t="str">
        <f t="shared" si="80"/>
        <v/>
      </c>
    </row>
    <row r="202" spans="1:74" x14ac:dyDescent="0.25">
      <c r="A202" s="66" t="str">
        <f>IF(A201&lt;$C$9,'MASTER COPY'!A200,"")</f>
        <v/>
      </c>
      <c r="B202" s="34" t="str">
        <f>IF(A201&lt;$C$9,'MASTER COPY'!B200,"")</f>
        <v/>
      </c>
      <c r="C202" s="34" t="str">
        <f>IF(A201&lt;$C$9,'MASTER COPY'!C200,"")</f>
        <v/>
      </c>
      <c r="D202" s="46" t="str">
        <f t="shared" si="61"/>
        <v/>
      </c>
      <c r="E202" s="36" t="str">
        <f t="shared" si="81"/>
        <v/>
      </c>
      <c r="F202" s="46" t="str">
        <f t="shared" si="63"/>
        <v/>
      </c>
      <c r="G202" s="66" t="str">
        <f t="shared" si="82"/>
        <v/>
      </c>
      <c r="H202" s="46" t="str">
        <f t="shared" si="65"/>
        <v/>
      </c>
      <c r="I202" s="66" t="str">
        <f t="shared" si="83"/>
        <v/>
      </c>
      <c r="J202" s="46" t="str">
        <f t="shared" si="67"/>
        <v/>
      </c>
      <c r="K202" s="66" t="str">
        <f t="shared" si="84"/>
        <v/>
      </c>
      <c r="L202" s="46" t="str">
        <f t="shared" si="54"/>
        <v/>
      </c>
      <c r="M202" s="66" t="str">
        <f t="shared" si="85"/>
        <v/>
      </c>
      <c r="N202" s="46" t="str">
        <f t="shared" si="70"/>
        <v/>
      </c>
      <c r="O202" s="66" t="str">
        <f t="shared" si="55"/>
        <v/>
      </c>
      <c r="P202" s="46" t="str">
        <f t="shared" si="71"/>
        <v/>
      </c>
      <c r="Q202" s="66" t="str">
        <f t="shared" si="56"/>
        <v/>
      </c>
      <c r="R202" s="46" t="str">
        <f t="shared" si="72"/>
        <v/>
      </c>
      <c r="S202" s="66" t="str">
        <f t="shared" si="57"/>
        <v/>
      </c>
      <c r="T202" s="46" t="str">
        <f t="shared" si="73"/>
        <v/>
      </c>
      <c r="U202" s="66" t="str">
        <f t="shared" si="58"/>
        <v/>
      </c>
      <c r="V202" s="46" t="str">
        <f t="shared" si="74"/>
        <v/>
      </c>
      <c r="W202" s="65" t="str">
        <f t="shared" si="59"/>
        <v/>
      </c>
      <c r="X202" s="46" t="str">
        <f>IF(A201&lt;$C$9,'MASTER COPY'!M200,"")</f>
        <v/>
      </c>
      <c r="Y202" s="66" t="str">
        <f t="shared" si="60"/>
        <v/>
      </c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L202" s="83" t="str">
        <f>IF(A201&lt;$C$9,'ASSIGNMENT-CLASSTEST'!G199*10,"")</f>
        <v/>
      </c>
      <c r="BM202" s="83" t="str">
        <f>IF(A201&lt;$C$9,'ASSIGNMENT-CLASSTEST'!H199*10,"")</f>
        <v/>
      </c>
      <c r="BN202" s="83" t="str">
        <f>IF(A201&lt;$C$9,'ASSIGNMENT-CLASSTEST'!I199*10,"")</f>
        <v/>
      </c>
      <c r="BO202" s="83" t="str">
        <f>IF(A201&lt;$C$9,('ASSIGNMENT-CLASSTEST'!D199*100)/15,"")</f>
        <v/>
      </c>
      <c r="BP202" s="83" t="str">
        <f>IF(A201&lt;$C$9,('ASSIGNMENT-CLASSTEST'!E199*100)/15,"")</f>
        <v/>
      </c>
      <c r="BQ202" s="83" t="str">
        <f t="shared" si="86"/>
        <v/>
      </c>
      <c r="BR202" s="83" t="str">
        <f t="shared" si="87"/>
        <v/>
      </c>
      <c r="BS202" s="103" t="str">
        <f t="shared" si="77"/>
        <v/>
      </c>
      <c r="BT202" s="103" t="str">
        <f t="shared" si="78"/>
        <v/>
      </c>
      <c r="BU202" s="103" t="str">
        <f t="shared" si="79"/>
        <v/>
      </c>
      <c r="BV202" s="103" t="str">
        <f t="shared" si="80"/>
        <v/>
      </c>
    </row>
    <row r="203" spans="1:74" x14ac:dyDescent="0.25">
      <c r="A203" s="66" t="str">
        <f>IF(A202&lt;$C$9,'MASTER COPY'!A201,"")</f>
        <v/>
      </c>
      <c r="B203" s="34" t="str">
        <f>IF(A202&lt;$C$9,'MASTER COPY'!B201,"")</f>
        <v/>
      </c>
      <c r="C203" s="34" t="str">
        <f>IF(A202&lt;$C$9,'MASTER COPY'!C201,"")</f>
        <v/>
      </c>
      <c r="D203" s="46" t="str">
        <f t="shared" si="61"/>
        <v/>
      </c>
      <c r="E203" s="36" t="str">
        <f t="shared" si="81"/>
        <v/>
      </c>
      <c r="F203" s="46" t="str">
        <f t="shared" si="63"/>
        <v/>
      </c>
      <c r="G203" s="66" t="str">
        <f t="shared" si="82"/>
        <v/>
      </c>
      <c r="H203" s="46" t="str">
        <f t="shared" si="65"/>
        <v/>
      </c>
      <c r="I203" s="66" t="str">
        <f t="shared" si="83"/>
        <v/>
      </c>
      <c r="J203" s="46" t="str">
        <f t="shared" si="67"/>
        <v/>
      </c>
      <c r="K203" s="66" t="str">
        <f t="shared" si="84"/>
        <v/>
      </c>
      <c r="L203" s="46" t="str">
        <f t="shared" si="54"/>
        <v/>
      </c>
      <c r="M203" s="66" t="str">
        <f t="shared" si="85"/>
        <v/>
      </c>
      <c r="N203" s="46" t="str">
        <f t="shared" si="70"/>
        <v/>
      </c>
      <c r="O203" s="66" t="str">
        <f t="shared" si="55"/>
        <v/>
      </c>
      <c r="P203" s="46" t="str">
        <f t="shared" si="71"/>
        <v/>
      </c>
      <c r="Q203" s="66" t="str">
        <f t="shared" si="56"/>
        <v/>
      </c>
      <c r="R203" s="46" t="str">
        <f t="shared" si="72"/>
        <v/>
      </c>
      <c r="S203" s="66" t="str">
        <f t="shared" si="57"/>
        <v/>
      </c>
      <c r="T203" s="46" t="str">
        <f t="shared" si="73"/>
        <v/>
      </c>
      <c r="U203" s="66" t="str">
        <f t="shared" si="58"/>
        <v/>
      </c>
      <c r="V203" s="46" t="str">
        <f t="shared" si="74"/>
        <v/>
      </c>
      <c r="W203" s="65" t="str">
        <f t="shared" si="59"/>
        <v/>
      </c>
      <c r="X203" s="46" t="str">
        <f>IF(A202&lt;$C$9,'MASTER COPY'!M201,"")</f>
        <v/>
      </c>
      <c r="Y203" s="66" t="str">
        <f t="shared" si="60"/>
        <v/>
      </c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L203" s="83" t="str">
        <f>IF(A202&lt;$C$9,'ASSIGNMENT-CLASSTEST'!G200*10,"")</f>
        <v/>
      </c>
      <c r="BM203" s="83" t="str">
        <f>IF(A202&lt;$C$9,'ASSIGNMENT-CLASSTEST'!H200*10,"")</f>
        <v/>
      </c>
      <c r="BN203" s="83" t="str">
        <f>IF(A202&lt;$C$9,'ASSIGNMENT-CLASSTEST'!I200*10,"")</f>
        <v/>
      </c>
      <c r="BO203" s="83" t="str">
        <f>IF(A202&lt;$C$9,('ASSIGNMENT-CLASSTEST'!D200*100)/15,"")</f>
        <v/>
      </c>
      <c r="BP203" s="83" t="str">
        <f>IF(A202&lt;$C$9,('ASSIGNMENT-CLASSTEST'!E200*100)/15,"")</f>
        <v/>
      </c>
      <c r="BQ203" s="83" t="str">
        <f t="shared" si="86"/>
        <v/>
      </c>
      <c r="BR203" s="83" t="str">
        <f t="shared" si="87"/>
        <v/>
      </c>
      <c r="BS203" s="103" t="str">
        <f t="shared" si="77"/>
        <v/>
      </c>
      <c r="BT203" s="103" t="str">
        <f t="shared" si="78"/>
        <v/>
      </c>
      <c r="BU203" s="103" t="str">
        <f t="shared" si="79"/>
        <v/>
      </c>
      <c r="BV203" s="103" t="str">
        <f t="shared" si="80"/>
        <v/>
      </c>
    </row>
    <row r="204" spans="1:74" x14ac:dyDescent="0.25">
      <c r="A204" s="66" t="str">
        <f>IF(A203&lt;$C$9,'MASTER COPY'!A202,"")</f>
        <v/>
      </c>
      <c r="B204" s="34" t="str">
        <f>IF(A203&lt;$C$9,'MASTER COPY'!B202,"")</f>
        <v/>
      </c>
      <c r="C204" s="34" t="str">
        <f>IF(A203&lt;$C$9,'MASTER COPY'!C202,"")</f>
        <v/>
      </c>
      <c r="D204" s="46" t="str">
        <f t="shared" si="61"/>
        <v/>
      </c>
      <c r="E204" s="36" t="str">
        <f t="shared" si="81"/>
        <v/>
      </c>
      <c r="F204" s="46" t="str">
        <f t="shared" si="63"/>
        <v/>
      </c>
      <c r="G204" s="66" t="str">
        <f t="shared" si="82"/>
        <v/>
      </c>
      <c r="H204" s="46" t="str">
        <f t="shared" si="65"/>
        <v/>
      </c>
      <c r="I204" s="66" t="str">
        <f t="shared" si="83"/>
        <v/>
      </c>
      <c r="J204" s="46" t="str">
        <f t="shared" si="67"/>
        <v/>
      </c>
      <c r="K204" s="66" t="str">
        <f t="shared" si="84"/>
        <v/>
      </c>
      <c r="L204" s="46" t="str">
        <f t="shared" ref="L204:L260" si="88">IF(A203&lt;$C$9,BL204*$L$9/100,"")</f>
        <v/>
      </c>
      <c r="M204" s="66" t="str">
        <f t="shared" si="85"/>
        <v/>
      </c>
      <c r="N204" s="46" t="str">
        <f t="shared" si="70"/>
        <v/>
      </c>
      <c r="O204" s="66" t="str">
        <f t="shared" ref="O204:O260" si="89">IF(A203&lt;$C$9,IF(((N204/$N$9)*100)&lt;$O$9,"N","Y"),"")</f>
        <v/>
      </c>
      <c r="P204" s="46" t="str">
        <f t="shared" si="71"/>
        <v/>
      </c>
      <c r="Q204" s="66" t="str">
        <f t="shared" ref="Q204:Q260" si="90">IF(A203&lt;$C$9,IF(((P204/$P$9)*100)&lt;$Q$9,"N","Y"),"")</f>
        <v/>
      </c>
      <c r="R204" s="46" t="str">
        <f t="shared" si="72"/>
        <v/>
      </c>
      <c r="S204" s="66" t="str">
        <f t="shared" ref="S204:S260" si="91">IF(A203&lt;$C$9,IF(((R204/$R$9)*100)&lt;$S$9,"N","Y"),"")</f>
        <v/>
      </c>
      <c r="T204" s="46" t="str">
        <f t="shared" si="73"/>
        <v/>
      </c>
      <c r="U204" s="66" t="str">
        <f t="shared" ref="U204:U260" si="92">IF(A203&lt;$C$9,IF(((T204/$T$9)*100)&lt;$U$9,"N","Y"),"")</f>
        <v/>
      </c>
      <c r="V204" s="46" t="str">
        <f t="shared" si="74"/>
        <v/>
      </c>
      <c r="W204" s="65" t="str">
        <f t="shared" ref="W204:W260" si="93">IF(A203&lt;$C$9,IF(((V204/$V$9)*100)&lt;$W$9,"N","Y"),"")</f>
        <v/>
      </c>
      <c r="X204" s="46" t="str">
        <f>IF(A203&lt;$C$9,'MASTER COPY'!M202,"")</f>
        <v/>
      </c>
      <c r="Y204" s="66" t="str">
        <f t="shared" ref="Y204:Y260" si="94">IF(A203&lt;$C$9,IF(((X204/$X$9)*100)&lt;$Y$9,"N","Y"),"")</f>
        <v/>
      </c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L204" s="83" t="str">
        <f>IF(A203&lt;$C$9,'ASSIGNMENT-CLASSTEST'!G201*10,"")</f>
        <v/>
      </c>
      <c r="BM204" s="83" t="str">
        <f>IF(A203&lt;$C$9,'ASSIGNMENT-CLASSTEST'!H201*10,"")</f>
        <v/>
      </c>
      <c r="BN204" s="83" t="str">
        <f>IF(A203&lt;$C$9,'ASSIGNMENT-CLASSTEST'!I201*10,"")</f>
        <v/>
      </c>
      <c r="BO204" s="83" t="str">
        <f>IF(A203&lt;$C$9,('ASSIGNMENT-CLASSTEST'!D201*100)/15,"")</f>
        <v/>
      </c>
      <c r="BP204" s="83" t="str">
        <f>IF(A203&lt;$C$9,('ASSIGNMENT-CLASSTEST'!E201*100)/15,"")</f>
        <v/>
      </c>
      <c r="BQ204" s="83" t="str">
        <f t="shared" si="86"/>
        <v/>
      </c>
      <c r="BR204" s="83" t="str">
        <f t="shared" si="87"/>
        <v/>
      </c>
      <c r="BS204" s="103" t="str">
        <f t="shared" si="77"/>
        <v/>
      </c>
      <c r="BT204" s="103" t="str">
        <f t="shared" si="78"/>
        <v/>
      </c>
      <c r="BU204" s="103" t="str">
        <f t="shared" si="79"/>
        <v/>
      </c>
      <c r="BV204" s="103" t="str">
        <f t="shared" si="80"/>
        <v/>
      </c>
    </row>
    <row r="205" spans="1:74" x14ac:dyDescent="0.25">
      <c r="A205" s="66" t="str">
        <f>IF(A204&lt;$C$9,'MASTER COPY'!A203,"")</f>
        <v/>
      </c>
      <c r="B205" s="34" t="str">
        <f>IF(A204&lt;$C$9,'MASTER COPY'!B203,"")</f>
        <v/>
      </c>
      <c r="C205" s="34" t="str">
        <f>IF(A204&lt;$C$9,'MASTER COPY'!C203,"")</f>
        <v/>
      </c>
      <c r="D205" s="46" t="str">
        <f t="shared" ref="D205:D260" si="95">IF(A204&lt;$C$9,MIN(BQ205-(F205+H205+J205+L205),$D$9),"")</f>
        <v/>
      </c>
      <c r="E205" s="36" t="str">
        <f t="shared" si="81"/>
        <v/>
      </c>
      <c r="F205" s="46" t="str">
        <f t="shared" ref="F205:F260" si="96">IF(A204&lt;$C$9,BQ205*$F$9/100,"")</f>
        <v/>
      </c>
      <c r="G205" s="66" t="str">
        <f t="shared" si="82"/>
        <v/>
      </c>
      <c r="H205" s="46" t="str">
        <f t="shared" ref="H205:H260" si="97">IF(A204&lt;$C$9,BQ205*$H$9/100,"")</f>
        <v/>
      </c>
      <c r="I205" s="66" t="str">
        <f t="shared" si="83"/>
        <v/>
      </c>
      <c r="J205" s="46" t="str">
        <f t="shared" ref="J205:J260" si="98">IF(A204&lt;$C$9,BQ205*$J$9/100,"")</f>
        <v/>
      </c>
      <c r="K205" s="66" t="str">
        <f t="shared" si="84"/>
        <v/>
      </c>
      <c r="L205" s="46" t="str">
        <f t="shared" si="88"/>
        <v/>
      </c>
      <c r="M205" s="66" t="str">
        <f t="shared" si="85"/>
        <v/>
      </c>
      <c r="N205" s="46" t="str">
        <f t="shared" ref="N205:N260" si="99">IF(A204&lt;$C$9,MIN(BR205-(V205+P205+R205+T205),$N$9),"")</f>
        <v/>
      </c>
      <c r="O205" s="66" t="str">
        <f t="shared" si="89"/>
        <v/>
      </c>
      <c r="P205" s="46" t="str">
        <f t="shared" ref="P205:P260" si="100">IF(A204&lt;$C$9,BR205*$P$9/100,"")</f>
        <v/>
      </c>
      <c r="Q205" s="66" t="str">
        <f t="shared" si="90"/>
        <v/>
      </c>
      <c r="R205" s="46" t="str">
        <f t="shared" ref="R205:R260" si="101">IF(A204&lt;$C$9,BR205*$R$9/100,"")</f>
        <v/>
      </c>
      <c r="S205" s="66" t="str">
        <f t="shared" si="91"/>
        <v/>
      </c>
      <c r="T205" s="46" t="str">
        <f t="shared" ref="T205:T260" si="102">IF(A204&lt;$C$9,BR205*$T$9/100,"")</f>
        <v/>
      </c>
      <c r="U205" s="66" t="str">
        <f t="shared" si="92"/>
        <v/>
      </c>
      <c r="V205" s="46" t="str">
        <f t="shared" ref="V205:V260" si="103">IF(A204&lt;$C$9,BR205*$V$9/100,"")</f>
        <v/>
      </c>
      <c r="W205" s="65" t="str">
        <f t="shared" si="93"/>
        <v/>
      </c>
      <c r="X205" s="46" t="str">
        <f>IF(A204&lt;$C$9,'MASTER COPY'!M203,"")</f>
        <v/>
      </c>
      <c r="Y205" s="66" t="str">
        <f t="shared" si="94"/>
        <v/>
      </c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L205" s="83" t="str">
        <f>IF(A204&lt;$C$9,'ASSIGNMENT-CLASSTEST'!G202*10,"")</f>
        <v/>
      </c>
      <c r="BM205" s="83" t="str">
        <f>IF(A204&lt;$C$9,'ASSIGNMENT-CLASSTEST'!H202*10,"")</f>
        <v/>
      </c>
      <c r="BN205" s="83" t="str">
        <f>IF(A204&lt;$C$9,'ASSIGNMENT-CLASSTEST'!I202*10,"")</f>
        <v/>
      </c>
      <c r="BO205" s="83" t="str">
        <f>IF(A204&lt;$C$9,('ASSIGNMENT-CLASSTEST'!D202*100)/15,"")</f>
        <v/>
      </c>
      <c r="BP205" s="83" t="str">
        <f>IF(A204&lt;$C$9,('ASSIGNMENT-CLASSTEST'!E202*100)/15,"")</f>
        <v/>
      </c>
      <c r="BQ205" s="83" t="str">
        <f t="shared" si="86"/>
        <v/>
      </c>
      <c r="BR205" s="83" t="str">
        <f t="shared" si="87"/>
        <v/>
      </c>
      <c r="BS205" s="103" t="str">
        <f t="shared" ref="BS205:BS260" si="104">IF(A204&lt;$C$9,D205+F205+H205+J205+L205,"")</f>
        <v/>
      </c>
      <c r="BT205" s="103" t="str">
        <f t="shared" ref="BT205:BT260" si="105">IF(A204&lt;$C$9,N205+P205+R205+T205+V205,"")</f>
        <v/>
      </c>
      <c r="BU205" s="103" t="str">
        <f t="shared" ref="BU205:BU260" si="106">IF(A204&lt;$C$9,BQ205-BS205,"")</f>
        <v/>
      </c>
      <c r="BV205" s="103" t="str">
        <f t="shared" ref="BV205:BV260" si="107">IF(A204&lt;$C$9,BR205-BT205,"")</f>
        <v/>
      </c>
    </row>
    <row r="206" spans="1:74" x14ac:dyDescent="0.25">
      <c r="A206" s="66" t="str">
        <f>IF(A205&lt;$C$9,'MASTER COPY'!A204,"")</f>
        <v/>
      </c>
      <c r="B206" s="34" t="str">
        <f>IF(A205&lt;$C$9,'MASTER COPY'!B204,"")</f>
        <v/>
      </c>
      <c r="C206" s="34" t="str">
        <f>IF(A205&lt;$C$9,'MASTER COPY'!C204,"")</f>
        <v/>
      </c>
      <c r="D206" s="46" t="str">
        <f t="shared" si="95"/>
        <v/>
      </c>
      <c r="E206" s="36" t="str">
        <f t="shared" si="81"/>
        <v/>
      </c>
      <c r="F206" s="46" t="str">
        <f t="shared" si="96"/>
        <v/>
      </c>
      <c r="G206" s="66" t="str">
        <f t="shared" si="82"/>
        <v/>
      </c>
      <c r="H206" s="46" t="str">
        <f t="shared" si="97"/>
        <v/>
      </c>
      <c r="I206" s="66" t="str">
        <f t="shared" si="83"/>
        <v/>
      </c>
      <c r="J206" s="46" t="str">
        <f t="shared" si="98"/>
        <v/>
      </c>
      <c r="K206" s="66" t="str">
        <f t="shared" si="84"/>
        <v/>
      </c>
      <c r="L206" s="46" t="str">
        <f t="shared" si="88"/>
        <v/>
      </c>
      <c r="M206" s="66" t="str">
        <f t="shared" si="85"/>
        <v/>
      </c>
      <c r="N206" s="46" t="str">
        <f t="shared" si="99"/>
        <v/>
      </c>
      <c r="O206" s="66" t="str">
        <f t="shared" si="89"/>
        <v/>
      </c>
      <c r="P206" s="46" t="str">
        <f t="shared" si="100"/>
        <v/>
      </c>
      <c r="Q206" s="66" t="str">
        <f t="shared" si="90"/>
        <v/>
      </c>
      <c r="R206" s="46" t="str">
        <f t="shared" si="101"/>
        <v/>
      </c>
      <c r="S206" s="66" t="str">
        <f t="shared" si="91"/>
        <v/>
      </c>
      <c r="T206" s="46" t="str">
        <f t="shared" si="102"/>
        <v/>
      </c>
      <c r="U206" s="66" t="str">
        <f t="shared" si="92"/>
        <v/>
      </c>
      <c r="V206" s="46" t="str">
        <f t="shared" si="103"/>
        <v/>
      </c>
      <c r="W206" s="65" t="str">
        <f t="shared" si="93"/>
        <v/>
      </c>
      <c r="X206" s="46" t="str">
        <f>IF(A205&lt;$C$9,'MASTER COPY'!M204,"")</f>
        <v/>
      </c>
      <c r="Y206" s="66" t="str">
        <f t="shared" si="94"/>
        <v/>
      </c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L206" s="83" t="str">
        <f>IF(A205&lt;$C$9,'ASSIGNMENT-CLASSTEST'!G203*10,"")</f>
        <v/>
      </c>
      <c r="BM206" s="83" t="str">
        <f>IF(A205&lt;$C$9,'ASSIGNMENT-CLASSTEST'!H203*10,"")</f>
        <v/>
      </c>
      <c r="BN206" s="83" t="str">
        <f>IF(A205&lt;$C$9,'ASSIGNMENT-CLASSTEST'!I203*10,"")</f>
        <v/>
      </c>
      <c r="BO206" s="83" t="str">
        <f>IF(A205&lt;$C$9,('ASSIGNMENT-CLASSTEST'!D203*100)/15,"")</f>
        <v/>
      </c>
      <c r="BP206" s="83" t="str">
        <f>IF(A205&lt;$C$9,('ASSIGNMENT-CLASSTEST'!E203*100)/15,"")</f>
        <v/>
      </c>
      <c r="BQ206" s="83" t="str">
        <f t="shared" si="86"/>
        <v/>
      </c>
      <c r="BR206" s="83" t="str">
        <f t="shared" si="87"/>
        <v/>
      </c>
      <c r="BS206" s="103" t="str">
        <f t="shared" si="104"/>
        <v/>
      </c>
      <c r="BT206" s="103" t="str">
        <f t="shared" si="105"/>
        <v/>
      </c>
      <c r="BU206" s="103" t="str">
        <f t="shared" si="106"/>
        <v/>
      </c>
      <c r="BV206" s="103" t="str">
        <f t="shared" si="107"/>
        <v/>
      </c>
    </row>
    <row r="207" spans="1:74" x14ac:dyDescent="0.25">
      <c r="A207" s="66" t="str">
        <f>IF(A206&lt;$C$9,'MASTER COPY'!A205,"")</f>
        <v/>
      </c>
      <c r="B207" s="34" t="str">
        <f>IF(A206&lt;$C$9,'MASTER COPY'!B205,"")</f>
        <v/>
      </c>
      <c r="C207" s="34" t="str">
        <f>IF(A206&lt;$C$9,'MASTER COPY'!C205,"")</f>
        <v/>
      </c>
      <c r="D207" s="46" t="str">
        <f t="shared" si="95"/>
        <v/>
      </c>
      <c r="E207" s="36" t="str">
        <f t="shared" si="81"/>
        <v/>
      </c>
      <c r="F207" s="46" t="str">
        <f t="shared" si="96"/>
        <v/>
      </c>
      <c r="G207" s="66" t="str">
        <f t="shared" si="82"/>
        <v/>
      </c>
      <c r="H207" s="46" t="str">
        <f t="shared" si="97"/>
        <v/>
      </c>
      <c r="I207" s="66" t="str">
        <f t="shared" si="83"/>
        <v/>
      </c>
      <c r="J207" s="46" t="str">
        <f t="shared" si="98"/>
        <v/>
      </c>
      <c r="K207" s="66" t="str">
        <f t="shared" si="84"/>
        <v/>
      </c>
      <c r="L207" s="46" t="str">
        <f t="shared" si="88"/>
        <v/>
      </c>
      <c r="M207" s="66" t="str">
        <f t="shared" si="85"/>
        <v/>
      </c>
      <c r="N207" s="46" t="str">
        <f t="shared" si="99"/>
        <v/>
      </c>
      <c r="O207" s="66" t="str">
        <f t="shared" si="89"/>
        <v/>
      </c>
      <c r="P207" s="46" t="str">
        <f t="shared" si="100"/>
        <v/>
      </c>
      <c r="Q207" s="66" t="str">
        <f t="shared" si="90"/>
        <v/>
      </c>
      <c r="R207" s="46" t="str">
        <f t="shared" si="101"/>
        <v/>
      </c>
      <c r="S207" s="66" t="str">
        <f t="shared" si="91"/>
        <v/>
      </c>
      <c r="T207" s="46" t="str">
        <f t="shared" si="102"/>
        <v/>
      </c>
      <c r="U207" s="66" t="str">
        <f t="shared" si="92"/>
        <v/>
      </c>
      <c r="V207" s="46" t="str">
        <f t="shared" si="103"/>
        <v/>
      </c>
      <c r="W207" s="65" t="str">
        <f t="shared" si="93"/>
        <v/>
      </c>
      <c r="X207" s="46" t="str">
        <f>IF(A206&lt;$C$9,'MASTER COPY'!M205,"")</f>
        <v/>
      </c>
      <c r="Y207" s="66" t="str">
        <f t="shared" si="94"/>
        <v/>
      </c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L207" s="83" t="str">
        <f>IF(A206&lt;$C$9,'ASSIGNMENT-CLASSTEST'!G204*10,"")</f>
        <v/>
      </c>
      <c r="BM207" s="83" t="str">
        <f>IF(A206&lt;$C$9,'ASSIGNMENT-CLASSTEST'!H204*10,"")</f>
        <v/>
      </c>
      <c r="BN207" s="83" t="str">
        <f>IF(A206&lt;$C$9,'ASSIGNMENT-CLASSTEST'!I204*10,"")</f>
        <v/>
      </c>
      <c r="BO207" s="83" t="str">
        <f>IF(A206&lt;$C$9,('ASSIGNMENT-CLASSTEST'!D204*100)/15,"")</f>
        <v/>
      </c>
      <c r="BP207" s="83" t="str">
        <f>IF(A206&lt;$C$9,('ASSIGNMENT-CLASSTEST'!E204*100)/15,"")</f>
        <v/>
      </c>
      <c r="BQ207" s="83" t="str">
        <f t="shared" si="86"/>
        <v/>
      </c>
      <c r="BR207" s="83" t="str">
        <f t="shared" si="87"/>
        <v/>
      </c>
      <c r="BS207" s="103" t="str">
        <f t="shared" si="104"/>
        <v/>
      </c>
      <c r="BT207" s="103" t="str">
        <f t="shared" si="105"/>
        <v/>
      </c>
      <c r="BU207" s="103" t="str">
        <f t="shared" si="106"/>
        <v/>
      </c>
      <c r="BV207" s="103" t="str">
        <f t="shared" si="107"/>
        <v/>
      </c>
    </row>
    <row r="208" spans="1:74" x14ac:dyDescent="0.25">
      <c r="A208" s="66" t="str">
        <f>IF(A207&lt;$C$9,'MASTER COPY'!A206,"")</f>
        <v/>
      </c>
      <c r="B208" s="34" t="str">
        <f>IF(A207&lt;$C$9,'MASTER COPY'!B206,"")</f>
        <v/>
      </c>
      <c r="C208" s="34" t="str">
        <f>IF(A207&lt;$C$9,'MASTER COPY'!C206,"")</f>
        <v/>
      </c>
      <c r="D208" s="46" t="str">
        <f t="shared" si="95"/>
        <v/>
      </c>
      <c r="E208" s="36" t="str">
        <f t="shared" si="81"/>
        <v/>
      </c>
      <c r="F208" s="46" t="str">
        <f t="shared" si="96"/>
        <v/>
      </c>
      <c r="G208" s="66" t="str">
        <f t="shared" si="82"/>
        <v/>
      </c>
      <c r="H208" s="46" t="str">
        <f t="shared" si="97"/>
        <v/>
      </c>
      <c r="I208" s="66" t="str">
        <f t="shared" si="83"/>
        <v/>
      </c>
      <c r="J208" s="46" t="str">
        <f t="shared" si="98"/>
        <v/>
      </c>
      <c r="K208" s="66" t="str">
        <f t="shared" si="84"/>
        <v/>
      </c>
      <c r="L208" s="46" t="str">
        <f t="shared" si="88"/>
        <v/>
      </c>
      <c r="M208" s="66" t="str">
        <f t="shared" si="85"/>
        <v/>
      </c>
      <c r="N208" s="46" t="str">
        <f t="shared" si="99"/>
        <v/>
      </c>
      <c r="O208" s="66" t="str">
        <f t="shared" si="89"/>
        <v/>
      </c>
      <c r="P208" s="46" t="str">
        <f t="shared" si="100"/>
        <v/>
      </c>
      <c r="Q208" s="66" t="str">
        <f t="shared" si="90"/>
        <v/>
      </c>
      <c r="R208" s="46" t="str">
        <f t="shared" si="101"/>
        <v/>
      </c>
      <c r="S208" s="66" t="str">
        <f t="shared" si="91"/>
        <v/>
      </c>
      <c r="T208" s="46" t="str">
        <f t="shared" si="102"/>
        <v/>
      </c>
      <c r="U208" s="66" t="str">
        <f t="shared" si="92"/>
        <v/>
      </c>
      <c r="V208" s="46" t="str">
        <f t="shared" si="103"/>
        <v/>
      </c>
      <c r="W208" s="65" t="str">
        <f t="shared" si="93"/>
        <v/>
      </c>
      <c r="X208" s="46" t="str">
        <f>IF(A207&lt;$C$9,'MASTER COPY'!M206,"")</f>
        <v/>
      </c>
      <c r="Y208" s="66" t="str">
        <f t="shared" si="94"/>
        <v/>
      </c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L208" s="83" t="str">
        <f>IF(A207&lt;$C$9,'ASSIGNMENT-CLASSTEST'!G205*10,"")</f>
        <v/>
      </c>
      <c r="BM208" s="83" t="str">
        <f>IF(A207&lt;$C$9,'ASSIGNMENT-CLASSTEST'!H205*10,"")</f>
        <v/>
      </c>
      <c r="BN208" s="83" t="str">
        <f>IF(A207&lt;$C$9,'ASSIGNMENT-CLASSTEST'!I205*10,"")</f>
        <v/>
      </c>
      <c r="BO208" s="83" t="str">
        <f>IF(A207&lt;$C$9,('ASSIGNMENT-CLASSTEST'!D205*100)/15,"")</f>
        <v/>
      </c>
      <c r="BP208" s="83" t="str">
        <f>IF(A207&lt;$C$9,('ASSIGNMENT-CLASSTEST'!E205*100)/15,"")</f>
        <v/>
      </c>
      <c r="BQ208" s="83" t="str">
        <f t="shared" si="86"/>
        <v/>
      </c>
      <c r="BR208" s="83" t="str">
        <f t="shared" si="87"/>
        <v/>
      </c>
      <c r="BS208" s="103" t="str">
        <f t="shared" si="104"/>
        <v/>
      </c>
      <c r="BT208" s="103" t="str">
        <f t="shared" si="105"/>
        <v/>
      </c>
      <c r="BU208" s="103" t="str">
        <f t="shared" si="106"/>
        <v/>
      </c>
      <c r="BV208" s="103" t="str">
        <f t="shared" si="107"/>
        <v/>
      </c>
    </row>
    <row r="209" spans="1:74" x14ac:dyDescent="0.25">
      <c r="A209" s="66" t="str">
        <f>IF(A208&lt;$C$9,'MASTER COPY'!A207,"")</f>
        <v/>
      </c>
      <c r="B209" s="34" t="str">
        <f>IF(A208&lt;$C$9,'MASTER COPY'!B207,"")</f>
        <v/>
      </c>
      <c r="C209" s="34" t="str">
        <f>IF(A208&lt;$C$9,'MASTER COPY'!C207,"")</f>
        <v/>
      </c>
      <c r="D209" s="46" t="str">
        <f t="shared" si="95"/>
        <v/>
      </c>
      <c r="E209" s="36" t="str">
        <f t="shared" si="81"/>
        <v/>
      </c>
      <c r="F209" s="46" t="str">
        <f t="shared" si="96"/>
        <v/>
      </c>
      <c r="G209" s="66" t="str">
        <f t="shared" si="82"/>
        <v/>
      </c>
      <c r="H209" s="46" t="str">
        <f t="shared" si="97"/>
        <v/>
      </c>
      <c r="I209" s="66" t="str">
        <f t="shared" si="83"/>
        <v/>
      </c>
      <c r="J209" s="46" t="str">
        <f t="shared" si="98"/>
        <v/>
      </c>
      <c r="K209" s="66" t="str">
        <f t="shared" si="84"/>
        <v/>
      </c>
      <c r="L209" s="46" t="str">
        <f t="shared" si="88"/>
        <v/>
      </c>
      <c r="M209" s="66" t="str">
        <f t="shared" si="85"/>
        <v/>
      </c>
      <c r="N209" s="46" t="str">
        <f t="shared" si="99"/>
        <v/>
      </c>
      <c r="O209" s="66" t="str">
        <f t="shared" si="89"/>
        <v/>
      </c>
      <c r="P209" s="46" t="str">
        <f t="shared" si="100"/>
        <v/>
      </c>
      <c r="Q209" s="66" t="str">
        <f t="shared" si="90"/>
        <v/>
      </c>
      <c r="R209" s="46" t="str">
        <f t="shared" si="101"/>
        <v/>
      </c>
      <c r="S209" s="66" t="str">
        <f t="shared" si="91"/>
        <v/>
      </c>
      <c r="T209" s="46" t="str">
        <f t="shared" si="102"/>
        <v/>
      </c>
      <c r="U209" s="66" t="str">
        <f t="shared" si="92"/>
        <v/>
      </c>
      <c r="V209" s="46" t="str">
        <f t="shared" si="103"/>
        <v/>
      </c>
      <c r="W209" s="65" t="str">
        <f t="shared" si="93"/>
        <v/>
      </c>
      <c r="X209" s="46" t="str">
        <f>IF(A208&lt;$C$9,'MASTER COPY'!M207,"")</f>
        <v/>
      </c>
      <c r="Y209" s="66" t="str">
        <f t="shared" si="94"/>
        <v/>
      </c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L209" s="83" t="str">
        <f>IF(A208&lt;$C$9,'ASSIGNMENT-CLASSTEST'!G206*10,"")</f>
        <v/>
      </c>
      <c r="BM209" s="83" t="str">
        <f>IF(A208&lt;$C$9,'ASSIGNMENT-CLASSTEST'!H206*10,"")</f>
        <v/>
      </c>
      <c r="BN209" s="83" t="str">
        <f>IF(A208&lt;$C$9,'ASSIGNMENT-CLASSTEST'!I206*10,"")</f>
        <v/>
      </c>
      <c r="BO209" s="83" t="str">
        <f>IF(A208&lt;$C$9,('ASSIGNMENT-CLASSTEST'!D206*100)/15,"")</f>
        <v/>
      </c>
      <c r="BP209" s="83" t="str">
        <f>IF(A208&lt;$C$9,('ASSIGNMENT-CLASSTEST'!E206*100)/15,"")</f>
        <v/>
      </c>
      <c r="BQ209" s="83" t="str">
        <f t="shared" si="86"/>
        <v/>
      </c>
      <c r="BR209" s="83" t="str">
        <f t="shared" si="87"/>
        <v/>
      </c>
      <c r="BS209" s="103" t="str">
        <f t="shared" si="104"/>
        <v/>
      </c>
      <c r="BT209" s="103" t="str">
        <f t="shared" si="105"/>
        <v/>
      </c>
      <c r="BU209" s="103" t="str">
        <f t="shared" si="106"/>
        <v/>
      </c>
      <c r="BV209" s="103" t="str">
        <f t="shared" si="107"/>
        <v/>
      </c>
    </row>
    <row r="210" spans="1:74" x14ac:dyDescent="0.25">
      <c r="A210" s="66" t="str">
        <f>IF(A209&lt;$C$9,'MASTER COPY'!A208,"")</f>
        <v/>
      </c>
      <c r="B210" s="34" t="str">
        <f>IF(A209&lt;$C$9,'MASTER COPY'!B208,"")</f>
        <v/>
      </c>
      <c r="C210" s="34" t="str">
        <f>IF(A209&lt;$C$9,'MASTER COPY'!C208,"")</f>
        <v/>
      </c>
      <c r="D210" s="46" t="str">
        <f t="shared" si="95"/>
        <v/>
      </c>
      <c r="E210" s="36" t="str">
        <f t="shared" si="81"/>
        <v/>
      </c>
      <c r="F210" s="46" t="str">
        <f t="shared" si="96"/>
        <v/>
      </c>
      <c r="G210" s="66" t="str">
        <f t="shared" si="82"/>
        <v/>
      </c>
      <c r="H210" s="46" t="str">
        <f t="shared" si="97"/>
        <v/>
      </c>
      <c r="I210" s="66" t="str">
        <f t="shared" si="83"/>
        <v/>
      </c>
      <c r="J210" s="46" t="str">
        <f t="shared" si="98"/>
        <v/>
      </c>
      <c r="K210" s="66" t="str">
        <f t="shared" si="84"/>
        <v/>
      </c>
      <c r="L210" s="46" t="str">
        <f t="shared" si="88"/>
        <v/>
      </c>
      <c r="M210" s="66" t="str">
        <f t="shared" si="85"/>
        <v/>
      </c>
      <c r="N210" s="46" t="str">
        <f t="shared" si="99"/>
        <v/>
      </c>
      <c r="O210" s="66" t="str">
        <f t="shared" si="89"/>
        <v/>
      </c>
      <c r="P210" s="46" t="str">
        <f t="shared" si="100"/>
        <v/>
      </c>
      <c r="Q210" s="66" t="str">
        <f t="shared" si="90"/>
        <v/>
      </c>
      <c r="R210" s="46" t="str">
        <f t="shared" si="101"/>
        <v/>
      </c>
      <c r="S210" s="66" t="str">
        <f t="shared" si="91"/>
        <v/>
      </c>
      <c r="T210" s="46" t="str">
        <f t="shared" si="102"/>
        <v/>
      </c>
      <c r="U210" s="66" t="str">
        <f t="shared" si="92"/>
        <v/>
      </c>
      <c r="V210" s="46" t="str">
        <f t="shared" si="103"/>
        <v/>
      </c>
      <c r="W210" s="65" t="str">
        <f t="shared" si="93"/>
        <v/>
      </c>
      <c r="X210" s="46" t="str">
        <f>IF(A209&lt;$C$9,'MASTER COPY'!M208,"")</f>
        <v/>
      </c>
      <c r="Y210" s="66" t="str">
        <f t="shared" si="94"/>
        <v/>
      </c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L210" s="83" t="str">
        <f>IF(A209&lt;$C$9,'ASSIGNMENT-CLASSTEST'!G207*10,"")</f>
        <v/>
      </c>
      <c r="BM210" s="83" t="str">
        <f>IF(A209&lt;$C$9,'ASSIGNMENT-CLASSTEST'!H207*10,"")</f>
        <v/>
      </c>
      <c r="BN210" s="83" t="str">
        <f>IF(A209&lt;$C$9,'ASSIGNMENT-CLASSTEST'!I207*10,"")</f>
        <v/>
      </c>
      <c r="BO210" s="83" t="str">
        <f>IF(A209&lt;$C$9,('ASSIGNMENT-CLASSTEST'!D207*100)/15,"")</f>
        <v/>
      </c>
      <c r="BP210" s="83" t="str">
        <f>IF(A209&lt;$C$9,('ASSIGNMENT-CLASSTEST'!E207*100)/15,"")</f>
        <v/>
      </c>
      <c r="BQ210" s="83" t="str">
        <f t="shared" si="86"/>
        <v/>
      </c>
      <c r="BR210" s="83" t="str">
        <f t="shared" si="87"/>
        <v/>
      </c>
      <c r="BS210" s="103" t="str">
        <f t="shared" si="104"/>
        <v/>
      </c>
      <c r="BT210" s="103" t="str">
        <f t="shared" si="105"/>
        <v/>
      </c>
      <c r="BU210" s="103" t="str">
        <f t="shared" si="106"/>
        <v/>
      </c>
      <c r="BV210" s="103" t="str">
        <f t="shared" si="107"/>
        <v/>
      </c>
    </row>
    <row r="211" spans="1:74" x14ac:dyDescent="0.25">
      <c r="A211" s="66" t="str">
        <f>IF(A210&lt;$C$9,'MASTER COPY'!A209,"")</f>
        <v/>
      </c>
      <c r="B211" s="34" t="str">
        <f>IF(A210&lt;$C$9,'MASTER COPY'!B209,"")</f>
        <v/>
      </c>
      <c r="C211" s="34" t="str">
        <f>IF(A210&lt;$C$9,'MASTER COPY'!C209,"")</f>
        <v/>
      </c>
      <c r="D211" s="46" t="str">
        <f t="shared" si="95"/>
        <v/>
      </c>
      <c r="E211" s="36" t="str">
        <f t="shared" si="81"/>
        <v/>
      </c>
      <c r="F211" s="46" t="str">
        <f t="shared" si="96"/>
        <v/>
      </c>
      <c r="G211" s="66" t="str">
        <f t="shared" si="82"/>
        <v/>
      </c>
      <c r="H211" s="46" t="str">
        <f t="shared" si="97"/>
        <v/>
      </c>
      <c r="I211" s="66" t="str">
        <f t="shared" si="83"/>
        <v/>
      </c>
      <c r="J211" s="46" t="str">
        <f t="shared" si="98"/>
        <v/>
      </c>
      <c r="K211" s="66" t="str">
        <f t="shared" si="84"/>
        <v/>
      </c>
      <c r="L211" s="46" t="str">
        <f t="shared" si="88"/>
        <v/>
      </c>
      <c r="M211" s="66" t="str">
        <f t="shared" si="85"/>
        <v/>
      </c>
      <c r="N211" s="46" t="str">
        <f t="shared" si="99"/>
        <v/>
      </c>
      <c r="O211" s="66" t="str">
        <f t="shared" si="89"/>
        <v/>
      </c>
      <c r="P211" s="46" t="str">
        <f t="shared" si="100"/>
        <v/>
      </c>
      <c r="Q211" s="66" t="str">
        <f t="shared" si="90"/>
        <v/>
      </c>
      <c r="R211" s="46" t="str">
        <f t="shared" si="101"/>
        <v/>
      </c>
      <c r="S211" s="66" t="str">
        <f t="shared" si="91"/>
        <v/>
      </c>
      <c r="T211" s="46" t="str">
        <f t="shared" si="102"/>
        <v/>
      </c>
      <c r="U211" s="66" t="str">
        <f t="shared" si="92"/>
        <v/>
      </c>
      <c r="V211" s="46" t="str">
        <f t="shared" si="103"/>
        <v/>
      </c>
      <c r="W211" s="65" t="str">
        <f t="shared" si="93"/>
        <v/>
      </c>
      <c r="X211" s="46" t="str">
        <f>IF(A210&lt;$C$9,'MASTER COPY'!M209,"")</f>
        <v/>
      </c>
      <c r="Y211" s="66" t="str">
        <f t="shared" si="94"/>
        <v/>
      </c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L211" s="83" t="str">
        <f>IF(A210&lt;$C$9,'ASSIGNMENT-CLASSTEST'!G208*10,"")</f>
        <v/>
      </c>
      <c r="BM211" s="83" t="str">
        <f>IF(A210&lt;$C$9,'ASSIGNMENT-CLASSTEST'!H208*10,"")</f>
        <v/>
      </c>
      <c r="BN211" s="83" t="str">
        <f>IF(A210&lt;$C$9,'ASSIGNMENT-CLASSTEST'!I208*10,"")</f>
        <v/>
      </c>
      <c r="BO211" s="83" t="str">
        <f>IF(A210&lt;$C$9,('ASSIGNMENT-CLASSTEST'!D208*100)/15,"")</f>
        <v/>
      </c>
      <c r="BP211" s="83" t="str">
        <f>IF(A210&lt;$C$9,('ASSIGNMENT-CLASSTEST'!E208*100)/15,"")</f>
        <v/>
      </c>
      <c r="BQ211" s="83" t="str">
        <f t="shared" si="86"/>
        <v/>
      </c>
      <c r="BR211" s="83" t="str">
        <f t="shared" si="87"/>
        <v/>
      </c>
      <c r="BS211" s="103" t="str">
        <f t="shared" si="104"/>
        <v/>
      </c>
      <c r="BT211" s="103" t="str">
        <f t="shared" si="105"/>
        <v/>
      </c>
      <c r="BU211" s="103" t="str">
        <f t="shared" si="106"/>
        <v/>
      </c>
      <c r="BV211" s="103" t="str">
        <f t="shared" si="107"/>
        <v/>
      </c>
    </row>
    <row r="212" spans="1:74" x14ac:dyDescent="0.25">
      <c r="A212" s="66" t="str">
        <f>IF(A211&lt;$C$9,'MASTER COPY'!A210,"")</f>
        <v/>
      </c>
      <c r="B212" s="34" t="str">
        <f>IF(A211&lt;$C$9,'MASTER COPY'!B210,"")</f>
        <v/>
      </c>
      <c r="C212" s="34" t="str">
        <f>IF(A211&lt;$C$9,'MASTER COPY'!C210,"")</f>
        <v/>
      </c>
      <c r="D212" s="46" t="str">
        <f t="shared" si="95"/>
        <v/>
      </c>
      <c r="E212" s="36" t="str">
        <f t="shared" si="81"/>
        <v/>
      </c>
      <c r="F212" s="46" t="str">
        <f t="shared" si="96"/>
        <v/>
      </c>
      <c r="G212" s="66" t="str">
        <f t="shared" si="82"/>
        <v/>
      </c>
      <c r="H212" s="46" t="str">
        <f t="shared" si="97"/>
        <v/>
      </c>
      <c r="I212" s="66" t="str">
        <f t="shared" si="83"/>
        <v/>
      </c>
      <c r="J212" s="46" t="str">
        <f t="shared" si="98"/>
        <v/>
      </c>
      <c r="K212" s="66" t="str">
        <f t="shared" si="84"/>
        <v/>
      </c>
      <c r="L212" s="46" t="str">
        <f t="shared" si="88"/>
        <v/>
      </c>
      <c r="M212" s="66" t="str">
        <f t="shared" si="85"/>
        <v/>
      </c>
      <c r="N212" s="46" t="str">
        <f t="shared" si="99"/>
        <v/>
      </c>
      <c r="O212" s="66" t="str">
        <f t="shared" si="89"/>
        <v/>
      </c>
      <c r="P212" s="46" t="str">
        <f t="shared" si="100"/>
        <v/>
      </c>
      <c r="Q212" s="66" t="str">
        <f t="shared" si="90"/>
        <v/>
      </c>
      <c r="R212" s="46" t="str">
        <f t="shared" si="101"/>
        <v/>
      </c>
      <c r="S212" s="66" t="str">
        <f t="shared" si="91"/>
        <v/>
      </c>
      <c r="T212" s="46" t="str">
        <f t="shared" si="102"/>
        <v/>
      </c>
      <c r="U212" s="66" t="str">
        <f t="shared" si="92"/>
        <v/>
      </c>
      <c r="V212" s="46" t="str">
        <f t="shared" si="103"/>
        <v/>
      </c>
      <c r="W212" s="65" t="str">
        <f t="shared" si="93"/>
        <v/>
      </c>
      <c r="X212" s="46" t="str">
        <f>IF(A211&lt;$C$9,'MASTER COPY'!M210,"")</f>
        <v/>
      </c>
      <c r="Y212" s="66" t="str">
        <f t="shared" si="94"/>
        <v/>
      </c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L212" s="83" t="str">
        <f>IF(A211&lt;$C$9,'ASSIGNMENT-CLASSTEST'!G209*10,"")</f>
        <v/>
      </c>
      <c r="BM212" s="83" t="str">
        <f>IF(A211&lt;$C$9,'ASSIGNMENT-CLASSTEST'!H209*10,"")</f>
        <v/>
      </c>
      <c r="BN212" s="83" t="str">
        <f>IF(A211&lt;$C$9,'ASSIGNMENT-CLASSTEST'!I209*10,"")</f>
        <v/>
      </c>
      <c r="BO212" s="83" t="str">
        <f>IF(A211&lt;$C$9,('ASSIGNMENT-CLASSTEST'!D209*100)/15,"")</f>
        <v/>
      </c>
      <c r="BP212" s="83" t="str">
        <f>IF(A211&lt;$C$9,('ASSIGNMENT-CLASSTEST'!E209*100)/15,"")</f>
        <v/>
      </c>
      <c r="BQ212" s="83" t="str">
        <f t="shared" si="86"/>
        <v/>
      </c>
      <c r="BR212" s="83" t="str">
        <f t="shared" si="87"/>
        <v/>
      </c>
      <c r="BS212" s="103" t="str">
        <f t="shared" si="104"/>
        <v/>
      </c>
      <c r="BT212" s="103" t="str">
        <f t="shared" si="105"/>
        <v/>
      </c>
      <c r="BU212" s="103" t="str">
        <f t="shared" si="106"/>
        <v/>
      </c>
      <c r="BV212" s="103" t="str">
        <f t="shared" si="107"/>
        <v/>
      </c>
    </row>
    <row r="213" spans="1:74" x14ac:dyDescent="0.25">
      <c r="A213" s="66" t="str">
        <f>IF(A212&lt;$C$9,'MASTER COPY'!A211,"")</f>
        <v/>
      </c>
      <c r="B213" s="34" t="str">
        <f>IF(A212&lt;$C$9,'MASTER COPY'!B211,"")</f>
        <v/>
      </c>
      <c r="C213" s="34" t="str">
        <f>IF(A212&lt;$C$9,'MASTER COPY'!C211,"")</f>
        <v/>
      </c>
      <c r="D213" s="46" t="str">
        <f t="shared" si="95"/>
        <v/>
      </c>
      <c r="E213" s="36" t="str">
        <f t="shared" si="81"/>
        <v/>
      </c>
      <c r="F213" s="46" t="str">
        <f t="shared" si="96"/>
        <v/>
      </c>
      <c r="G213" s="66" t="str">
        <f t="shared" si="82"/>
        <v/>
      </c>
      <c r="H213" s="46" t="str">
        <f t="shared" si="97"/>
        <v/>
      </c>
      <c r="I213" s="66" t="str">
        <f t="shared" si="83"/>
        <v/>
      </c>
      <c r="J213" s="46" t="str">
        <f t="shared" si="98"/>
        <v/>
      </c>
      <c r="K213" s="66" t="str">
        <f t="shared" si="84"/>
        <v/>
      </c>
      <c r="L213" s="46" t="str">
        <f t="shared" si="88"/>
        <v/>
      </c>
      <c r="M213" s="66" t="str">
        <f t="shared" si="85"/>
        <v/>
      </c>
      <c r="N213" s="46" t="str">
        <f t="shared" si="99"/>
        <v/>
      </c>
      <c r="O213" s="66" t="str">
        <f t="shared" si="89"/>
        <v/>
      </c>
      <c r="P213" s="46" t="str">
        <f t="shared" si="100"/>
        <v/>
      </c>
      <c r="Q213" s="66" t="str">
        <f t="shared" si="90"/>
        <v/>
      </c>
      <c r="R213" s="46" t="str">
        <f t="shared" si="101"/>
        <v/>
      </c>
      <c r="S213" s="66" t="str">
        <f t="shared" si="91"/>
        <v/>
      </c>
      <c r="T213" s="46" t="str">
        <f t="shared" si="102"/>
        <v/>
      </c>
      <c r="U213" s="66" t="str">
        <f t="shared" si="92"/>
        <v/>
      </c>
      <c r="V213" s="46" t="str">
        <f t="shared" si="103"/>
        <v/>
      </c>
      <c r="W213" s="65" t="str">
        <f t="shared" si="93"/>
        <v/>
      </c>
      <c r="X213" s="46" t="str">
        <f>IF(A212&lt;$C$9,'MASTER COPY'!M211,"")</f>
        <v/>
      </c>
      <c r="Y213" s="66" t="str">
        <f t="shared" si="94"/>
        <v/>
      </c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L213" s="83" t="str">
        <f>IF(A212&lt;$C$9,'ASSIGNMENT-CLASSTEST'!G210*10,"")</f>
        <v/>
      </c>
      <c r="BM213" s="83" t="str">
        <f>IF(A212&lt;$C$9,'ASSIGNMENT-CLASSTEST'!H210*10,"")</f>
        <v/>
      </c>
      <c r="BN213" s="83" t="str">
        <f>IF(A212&lt;$C$9,'ASSIGNMENT-CLASSTEST'!I210*10,"")</f>
        <v/>
      </c>
      <c r="BO213" s="83" t="str">
        <f>IF(A212&lt;$C$9,('ASSIGNMENT-CLASSTEST'!D210*100)/15,"")</f>
        <v/>
      </c>
      <c r="BP213" s="83" t="str">
        <f>IF(A212&lt;$C$9,('ASSIGNMENT-CLASSTEST'!E210*100)/15,"")</f>
        <v/>
      </c>
      <c r="BQ213" s="83" t="str">
        <f t="shared" si="86"/>
        <v/>
      </c>
      <c r="BR213" s="83" t="str">
        <f t="shared" si="87"/>
        <v/>
      </c>
      <c r="BS213" s="103" t="str">
        <f t="shared" si="104"/>
        <v/>
      </c>
      <c r="BT213" s="103" t="str">
        <f t="shared" si="105"/>
        <v/>
      </c>
      <c r="BU213" s="103" t="str">
        <f t="shared" si="106"/>
        <v/>
      </c>
      <c r="BV213" s="103" t="str">
        <f t="shared" si="107"/>
        <v/>
      </c>
    </row>
    <row r="214" spans="1:74" x14ac:dyDescent="0.25">
      <c r="A214" s="66" t="str">
        <f>IF(A213&lt;$C$9,'MASTER COPY'!A212,"")</f>
        <v/>
      </c>
      <c r="B214" s="34" t="str">
        <f>IF(A213&lt;$C$9,'MASTER COPY'!B212,"")</f>
        <v/>
      </c>
      <c r="C214" s="34" t="str">
        <f>IF(A213&lt;$C$9,'MASTER COPY'!C212,"")</f>
        <v/>
      </c>
      <c r="D214" s="46" t="str">
        <f t="shared" si="95"/>
        <v/>
      </c>
      <c r="E214" s="36" t="str">
        <f t="shared" si="81"/>
        <v/>
      </c>
      <c r="F214" s="46" t="str">
        <f t="shared" si="96"/>
        <v/>
      </c>
      <c r="G214" s="66" t="str">
        <f t="shared" si="82"/>
        <v/>
      </c>
      <c r="H214" s="46" t="str">
        <f t="shared" si="97"/>
        <v/>
      </c>
      <c r="I214" s="66" t="str">
        <f t="shared" si="83"/>
        <v/>
      </c>
      <c r="J214" s="46" t="str">
        <f t="shared" si="98"/>
        <v/>
      </c>
      <c r="K214" s="66" t="str">
        <f t="shared" si="84"/>
        <v/>
      </c>
      <c r="L214" s="46" t="str">
        <f t="shared" si="88"/>
        <v/>
      </c>
      <c r="M214" s="66" t="str">
        <f t="shared" si="85"/>
        <v/>
      </c>
      <c r="N214" s="46" t="str">
        <f t="shared" si="99"/>
        <v/>
      </c>
      <c r="O214" s="66" t="str">
        <f t="shared" si="89"/>
        <v/>
      </c>
      <c r="P214" s="46" t="str">
        <f t="shared" si="100"/>
        <v/>
      </c>
      <c r="Q214" s="66" t="str">
        <f t="shared" si="90"/>
        <v/>
      </c>
      <c r="R214" s="46" t="str">
        <f t="shared" si="101"/>
        <v/>
      </c>
      <c r="S214" s="66" t="str">
        <f t="shared" si="91"/>
        <v/>
      </c>
      <c r="T214" s="46" t="str">
        <f t="shared" si="102"/>
        <v/>
      </c>
      <c r="U214" s="66" t="str">
        <f t="shared" si="92"/>
        <v/>
      </c>
      <c r="V214" s="46" t="str">
        <f t="shared" si="103"/>
        <v/>
      </c>
      <c r="W214" s="65" t="str">
        <f t="shared" si="93"/>
        <v/>
      </c>
      <c r="X214" s="46" t="str">
        <f>IF(A213&lt;$C$9,'MASTER COPY'!M212,"")</f>
        <v/>
      </c>
      <c r="Y214" s="66" t="str">
        <f t="shared" si="94"/>
        <v/>
      </c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L214" s="83" t="str">
        <f>IF(A213&lt;$C$9,'ASSIGNMENT-CLASSTEST'!G211*10,"")</f>
        <v/>
      </c>
      <c r="BM214" s="83" t="str">
        <f>IF(A213&lt;$C$9,'ASSIGNMENT-CLASSTEST'!H211*10,"")</f>
        <v/>
      </c>
      <c r="BN214" s="83" t="str">
        <f>IF(A213&lt;$C$9,'ASSIGNMENT-CLASSTEST'!I211*10,"")</f>
        <v/>
      </c>
      <c r="BO214" s="83" t="str">
        <f>IF(A213&lt;$C$9,('ASSIGNMENT-CLASSTEST'!D211*100)/15,"")</f>
        <v/>
      </c>
      <c r="BP214" s="83" t="str">
        <f>IF(A213&lt;$C$9,('ASSIGNMENT-CLASSTEST'!E211*100)/15,"")</f>
        <v/>
      </c>
      <c r="BQ214" s="83" t="str">
        <f t="shared" si="86"/>
        <v/>
      </c>
      <c r="BR214" s="83" t="str">
        <f t="shared" si="87"/>
        <v/>
      </c>
      <c r="BS214" s="103" t="str">
        <f t="shared" si="104"/>
        <v/>
      </c>
      <c r="BT214" s="103" t="str">
        <f t="shared" si="105"/>
        <v/>
      </c>
      <c r="BU214" s="103" t="str">
        <f t="shared" si="106"/>
        <v/>
      </c>
      <c r="BV214" s="103" t="str">
        <f t="shared" si="107"/>
        <v/>
      </c>
    </row>
    <row r="215" spans="1:74" x14ac:dyDescent="0.25">
      <c r="A215" s="66" t="str">
        <f>IF(A214&lt;$C$9,'MASTER COPY'!A213,"")</f>
        <v/>
      </c>
      <c r="B215" s="34" t="str">
        <f>IF(A214&lt;$C$9,'MASTER COPY'!B213,"")</f>
        <v/>
      </c>
      <c r="C215" s="34" t="str">
        <f>IF(A214&lt;$C$9,'MASTER COPY'!C213,"")</f>
        <v/>
      </c>
      <c r="D215" s="46" t="str">
        <f t="shared" si="95"/>
        <v/>
      </c>
      <c r="E215" s="36" t="str">
        <f t="shared" si="81"/>
        <v/>
      </c>
      <c r="F215" s="46" t="str">
        <f t="shared" si="96"/>
        <v/>
      </c>
      <c r="G215" s="66" t="str">
        <f t="shared" si="82"/>
        <v/>
      </c>
      <c r="H215" s="46" t="str">
        <f t="shared" si="97"/>
        <v/>
      </c>
      <c r="I215" s="66" t="str">
        <f t="shared" si="83"/>
        <v/>
      </c>
      <c r="J215" s="46" t="str">
        <f t="shared" si="98"/>
        <v/>
      </c>
      <c r="K215" s="66" t="str">
        <f t="shared" si="84"/>
        <v/>
      </c>
      <c r="L215" s="46" t="str">
        <f t="shared" si="88"/>
        <v/>
      </c>
      <c r="M215" s="66" t="str">
        <f t="shared" si="85"/>
        <v/>
      </c>
      <c r="N215" s="46" t="str">
        <f t="shared" si="99"/>
        <v/>
      </c>
      <c r="O215" s="66" t="str">
        <f t="shared" si="89"/>
        <v/>
      </c>
      <c r="P215" s="46" t="str">
        <f t="shared" si="100"/>
        <v/>
      </c>
      <c r="Q215" s="66" t="str">
        <f t="shared" si="90"/>
        <v/>
      </c>
      <c r="R215" s="46" t="str">
        <f t="shared" si="101"/>
        <v/>
      </c>
      <c r="S215" s="66" t="str">
        <f t="shared" si="91"/>
        <v/>
      </c>
      <c r="T215" s="46" t="str">
        <f t="shared" si="102"/>
        <v/>
      </c>
      <c r="U215" s="66" t="str">
        <f t="shared" si="92"/>
        <v/>
      </c>
      <c r="V215" s="46" t="str">
        <f t="shared" si="103"/>
        <v/>
      </c>
      <c r="W215" s="65" t="str">
        <f t="shared" si="93"/>
        <v/>
      </c>
      <c r="X215" s="46" t="str">
        <f>IF(A214&lt;$C$9,'MASTER COPY'!M213,"")</f>
        <v/>
      </c>
      <c r="Y215" s="66" t="str">
        <f t="shared" si="94"/>
        <v/>
      </c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L215" s="83" t="str">
        <f>IF(A214&lt;$C$9,'ASSIGNMENT-CLASSTEST'!G212*10,"")</f>
        <v/>
      </c>
      <c r="BM215" s="83" t="str">
        <f>IF(A214&lt;$C$9,'ASSIGNMENT-CLASSTEST'!H212*10,"")</f>
        <v/>
      </c>
      <c r="BN215" s="83" t="str">
        <f>IF(A214&lt;$C$9,'ASSIGNMENT-CLASSTEST'!I212*10,"")</f>
        <v/>
      </c>
      <c r="BO215" s="83" t="str">
        <f>IF(A214&lt;$C$9,('ASSIGNMENT-CLASSTEST'!D212*100)/15,"")</f>
        <v/>
      </c>
      <c r="BP215" s="83" t="str">
        <f>IF(A214&lt;$C$9,('ASSIGNMENT-CLASSTEST'!E212*100)/15,"")</f>
        <v/>
      </c>
      <c r="BQ215" s="83" t="str">
        <f t="shared" si="86"/>
        <v/>
      </c>
      <c r="BR215" s="83" t="str">
        <f t="shared" si="87"/>
        <v/>
      </c>
      <c r="BS215" s="103" t="str">
        <f t="shared" si="104"/>
        <v/>
      </c>
      <c r="BT215" s="103" t="str">
        <f t="shared" si="105"/>
        <v/>
      </c>
      <c r="BU215" s="103" t="str">
        <f t="shared" si="106"/>
        <v/>
      </c>
      <c r="BV215" s="103" t="str">
        <f t="shared" si="107"/>
        <v/>
      </c>
    </row>
    <row r="216" spans="1:74" x14ac:dyDescent="0.25">
      <c r="A216" s="66" t="str">
        <f>IF(A215&lt;$C$9,'MASTER COPY'!A214,"")</f>
        <v/>
      </c>
      <c r="B216" s="34" t="str">
        <f>IF(A215&lt;$C$9,'MASTER COPY'!B214,"")</f>
        <v/>
      </c>
      <c r="C216" s="34" t="str">
        <f>IF(A215&lt;$C$9,'MASTER COPY'!C214,"")</f>
        <v/>
      </c>
      <c r="D216" s="46" t="str">
        <f t="shared" si="95"/>
        <v/>
      </c>
      <c r="E216" s="36" t="str">
        <f t="shared" si="81"/>
        <v/>
      </c>
      <c r="F216" s="46" t="str">
        <f t="shared" si="96"/>
        <v/>
      </c>
      <c r="G216" s="66" t="str">
        <f t="shared" si="82"/>
        <v/>
      </c>
      <c r="H216" s="46" t="str">
        <f t="shared" si="97"/>
        <v/>
      </c>
      <c r="I216" s="66" t="str">
        <f t="shared" si="83"/>
        <v/>
      </c>
      <c r="J216" s="46" t="str">
        <f t="shared" si="98"/>
        <v/>
      </c>
      <c r="K216" s="66" t="str">
        <f t="shared" si="84"/>
        <v/>
      </c>
      <c r="L216" s="46" t="str">
        <f t="shared" si="88"/>
        <v/>
      </c>
      <c r="M216" s="66" t="str">
        <f t="shared" si="85"/>
        <v/>
      </c>
      <c r="N216" s="46" t="str">
        <f t="shared" si="99"/>
        <v/>
      </c>
      <c r="O216" s="66" t="str">
        <f t="shared" si="89"/>
        <v/>
      </c>
      <c r="P216" s="46" t="str">
        <f t="shared" si="100"/>
        <v/>
      </c>
      <c r="Q216" s="66" t="str">
        <f t="shared" si="90"/>
        <v/>
      </c>
      <c r="R216" s="46" t="str">
        <f t="shared" si="101"/>
        <v/>
      </c>
      <c r="S216" s="66" t="str">
        <f t="shared" si="91"/>
        <v/>
      </c>
      <c r="T216" s="46" t="str">
        <f t="shared" si="102"/>
        <v/>
      </c>
      <c r="U216" s="66" t="str">
        <f t="shared" si="92"/>
        <v/>
      </c>
      <c r="V216" s="46" t="str">
        <f t="shared" si="103"/>
        <v/>
      </c>
      <c r="W216" s="65" t="str">
        <f t="shared" si="93"/>
        <v/>
      </c>
      <c r="X216" s="46" t="str">
        <f>IF(A215&lt;$C$9,'MASTER COPY'!M214,"")</f>
        <v/>
      </c>
      <c r="Y216" s="66" t="str">
        <f t="shared" si="94"/>
        <v/>
      </c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L216" s="83" t="str">
        <f>IF(A215&lt;$C$9,'ASSIGNMENT-CLASSTEST'!G213*10,"")</f>
        <v/>
      </c>
      <c r="BM216" s="83" t="str">
        <f>IF(A215&lt;$C$9,'ASSIGNMENT-CLASSTEST'!H213*10,"")</f>
        <v/>
      </c>
      <c r="BN216" s="83" t="str">
        <f>IF(A215&lt;$C$9,'ASSIGNMENT-CLASSTEST'!I213*10,"")</f>
        <v/>
      </c>
      <c r="BO216" s="83" t="str">
        <f>IF(A215&lt;$C$9,('ASSIGNMENT-CLASSTEST'!D213*100)/15,"")</f>
        <v/>
      </c>
      <c r="BP216" s="83" t="str">
        <f>IF(A215&lt;$C$9,('ASSIGNMENT-CLASSTEST'!E213*100)/15,"")</f>
        <v/>
      </c>
      <c r="BQ216" s="83" t="str">
        <f t="shared" si="86"/>
        <v/>
      </c>
      <c r="BR216" s="83" t="str">
        <f t="shared" si="87"/>
        <v/>
      </c>
      <c r="BS216" s="103" t="str">
        <f t="shared" si="104"/>
        <v/>
      </c>
      <c r="BT216" s="103" t="str">
        <f t="shared" si="105"/>
        <v/>
      </c>
      <c r="BU216" s="103" t="str">
        <f t="shared" si="106"/>
        <v/>
      </c>
      <c r="BV216" s="103" t="str">
        <f t="shared" si="107"/>
        <v/>
      </c>
    </row>
    <row r="217" spans="1:74" x14ac:dyDescent="0.25">
      <c r="A217" s="66" t="str">
        <f>IF(A216&lt;$C$9,'MASTER COPY'!A215,"")</f>
        <v/>
      </c>
      <c r="B217" s="34" t="str">
        <f>IF(A216&lt;$C$9,'MASTER COPY'!B215,"")</f>
        <v/>
      </c>
      <c r="C217" s="34" t="str">
        <f>IF(A216&lt;$C$9,'MASTER COPY'!C215,"")</f>
        <v/>
      </c>
      <c r="D217" s="46" t="str">
        <f t="shared" si="95"/>
        <v/>
      </c>
      <c r="E217" s="36" t="str">
        <f t="shared" si="81"/>
        <v/>
      </c>
      <c r="F217" s="46" t="str">
        <f t="shared" si="96"/>
        <v/>
      </c>
      <c r="G217" s="66" t="str">
        <f t="shared" si="82"/>
        <v/>
      </c>
      <c r="H217" s="46" t="str">
        <f t="shared" si="97"/>
        <v/>
      </c>
      <c r="I217" s="66" t="str">
        <f t="shared" si="83"/>
        <v/>
      </c>
      <c r="J217" s="46" t="str">
        <f t="shared" si="98"/>
        <v/>
      </c>
      <c r="K217" s="66" t="str">
        <f t="shared" si="84"/>
        <v/>
      </c>
      <c r="L217" s="46" t="str">
        <f t="shared" si="88"/>
        <v/>
      </c>
      <c r="M217" s="66" t="str">
        <f t="shared" si="85"/>
        <v/>
      </c>
      <c r="N217" s="46" t="str">
        <f t="shared" si="99"/>
        <v/>
      </c>
      <c r="O217" s="66" t="str">
        <f t="shared" si="89"/>
        <v/>
      </c>
      <c r="P217" s="46" t="str">
        <f t="shared" si="100"/>
        <v/>
      </c>
      <c r="Q217" s="66" t="str">
        <f t="shared" si="90"/>
        <v/>
      </c>
      <c r="R217" s="46" t="str">
        <f t="shared" si="101"/>
        <v/>
      </c>
      <c r="S217" s="66" t="str">
        <f t="shared" si="91"/>
        <v/>
      </c>
      <c r="T217" s="46" t="str">
        <f t="shared" si="102"/>
        <v/>
      </c>
      <c r="U217" s="66" t="str">
        <f t="shared" si="92"/>
        <v/>
      </c>
      <c r="V217" s="46" t="str">
        <f t="shared" si="103"/>
        <v/>
      </c>
      <c r="W217" s="65" t="str">
        <f t="shared" si="93"/>
        <v/>
      </c>
      <c r="X217" s="46" t="str">
        <f>IF(A216&lt;$C$9,'MASTER COPY'!M215,"")</f>
        <v/>
      </c>
      <c r="Y217" s="66" t="str">
        <f t="shared" si="94"/>
        <v/>
      </c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L217" s="83" t="str">
        <f>IF(A216&lt;$C$9,'ASSIGNMENT-CLASSTEST'!G214*10,"")</f>
        <v/>
      </c>
      <c r="BM217" s="83" t="str">
        <f>IF(A216&lt;$C$9,'ASSIGNMENT-CLASSTEST'!H214*10,"")</f>
        <v/>
      </c>
      <c r="BN217" s="83" t="str">
        <f>IF(A216&lt;$C$9,'ASSIGNMENT-CLASSTEST'!I214*10,"")</f>
        <v/>
      </c>
      <c r="BO217" s="83" t="str">
        <f>IF(A216&lt;$C$9,('ASSIGNMENT-CLASSTEST'!D214*100)/15,"")</f>
        <v/>
      </c>
      <c r="BP217" s="83" t="str">
        <f>IF(A216&lt;$C$9,('ASSIGNMENT-CLASSTEST'!E214*100)/15,"")</f>
        <v/>
      </c>
      <c r="BQ217" s="83" t="str">
        <f t="shared" si="86"/>
        <v/>
      </c>
      <c r="BR217" s="83" t="str">
        <f t="shared" si="87"/>
        <v/>
      </c>
      <c r="BS217" s="103" t="str">
        <f t="shared" si="104"/>
        <v/>
      </c>
      <c r="BT217" s="103" t="str">
        <f t="shared" si="105"/>
        <v/>
      </c>
      <c r="BU217" s="103" t="str">
        <f t="shared" si="106"/>
        <v/>
      </c>
      <c r="BV217" s="103" t="str">
        <f t="shared" si="107"/>
        <v/>
      </c>
    </row>
    <row r="218" spans="1:74" x14ac:dyDescent="0.25">
      <c r="A218" s="66" t="str">
        <f>IF(A217&lt;$C$9,'MASTER COPY'!A216,"")</f>
        <v/>
      </c>
      <c r="B218" s="34" t="str">
        <f>IF(A217&lt;$C$9,'MASTER COPY'!B216,"")</f>
        <v/>
      </c>
      <c r="C218" s="34" t="str">
        <f>IF(A217&lt;$C$9,'MASTER COPY'!C216,"")</f>
        <v/>
      </c>
      <c r="D218" s="46" t="str">
        <f t="shared" si="95"/>
        <v/>
      </c>
      <c r="E218" s="36" t="str">
        <f t="shared" si="81"/>
        <v/>
      </c>
      <c r="F218" s="46" t="str">
        <f t="shared" si="96"/>
        <v/>
      </c>
      <c r="G218" s="66" t="str">
        <f t="shared" si="82"/>
        <v/>
      </c>
      <c r="H218" s="46" t="str">
        <f t="shared" si="97"/>
        <v/>
      </c>
      <c r="I218" s="66" t="str">
        <f t="shared" si="83"/>
        <v/>
      </c>
      <c r="J218" s="46" t="str">
        <f t="shared" si="98"/>
        <v/>
      </c>
      <c r="K218" s="66" t="str">
        <f t="shared" si="84"/>
        <v/>
      </c>
      <c r="L218" s="46" t="str">
        <f t="shared" si="88"/>
        <v/>
      </c>
      <c r="M218" s="66" t="str">
        <f t="shared" si="85"/>
        <v/>
      </c>
      <c r="N218" s="46" t="str">
        <f t="shared" si="99"/>
        <v/>
      </c>
      <c r="O218" s="66" t="str">
        <f t="shared" si="89"/>
        <v/>
      </c>
      <c r="P218" s="46" t="str">
        <f t="shared" si="100"/>
        <v/>
      </c>
      <c r="Q218" s="66" t="str">
        <f t="shared" si="90"/>
        <v/>
      </c>
      <c r="R218" s="46" t="str">
        <f t="shared" si="101"/>
        <v/>
      </c>
      <c r="S218" s="66" t="str">
        <f t="shared" si="91"/>
        <v/>
      </c>
      <c r="T218" s="46" t="str">
        <f t="shared" si="102"/>
        <v/>
      </c>
      <c r="U218" s="66" t="str">
        <f t="shared" si="92"/>
        <v/>
      </c>
      <c r="V218" s="46" t="str">
        <f t="shared" si="103"/>
        <v/>
      </c>
      <c r="W218" s="65" t="str">
        <f t="shared" si="93"/>
        <v/>
      </c>
      <c r="X218" s="46" t="str">
        <f>IF(A217&lt;$C$9,'MASTER COPY'!M216,"")</f>
        <v/>
      </c>
      <c r="Y218" s="66" t="str">
        <f t="shared" si="94"/>
        <v/>
      </c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L218" s="83" t="str">
        <f>IF(A217&lt;$C$9,'ASSIGNMENT-CLASSTEST'!G215*10,"")</f>
        <v/>
      </c>
      <c r="BM218" s="83" t="str">
        <f>IF(A217&lt;$C$9,'ASSIGNMENT-CLASSTEST'!H215*10,"")</f>
        <v/>
      </c>
      <c r="BN218" s="83" t="str">
        <f>IF(A217&lt;$C$9,'ASSIGNMENT-CLASSTEST'!I215*10,"")</f>
        <v/>
      </c>
      <c r="BO218" s="83" t="str">
        <f>IF(A217&lt;$C$9,('ASSIGNMENT-CLASSTEST'!D215*100)/15,"")</f>
        <v/>
      </c>
      <c r="BP218" s="83" t="str">
        <f>IF(A217&lt;$C$9,('ASSIGNMENT-CLASSTEST'!E215*100)/15,"")</f>
        <v/>
      </c>
      <c r="BQ218" s="83" t="str">
        <f t="shared" si="86"/>
        <v/>
      </c>
      <c r="BR218" s="83" t="str">
        <f t="shared" si="87"/>
        <v/>
      </c>
      <c r="BS218" s="103" t="str">
        <f t="shared" si="104"/>
        <v/>
      </c>
      <c r="BT218" s="103" t="str">
        <f t="shared" si="105"/>
        <v/>
      </c>
      <c r="BU218" s="103" t="str">
        <f t="shared" si="106"/>
        <v/>
      </c>
      <c r="BV218" s="103" t="str">
        <f t="shared" si="107"/>
        <v/>
      </c>
    </row>
    <row r="219" spans="1:74" x14ac:dyDescent="0.25">
      <c r="A219" s="66" t="str">
        <f>IF(A218&lt;$C$9,'MASTER COPY'!A217,"")</f>
        <v/>
      </c>
      <c r="B219" s="34" t="str">
        <f>IF(A218&lt;$C$9,'MASTER COPY'!B217,"")</f>
        <v/>
      </c>
      <c r="C219" s="34" t="str">
        <f>IF(A218&lt;$C$9,'MASTER COPY'!C217,"")</f>
        <v/>
      </c>
      <c r="D219" s="46" t="str">
        <f t="shared" si="95"/>
        <v/>
      </c>
      <c r="E219" s="36" t="str">
        <f t="shared" si="81"/>
        <v/>
      </c>
      <c r="F219" s="46" t="str">
        <f t="shared" si="96"/>
        <v/>
      </c>
      <c r="G219" s="66" t="str">
        <f t="shared" si="82"/>
        <v/>
      </c>
      <c r="H219" s="46" t="str">
        <f t="shared" si="97"/>
        <v/>
      </c>
      <c r="I219" s="66" t="str">
        <f t="shared" si="83"/>
        <v/>
      </c>
      <c r="J219" s="46" t="str">
        <f t="shared" si="98"/>
        <v/>
      </c>
      <c r="K219" s="66" t="str">
        <f t="shared" si="84"/>
        <v/>
      </c>
      <c r="L219" s="46" t="str">
        <f t="shared" si="88"/>
        <v/>
      </c>
      <c r="M219" s="66" t="str">
        <f t="shared" si="85"/>
        <v/>
      </c>
      <c r="N219" s="46" t="str">
        <f t="shared" si="99"/>
        <v/>
      </c>
      <c r="O219" s="66" t="str">
        <f t="shared" si="89"/>
        <v/>
      </c>
      <c r="P219" s="46" t="str">
        <f t="shared" si="100"/>
        <v/>
      </c>
      <c r="Q219" s="66" t="str">
        <f t="shared" si="90"/>
        <v/>
      </c>
      <c r="R219" s="46" t="str">
        <f t="shared" si="101"/>
        <v/>
      </c>
      <c r="S219" s="66" t="str">
        <f t="shared" si="91"/>
        <v/>
      </c>
      <c r="T219" s="46" t="str">
        <f t="shared" si="102"/>
        <v/>
      </c>
      <c r="U219" s="66" t="str">
        <f t="shared" si="92"/>
        <v/>
      </c>
      <c r="V219" s="46" t="str">
        <f t="shared" si="103"/>
        <v/>
      </c>
      <c r="W219" s="65" t="str">
        <f t="shared" si="93"/>
        <v/>
      </c>
      <c r="X219" s="46" t="str">
        <f>IF(A218&lt;$C$9,'MASTER COPY'!M217,"")</f>
        <v/>
      </c>
      <c r="Y219" s="66" t="str">
        <f t="shared" si="94"/>
        <v/>
      </c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L219" s="83" t="str">
        <f>IF(A218&lt;$C$9,'ASSIGNMENT-CLASSTEST'!G216*10,"")</f>
        <v/>
      </c>
      <c r="BM219" s="83" t="str">
        <f>IF(A218&lt;$C$9,'ASSIGNMENT-CLASSTEST'!H216*10,"")</f>
        <v/>
      </c>
      <c r="BN219" s="83" t="str">
        <f>IF(A218&lt;$C$9,'ASSIGNMENT-CLASSTEST'!I216*10,"")</f>
        <v/>
      </c>
      <c r="BO219" s="83" t="str">
        <f>IF(A218&lt;$C$9,('ASSIGNMENT-CLASSTEST'!D216*100)/15,"")</f>
        <v/>
      </c>
      <c r="BP219" s="83" t="str">
        <f>IF(A218&lt;$C$9,('ASSIGNMENT-CLASSTEST'!E216*100)/15,"")</f>
        <v/>
      </c>
      <c r="BQ219" s="83" t="str">
        <f t="shared" si="86"/>
        <v/>
      </c>
      <c r="BR219" s="83" t="str">
        <f t="shared" si="87"/>
        <v/>
      </c>
      <c r="BS219" s="103" t="str">
        <f t="shared" si="104"/>
        <v/>
      </c>
      <c r="BT219" s="103" t="str">
        <f t="shared" si="105"/>
        <v/>
      </c>
      <c r="BU219" s="103" t="str">
        <f t="shared" si="106"/>
        <v/>
      </c>
      <c r="BV219" s="103" t="str">
        <f t="shared" si="107"/>
        <v/>
      </c>
    </row>
    <row r="220" spans="1:74" x14ac:dyDescent="0.25">
      <c r="A220" s="66" t="str">
        <f>IF(A219&lt;$C$9,'MASTER COPY'!A218,"")</f>
        <v/>
      </c>
      <c r="B220" s="34" t="str">
        <f>IF(A219&lt;$C$9,'MASTER COPY'!B218,"")</f>
        <v/>
      </c>
      <c r="C220" s="34" t="str">
        <f>IF(A219&lt;$C$9,'MASTER COPY'!C218,"")</f>
        <v/>
      </c>
      <c r="D220" s="46" t="str">
        <f t="shared" si="95"/>
        <v/>
      </c>
      <c r="E220" s="36" t="str">
        <f t="shared" si="81"/>
        <v/>
      </c>
      <c r="F220" s="46" t="str">
        <f t="shared" si="96"/>
        <v/>
      </c>
      <c r="G220" s="66" t="str">
        <f t="shared" si="82"/>
        <v/>
      </c>
      <c r="H220" s="46" t="str">
        <f t="shared" si="97"/>
        <v/>
      </c>
      <c r="I220" s="66" t="str">
        <f t="shared" si="83"/>
        <v/>
      </c>
      <c r="J220" s="46" t="str">
        <f t="shared" si="98"/>
        <v/>
      </c>
      <c r="K220" s="66" t="str">
        <f t="shared" si="84"/>
        <v/>
      </c>
      <c r="L220" s="46" t="str">
        <f t="shared" si="88"/>
        <v/>
      </c>
      <c r="M220" s="66" t="str">
        <f t="shared" si="85"/>
        <v/>
      </c>
      <c r="N220" s="46" t="str">
        <f t="shared" si="99"/>
        <v/>
      </c>
      <c r="O220" s="66" t="str">
        <f t="shared" si="89"/>
        <v/>
      </c>
      <c r="P220" s="46" t="str">
        <f t="shared" si="100"/>
        <v/>
      </c>
      <c r="Q220" s="66" t="str">
        <f t="shared" si="90"/>
        <v/>
      </c>
      <c r="R220" s="46" t="str">
        <f t="shared" si="101"/>
        <v/>
      </c>
      <c r="S220" s="66" t="str">
        <f t="shared" si="91"/>
        <v/>
      </c>
      <c r="T220" s="46" t="str">
        <f t="shared" si="102"/>
        <v/>
      </c>
      <c r="U220" s="66" t="str">
        <f t="shared" si="92"/>
        <v/>
      </c>
      <c r="V220" s="46" t="str">
        <f t="shared" si="103"/>
        <v/>
      </c>
      <c r="W220" s="65" t="str">
        <f t="shared" si="93"/>
        <v/>
      </c>
      <c r="X220" s="46" t="str">
        <f>IF(A219&lt;$C$9,'MASTER COPY'!M218,"")</f>
        <v/>
      </c>
      <c r="Y220" s="66" t="str">
        <f t="shared" si="94"/>
        <v/>
      </c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L220" s="83" t="str">
        <f>IF(A219&lt;$C$9,'ASSIGNMENT-CLASSTEST'!G217*10,"")</f>
        <v/>
      </c>
      <c r="BM220" s="83" t="str">
        <f>IF(A219&lt;$C$9,'ASSIGNMENT-CLASSTEST'!H217*10,"")</f>
        <v/>
      </c>
      <c r="BN220" s="83" t="str">
        <f>IF(A219&lt;$C$9,'ASSIGNMENT-CLASSTEST'!I217*10,"")</f>
        <v/>
      </c>
      <c r="BO220" s="83" t="str">
        <f>IF(A219&lt;$C$9,('ASSIGNMENT-CLASSTEST'!D217*100)/15,"")</f>
        <v/>
      </c>
      <c r="BP220" s="83" t="str">
        <f>IF(A219&lt;$C$9,('ASSIGNMENT-CLASSTEST'!E217*100)/15,"")</f>
        <v/>
      </c>
      <c r="BQ220" s="83" t="str">
        <f t="shared" si="86"/>
        <v/>
      </c>
      <c r="BR220" s="83" t="str">
        <f t="shared" si="87"/>
        <v/>
      </c>
      <c r="BS220" s="103" t="str">
        <f t="shared" si="104"/>
        <v/>
      </c>
      <c r="BT220" s="103" t="str">
        <f t="shared" si="105"/>
        <v/>
      </c>
      <c r="BU220" s="103" t="str">
        <f t="shared" si="106"/>
        <v/>
      </c>
      <c r="BV220" s="103" t="str">
        <f t="shared" si="107"/>
        <v/>
      </c>
    </row>
    <row r="221" spans="1:74" x14ac:dyDescent="0.25">
      <c r="A221" s="66" t="str">
        <f>IF(A220&lt;$C$9,'MASTER COPY'!A219,"")</f>
        <v/>
      </c>
      <c r="B221" s="34" t="str">
        <f>IF(A220&lt;$C$9,'MASTER COPY'!B219,"")</f>
        <v/>
      </c>
      <c r="C221" s="34" t="str">
        <f>IF(A220&lt;$C$9,'MASTER COPY'!C219,"")</f>
        <v/>
      </c>
      <c r="D221" s="46" t="str">
        <f t="shared" si="95"/>
        <v/>
      </c>
      <c r="E221" s="36" t="str">
        <f t="shared" si="81"/>
        <v/>
      </c>
      <c r="F221" s="46" t="str">
        <f t="shared" si="96"/>
        <v/>
      </c>
      <c r="G221" s="66" t="str">
        <f t="shared" si="82"/>
        <v/>
      </c>
      <c r="H221" s="46" t="str">
        <f t="shared" si="97"/>
        <v/>
      </c>
      <c r="I221" s="66" t="str">
        <f t="shared" si="83"/>
        <v/>
      </c>
      <c r="J221" s="46" t="str">
        <f t="shared" si="98"/>
        <v/>
      </c>
      <c r="K221" s="66" t="str">
        <f t="shared" si="84"/>
        <v/>
      </c>
      <c r="L221" s="46" t="str">
        <f t="shared" si="88"/>
        <v/>
      </c>
      <c r="M221" s="66" t="str">
        <f t="shared" si="85"/>
        <v/>
      </c>
      <c r="N221" s="46" t="str">
        <f t="shared" si="99"/>
        <v/>
      </c>
      <c r="O221" s="66" t="str">
        <f t="shared" si="89"/>
        <v/>
      </c>
      <c r="P221" s="46" t="str">
        <f t="shared" si="100"/>
        <v/>
      </c>
      <c r="Q221" s="66" t="str">
        <f t="shared" si="90"/>
        <v/>
      </c>
      <c r="R221" s="46" t="str">
        <f t="shared" si="101"/>
        <v/>
      </c>
      <c r="S221" s="66" t="str">
        <f t="shared" si="91"/>
        <v/>
      </c>
      <c r="T221" s="46" t="str">
        <f t="shared" si="102"/>
        <v/>
      </c>
      <c r="U221" s="66" t="str">
        <f t="shared" si="92"/>
        <v/>
      </c>
      <c r="V221" s="46" t="str">
        <f t="shared" si="103"/>
        <v/>
      </c>
      <c r="W221" s="65" t="str">
        <f t="shared" si="93"/>
        <v/>
      </c>
      <c r="X221" s="46" t="str">
        <f>IF(A220&lt;$C$9,'MASTER COPY'!M219,"")</f>
        <v/>
      </c>
      <c r="Y221" s="66" t="str">
        <f t="shared" si="94"/>
        <v/>
      </c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L221" s="83" t="str">
        <f>IF(A220&lt;$C$9,'ASSIGNMENT-CLASSTEST'!G218*10,"")</f>
        <v/>
      </c>
      <c r="BM221" s="83" t="str">
        <f>IF(A220&lt;$C$9,'ASSIGNMENT-CLASSTEST'!H218*10,"")</f>
        <v/>
      </c>
      <c r="BN221" s="83" t="str">
        <f>IF(A220&lt;$C$9,'ASSIGNMENT-CLASSTEST'!I218*10,"")</f>
        <v/>
      </c>
      <c r="BO221" s="83" t="str">
        <f>IF(A220&lt;$C$9,('ASSIGNMENT-CLASSTEST'!D218*100)/15,"")</f>
        <v/>
      </c>
      <c r="BP221" s="83" t="str">
        <f>IF(A220&lt;$C$9,('ASSIGNMENT-CLASSTEST'!E218*100)/15,"")</f>
        <v/>
      </c>
      <c r="BQ221" s="83" t="str">
        <f t="shared" si="86"/>
        <v/>
      </c>
      <c r="BR221" s="83" t="str">
        <f t="shared" si="87"/>
        <v/>
      </c>
      <c r="BS221" s="103" t="str">
        <f t="shared" si="104"/>
        <v/>
      </c>
      <c r="BT221" s="103" t="str">
        <f t="shared" si="105"/>
        <v/>
      </c>
      <c r="BU221" s="103" t="str">
        <f t="shared" si="106"/>
        <v/>
      </c>
      <c r="BV221" s="103" t="str">
        <f t="shared" si="107"/>
        <v/>
      </c>
    </row>
    <row r="222" spans="1:74" x14ac:dyDescent="0.25">
      <c r="A222" s="66" t="str">
        <f>IF(A221&lt;$C$9,'MASTER COPY'!A220,"")</f>
        <v/>
      </c>
      <c r="B222" s="34" t="str">
        <f>IF(A221&lt;$C$9,'MASTER COPY'!B220,"")</f>
        <v/>
      </c>
      <c r="C222" s="34" t="str">
        <f>IF(A221&lt;$C$9,'MASTER COPY'!C220,"")</f>
        <v/>
      </c>
      <c r="D222" s="46" t="str">
        <f t="shared" si="95"/>
        <v/>
      </c>
      <c r="E222" s="36" t="str">
        <f t="shared" ref="E222:E260" si="108">IF(A221&lt;$C$9,IF(((D222/$D$9)*100)&lt;$E$9,"N","Y"),"")</f>
        <v/>
      </c>
      <c r="F222" s="46" t="str">
        <f t="shared" si="96"/>
        <v/>
      </c>
      <c r="G222" s="66" t="str">
        <f t="shared" ref="G222:G260" si="109">IF(A221&lt;$C$9,IF(((F222/$F$9)*100)&lt;$G$9,"N","Y"),"")</f>
        <v/>
      </c>
      <c r="H222" s="46" t="str">
        <f t="shared" si="97"/>
        <v/>
      </c>
      <c r="I222" s="66" t="str">
        <f t="shared" ref="I222:I260" si="110">IF(A221&lt;$C$9,IF(((H222/$H$9)*100)&lt;$J$9,"N","Y"),"")</f>
        <v/>
      </c>
      <c r="J222" s="46" t="str">
        <f t="shared" si="98"/>
        <v/>
      </c>
      <c r="K222" s="66" t="str">
        <f t="shared" ref="K222:K260" si="111">IF(A221&lt;$C$9,IF(((J222/$J$9)*100)&lt;$K$9,"N","Y"),"")</f>
        <v/>
      </c>
      <c r="L222" s="46" t="str">
        <f t="shared" si="88"/>
        <v/>
      </c>
      <c r="M222" s="66" t="str">
        <f t="shared" ref="M222:M260" si="112">IF(A221&lt;$C$9,IF(((L222/$L$9)*100)&lt;$M$9,"N","Y"),"")</f>
        <v/>
      </c>
      <c r="N222" s="46" t="str">
        <f t="shared" si="99"/>
        <v/>
      </c>
      <c r="O222" s="66" t="str">
        <f t="shared" si="89"/>
        <v/>
      </c>
      <c r="P222" s="46" t="str">
        <f t="shared" si="100"/>
        <v/>
      </c>
      <c r="Q222" s="66" t="str">
        <f t="shared" si="90"/>
        <v/>
      </c>
      <c r="R222" s="46" t="str">
        <f t="shared" si="101"/>
        <v/>
      </c>
      <c r="S222" s="66" t="str">
        <f t="shared" si="91"/>
        <v/>
      </c>
      <c r="T222" s="46" t="str">
        <f t="shared" si="102"/>
        <v/>
      </c>
      <c r="U222" s="66" t="str">
        <f t="shared" si="92"/>
        <v/>
      </c>
      <c r="V222" s="46" t="str">
        <f t="shared" si="103"/>
        <v/>
      </c>
      <c r="W222" s="65" t="str">
        <f t="shared" si="93"/>
        <v/>
      </c>
      <c r="X222" s="46" t="str">
        <f>IF(A221&lt;$C$9,'MASTER COPY'!M220,"")</f>
        <v/>
      </c>
      <c r="Y222" s="66" t="str">
        <f t="shared" si="94"/>
        <v/>
      </c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L222" s="83" t="str">
        <f>IF(A221&lt;$C$9,'ASSIGNMENT-CLASSTEST'!G219*10,"")</f>
        <v/>
      </c>
      <c r="BM222" s="83" t="str">
        <f>IF(A221&lt;$C$9,'ASSIGNMENT-CLASSTEST'!H219*10,"")</f>
        <v/>
      </c>
      <c r="BN222" s="83" t="str">
        <f>IF(A221&lt;$C$9,'ASSIGNMENT-CLASSTEST'!I219*10,"")</f>
        <v/>
      </c>
      <c r="BO222" s="83" t="str">
        <f>IF(A221&lt;$C$9,('ASSIGNMENT-CLASSTEST'!D219*100)/15,"")</f>
        <v/>
      </c>
      <c r="BP222" s="83" t="str">
        <f>IF(A221&lt;$C$9,('ASSIGNMENT-CLASSTEST'!E219*100)/15,"")</f>
        <v/>
      </c>
      <c r="BQ222" s="83" t="str">
        <f t="shared" ref="BQ222:BQ260" si="113">IF(A221&lt;$C$9,AVERAGE(BL222:BN222),"")</f>
        <v/>
      </c>
      <c r="BR222" s="83" t="str">
        <f t="shared" ref="BR222:BR260" si="114">IF(A221&lt;$C$9,AVERAGE(BO222:BP222),"")</f>
        <v/>
      </c>
      <c r="BS222" s="103" t="str">
        <f t="shared" si="104"/>
        <v/>
      </c>
      <c r="BT222" s="103" t="str">
        <f t="shared" si="105"/>
        <v/>
      </c>
      <c r="BU222" s="103" t="str">
        <f t="shared" si="106"/>
        <v/>
      </c>
      <c r="BV222" s="103" t="str">
        <f t="shared" si="107"/>
        <v/>
      </c>
    </row>
    <row r="223" spans="1:74" x14ac:dyDescent="0.25">
      <c r="A223" s="66" t="str">
        <f>IF(A222&lt;$C$9,'MASTER COPY'!A221,"")</f>
        <v/>
      </c>
      <c r="B223" s="34" t="str">
        <f>IF(A222&lt;$C$9,'MASTER COPY'!B221,"")</f>
        <v/>
      </c>
      <c r="C223" s="34" t="str">
        <f>IF(A222&lt;$C$9,'MASTER COPY'!C221,"")</f>
        <v/>
      </c>
      <c r="D223" s="46" t="str">
        <f t="shared" si="95"/>
        <v/>
      </c>
      <c r="E223" s="36" t="str">
        <f t="shared" si="108"/>
        <v/>
      </c>
      <c r="F223" s="46" t="str">
        <f t="shared" si="96"/>
        <v/>
      </c>
      <c r="G223" s="66" t="str">
        <f t="shared" si="109"/>
        <v/>
      </c>
      <c r="H223" s="46" t="str">
        <f t="shared" si="97"/>
        <v/>
      </c>
      <c r="I223" s="66" t="str">
        <f t="shared" si="110"/>
        <v/>
      </c>
      <c r="J223" s="46" t="str">
        <f t="shared" si="98"/>
        <v/>
      </c>
      <c r="K223" s="66" t="str">
        <f t="shared" si="111"/>
        <v/>
      </c>
      <c r="L223" s="46" t="str">
        <f t="shared" si="88"/>
        <v/>
      </c>
      <c r="M223" s="66" t="str">
        <f t="shared" si="112"/>
        <v/>
      </c>
      <c r="N223" s="46" t="str">
        <f t="shared" si="99"/>
        <v/>
      </c>
      <c r="O223" s="66" t="str">
        <f t="shared" si="89"/>
        <v/>
      </c>
      <c r="P223" s="46" t="str">
        <f t="shared" si="100"/>
        <v/>
      </c>
      <c r="Q223" s="66" t="str">
        <f t="shared" si="90"/>
        <v/>
      </c>
      <c r="R223" s="46" t="str">
        <f t="shared" si="101"/>
        <v/>
      </c>
      <c r="S223" s="66" t="str">
        <f t="shared" si="91"/>
        <v/>
      </c>
      <c r="T223" s="46" t="str">
        <f t="shared" si="102"/>
        <v/>
      </c>
      <c r="U223" s="66" t="str">
        <f t="shared" si="92"/>
        <v/>
      </c>
      <c r="V223" s="46" t="str">
        <f t="shared" si="103"/>
        <v/>
      </c>
      <c r="W223" s="65" t="str">
        <f t="shared" si="93"/>
        <v/>
      </c>
      <c r="X223" s="46" t="str">
        <f>IF(A222&lt;$C$9,'MASTER COPY'!M221,"")</f>
        <v/>
      </c>
      <c r="Y223" s="66" t="str">
        <f t="shared" si="94"/>
        <v/>
      </c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L223" s="83" t="str">
        <f>IF(A222&lt;$C$9,'ASSIGNMENT-CLASSTEST'!G220*10,"")</f>
        <v/>
      </c>
      <c r="BM223" s="83" t="str">
        <f>IF(A222&lt;$C$9,'ASSIGNMENT-CLASSTEST'!H220*10,"")</f>
        <v/>
      </c>
      <c r="BN223" s="83" t="str">
        <f>IF(A222&lt;$C$9,'ASSIGNMENT-CLASSTEST'!I220*10,"")</f>
        <v/>
      </c>
      <c r="BO223" s="83" t="str">
        <f>IF(A222&lt;$C$9,('ASSIGNMENT-CLASSTEST'!D220*100)/15,"")</f>
        <v/>
      </c>
      <c r="BP223" s="83" t="str">
        <f>IF(A222&lt;$C$9,('ASSIGNMENT-CLASSTEST'!E220*100)/15,"")</f>
        <v/>
      </c>
      <c r="BQ223" s="83" t="str">
        <f t="shared" si="113"/>
        <v/>
      </c>
      <c r="BR223" s="83" t="str">
        <f t="shared" si="114"/>
        <v/>
      </c>
      <c r="BS223" s="103" t="str">
        <f t="shared" si="104"/>
        <v/>
      </c>
      <c r="BT223" s="103" t="str">
        <f t="shared" si="105"/>
        <v/>
      </c>
      <c r="BU223" s="103" t="str">
        <f t="shared" si="106"/>
        <v/>
      </c>
      <c r="BV223" s="103" t="str">
        <f t="shared" si="107"/>
        <v/>
      </c>
    </row>
    <row r="224" spans="1:74" x14ac:dyDescent="0.25">
      <c r="A224" s="66" t="str">
        <f>IF(A223&lt;$C$9,'MASTER COPY'!A222,"")</f>
        <v/>
      </c>
      <c r="B224" s="34" t="str">
        <f>IF(A223&lt;$C$9,'MASTER COPY'!B222,"")</f>
        <v/>
      </c>
      <c r="C224" s="34" t="str">
        <f>IF(A223&lt;$C$9,'MASTER COPY'!C222,"")</f>
        <v/>
      </c>
      <c r="D224" s="46" t="str">
        <f t="shared" si="95"/>
        <v/>
      </c>
      <c r="E224" s="36" t="str">
        <f t="shared" si="108"/>
        <v/>
      </c>
      <c r="F224" s="46" t="str">
        <f t="shared" si="96"/>
        <v/>
      </c>
      <c r="G224" s="66" t="str">
        <f t="shared" si="109"/>
        <v/>
      </c>
      <c r="H224" s="46" t="str">
        <f t="shared" si="97"/>
        <v/>
      </c>
      <c r="I224" s="66" t="str">
        <f t="shared" si="110"/>
        <v/>
      </c>
      <c r="J224" s="46" t="str">
        <f t="shared" si="98"/>
        <v/>
      </c>
      <c r="K224" s="66" t="str">
        <f t="shared" si="111"/>
        <v/>
      </c>
      <c r="L224" s="46" t="str">
        <f t="shared" si="88"/>
        <v/>
      </c>
      <c r="M224" s="66" t="str">
        <f t="shared" si="112"/>
        <v/>
      </c>
      <c r="N224" s="46" t="str">
        <f t="shared" si="99"/>
        <v/>
      </c>
      <c r="O224" s="66" t="str">
        <f t="shared" si="89"/>
        <v/>
      </c>
      <c r="P224" s="46" t="str">
        <f t="shared" si="100"/>
        <v/>
      </c>
      <c r="Q224" s="66" t="str">
        <f t="shared" si="90"/>
        <v/>
      </c>
      <c r="R224" s="46" t="str">
        <f t="shared" si="101"/>
        <v/>
      </c>
      <c r="S224" s="66" t="str">
        <f t="shared" si="91"/>
        <v/>
      </c>
      <c r="T224" s="46" t="str">
        <f t="shared" si="102"/>
        <v/>
      </c>
      <c r="U224" s="66" t="str">
        <f t="shared" si="92"/>
        <v/>
      </c>
      <c r="V224" s="46" t="str">
        <f t="shared" si="103"/>
        <v/>
      </c>
      <c r="W224" s="65" t="str">
        <f t="shared" si="93"/>
        <v/>
      </c>
      <c r="X224" s="46" t="str">
        <f>IF(A223&lt;$C$9,'MASTER COPY'!M222,"")</f>
        <v/>
      </c>
      <c r="Y224" s="66" t="str">
        <f t="shared" si="94"/>
        <v/>
      </c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L224" s="83" t="str">
        <f>IF(A223&lt;$C$9,'ASSIGNMENT-CLASSTEST'!G221*10,"")</f>
        <v/>
      </c>
      <c r="BM224" s="83" t="str">
        <f>IF(A223&lt;$C$9,'ASSIGNMENT-CLASSTEST'!H221*10,"")</f>
        <v/>
      </c>
      <c r="BN224" s="83" t="str">
        <f>IF(A223&lt;$C$9,'ASSIGNMENT-CLASSTEST'!I221*10,"")</f>
        <v/>
      </c>
      <c r="BO224" s="83" t="str">
        <f>IF(A223&lt;$C$9,('ASSIGNMENT-CLASSTEST'!D221*100)/15,"")</f>
        <v/>
      </c>
      <c r="BP224" s="83" t="str">
        <f>IF(A223&lt;$C$9,('ASSIGNMENT-CLASSTEST'!E221*100)/15,"")</f>
        <v/>
      </c>
      <c r="BQ224" s="83" t="str">
        <f t="shared" si="113"/>
        <v/>
      </c>
      <c r="BR224" s="83" t="str">
        <f t="shared" si="114"/>
        <v/>
      </c>
      <c r="BS224" s="103" t="str">
        <f t="shared" si="104"/>
        <v/>
      </c>
      <c r="BT224" s="103" t="str">
        <f t="shared" si="105"/>
        <v/>
      </c>
      <c r="BU224" s="103" t="str">
        <f t="shared" si="106"/>
        <v/>
      </c>
      <c r="BV224" s="103" t="str">
        <f t="shared" si="107"/>
        <v/>
      </c>
    </row>
    <row r="225" spans="1:74" x14ac:dyDescent="0.25">
      <c r="A225" s="66" t="str">
        <f>IF(A224&lt;$C$9,'MASTER COPY'!A223,"")</f>
        <v/>
      </c>
      <c r="B225" s="34" t="str">
        <f>IF(A224&lt;$C$9,'MASTER COPY'!B223,"")</f>
        <v/>
      </c>
      <c r="C225" s="34" t="str">
        <f>IF(A224&lt;$C$9,'MASTER COPY'!C223,"")</f>
        <v/>
      </c>
      <c r="D225" s="46" t="str">
        <f t="shared" si="95"/>
        <v/>
      </c>
      <c r="E225" s="36" t="str">
        <f t="shared" si="108"/>
        <v/>
      </c>
      <c r="F225" s="46" t="str">
        <f t="shared" si="96"/>
        <v/>
      </c>
      <c r="G225" s="66" t="str">
        <f t="shared" si="109"/>
        <v/>
      </c>
      <c r="H225" s="46" t="str">
        <f t="shared" si="97"/>
        <v/>
      </c>
      <c r="I225" s="66" t="str">
        <f t="shared" si="110"/>
        <v/>
      </c>
      <c r="J225" s="46" t="str">
        <f t="shared" si="98"/>
        <v/>
      </c>
      <c r="K225" s="66" t="str">
        <f t="shared" si="111"/>
        <v/>
      </c>
      <c r="L225" s="46" t="str">
        <f t="shared" si="88"/>
        <v/>
      </c>
      <c r="M225" s="66" t="str">
        <f t="shared" si="112"/>
        <v/>
      </c>
      <c r="N225" s="46" t="str">
        <f t="shared" si="99"/>
        <v/>
      </c>
      <c r="O225" s="66" t="str">
        <f t="shared" si="89"/>
        <v/>
      </c>
      <c r="P225" s="46" t="str">
        <f t="shared" si="100"/>
        <v/>
      </c>
      <c r="Q225" s="66" t="str">
        <f t="shared" si="90"/>
        <v/>
      </c>
      <c r="R225" s="46" t="str">
        <f t="shared" si="101"/>
        <v/>
      </c>
      <c r="S225" s="66" t="str">
        <f t="shared" si="91"/>
        <v/>
      </c>
      <c r="T225" s="46" t="str">
        <f t="shared" si="102"/>
        <v/>
      </c>
      <c r="U225" s="66" t="str">
        <f t="shared" si="92"/>
        <v/>
      </c>
      <c r="V225" s="46" t="str">
        <f t="shared" si="103"/>
        <v/>
      </c>
      <c r="W225" s="65" t="str">
        <f t="shared" si="93"/>
        <v/>
      </c>
      <c r="X225" s="46" t="str">
        <f>IF(A224&lt;$C$9,'MASTER COPY'!M223,"")</f>
        <v/>
      </c>
      <c r="Y225" s="66" t="str">
        <f t="shared" si="94"/>
        <v/>
      </c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L225" s="83" t="str">
        <f>IF(A224&lt;$C$9,'ASSIGNMENT-CLASSTEST'!G222*10,"")</f>
        <v/>
      </c>
      <c r="BM225" s="83" t="str">
        <f>IF(A224&lt;$C$9,'ASSIGNMENT-CLASSTEST'!H222*10,"")</f>
        <v/>
      </c>
      <c r="BN225" s="83" t="str">
        <f>IF(A224&lt;$C$9,'ASSIGNMENT-CLASSTEST'!I222*10,"")</f>
        <v/>
      </c>
      <c r="BO225" s="83" t="str">
        <f>IF(A224&lt;$C$9,('ASSIGNMENT-CLASSTEST'!D222*100)/15,"")</f>
        <v/>
      </c>
      <c r="BP225" s="83" t="str">
        <f>IF(A224&lt;$C$9,('ASSIGNMENT-CLASSTEST'!E222*100)/15,"")</f>
        <v/>
      </c>
      <c r="BQ225" s="83" t="str">
        <f t="shared" si="113"/>
        <v/>
      </c>
      <c r="BR225" s="83" t="str">
        <f t="shared" si="114"/>
        <v/>
      </c>
      <c r="BS225" s="103" t="str">
        <f t="shared" si="104"/>
        <v/>
      </c>
      <c r="BT225" s="103" t="str">
        <f t="shared" si="105"/>
        <v/>
      </c>
      <c r="BU225" s="103" t="str">
        <f t="shared" si="106"/>
        <v/>
      </c>
      <c r="BV225" s="103" t="str">
        <f t="shared" si="107"/>
        <v/>
      </c>
    </row>
    <row r="226" spans="1:74" x14ac:dyDescent="0.25">
      <c r="A226" s="66" t="str">
        <f>IF(A225&lt;$C$9,'MASTER COPY'!A224,"")</f>
        <v/>
      </c>
      <c r="B226" s="34" t="str">
        <f>IF(A225&lt;$C$9,'MASTER COPY'!B224,"")</f>
        <v/>
      </c>
      <c r="C226" s="34" t="str">
        <f>IF(A225&lt;$C$9,'MASTER COPY'!C224,"")</f>
        <v/>
      </c>
      <c r="D226" s="46" t="str">
        <f t="shared" si="95"/>
        <v/>
      </c>
      <c r="E226" s="36" t="str">
        <f t="shared" si="108"/>
        <v/>
      </c>
      <c r="F226" s="46" t="str">
        <f t="shared" si="96"/>
        <v/>
      </c>
      <c r="G226" s="66" t="str">
        <f t="shared" si="109"/>
        <v/>
      </c>
      <c r="H226" s="46" t="str">
        <f t="shared" si="97"/>
        <v/>
      </c>
      <c r="I226" s="66" t="str">
        <f t="shared" si="110"/>
        <v/>
      </c>
      <c r="J226" s="46" t="str">
        <f t="shared" si="98"/>
        <v/>
      </c>
      <c r="K226" s="66" t="str">
        <f t="shared" si="111"/>
        <v/>
      </c>
      <c r="L226" s="46" t="str">
        <f t="shared" si="88"/>
        <v/>
      </c>
      <c r="M226" s="66" t="str">
        <f t="shared" si="112"/>
        <v/>
      </c>
      <c r="N226" s="46" t="str">
        <f t="shared" si="99"/>
        <v/>
      </c>
      <c r="O226" s="66" t="str">
        <f t="shared" si="89"/>
        <v/>
      </c>
      <c r="P226" s="46" t="str">
        <f t="shared" si="100"/>
        <v/>
      </c>
      <c r="Q226" s="66" t="str">
        <f t="shared" si="90"/>
        <v/>
      </c>
      <c r="R226" s="46" t="str">
        <f t="shared" si="101"/>
        <v/>
      </c>
      <c r="S226" s="66" t="str">
        <f t="shared" si="91"/>
        <v/>
      </c>
      <c r="T226" s="46" t="str">
        <f t="shared" si="102"/>
        <v/>
      </c>
      <c r="U226" s="66" t="str">
        <f t="shared" si="92"/>
        <v/>
      </c>
      <c r="V226" s="46" t="str">
        <f t="shared" si="103"/>
        <v/>
      </c>
      <c r="W226" s="65" t="str">
        <f t="shared" si="93"/>
        <v/>
      </c>
      <c r="X226" s="46" t="str">
        <f>IF(A225&lt;$C$9,'MASTER COPY'!M224,"")</f>
        <v/>
      </c>
      <c r="Y226" s="66" t="str">
        <f t="shared" si="94"/>
        <v/>
      </c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L226" s="83" t="str">
        <f>IF(A225&lt;$C$9,'ASSIGNMENT-CLASSTEST'!G223*10,"")</f>
        <v/>
      </c>
      <c r="BM226" s="83" t="str">
        <f>IF(A225&lt;$C$9,'ASSIGNMENT-CLASSTEST'!H223*10,"")</f>
        <v/>
      </c>
      <c r="BN226" s="83" t="str">
        <f>IF(A225&lt;$C$9,'ASSIGNMENT-CLASSTEST'!I223*10,"")</f>
        <v/>
      </c>
      <c r="BO226" s="83" t="str">
        <f>IF(A225&lt;$C$9,('ASSIGNMENT-CLASSTEST'!D223*100)/15,"")</f>
        <v/>
      </c>
      <c r="BP226" s="83" t="str">
        <f>IF(A225&lt;$C$9,('ASSIGNMENT-CLASSTEST'!E223*100)/15,"")</f>
        <v/>
      </c>
      <c r="BQ226" s="83" t="str">
        <f t="shared" si="113"/>
        <v/>
      </c>
      <c r="BR226" s="83" t="str">
        <f t="shared" si="114"/>
        <v/>
      </c>
      <c r="BS226" s="103" t="str">
        <f t="shared" si="104"/>
        <v/>
      </c>
      <c r="BT226" s="103" t="str">
        <f t="shared" si="105"/>
        <v/>
      </c>
      <c r="BU226" s="103" t="str">
        <f t="shared" si="106"/>
        <v/>
      </c>
      <c r="BV226" s="103" t="str">
        <f t="shared" si="107"/>
        <v/>
      </c>
    </row>
    <row r="227" spans="1:74" x14ac:dyDescent="0.25">
      <c r="A227" s="66" t="str">
        <f>IF(A226&lt;$C$9,'MASTER COPY'!A225,"")</f>
        <v/>
      </c>
      <c r="B227" s="34" t="str">
        <f>IF(A226&lt;$C$9,'MASTER COPY'!B225,"")</f>
        <v/>
      </c>
      <c r="C227" s="34" t="str">
        <f>IF(A226&lt;$C$9,'MASTER COPY'!C225,"")</f>
        <v/>
      </c>
      <c r="D227" s="46" t="str">
        <f t="shared" si="95"/>
        <v/>
      </c>
      <c r="E227" s="36" t="str">
        <f t="shared" si="108"/>
        <v/>
      </c>
      <c r="F227" s="46" t="str">
        <f t="shared" si="96"/>
        <v/>
      </c>
      <c r="G227" s="66" t="str">
        <f t="shared" si="109"/>
        <v/>
      </c>
      <c r="H227" s="46" t="str">
        <f t="shared" si="97"/>
        <v/>
      </c>
      <c r="I227" s="66" t="str">
        <f t="shared" si="110"/>
        <v/>
      </c>
      <c r="J227" s="46" t="str">
        <f t="shared" si="98"/>
        <v/>
      </c>
      <c r="K227" s="66" t="str">
        <f t="shared" si="111"/>
        <v/>
      </c>
      <c r="L227" s="46" t="str">
        <f t="shared" si="88"/>
        <v/>
      </c>
      <c r="M227" s="66" t="str">
        <f t="shared" si="112"/>
        <v/>
      </c>
      <c r="N227" s="46" t="str">
        <f t="shared" si="99"/>
        <v/>
      </c>
      <c r="O227" s="66" t="str">
        <f t="shared" si="89"/>
        <v/>
      </c>
      <c r="P227" s="46" t="str">
        <f t="shared" si="100"/>
        <v/>
      </c>
      <c r="Q227" s="66" t="str">
        <f t="shared" si="90"/>
        <v/>
      </c>
      <c r="R227" s="46" t="str">
        <f t="shared" si="101"/>
        <v/>
      </c>
      <c r="S227" s="66" t="str">
        <f t="shared" si="91"/>
        <v/>
      </c>
      <c r="T227" s="46" t="str">
        <f t="shared" si="102"/>
        <v/>
      </c>
      <c r="U227" s="66" t="str">
        <f t="shared" si="92"/>
        <v/>
      </c>
      <c r="V227" s="46" t="str">
        <f t="shared" si="103"/>
        <v/>
      </c>
      <c r="W227" s="65" t="str">
        <f t="shared" si="93"/>
        <v/>
      </c>
      <c r="X227" s="46" t="str">
        <f>IF(A226&lt;$C$9,'MASTER COPY'!M225,"")</f>
        <v/>
      </c>
      <c r="Y227" s="66" t="str">
        <f t="shared" si="94"/>
        <v/>
      </c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L227" s="83" t="str">
        <f>IF(A226&lt;$C$9,'ASSIGNMENT-CLASSTEST'!G224*10,"")</f>
        <v/>
      </c>
      <c r="BM227" s="83" t="str">
        <f>IF(A226&lt;$C$9,'ASSIGNMENT-CLASSTEST'!H224*10,"")</f>
        <v/>
      </c>
      <c r="BN227" s="83" t="str">
        <f>IF(A226&lt;$C$9,'ASSIGNMENT-CLASSTEST'!I224*10,"")</f>
        <v/>
      </c>
      <c r="BO227" s="83" t="str">
        <f>IF(A226&lt;$C$9,('ASSIGNMENT-CLASSTEST'!D224*100)/15,"")</f>
        <v/>
      </c>
      <c r="BP227" s="83" t="str">
        <f>IF(A226&lt;$C$9,('ASSIGNMENT-CLASSTEST'!E224*100)/15,"")</f>
        <v/>
      </c>
      <c r="BQ227" s="83" t="str">
        <f t="shared" si="113"/>
        <v/>
      </c>
      <c r="BR227" s="83" t="str">
        <f t="shared" si="114"/>
        <v/>
      </c>
      <c r="BS227" s="103" t="str">
        <f t="shared" si="104"/>
        <v/>
      </c>
      <c r="BT227" s="103" t="str">
        <f t="shared" si="105"/>
        <v/>
      </c>
      <c r="BU227" s="103" t="str">
        <f t="shared" si="106"/>
        <v/>
      </c>
      <c r="BV227" s="103" t="str">
        <f t="shared" si="107"/>
        <v/>
      </c>
    </row>
    <row r="228" spans="1:74" x14ac:dyDescent="0.25">
      <c r="A228" s="66" t="str">
        <f>IF(A227&lt;$C$9,'MASTER COPY'!A226,"")</f>
        <v/>
      </c>
      <c r="B228" s="34" t="str">
        <f>IF(A227&lt;$C$9,'MASTER COPY'!B226,"")</f>
        <v/>
      </c>
      <c r="C228" s="34" t="str">
        <f>IF(A227&lt;$C$9,'MASTER COPY'!C226,"")</f>
        <v/>
      </c>
      <c r="D228" s="46" t="str">
        <f t="shared" si="95"/>
        <v/>
      </c>
      <c r="E228" s="36" t="str">
        <f t="shared" si="108"/>
        <v/>
      </c>
      <c r="F228" s="46" t="str">
        <f t="shared" si="96"/>
        <v/>
      </c>
      <c r="G228" s="66" t="str">
        <f t="shared" si="109"/>
        <v/>
      </c>
      <c r="H228" s="46" t="str">
        <f t="shared" si="97"/>
        <v/>
      </c>
      <c r="I228" s="66" t="str">
        <f t="shared" si="110"/>
        <v/>
      </c>
      <c r="J228" s="46" t="str">
        <f t="shared" si="98"/>
        <v/>
      </c>
      <c r="K228" s="66" t="str">
        <f t="shared" si="111"/>
        <v/>
      </c>
      <c r="L228" s="46" t="str">
        <f t="shared" si="88"/>
        <v/>
      </c>
      <c r="M228" s="66" t="str">
        <f t="shared" si="112"/>
        <v/>
      </c>
      <c r="N228" s="46" t="str">
        <f t="shared" si="99"/>
        <v/>
      </c>
      <c r="O228" s="66" t="str">
        <f t="shared" si="89"/>
        <v/>
      </c>
      <c r="P228" s="46" t="str">
        <f t="shared" si="100"/>
        <v/>
      </c>
      <c r="Q228" s="66" t="str">
        <f t="shared" si="90"/>
        <v/>
      </c>
      <c r="R228" s="46" t="str">
        <f t="shared" si="101"/>
        <v/>
      </c>
      <c r="S228" s="66" t="str">
        <f t="shared" si="91"/>
        <v/>
      </c>
      <c r="T228" s="46" t="str">
        <f t="shared" si="102"/>
        <v/>
      </c>
      <c r="U228" s="66" t="str">
        <f t="shared" si="92"/>
        <v/>
      </c>
      <c r="V228" s="46" t="str">
        <f t="shared" si="103"/>
        <v/>
      </c>
      <c r="W228" s="65" t="str">
        <f t="shared" si="93"/>
        <v/>
      </c>
      <c r="X228" s="46" t="str">
        <f>IF(A227&lt;$C$9,'MASTER COPY'!M226,"")</f>
        <v/>
      </c>
      <c r="Y228" s="66" t="str">
        <f t="shared" si="94"/>
        <v/>
      </c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L228" s="83" t="str">
        <f>IF(A227&lt;$C$9,'ASSIGNMENT-CLASSTEST'!G225*10,"")</f>
        <v/>
      </c>
      <c r="BM228" s="83" t="str">
        <f>IF(A227&lt;$C$9,'ASSIGNMENT-CLASSTEST'!H225*10,"")</f>
        <v/>
      </c>
      <c r="BN228" s="83" t="str">
        <f>IF(A227&lt;$C$9,'ASSIGNMENT-CLASSTEST'!I225*10,"")</f>
        <v/>
      </c>
      <c r="BO228" s="83" t="str">
        <f>IF(A227&lt;$C$9,('ASSIGNMENT-CLASSTEST'!D225*100)/15,"")</f>
        <v/>
      </c>
      <c r="BP228" s="83" t="str">
        <f>IF(A227&lt;$C$9,('ASSIGNMENT-CLASSTEST'!E225*100)/15,"")</f>
        <v/>
      </c>
      <c r="BQ228" s="83" t="str">
        <f t="shared" si="113"/>
        <v/>
      </c>
      <c r="BR228" s="83" t="str">
        <f t="shared" si="114"/>
        <v/>
      </c>
      <c r="BS228" s="103" t="str">
        <f t="shared" si="104"/>
        <v/>
      </c>
      <c r="BT228" s="103" t="str">
        <f t="shared" si="105"/>
        <v/>
      </c>
      <c r="BU228" s="103" t="str">
        <f t="shared" si="106"/>
        <v/>
      </c>
      <c r="BV228" s="103" t="str">
        <f t="shared" si="107"/>
        <v/>
      </c>
    </row>
    <row r="229" spans="1:74" x14ac:dyDescent="0.25">
      <c r="A229" s="66" t="str">
        <f>IF(A228&lt;$C$9,'MASTER COPY'!A227,"")</f>
        <v/>
      </c>
      <c r="B229" s="34" t="str">
        <f>IF(A228&lt;$C$9,'MASTER COPY'!B227,"")</f>
        <v/>
      </c>
      <c r="C229" s="34" t="str">
        <f>IF(A228&lt;$C$9,'MASTER COPY'!C227,"")</f>
        <v/>
      </c>
      <c r="D229" s="46" t="str">
        <f t="shared" si="95"/>
        <v/>
      </c>
      <c r="E229" s="36" t="str">
        <f t="shared" si="108"/>
        <v/>
      </c>
      <c r="F229" s="46" t="str">
        <f t="shared" si="96"/>
        <v/>
      </c>
      <c r="G229" s="66" t="str">
        <f t="shared" si="109"/>
        <v/>
      </c>
      <c r="H229" s="46" t="str">
        <f t="shared" si="97"/>
        <v/>
      </c>
      <c r="I229" s="66" t="str">
        <f t="shared" si="110"/>
        <v/>
      </c>
      <c r="J229" s="46" t="str">
        <f t="shared" si="98"/>
        <v/>
      </c>
      <c r="K229" s="66" t="str">
        <f t="shared" si="111"/>
        <v/>
      </c>
      <c r="L229" s="46" t="str">
        <f t="shared" si="88"/>
        <v/>
      </c>
      <c r="M229" s="66" t="str">
        <f t="shared" si="112"/>
        <v/>
      </c>
      <c r="N229" s="46" t="str">
        <f t="shared" si="99"/>
        <v/>
      </c>
      <c r="O229" s="66" t="str">
        <f t="shared" si="89"/>
        <v/>
      </c>
      <c r="P229" s="46" t="str">
        <f t="shared" si="100"/>
        <v/>
      </c>
      <c r="Q229" s="66" t="str">
        <f t="shared" si="90"/>
        <v/>
      </c>
      <c r="R229" s="46" t="str">
        <f t="shared" si="101"/>
        <v/>
      </c>
      <c r="S229" s="66" t="str">
        <f t="shared" si="91"/>
        <v/>
      </c>
      <c r="T229" s="46" t="str">
        <f t="shared" si="102"/>
        <v/>
      </c>
      <c r="U229" s="66" t="str">
        <f t="shared" si="92"/>
        <v/>
      </c>
      <c r="V229" s="46" t="str">
        <f t="shared" si="103"/>
        <v/>
      </c>
      <c r="W229" s="65" t="str">
        <f t="shared" si="93"/>
        <v/>
      </c>
      <c r="X229" s="46" t="str">
        <f>IF(A228&lt;$C$9,'MASTER COPY'!M227,"")</f>
        <v/>
      </c>
      <c r="Y229" s="66" t="str">
        <f t="shared" si="94"/>
        <v/>
      </c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L229" s="83" t="str">
        <f>IF(A228&lt;$C$9,'ASSIGNMENT-CLASSTEST'!G226*10,"")</f>
        <v/>
      </c>
      <c r="BM229" s="83" t="str">
        <f>IF(A228&lt;$C$9,'ASSIGNMENT-CLASSTEST'!H226*10,"")</f>
        <v/>
      </c>
      <c r="BN229" s="83" t="str">
        <f>IF(A228&lt;$C$9,'ASSIGNMENT-CLASSTEST'!I226*10,"")</f>
        <v/>
      </c>
      <c r="BO229" s="83" t="str">
        <f>IF(A228&lt;$C$9,('ASSIGNMENT-CLASSTEST'!D226*100)/15,"")</f>
        <v/>
      </c>
      <c r="BP229" s="83" t="str">
        <f>IF(A228&lt;$C$9,('ASSIGNMENT-CLASSTEST'!E226*100)/15,"")</f>
        <v/>
      </c>
      <c r="BQ229" s="83" t="str">
        <f t="shared" si="113"/>
        <v/>
      </c>
      <c r="BR229" s="83" t="str">
        <f t="shared" si="114"/>
        <v/>
      </c>
      <c r="BS229" s="103" t="str">
        <f t="shared" si="104"/>
        <v/>
      </c>
      <c r="BT229" s="103" t="str">
        <f t="shared" si="105"/>
        <v/>
      </c>
      <c r="BU229" s="103" t="str">
        <f t="shared" si="106"/>
        <v/>
      </c>
      <c r="BV229" s="103" t="str">
        <f t="shared" si="107"/>
        <v/>
      </c>
    </row>
    <row r="230" spans="1:74" x14ac:dyDescent="0.25">
      <c r="A230" s="66" t="str">
        <f>IF(A229&lt;$C$9,'MASTER COPY'!A228,"")</f>
        <v/>
      </c>
      <c r="B230" s="34" t="str">
        <f>IF(A229&lt;$C$9,'MASTER COPY'!B228,"")</f>
        <v/>
      </c>
      <c r="C230" s="34" t="str">
        <f>IF(A229&lt;$C$9,'MASTER COPY'!C228,"")</f>
        <v/>
      </c>
      <c r="D230" s="46" t="str">
        <f t="shared" si="95"/>
        <v/>
      </c>
      <c r="E230" s="36" t="str">
        <f t="shared" si="108"/>
        <v/>
      </c>
      <c r="F230" s="46" t="str">
        <f t="shared" si="96"/>
        <v/>
      </c>
      <c r="G230" s="66" t="str">
        <f t="shared" si="109"/>
        <v/>
      </c>
      <c r="H230" s="46" t="str">
        <f t="shared" si="97"/>
        <v/>
      </c>
      <c r="I230" s="66" t="str">
        <f t="shared" si="110"/>
        <v/>
      </c>
      <c r="J230" s="46" t="str">
        <f t="shared" si="98"/>
        <v/>
      </c>
      <c r="K230" s="66" t="str">
        <f t="shared" si="111"/>
        <v/>
      </c>
      <c r="L230" s="46" t="str">
        <f t="shared" si="88"/>
        <v/>
      </c>
      <c r="M230" s="66" t="str">
        <f t="shared" si="112"/>
        <v/>
      </c>
      <c r="N230" s="46" t="str">
        <f t="shared" si="99"/>
        <v/>
      </c>
      <c r="O230" s="66" t="str">
        <f t="shared" si="89"/>
        <v/>
      </c>
      <c r="P230" s="46" t="str">
        <f t="shared" si="100"/>
        <v/>
      </c>
      <c r="Q230" s="66" t="str">
        <f t="shared" si="90"/>
        <v/>
      </c>
      <c r="R230" s="46" t="str">
        <f t="shared" si="101"/>
        <v/>
      </c>
      <c r="S230" s="66" t="str">
        <f t="shared" si="91"/>
        <v/>
      </c>
      <c r="T230" s="46" t="str">
        <f t="shared" si="102"/>
        <v/>
      </c>
      <c r="U230" s="66" t="str">
        <f t="shared" si="92"/>
        <v/>
      </c>
      <c r="V230" s="46" t="str">
        <f t="shared" si="103"/>
        <v/>
      </c>
      <c r="W230" s="65" t="str">
        <f t="shared" si="93"/>
        <v/>
      </c>
      <c r="X230" s="46" t="str">
        <f>IF(A229&lt;$C$9,'MASTER COPY'!M228,"")</f>
        <v/>
      </c>
      <c r="Y230" s="66" t="str">
        <f t="shared" si="94"/>
        <v/>
      </c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L230" s="83" t="str">
        <f>IF(A229&lt;$C$9,'ASSIGNMENT-CLASSTEST'!G227*10,"")</f>
        <v/>
      </c>
      <c r="BM230" s="83" t="str">
        <f>IF(A229&lt;$C$9,'ASSIGNMENT-CLASSTEST'!H227*10,"")</f>
        <v/>
      </c>
      <c r="BN230" s="83" t="str">
        <f>IF(A229&lt;$C$9,'ASSIGNMENT-CLASSTEST'!I227*10,"")</f>
        <v/>
      </c>
      <c r="BO230" s="83" t="str">
        <f>IF(A229&lt;$C$9,('ASSIGNMENT-CLASSTEST'!D227*100)/15,"")</f>
        <v/>
      </c>
      <c r="BP230" s="83" t="str">
        <f>IF(A229&lt;$C$9,('ASSIGNMENT-CLASSTEST'!E227*100)/15,"")</f>
        <v/>
      </c>
      <c r="BQ230" s="83" t="str">
        <f t="shared" si="113"/>
        <v/>
      </c>
      <c r="BR230" s="83" t="str">
        <f t="shared" si="114"/>
        <v/>
      </c>
      <c r="BS230" s="103" t="str">
        <f t="shared" si="104"/>
        <v/>
      </c>
      <c r="BT230" s="103" t="str">
        <f t="shared" si="105"/>
        <v/>
      </c>
      <c r="BU230" s="103" t="str">
        <f t="shared" si="106"/>
        <v/>
      </c>
      <c r="BV230" s="103" t="str">
        <f t="shared" si="107"/>
        <v/>
      </c>
    </row>
    <row r="231" spans="1:74" x14ac:dyDescent="0.25">
      <c r="A231" s="66" t="str">
        <f>IF(A230&lt;$C$9,'MASTER COPY'!A229,"")</f>
        <v/>
      </c>
      <c r="B231" s="34" t="str">
        <f>IF(A230&lt;$C$9,'MASTER COPY'!B229,"")</f>
        <v/>
      </c>
      <c r="C231" s="34" t="str">
        <f>IF(A230&lt;$C$9,'MASTER COPY'!C229,"")</f>
        <v/>
      </c>
      <c r="D231" s="46" t="str">
        <f t="shared" si="95"/>
        <v/>
      </c>
      <c r="E231" s="36" t="str">
        <f t="shared" si="108"/>
        <v/>
      </c>
      <c r="F231" s="46" t="str">
        <f t="shared" si="96"/>
        <v/>
      </c>
      <c r="G231" s="66" t="str">
        <f t="shared" si="109"/>
        <v/>
      </c>
      <c r="H231" s="46" t="str">
        <f t="shared" si="97"/>
        <v/>
      </c>
      <c r="I231" s="66" t="str">
        <f t="shared" si="110"/>
        <v/>
      </c>
      <c r="J231" s="46" t="str">
        <f t="shared" si="98"/>
        <v/>
      </c>
      <c r="K231" s="66" t="str">
        <f t="shared" si="111"/>
        <v/>
      </c>
      <c r="L231" s="46" t="str">
        <f t="shared" si="88"/>
        <v/>
      </c>
      <c r="M231" s="66" t="str">
        <f t="shared" si="112"/>
        <v/>
      </c>
      <c r="N231" s="46" t="str">
        <f t="shared" si="99"/>
        <v/>
      </c>
      <c r="O231" s="66" t="str">
        <f t="shared" si="89"/>
        <v/>
      </c>
      <c r="P231" s="46" t="str">
        <f t="shared" si="100"/>
        <v/>
      </c>
      <c r="Q231" s="66" t="str">
        <f t="shared" si="90"/>
        <v/>
      </c>
      <c r="R231" s="46" t="str">
        <f t="shared" si="101"/>
        <v/>
      </c>
      <c r="S231" s="66" t="str">
        <f t="shared" si="91"/>
        <v/>
      </c>
      <c r="T231" s="46" t="str">
        <f t="shared" si="102"/>
        <v/>
      </c>
      <c r="U231" s="66" t="str">
        <f t="shared" si="92"/>
        <v/>
      </c>
      <c r="V231" s="46" t="str">
        <f t="shared" si="103"/>
        <v/>
      </c>
      <c r="W231" s="65" t="str">
        <f t="shared" si="93"/>
        <v/>
      </c>
      <c r="X231" s="46" t="str">
        <f>IF(A230&lt;$C$9,'MASTER COPY'!M229,"")</f>
        <v/>
      </c>
      <c r="Y231" s="66" t="str">
        <f t="shared" si="94"/>
        <v/>
      </c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L231" s="83" t="str">
        <f>IF(A230&lt;$C$9,'ASSIGNMENT-CLASSTEST'!G228*10,"")</f>
        <v/>
      </c>
      <c r="BM231" s="83" t="str">
        <f>IF(A230&lt;$C$9,'ASSIGNMENT-CLASSTEST'!H228*10,"")</f>
        <v/>
      </c>
      <c r="BN231" s="83" t="str">
        <f>IF(A230&lt;$C$9,'ASSIGNMENT-CLASSTEST'!I228*10,"")</f>
        <v/>
      </c>
      <c r="BO231" s="83" t="str">
        <f>IF(A230&lt;$C$9,('ASSIGNMENT-CLASSTEST'!D228*100)/15,"")</f>
        <v/>
      </c>
      <c r="BP231" s="83" t="str">
        <f>IF(A230&lt;$C$9,('ASSIGNMENT-CLASSTEST'!E228*100)/15,"")</f>
        <v/>
      </c>
      <c r="BQ231" s="83" t="str">
        <f t="shared" si="113"/>
        <v/>
      </c>
      <c r="BR231" s="83" t="str">
        <f t="shared" si="114"/>
        <v/>
      </c>
      <c r="BS231" s="103" t="str">
        <f t="shared" si="104"/>
        <v/>
      </c>
      <c r="BT231" s="103" t="str">
        <f t="shared" si="105"/>
        <v/>
      </c>
      <c r="BU231" s="103" t="str">
        <f t="shared" si="106"/>
        <v/>
      </c>
      <c r="BV231" s="103" t="str">
        <f t="shared" si="107"/>
        <v/>
      </c>
    </row>
    <row r="232" spans="1:74" x14ac:dyDescent="0.25">
      <c r="A232" s="66" t="str">
        <f>IF(A231&lt;$C$9,'MASTER COPY'!A230,"")</f>
        <v/>
      </c>
      <c r="B232" s="34" t="str">
        <f>IF(A231&lt;$C$9,'MASTER COPY'!B230,"")</f>
        <v/>
      </c>
      <c r="C232" s="34" t="str">
        <f>IF(A231&lt;$C$9,'MASTER COPY'!C230,"")</f>
        <v/>
      </c>
      <c r="D232" s="46" t="str">
        <f t="shared" si="95"/>
        <v/>
      </c>
      <c r="E232" s="36" t="str">
        <f t="shared" si="108"/>
        <v/>
      </c>
      <c r="F232" s="46" t="str">
        <f t="shared" si="96"/>
        <v/>
      </c>
      <c r="G232" s="66" t="str">
        <f t="shared" si="109"/>
        <v/>
      </c>
      <c r="H232" s="46" t="str">
        <f t="shared" si="97"/>
        <v/>
      </c>
      <c r="I232" s="66" t="str">
        <f t="shared" si="110"/>
        <v/>
      </c>
      <c r="J232" s="46" t="str">
        <f t="shared" si="98"/>
        <v/>
      </c>
      <c r="K232" s="66" t="str">
        <f t="shared" si="111"/>
        <v/>
      </c>
      <c r="L232" s="46" t="str">
        <f t="shared" si="88"/>
        <v/>
      </c>
      <c r="M232" s="66" t="str">
        <f t="shared" si="112"/>
        <v/>
      </c>
      <c r="N232" s="46" t="str">
        <f t="shared" si="99"/>
        <v/>
      </c>
      <c r="O232" s="66" t="str">
        <f t="shared" si="89"/>
        <v/>
      </c>
      <c r="P232" s="46" t="str">
        <f t="shared" si="100"/>
        <v/>
      </c>
      <c r="Q232" s="66" t="str">
        <f t="shared" si="90"/>
        <v/>
      </c>
      <c r="R232" s="46" t="str">
        <f t="shared" si="101"/>
        <v/>
      </c>
      <c r="S232" s="66" t="str">
        <f t="shared" si="91"/>
        <v/>
      </c>
      <c r="T232" s="46" t="str">
        <f t="shared" si="102"/>
        <v/>
      </c>
      <c r="U232" s="66" t="str">
        <f t="shared" si="92"/>
        <v/>
      </c>
      <c r="V232" s="46" t="str">
        <f t="shared" si="103"/>
        <v/>
      </c>
      <c r="W232" s="65" t="str">
        <f t="shared" si="93"/>
        <v/>
      </c>
      <c r="X232" s="46" t="str">
        <f>IF(A231&lt;$C$9,'MASTER COPY'!M230,"")</f>
        <v/>
      </c>
      <c r="Y232" s="66" t="str">
        <f t="shared" si="94"/>
        <v/>
      </c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L232" s="83" t="str">
        <f>IF(A231&lt;$C$9,'ASSIGNMENT-CLASSTEST'!G229*10,"")</f>
        <v/>
      </c>
      <c r="BM232" s="83" t="str">
        <f>IF(A231&lt;$C$9,'ASSIGNMENT-CLASSTEST'!H229*10,"")</f>
        <v/>
      </c>
      <c r="BN232" s="83" t="str">
        <f>IF(A231&lt;$C$9,'ASSIGNMENT-CLASSTEST'!I229*10,"")</f>
        <v/>
      </c>
      <c r="BO232" s="83" t="str">
        <f>IF(A231&lt;$C$9,('ASSIGNMENT-CLASSTEST'!D229*100)/15,"")</f>
        <v/>
      </c>
      <c r="BP232" s="83" t="str">
        <f>IF(A231&lt;$C$9,('ASSIGNMENT-CLASSTEST'!E229*100)/15,"")</f>
        <v/>
      </c>
      <c r="BQ232" s="83" t="str">
        <f t="shared" si="113"/>
        <v/>
      </c>
      <c r="BR232" s="83" t="str">
        <f t="shared" si="114"/>
        <v/>
      </c>
      <c r="BS232" s="103" t="str">
        <f t="shared" si="104"/>
        <v/>
      </c>
      <c r="BT232" s="103" t="str">
        <f t="shared" si="105"/>
        <v/>
      </c>
      <c r="BU232" s="103" t="str">
        <f t="shared" si="106"/>
        <v/>
      </c>
      <c r="BV232" s="103" t="str">
        <f t="shared" si="107"/>
        <v/>
      </c>
    </row>
    <row r="233" spans="1:74" x14ac:dyDescent="0.25">
      <c r="A233" s="66" t="str">
        <f>IF(A232&lt;$C$9,'MASTER COPY'!A231,"")</f>
        <v/>
      </c>
      <c r="B233" s="34" t="str">
        <f>IF(A232&lt;$C$9,'MASTER COPY'!B231,"")</f>
        <v/>
      </c>
      <c r="C233" s="34" t="str">
        <f>IF(A232&lt;$C$9,'MASTER COPY'!C231,"")</f>
        <v/>
      </c>
      <c r="D233" s="46" t="str">
        <f t="shared" si="95"/>
        <v/>
      </c>
      <c r="E233" s="36" t="str">
        <f t="shared" si="108"/>
        <v/>
      </c>
      <c r="F233" s="46" t="str">
        <f t="shared" si="96"/>
        <v/>
      </c>
      <c r="G233" s="66" t="str">
        <f t="shared" si="109"/>
        <v/>
      </c>
      <c r="H233" s="46" t="str">
        <f t="shared" si="97"/>
        <v/>
      </c>
      <c r="I233" s="66" t="str">
        <f t="shared" si="110"/>
        <v/>
      </c>
      <c r="J233" s="46" t="str">
        <f t="shared" si="98"/>
        <v/>
      </c>
      <c r="K233" s="66" t="str">
        <f t="shared" si="111"/>
        <v/>
      </c>
      <c r="L233" s="46" t="str">
        <f t="shared" si="88"/>
        <v/>
      </c>
      <c r="M233" s="66" t="str">
        <f t="shared" si="112"/>
        <v/>
      </c>
      <c r="N233" s="46" t="str">
        <f t="shared" si="99"/>
        <v/>
      </c>
      <c r="O233" s="66" t="str">
        <f t="shared" si="89"/>
        <v/>
      </c>
      <c r="P233" s="46" t="str">
        <f t="shared" si="100"/>
        <v/>
      </c>
      <c r="Q233" s="66" t="str">
        <f t="shared" si="90"/>
        <v/>
      </c>
      <c r="R233" s="46" t="str">
        <f t="shared" si="101"/>
        <v/>
      </c>
      <c r="S233" s="66" t="str">
        <f t="shared" si="91"/>
        <v/>
      </c>
      <c r="T233" s="46" t="str">
        <f t="shared" si="102"/>
        <v/>
      </c>
      <c r="U233" s="66" t="str">
        <f t="shared" si="92"/>
        <v/>
      </c>
      <c r="V233" s="46" t="str">
        <f t="shared" si="103"/>
        <v/>
      </c>
      <c r="W233" s="65" t="str">
        <f t="shared" si="93"/>
        <v/>
      </c>
      <c r="X233" s="46" t="str">
        <f>IF(A232&lt;$C$9,'MASTER COPY'!M231,"")</f>
        <v/>
      </c>
      <c r="Y233" s="66" t="str">
        <f t="shared" si="94"/>
        <v/>
      </c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L233" s="83" t="str">
        <f>IF(A232&lt;$C$9,'ASSIGNMENT-CLASSTEST'!G230*10,"")</f>
        <v/>
      </c>
      <c r="BM233" s="83" t="str">
        <f>IF(A232&lt;$C$9,'ASSIGNMENT-CLASSTEST'!H230*10,"")</f>
        <v/>
      </c>
      <c r="BN233" s="83" t="str">
        <f>IF(A232&lt;$C$9,'ASSIGNMENT-CLASSTEST'!I230*10,"")</f>
        <v/>
      </c>
      <c r="BO233" s="83" t="str">
        <f>IF(A232&lt;$C$9,('ASSIGNMENT-CLASSTEST'!D230*100)/15,"")</f>
        <v/>
      </c>
      <c r="BP233" s="83" t="str">
        <f>IF(A232&lt;$C$9,('ASSIGNMENT-CLASSTEST'!E230*100)/15,"")</f>
        <v/>
      </c>
      <c r="BQ233" s="83" t="str">
        <f t="shared" si="113"/>
        <v/>
      </c>
      <c r="BR233" s="83" t="str">
        <f t="shared" si="114"/>
        <v/>
      </c>
      <c r="BS233" s="103" t="str">
        <f t="shared" si="104"/>
        <v/>
      </c>
      <c r="BT233" s="103" t="str">
        <f t="shared" si="105"/>
        <v/>
      </c>
      <c r="BU233" s="103" t="str">
        <f t="shared" si="106"/>
        <v/>
      </c>
      <c r="BV233" s="103" t="str">
        <f t="shared" si="107"/>
        <v/>
      </c>
    </row>
    <row r="234" spans="1:74" x14ac:dyDescent="0.25">
      <c r="A234" s="66" t="str">
        <f>IF(A233&lt;$C$9,'MASTER COPY'!A232,"")</f>
        <v/>
      </c>
      <c r="B234" s="34" t="str">
        <f>IF(A233&lt;$C$9,'MASTER COPY'!B232,"")</f>
        <v/>
      </c>
      <c r="C234" s="34" t="str">
        <f>IF(A233&lt;$C$9,'MASTER COPY'!C232,"")</f>
        <v/>
      </c>
      <c r="D234" s="46" t="str">
        <f t="shared" si="95"/>
        <v/>
      </c>
      <c r="E234" s="36" t="str">
        <f t="shared" si="108"/>
        <v/>
      </c>
      <c r="F234" s="46" t="str">
        <f t="shared" si="96"/>
        <v/>
      </c>
      <c r="G234" s="66" t="str">
        <f t="shared" si="109"/>
        <v/>
      </c>
      <c r="H234" s="46" t="str">
        <f t="shared" si="97"/>
        <v/>
      </c>
      <c r="I234" s="66" t="str">
        <f t="shared" si="110"/>
        <v/>
      </c>
      <c r="J234" s="46" t="str">
        <f t="shared" si="98"/>
        <v/>
      </c>
      <c r="K234" s="66" t="str">
        <f t="shared" si="111"/>
        <v/>
      </c>
      <c r="L234" s="46" t="str">
        <f t="shared" si="88"/>
        <v/>
      </c>
      <c r="M234" s="66" t="str">
        <f t="shared" si="112"/>
        <v/>
      </c>
      <c r="N234" s="46" t="str">
        <f t="shared" si="99"/>
        <v/>
      </c>
      <c r="O234" s="66" t="str">
        <f t="shared" si="89"/>
        <v/>
      </c>
      <c r="P234" s="46" t="str">
        <f t="shared" si="100"/>
        <v/>
      </c>
      <c r="Q234" s="66" t="str">
        <f t="shared" si="90"/>
        <v/>
      </c>
      <c r="R234" s="46" t="str">
        <f t="shared" si="101"/>
        <v/>
      </c>
      <c r="S234" s="66" t="str">
        <f t="shared" si="91"/>
        <v/>
      </c>
      <c r="T234" s="46" t="str">
        <f t="shared" si="102"/>
        <v/>
      </c>
      <c r="U234" s="66" t="str">
        <f t="shared" si="92"/>
        <v/>
      </c>
      <c r="V234" s="46" t="str">
        <f t="shared" si="103"/>
        <v/>
      </c>
      <c r="W234" s="65" t="str">
        <f t="shared" si="93"/>
        <v/>
      </c>
      <c r="X234" s="46" t="str">
        <f>IF(A233&lt;$C$9,'MASTER COPY'!M232,"")</f>
        <v/>
      </c>
      <c r="Y234" s="66" t="str">
        <f t="shared" si="94"/>
        <v/>
      </c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L234" s="83" t="str">
        <f>IF(A233&lt;$C$9,'ASSIGNMENT-CLASSTEST'!G231*10,"")</f>
        <v/>
      </c>
      <c r="BM234" s="83" t="str">
        <f>IF(A233&lt;$C$9,'ASSIGNMENT-CLASSTEST'!H231*10,"")</f>
        <v/>
      </c>
      <c r="BN234" s="83" t="str">
        <f>IF(A233&lt;$C$9,'ASSIGNMENT-CLASSTEST'!I231*10,"")</f>
        <v/>
      </c>
      <c r="BO234" s="83" t="str">
        <f>IF(A233&lt;$C$9,('ASSIGNMENT-CLASSTEST'!D231*100)/15,"")</f>
        <v/>
      </c>
      <c r="BP234" s="83" t="str">
        <f>IF(A233&lt;$C$9,('ASSIGNMENT-CLASSTEST'!E231*100)/15,"")</f>
        <v/>
      </c>
      <c r="BQ234" s="83" t="str">
        <f t="shared" si="113"/>
        <v/>
      </c>
      <c r="BR234" s="83" t="str">
        <f t="shared" si="114"/>
        <v/>
      </c>
      <c r="BS234" s="103" t="str">
        <f t="shared" si="104"/>
        <v/>
      </c>
      <c r="BT234" s="103" t="str">
        <f t="shared" si="105"/>
        <v/>
      </c>
      <c r="BU234" s="103" t="str">
        <f t="shared" si="106"/>
        <v/>
      </c>
      <c r="BV234" s="103" t="str">
        <f t="shared" si="107"/>
        <v/>
      </c>
    </row>
    <row r="235" spans="1:74" x14ac:dyDescent="0.25">
      <c r="A235" s="66" t="str">
        <f>IF(A234&lt;$C$9,'MASTER COPY'!A233,"")</f>
        <v/>
      </c>
      <c r="B235" s="34" t="str">
        <f>IF(A234&lt;$C$9,'MASTER COPY'!B233,"")</f>
        <v/>
      </c>
      <c r="C235" s="34" t="str">
        <f>IF(A234&lt;$C$9,'MASTER COPY'!C233,"")</f>
        <v/>
      </c>
      <c r="D235" s="46" t="str">
        <f t="shared" si="95"/>
        <v/>
      </c>
      <c r="E235" s="36" t="str">
        <f t="shared" si="108"/>
        <v/>
      </c>
      <c r="F235" s="46" t="str">
        <f t="shared" si="96"/>
        <v/>
      </c>
      <c r="G235" s="66" t="str">
        <f t="shared" si="109"/>
        <v/>
      </c>
      <c r="H235" s="46" t="str">
        <f t="shared" si="97"/>
        <v/>
      </c>
      <c r="I235" s="66" t="str">
        <f t="shared" si="110"/>
        <v/>
      </c>
      <c r="J235" s="46" t="str">
        <f t="shared" si="98"/>
        <v/>
      </c>
      <c r="K235" s="66" t="str">
        <f t="shared" si="111"/>
        <v/>
      </c>
      <c r="L235" s="46" t="str">
        <f t="shared" si="88"/>
        <v/>
      </c>
      <c r="M235" s="66" t="str">
        <f t="shared" si="112"/>
        <v/>
      </c>
      <c r="N235" s="46" t="str">
        <f t="shared" si="99"/>
        <v/>
      </c>
      <c r="O235" s="66" t="str">
        <f t="shared" si="89"/>
        <v/>
      </c>
      <c r="P235" s="46" t="str">
        <f t="shared" si="100"/>
        <v/>
      </c>
      <c r="Q235" s="66" t="str">
        <f t="shared" si="90"/>
        <v/>
      </c>
      <c r="R235" s="46" t="str">
        <f t="shared" si="101"/>
        <v/>
      </c>
      <c r="S235" s="66" t="str">
        <f t="shared" si="91"/>
        <v/>
      </c>
      <c r="T235" s="46" t="str">
        <f t="shared" si="102"/>
        <v/>
      </c>
      <c r="U235" s="66" t="str">
        <f t="shared" si="92"/>
        <v/>
      </c>
      <c r="V235" s="46" t="str">
        <f t="shared" si="103"/>
        <v/>
      </c>
      <c r="W235" s="65" t="str">
        <f t="shared" si="93"/>
        <v/>
      </c>
      <c r="X235" s="46" t="str">
        <f>IF(A234&lt;$C$9,'MASTER COPY'!M233,"")</f>
        <v/>
      </c>
      <c r="Y235" s="66" t="str">
        <f t="shared" si="94"/>
        <v/>
      </c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L235" s="83" t="str">
        <f>IF(A234&lt;$C$9,'ASSIGNMENT-CLASSTEST'!G232*10,"")</f>
        <v/>
      </c>
      <c r="BM235" s="83" t="str">
        <f>IF(A234&lt;$C$9,'ASSIGNMENT-CLASSTEST'!H232*10,"")</f>
        <v/>
      </c>
      <c r="BN235" s="83" t="str">
        <f>IF(A234&lt;$C$9,'ASSIGNMENT-CLASSTEST'!I232*10,"")</f>
        <v/>
      </c>
      <c r="BO235" s="83" t="str">
        <f>IF(A234&lt;$C$9,('ASSIGNMENT-CLASSTEST'!D232*100)/15,"")</f>
        <v/>
      </c>
      <c r="BP235" s="83" t="str">
        <f>IF(A234&lt;$C$9,('ASSIGNMENT-CLASSTEST'!E232*100)/15,"")</f>
        <v/>
      </c>
      <c r="BQ235" s="83" t="str">
        <f t="shared" si="113"/>
        <v/>
      </c>
      <c r="BR235" s="83" t="str">
        <f t="shared" si="114"/>
        <v/>
      </c>
      <c r="BS235" s="103" t="str">
        <f t="shared" si="104"/>
        <v/>
      </c>
      <c r="BT235" s="103" t="str">
        <f t="shared" si="105"/>
        <v/>
      </c>
      <c r="BU235" s="103" t="str">
        <f t="shared" si="106"/>
        <v/>
      </c>
      <c r="BV235" s="103" t="str">
        <f t="shared" si="107"/>
        <v/>
      </c>
    </row>
    <row r="236" spans="1:74" x14ac:dyDescent="0.25">
      <c r="A236" s="66" t="str">
        <f>IF(A235&lt;$C$9,'MASTER COPY'!A234,"")</f>
        <v/>
      </c>
      <c r="B236" s="34" t="str">
        <f>IF(A235&lt;$C$9,'MASTER COPY'!B234,"")</f>
        <v/>
      </c>
      <c r="C236" s="34" t="str">
        <f>IF(A235&lt;$C$9,'MASTER COPY'!C234,"")</f>
        <v/>
      </c>
      <c r="D236" s="46" t="str">
        <f t="shared" si="95"/>
        <v/>
      </c>
      <c r="E236" s="36" t="str">
        <f t="shared" si="108"/>
        <v/>
      </c>
      <c r="F236" s="46" t="str">
        <f t="shared" si="96"/>
        <v/>
      </c>
      <c r="G236" s="66" t="str">
        <f t="shared" si="109"/>
        <v/>
      </c>
      <c r="H236" s="46" t="str">
        <f t="shared" si="97"/>
        <v/>
      </c>
      <c r="I236" s="66" t="str">
        <f t="shared" si="110"/>
        <v/>
      </c>
      <c r="J236" s="46" t="str">
        <f t="shared" si="98"/>
        <v/>
      </c>
      <c r="K236" s="66" t="str">
        <f t="shared" si="111"/>
        <v/>
      </c>
      <c r="L236" s="46" t="str">
        <f t="shared" si="88"/>
        <v/>
      </c>
      <c r="M236" s="66" t="str">
        <f t="shared" si="112"/>
        <v/>
      </c>
      <c r="N236" s="46" t="str">
        <f t="shared" si="99"/>
        <v/>
      </c>
      <c r="O236" s="66" t="str">
        <f t="shared" si="89"/>
        <v/>
      </c>
      <c r="P236" s="46" t="str">
        <f t="shared" si="100"/>
        <v/>
      </c>
      <c r="Q236" s="66" t="str">
        <f t="shared" si="90"/>
        <v/>
      </c>
      <c r="R236" s="46" t="str">
        <f t="shared" si="101"/>
        <v/>
      </c>
      <c r="S236" s="66" t="str">
        <f t="shared" si="91"/>
        <v/>
      </c>
      <c r="T236" s="46" t="str">
        <f t="shared" si="102"/>
        <v/>
      </c>
      <c r="U236" s="66" t="str">
        <f t="shared" si="92"/>
        <v/>
      </c>
      <c r="V236" s="46" t="str">
        <f t="shared" si="103"/>
        <v/>
      </c>
      <c r="W236" s="65" t="str">
        <f t="shared" si="93"/>
        <v/>
      </c>
      <c r="X236" s="46" t="str">
        <f>IF(A235&lt;$C$9,'MASTER COPY'!M234,"")</f>
        <v/>
      </c>
      <c r="Y236" s="66" t="str">
        <f t="shared" si="94"/>
        <v/>
      </c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L236" s="83" t="str">
        <f>IF(A235&lt;$C$9,'ASSIGNMENT-CLASSTEST'!G233*10,"")</f>
        <v/>
      </c>
      <c r="BM236" s="83" t="str">
        <f>IF(A235&lt;$C$9,'ASSIGNMENT-CLASSTEST'!H233*10,"")</f>
        <v/>
      </c>
      <c r="BN236" s="83" t="str">
        <f>IF(A235&lt;$C$9,'ASSIGNMENT-CLASSTEST'!I233*10,"")</f>
        <v/>
      </c>
      <c r="BO236" s="83" t="str">
        <f>IF(A235&lt;$C$9,('ASSIGNMENT-CLASSTEST'!D233*100)/15,"")</f>
        <v/>
      </c>
      <c r="BP236" s="83" t="str">
        <f>IF(A235&lt;$C$9,('ASSIGNMENT-CLASSTEST'!E233*100)/15,"")</f>
        <v/>
      </c>
      <c r="BQ236" s="83" t="str">
        <f t="shared" si="113"/>
        <v/>
      </c>
      <c r="BR236" s="83" t="str">
        <f t="shared" si="114"/>
        <v/>
      </c>
      <c r="BS236" s="103" t="str">
        <f t="shared" si="104"/>
        <v/>
      </c>
      <c r="BT236" s="103" t="str">
        <f t="shared" si="105"/>
        <v/>
      </c>
      <c r="BU236" s="103" t="str">
        <f t="shared" si="106"/>
        <v/>
      </c>
      <c r="BV236" s="103" t="str">
        <f t="shared" si="107"/>
        <v/>
      </c>
    </row>
    <row r="237" spans="1:74" x14ac:dyDescent="0.25">
      <c r="A237" s="66" t="str">
        <f>IF(A236&lt;$C$9,'MASTER COPY'!A235,"")</f>
        <v/>
      </c>
      <c r="B237" s="34" t="str">
        <f>IF(A236&lt;$C$9,'MASTER COPY'!B235,"")</f>
        <v/>
      </c>
      <c r="C237" s="34" t="str">
        <f>IF(A236&lt;$C$9,'MASTER COPY'!C235,"")</f>
        <v/>
      </c>
      <c r="D237" s="46" t="str">
        <f t="shared" si="95"/>
        <v/>
      </c>
      <c r="E237" s="36" t="str">
        <f t="shared" si="108"/>
        <v/>
      </c>
      <c r="F237" s="46" t="str">
        <f t="shared" si="96"/>
        <v/>
      </c>
      <c r="G237" s="66" t="str">
        <f t="shared" si="109"/>
        <v/>
      </c>
      <c r="H237" s="46" t="str">
        <f t="shared" si="97"/>
        <v/>
      </c>
      <c r="I237" s="66" t="str">
        <f t="shared" si="110"/>
        <v/>
      </c>
      <c r="J237" s="46" t="str">
        <f t="shared" si="98"/>
        <v/>
      </c>
      <c r="K237" s="66" t="str">
        <f t="shared" si="111"/>
        <v/>
      </c>
      <c r="L237" s="46" t="str">
        <f t="shared" si="88"/>
        <v/>
      </c>
      <c r="M237" s="66" t="str">
        <f t="shared" si="112"/>
        <v/>
      </c>
      <c r="N237" s="46" t="str">
        <f t="shared" si="99"/>
        <v/>
      </c>
      <c r="O237" s="66" t="str">
        <f t="shared" si="89"/>
        <v/>
      </c>
      <c r="P237" s="46" t="str">
        <f t="shared" si="100"/>
        <v/>
      </c>
      <c r="Q237" s="66" t="str">
        <f t="shared" si="90"/>
        <v/>
      </c>
      <c r="R237" s="46" t="str">
        <f t="shared" si="101"/>
        <v/>
      </c>
      <c r="S237" s="66" t="str">
        <f t="shared" si="91"/>
        <v/>
      </c>
      <c r="T237" s="46" t="str">
        <f t="shared" si="102"/>
        <v/>
      </c>
      <c r="U237" s="66" t="str">
        <f t="shared" si="92"/>
        <v/>
      </c>
      <c r="V237" s="46" t="str">
        <f t="shared" si="103"/>
        <v/>
      </c>
      <c r="W237" s="65" t="str">
        <f t="shared" si="93"/>
        <v/>
      </c>
      <c r="X237" s="46" t="str">
        <f>IF(A236&lt;$C$9,'MASTER COPY'!M235,"")</f>
        <v/>
      </c>
      <c r="Y237" s="66" t="str">
        <f t="shared" si="94"/>
        <v/>
      </c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L237" s="83" t="str">
        <f>IF(A236&lt;$C$9,'ASSIGNMENT-CLASSTEST'!G234*10,"")</f>
        <v/>
      </c>
      <c r="BM237" s="83" t="str">
        <f>IF(A236&lt;$C$9,'ASSIGNMENT-CLASSTEST'!H234*10,"")</f>
        <v/>
      </c>
      <c r="BN237" s="83" t="str">
        <f>IF(A236&lt;$C$9,'ASSIGNMENT-CLASSTEST'!I234*10,"")</f>
        <v/>
      </c>
      <c r="BO237" s="83" t="str">
        <f>IF(A236&lt;$C$9,('ASSIGNMENT-CLASSTEST'!D234*100)/15,"")</f>
        <v/>
      </c>
      <c r="BP237" s="83" t="str">
        <f>IF(A236&lt;$C$9,('ASSIGNMENT-CLASSTEST'!E234*100)/15,"")</f>
        <v/>
      </c>
      <c r="BQ237" s="83" t="str">
        <f t="shared" si="113"/>
        <v/>
      </c>
      <c r="BR237" s="83" t="str">
        <f t="shared" si="114"/>
        <v/>
      </c>
      <c r="BS237" s="103" t="str">
        <f t="shared" si="104"/>
        <v/>
      </c>
      <c r="BT237" s="103" t="str">
        <f t="shared" si="105"/>
        <v/>
      </c>
      <c r="BU237" s="103" t="str">
        <f t="shared" si="106"/>
        <v/>
      </c>
      <c r="BV237" s="103" t="str">
        <f t="shared" si="107"/>
        <v/>
      </c>
    </row>
    <row r="238" spans="1:74" x14ac:dyDescent="0.25">
      <c r="A238" s="66" t="str">
        <f>IF(A237&lt;$C$9,'MASTER COPY'!A236,"")</f>
        <v/>
      </c>
      <c r="B238" s="34" t="str">
        <f>IF(A237&lt;$C$9,'MASTER COPY'!B236,"")</f>
        <v/>
      </c>
      <c r="C238" s="34" t="str">
        <f>IF(A237&lt;$C$9,'MASTER COPY'!C236,"")</f>
        <v/>
      </c>
      <c r="D238" s="46" t="str">
        <f t="shared" si="95"/>
        <v/>
      </c>
      <c r="E238" s="36" t="str">
        <f t="shared" si="108"/>
        <v/>
      </c>
      <c r="F238" s="46" t="str">
        <f t="shared" si="96"/>
        <v/>
      </c>
      <c r="G238" s="66" t="str">
        <f t="shared" si="109"/>
        <v/>
      </c>
      <c r="H238" s="46" t="str">
        <f t="shared" si="97"/>
        <v/>
      </c>
      <c r="I238" s="66" t="str">
        <f t="shared" si="110"/>
        <v/>
      </c>
      <c r="J238" s="46" t="str">
        <f t="shared" si="98"/>
        <v/>
      </c>
      <c r="K238" s="66" t="str">
        <f t="shared" si="111"/>
        <v/>
      </c>
      <c r="L238" s="46" t="str">
        <f t="shared" si="88"/>
        <v/>
      </c>
      <c r="M238" s="66" t="str">
        <f t="shared" si="112"/>
        <v/>
      </c>
      <c r="N238" s="46" t="str">
        <f t="shared" si="99"/>
        <v/>
      </c>
      <c r="O238" s="66" t="str">
        <f t="shared" si="89"/>
        <v/>
      </c>
      <c r="P238" s="46" t="str">
        <f t="shared" si="100"/>
        <v/>
      </c>
      <c r="Q238" s="66" t="str">
        <f t="shared" si="90"/>
        <v/>
      </c>
      <c r="R238" s="46" t="str">
        <f t="shared" si="101"/>
        <v/>
      </c>
      <c r="S238" s="66" t="str">
        <f t="shared" si="91"/>
        <v/>
      </c>
      <c r="T238" s="46" t="str">
        <f t="shared" si="102"/>
        <v/>
      </c>
      <c r="U238" s="66" t="str">
        <f t="shared" si="92"/>
        <v/>
      </c>
      <c r="V238" s="46" t="str">
        <f t="shared" si="103"/>
        <v/>
      </c>
      <c r="W238" s="65" t="str">
        <f t="shared" si="93"/>
        <v/>
      </c>
      <c r="X238" s="46" t="str">
        <f>IF(A237&lt;$C$9,'MASTER COPY'!M236,"")</f>
        <v/>
      </c>
      <c r="Y238" s="66" t="str">
        <f t="shared" si="94"/>
        <v/>
      </c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L238" s="83" t="str">
        <f>IF(A237&lt;$C$9,'ASSIGNMENT-CLASSTEST'!G235*10,"")</f>
        <v/>
      </c>
      <c r="BM238" s="83" t="str">
        <f>IF(A237&lt;$C$9,'ASSIGNMENT-CLASSTEST'!H235*10,"")</f>
        <v/>
      </c>
      <c r="BN238" s="83" t="str">
        <f>IF(A237&lt;$C$9,'ASSIGNMENT-CLASSTEST'!I235*10,"")</f>
        <v/>
      </c>
      <c r="BO238" s="83" t="str">
        <f>IF(A237&lt;$C$9,('ASSIGNMENT-CLASSTEST'!D235*100)/15,"")</f>
        <v/>
      </c>
      <c r="BP238" s="83" t="str">
        <f>IF(A237&lt;$C$9,('ASSIGNMENT-CLASSTEST'!E235*100)/15,"")</f>
        <v/>
      </c>
      <c r="BQ238" s="83" t="str">
        <f t="shared" si="113"/>
        <v/>
      </c>
      <c r="BR238" s="83" t="str">
        <f t="shared" si="114"/>
        <v/>
      </c>
      <c r="BS238" s="103" t="str">
        <f t="shared" si="104"/>
        <v/>
      </c>
      <c r="BT238" s="103" t="str">
        <f t="shared" si="105"/>
        <v/>
      </c>
      <c r="BU238" s="103" t="str">
        <f t="shared" si="106"/>
        <v/>
      </c>
      <c r="BV238" s="103" t="str">
        <f t="shared" si="107"/>
        <v/>
      </c>
    </row>
    <row r="239" spans="1:74" x14ac:dyDescent="0.25">
      <c r="A239" s="66" t="str">
        <f>IF(A238&lt;$C$9,'MASTER COPY'!A237,"")</f>
        <v/>
      </c>
      <c r="B239" s="34" t="str">
        <f>IF(A238&lt;$C$9,'MASTER COPY'!B237,"")</f>
        <v/>
      </c>
      <c r="C239" s="34" t="str">
        <f>IF(A238&lt;$C$9,'MASTER COPY'!C237,"")</f>
        <v/>
      </c>
      <c r="D239" s="46" t="str">
        <f t="shared" si="95"/>
        <v/>
      </c>
      <c r="E239" s="36" t="str">
        <f t="shared" si="108"/>
        <v/>
      </c>
      <c r="F239" s="46" t="str">
        <f t="shared" si="96"/>
        <v/>
      </c>
      <c r="G239" s="66" t="str">
        <f t="shared" si="109"/>
        <v/>
      </c>
      <c r="H239" s="46" t="str">
        <f t="shared" si="97"/>
        <v/>
      </c>
      <c r="I239" s="66" t="str">
        <f t="shared" si="110"/>
        <v/>
      </c>
      <c r="J239" s="46" t="str">
        <f t="shared" si="98"/>
        <v/>
      </c>
      <c r="K239" s="66" t="str">
        <f t="shared" si="111"/>
        <v/>
      </c>
      <c r="L239" s="46" t="str">
        <f t="shared" si="88"/>
        <v/>
      </c>
      <c r="M239" s="66" t="str">
        <f t="shared" si="112"/>
        <v/>
      </c>
      <c r="N239" s="46" t="str">
        <f t="shared" si="99"/>
        <v/>
      </c>
      <c r="O239" s="66" t="str">
        <f t="shared" si="89"/>
        <v/>
      </c>
      <c r="P239" s="46" t="str">
        <f t="shared" si="100"/>
        <v/>
      </c>
      <c r="Q239" s="66" t="str">
        <f t="shared" si="90"/>
        <v/>
      </c>
      <c r="R239" s="46" t="str">
        <f t="shared" si="101"/>
        <v/>
      </c>
      <c r="S239" s="66" t="str">
        <f t="shared" si="91"/>
        <v/>
      </c>
      <c r="T239" s="46" t="str">
        <f t="shared" si="102"/>
        <v/>
      </c>
      <c r="U239" s="66" t="str">
        <f t="shared" si="92"/>
        <v/>
      </c>
      <c r="V239" s="46" t="str">
        <f t="shared" si="103"/>
        <v/>
      </c>
      <c r="W239" s="65" t="str">
        <f t="shared" si="93"/>
        <v/>
      </c>
      <c r="X239" s="46" t="str">
        <f>IF(A238&lt;$C$9,'MASTER COPY'!M237,"")</f>
        <v/>
      </c>
      <c r="Y239" s="66" t="str">
        <f t="shared" si="94"/>
        <v/>
      </c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L239" s="83" t="str">
        <f>IF(A238&lt;$C$9,'ASSIGNMENT-CLASSTEST'!G236*10,"")</f>
        <v/>
      </c>
      <c r="BM239" s="83" t="str">
        <f>IF(A238&lt;$C$9,'ASSIGNMENT-CLASSTEST'!H236*10,"")</f>
        <v/>
      </c>
      <c r="BN239" s="83" t="str">
        <f>IF(A238&lt;$C$9,'ASSIGNMENT-CLASSTEST'!I236*10,"")</f>
        <v/>
      </c>
      <c r="BO239" s="83" t="str">
        <f>IF(A238&lt;$C$9,('ASSIGNMENT-CLASSTEST'!D236*100)/15,"")</f>
        <v/>
      </c>
      <c r="BP239" s="83" t="str">
        <f>IF(A238&lt;$C$9,('ASSIGNMENT-CLASSTEST'!E236*100)/15,"")</f>
        <v/>
      </c>
      <c r="BQ239" s="83" t="str">
        <f t="shared" si="113"/>
        <v/>
      </c>
      <c r="BR239" s="83" t="str">
        <f t="shared" si="114"/>
        <v/>
      </c>
      <c r="BS239" s="103" t="str">
        <f t="shared" si="104"/>
        <v/>
      </c>
      <c r="BT239" s="103" t="str">
        <f t="shared" si="105"/>
        <v/>
      </c>
      <c r="BU239" s="103" t="str">
        <f t="shared" si="106"/>
        <v/>
      </c>
      <c r="BV239" s="103" t="str">
        <f t="shared" si="107"/>
        <v/>
      </c>
    </row>
    <row r="240" spans="1:74" x14ac:dyDescent="0.25">
      <c r="A240" s="66" t="str">
        <f>IF(A239&lt;$C$9,'MASTER COPY'!A238,"")</f>
        <v/>
      </c>
      <c r="B240" s="34" t="str">
        <f>IF(A239&lt;$C$9,'MASTER COPY'!B238,"")</f>
        <v/>
      </c>
      <c r="C240" s="34" t="str">
        <f>IF(A239&lt;$C$9,'MASTER COPY'!C238,"")</f>
        <v/>
      </c>
      <c r="D240" s="46" t="str">
        <f t="shared" si="95"/>
        <v/>
      </c>
      <c r="E240" s="36" t="str">
        <f t="shared" si="108"/>
        <v/>
      </c>
      <c r="F240" s="46" t="str">
        <f t="shared" si="96"/>
        <v/>
      </c>
      <c r="G240" s="66" t="str">
        <f t="shared" si="109"/>
        <v/>
      </c>
      <c r="H240" s="46" t="str">
        <f t="shared" si="97"/>
        <v/>
      </c>
      <c r="I240" s="66" t="str">
        <f t="shared" si="110"/>
        <v/>
      </c>
      <c r="J240" s="46" t="str">
        <f t="shared" si="98"/>
        <v/>
      </c>
      <c r="K240" s="66" t="str">
        <f t="shared" si="111"/>
        <v/>
      </c>
      <c r="L240" s="46" t="str">
        <f t="shared" si="88"/>
        <v/>
      </c>
      <c r="M240" s="66" t="str">
        <f t="shared" si="112"/>
        <v/>
      </c>
      <c r="N240" s="46" t="str">
        <f t="shared" si="99"/>
        <v/>
      </c>
      <c r="O240" s="66" t="str">
        <f t="shared" si="89"/>
        <v/>
      </c>
      <c r="P240" s="46" t="str">
        <f t="shared" si="100"/>
        <v/>
      </c>
      <c r="Q240" s="66" t="str">
        <f t="shared" si="90"/>
        <v/>
      </c>
      <c r="R240" s="46" t="str">
        <f t="shared" si="101"/>
        <v/>
      </c>
      <c r="S240" s="66" t="str">
        <f t="shared" si="91"/>
        <v/>
      </c>
      <c r="T240" s="46" t="str">
        <f t="shared" si="102"/>
        <v/>
      </c>
      <c r="U240" s="66" t="str">
        <f t="shared" si="92"/>
        <v/>
      </c>
      <c r="V240" s="46" t="str">
        <f t="shared" si="103"/>
        <v/>
      </c>
      <c r="W240" s="65" t="str">
        <f t="shared" si="93"/>
        <v/>
      </c>
      <c r="X240" s="46" t="str">
        <f>IF(A239&lt;$C$9,'MASTER COPY'!M238,"")</f>
        <v/>
      </c>
      <c r="Y240" s="66" t="str">
        <f t="shared" si="94"/>
        <v/>
      </c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L240" s="83" t="str">
        <f>IF(A239&lt;$C$9,'ASSIGNMENT-CLASSTEST'!G237*10,"")</f>
        <v/>
      </c>
      <c r="BM240" s="83" t="str">
        <f>IF(A239&lt;$C$9,'ASSIGNMENT-CLASSTEST'!H237*10,"")</f>
        <v/>
      </c>
      <c r="BN240" s="83" t="str">
        <f>IF(A239&lt;$C$9,'ASSIGNMENT-CLASSTEST'!I237*10,"")</f>
        <v/>
      </c>
      <c r="BO240" s="83" t="str">
        <f>IF(A239&lt;$C$9,('ASSIGNMENT-CLASSTEST'!D237*100)/15,"")</f>
        <v/>
      </c>
      <c r="BP240" s="83" t="str">
        <f>IF(A239&lt;$C$9,('ASSIGNMENT-CLASSTEST'!E237*100)/15,"")</f>
        <v/>
      </c>
      <c r="BQ240" s="83" t="str">
        <f t="shared" si="113"/>
        <v/>
      </c>
      <c r="BR240" s="83" t="str">
        <f t="shared" si="114"/>
        <v/>
      </c>
      <c r="BS240" s="103" t="str">
        <f t="shared" si="104"/>
        <v/>
      </c>
      <c r="BT240" s="103" t="str">
        <f t="shared" si="105"/>
        <v/>
      </c>
      <c r="BU240" s="103" t="str">
        <f t="shared" si="106"/>
        <v/>
      </c>
      <c r="BV240" s="103" t="str">
        <f t="shared" si="107"/>
        <v/>
      </c>
    </row>
    <row r="241" spans="1:74" x14ac:dyDescent="0.25">
      <c r="A241" s="66" t="str">
        <f>IF(A240&lt;$C$9,'MASTER COPY'!A239,"")</f>
        <v/>
      </c>
      <c r="B241" s="34" t="str">
        <f>IF(A240&lt;$C$9,'MASTER COPY'!B239,"")</f>
        <v/>
      </c>
      <c r="C241" s="34" t="str">
        <f>IF(A240&lt;$C$9,'MASTER COPY'!C239,"")</f>
        <v/>
      </c>
      <c r="D241" s="46" t="str">
        <f t="shared" si="95"/>
        <v/>
      </c>
      <c r="E241" s="36" t="str">
        <f t="shared" si="108"/>
        <v/>
      </c>
      <c r="F241" s="46" t="str">
        <f t="shared" si="96"/>
        <v/>
      </c>
      <c r="G241" s="66" t="str">
        <f t="shared" si="109"/>
        <v/>
      </c>
      <c r="H241" s="46" t="str">
        <f t="shared" si="97"/>
        <v/>
      </c>
      <c r="I241" s="66" t="str">
        <f t="shared" si="110"/>
        <v/>
      </c>
      <c r="J241" s="46" t="str">
        <f t="shared" si="98"/>
        <v/>
      </c>
      <c r="K241" s="66" t="str">
        <f t="shared" si="111"/>
        <v/>
      </c>
      <c r="L241" s="46" t="str">
        <f t="shared" si="88"/>
        <v/>
      </c>
      <c r="M241" s="66" t="str">
        <f t="shared" si="112"/>
        <v/>
      </c>
      <c r="N241" s="46" t="str">
        <f t="shared" si="99"/>
        <v/>
      </c>
      <c r="O241" s="66" t="str">
        <f t="shared" si="89"/>
        <v/>
      </c>
      <c r="P241" s="46" t="str">
        <f t="shared" si="100"/>
        <v/>
      </c>
      <c r="Q241" s="66" t="str">
        <f t="shared" si="90"/>
        <v/>
      </c>
      <c r="R241" s="46" t="str">
        <f t="shared" si="101"/>
        <v/>
      </c>
      <c r="S241" s="66" t="str">
        <f t="shared" si="91"/>
        <v/>
      </c>
      <c r="T241" s="46" t="str">
        <f t="shared" si="102"/>
        <v/>
      </c>
      <c r="U241" s="66" t="str">
        <f t="shared" si="92"/>
        <v/>
      </c>
      <c r="V241" s="46" t="str">
        <f t="shared" si="103"/>
        <v/>
      </c>
      <c r="W241" s="65" t="str">
        <f t="shared" si="93"/>
        <v/>
      </c>
      <c r="X241" s="46" t="str">
        <f>IF(A240&lt;$C$9,'MASTER COPY'!M239,"")</f>
        <v/>
      </c>
      <c r="Y241" s="66" t="str">
        <f t="shared" si="94"/>
        <v/>
      </c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L241" s="83" t="str">
        <f>IF(A240&lt;$C$9,'ASSIGNMENT-CLASSTEST'!G238*10,"")</f>
        <v/>
      </c>
      <c r="BM241" s="83" t="str">
        <f>IF(A240&lt;$C$9,'ASSIGNMENT-CLASSTEST'!H238*10,"")</f>
        <v/>
      </c>
      <c r="BN241" s="83" t="str">
        <f>IF(A240&lt;$C$9,'ASSIGNMENT-CLASSTEST'!I238*10,"")</f>
        <v/>
      </c>
      <c r="BO241" s="83" t="str">
        <f>IF(A240&lt;$C$9,('ASSIGNMENT-CLASSTEST'!D238*100)/15,"")</f>
        <v/>
      </c>
      <c r="BP241" s="83" t="str">
        <f>IF(A240&lt;$C$9,('ASSIGNMENT-CLASSTEST'!E238*100)/15,"")</f>
        <v/>
      </c>
      <c r="BQ241" s="83" t="str">
        <f t="shared" si="113"/>
        <v/>
      </c>
      <c r="BR241" s="83" t="str">
        <f t="shared" si="114"/>
        <v/>
      </c>
      <c r="BS241" s="103" t="str">
        <f t="shared" si="104"/>
        <v/>
      </c>
      <c r="BT241" s="103" t="str">
        <f t="shared" si="105"/>
        <v/>
      </c>
      <c r="BU241" s="103" t="str">
        <f t="shared" si="106"/>
        <v/>
      </c>
      <c r="BV241" s="103" t="str">
        <f t="shared" si="107"/>
        <v/>
      </c>
    </row>
    <row r="242" spans="1:74" x14ac:dyDescent="0.25">
      <c r="A242" s="66" t="str">
        <f>IF(A241&lt;$C$9,'MASTER COPY'!A240,"")</f>
        <v/>
      </c>
      <c r="B242" s="34" t="str">
        <f>IF(A241&lt;$C$9,'MASTER COPY'!B240,"")</f>
        <v/>
      </c>
      <c r="C242" s="34" t="str">
        <f>IF(A241&lt;$C$9,'MASTER COPY'!C240,"")</f>
        <v/>
      </c>
      <c r="D242" s="46" t="str">
        <f t="shared" si="95"/>
        <v/>
      </c>
      <c r="E242" s="36" t="str">
        <f t="shared" si="108"/>
        <v/>
      </c>
      <c r="F242" s="46" t="str">
        <f t="shared" si="96"/>
        <v/>
      </c>
      <c r="G242" s="66" t="str">
        <f t="shared" si="109"/>
        <v/>
      </c>
      <c r="H242" s="46" t="str">
        <f t="shared" si="97"/>
        <v/>
      </c>
      <c r="I242" s="66" t="str">
        <f t="shared" si="110"/>
        <v/>
      </c>
      <c r="J242" s="46" t="str">
        <f t="shared" si="98"/>
        <v/>
      </c>
      <c r="K242" s="66" t="str">
        <f t="shared" si="111"/>
        <v/>
      </c>
      <c r="L242" s="46" t="str">
        <f t="shared" si="88"/>
        <v/>
      </c>
      <c r="M242" s="66" t="str">
        <f t="shared" si="112"/>
        <v/>
      </c>
      <c r="N242" s="46" t="str">
        <f t="shared" si="99"/>
        <v/>
      </c>
      <c r="O242" s="66" t="str">
        <f t="shared" si="89"/>
        <v/>
      </c>
      <c r="P242" s="46" t="str">
        <f t="shared" si="100"/>
        <v/>
      </c>
      <c r="Q242" s="66" t="str">
        <f t="shared" si="90"/>
        <v/>
      </c>
      <c r="R242" s="46" t="str">
        <f t="shared" si="101"/>
        <v/>
      </c>
      <c r="S242" s="66" t="str">
        <f t="shared" si="91"/>
        <v/>
      </c>
      <c r="T242" s="46" t="str">
        <f t="shared" si="102"/>
        <v/>
      </c>
      <c r="U242" s="66" t="str">
        <f t="shared" si="92"/>
        <v/>
      </c>
      <c r="V242" s="46" t="str">
        <f t="shared" si="103"/>
        <v/>
      </c>
      <c r="W242" s="65" t="str">
        <f t="shared" si="93"/>
        <v/>
      </c>
      <c r="X242" s="46" t="str">
        <f>IF(A241&lt;$C$9,'MASTER COPY'!M240,"")</f>
        <v/>
      </c>
      <c r="Y242" s="66" t="str">
        <f t="shared" si="94"/>
        <v/>
      </c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L242" s="83" t="str">
        <f>IF(A241&lt;$C$9,'ASSIGNMENT-CLASSTEST'!G239*10,"")</f>
        <v/>
      </c>
      <c r="BM242" s="83" t="str">
        <f>IF(A241&lt;$C$9,'ASSIGNMENT-CLASSTEST'!H239*10,"")</f>
        <v/>
      </c>
      <c r="BN242" s="83" t="str">
        <f>IF(A241&lt;$C$9,'ASSIGNMENT-CLASSTEST'!I239*10,"")</f>
        <v/>
      </c>
      <c r="BO242" s="83" t="str">
        <f>IF(A241&lt;$C$9,('ASSIGNMENT-CLASSTEST'!D239*100)/15,"")</f>
        <v/>
      </c>
      <c r="BP242" s="83" t="str">
        <f>IF(A241&lt;$C$9,('ASSIGNMENT-CLASSTEST'!E239*100)/15,"")</f>
        <v/>
      </c>
      <c r="BQ242" s="83" t="str">
        <f t="shared" si="113"/>
        <v/>
      </c>
      <c r="BR242" s="83" t="str">
        <f t="shared" si="114"/>
        <v/>
      </c>
      <c r="BS242" s="103" t="str">
        <f t="shared" si="104"/>
        <v/>
      </c>
      <c r="BT242" s="103" t="str">
        <f t="shared" si="105"/>
        <v/>
      </c>
      <c r="BU242" s="103" t="str">
        <f t="shared" si="106"/>
        <v/>
      </c>
      <c r="BV242" s="103" t="str">
        <f t="shared" si="107"/>
        <v/>
      </c>
    </row>
    <row r="243" spans="1:74" x14ac:dyDescent="0.25">
      <c r="A243" s="66" t="str">
        <f>IF(A242&lt;$C$9,'MASTER COPY'!A241,"")</f>
        <v/>
      </c>
      <c r="B243" s="34" t="str">
        <f>IF(A242&lt;$C$9,'MASTER COPY'!B241,"")</f>
        <v/>
      </c>
      <c r="C243" s="34" t="str">
        <f>IF(A242&lt;$C$9,'MASTER COPY'!C241,"")</f>
        <v/>
      </c>
      <c r="D243" s="46" t="str">
        <f t="shared" si="95"/>
        <v/>
      </c>
      <c r="E243" s="36" t="str">
        <f t="shared" si="108"/>
        <v/>
      </c>
      <c r="F243" s="46" t="str">
        <f t="shared" si="96"/>
        <v/>
      </c>
      <c r="G243" s="66" t="str">
        <f t="shared" si="109"/>
        <v/>
      </c>
      <c r="H243" s="46" t="str">
        <f t="shared" si="97"/>
        <v/>
      </c>
      <c r="I243" s="66" t="str">
        <f t="shared" si="110"/>
        <v/>
      </c>
      <c r="J243" s="46" t="str">
        <f t="shared" si="98"/>
        <v/>
      </c>
      <c r="K243" s="66" t="str">
        <f t="shared" si="111"/>
        <v/>
      </c>
      <c r="L243" s="46" t="str">
        <f t="shared" si="88"/>
        <v/>
      </c>
      <c r="M243" s="66" t="str">
        <f t="shared" si="112"/>
        <v/>
      </c>
      <c r="N243" s="46" t="str">
        <f t="shared" si="99"/>
        <v/>
      </c>
      <c r="O243" s="66" t="str">
        <f t="shared" si="89"/>
        <v/>
      </c>
      <c r="P243" s="46" t="str">
        <f t="shared" si="100"/>
        <v/>
      </c>
      <c r="Q243" s="66" t="str">
        <f t="shared" si="90"/>
        <v/>
      </c>
      <c r="R243" s="46" t="str">
        <f t="shared" si="101"/>
        <v/>
      </c>
      <c r="S243" s="66" t="str">
        <f t="shared" si="91"/>
        <v/>
      </c>
      <c r="T243" s="46" t="str">
        <f t="shared" si="102"/>
        <v/>
      </c>
      <c r="U243" s="66" t="str">
        <f t="shared" si="92"/>
        <v/>
      </c>
      <c r="V243" s="46" t="str">
        <f t="shared" si="103"/>
        <v/>
      </c>
      <c r="W243" s="65" t="str">
        <f t="shared" si="93"/>
        <v/>
      </c>
      <c r="X243" s="46" t="str">
        <f>IF(A242&lt;$C$9,'MASTER COPY'!M241,"")</f>
        <v/>
      </c>
      <c r="Y243" s="66" t="str">
        <f t="shared" si="94"/>
        <v/>
      </c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L243" s="83" t="str">
        <f>IF(A242&lt;$C$9,'ASSIGNMENT-CLASSTEST'!G240*10,"")</f>
        <v/>
      </c>
      <c r="BM243" s="83" t="str">
        <f>IF(A242&lt;$C$9,'ASSIGNMENT-CLASSTEST'!H240*10,"")</f>
        <v/>
      </c>
      <c r="BN243" s="83" t="str">
        <f>IF(A242&lt;$C$9,'ASSIGNMENT-CLASSTEST'!I240*10,"")</f>
        <v/>
      </c>
      <c r="BO243" s="83" t="str">
        <f>IF(A242&lt;$C$9,('ASSIGNMENT-CLASSTEST'!D240*100)/15,"")</f>
        <v/>
      </c>
      <c r="BP243" s="83" t="str">
        <f>IF(A242&lt;$C$9,('ASSIGNMENT-CLASSTEST'!E240*100)/15,"")</f>
        <v/>
      </c>
      <c r="BQ243" s="83" t="str">
        <f t="shared" si="113"/>
        <v/>
      </c>
      <c r="BR243" s="83" t="str">
        <f t="shared" si="114"/>
        <v/>
      </c>
      <c r="BS243" s="103" t="str">
        <f t="shared" si="104"/>
        <v/>
      </c>
      <c r="BT243" s="103" t="str">
        <f t="shared" si="105"/>
        <v/>
      </c>
      <c r="BU243" s="103" t="str">
        <f t="shared" si="106"/>
        <v/>
      </c>
      <c r="BV243" s="103" t="str">
        <f t="shared" si="107"/>
        <v/>
      </c>
    </row>
    <row r="244" spans="1:74" x14ac:dyDescent="0.25">
      <c r="A244" s="66" t="str">
        <f>IF(A243&lt;$C$9,'MASTER COPY'!A242,"")</f>
        <v/>
      </c>
      <c r="B244" s="34" t="str">
        <f>IF(A243&lt;$C$9,'MASTER COPY'!B242,"")</f>
        <v/>
      </c>
      <c r="C244" s="34" t="str">
        <f>IF(A243&lt;$C$9,'MASTER COPY'!C242,"")</f>
        <v/>
      </c>
      <c r="D244" s="46" t="str">
        <f t="shared" si="95"/>
        <v/>
      </c>
      <c r="E244" s="36" t="str">
        <f t="shared" si="108"/>
        <v/>
      </c>
      <c r="F244" s="46" t="str">
        <f t="shared" si="96"/>
        <v/>
      </c>
      <c r="G244" s="66" t="str">
        <f t="shared" si="109"/>
        <v/>
      </c>
      <c r="H244" s="46" t="str">
        <f t="shared" si="97"/>
        <v/>
      </c>
      <c r="I244" s="66" t="str">
        <f t="shared" si="110"/>
        <v/>
      </c>
      <c r="J244" s="46" t="str">
        <f t="shared" si="98"/>
        <v/>
      </c>
      <c r="K244" s="66" t="str">
        <f t="shared" si="111"/>
        <v/>
      </c>
      <c r="L244" s="46" t="str">
        <f t="shared" si="88"/>
        <v/>
      </c>
      <c r="M244" s="66" t="str">
        <f t="shared" si="112"/>
        <v/>
      </c>
      <c r="N244" s="46" t="str">
        <f t="shared" si="99"/>
        <v/>
      </c>
      <c r="O244" s="66" t="str">
        <f t="shared" si="89"/>
        <v/>
      </c>
      <c r="P244" s="46" t="str">
        <f t="shared" si="100"/>
        <v/>
      </c>
      <c r="Q244" s="66" t="str">
        <f t="shared" si="90"/>
        <v/>
      </c>
      <c r="R244" s="46" t="str">
        <f t="shared" si="101"/>
        <v/>
      </c>
      <c r="S244" s="66" t="str">
        <f t="shared" si="91"/>
        <v/>
      </c>
      <c r="T244" s="46" t="str">
        <f t="shared" si="102"/>
        <v/>
      </c>
      <c r="U244" s="66" t="str">
        <f t="shared" si="92"/>
        <v/>
      </c>
      <c r="V244" s="46" t="str">
        <f t="shared" si="103"/>
        <v/>
      </c>
      <c r="W244" s="65" t="str">
        <f t="shared" si="93"/>
        <v/>
      </c>
      <c r="X244" s="46" t="str">
        <f>IF(A243&lt;$C$9,'MASTER COPY'!M242,"")</f>
        <v/>
      </c>
      <c r="Y244" s="66" t="str">
        <f t="shared" si="94"/>
        <v/>
      </c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L244" s="83" t="str">
        <f>IF(A243&lt;$C$9,'ASSIGNMENT-CLASSTEST'!G241*10,"")</f>
        <v/>
      </c>
      <c r="BM244" s="83" t="str">
        <f>IF(A243&lt;$C$9,'ASSIGNMENT-CLASSTEST'!H241*10,"")</f>
        <v/>
      </c>
      <c r="BN244" s="83" t="str">
        <f>IF(A243&lt;$C$9,'ASSIGNMENT-CLASSTEST'!I241*10,"")</f>
        <v/>
      </c>
      <c r="BO244" s="83" t="str">
        <f>IF(A243&lt;$C$9,('ASSIGNMENT-CLASSTEST'!D241*100)/15,"")</f>
        <v/>
      </c>
      <c r="BP244" s="83" t="str">
        <f>IF(A243&lt;$C$9,('ASSIGNMENT-CLASSTEST'!E241*100)/15,"")</f>
        <v/>
      </c>
      <c r="BQ244" s="83" t="str">
        <f t="shared" si="113"/>
        <v/>
      </c>
      <c r="BR244" s="83" t="str">
        <f t="shared" si="114"/>
        <v/>
      </c>
      <c r="BS244" s="103" t="str">
        <f t="shared" si="104"/>
        <v/>
      </c>
      <c r="BT244" s="103" t="str">
        <f t="shared" si="105"/>
        <v/>
      </c>
      <c r="BU244" s="103" t="str">
        <f t="shared" si="106"/>
        <v/>
      </c>
      <c r="BV244" s="103" t="str">
        <f t="shared" si="107"/>
        <v/>
      </c>
    </row>
    <row r="245" spans="1:74" x14ac:dyDescent="0.25">
      <c r="A245" s="66" t="str">
        <f>IF(A244&lt;$C$9,'MASTER COPY'!A243,"")</f>
        <v/>
      </c>
      <c r="B245" s="34" t="str">
        <f>IF(A244&lt;$C$9,'MASTER COPY'!B243,"")</f>
        <v/>
      </c>
      <c r="C245" s="34" t="str">
        <f>IF(A244&lt;$C$9,'MASTER COPY'!C243,"")</f>
        <v/>
      </c>
      <c r="D245" s="46" t="str">
        <f t="shared" si="95"/>
        <v/>
      </c>
      <c r="E245" s="36" t="str">
        <f t="shared" si="108"/>
        <v/>
      </c>
      <c r="F245" s="46" t="str">
        <f t="shared" si="96"/>
        <v/>
      </c>
      <c r="G245" s="66" t="str">
        <f t="shared" si="109"/>
        <v/>
      </c>
      <c r="H245" s="46" t="str">
        <f t="shared" si="97"/>
        <v/>
      </c>
      <c r="I245" s="66" t="str">
        <f t="shared" si="110"/>
        <v/>
      </c>
      <c r="J245" s="46" t="str">
        <f t="shared" si="98"/>
        <v/>
      </c>
      <c r="K245" s="66" t="str">
        <f t="shared" si="111"/>
        <v/>
      </c>
      <c r="L245" s="46" t="str">
        <f t="shared" si="88"/>
        <v/>
      </c>
      <c r="M245" s="66" t="str">
        <f t="shared" si="112"/>
        <v/>
      </c>
      <c r="N245" s="46" t="str">
        <f t="shared" si="99"/>
        <v/>
      </c>
      <c r="O245" s="66" t="str">
        <f t="shared" si="89"/>
        <v/>
      </c>
      <c r="P245" s="46" t="str">
        <f t="shared" si="100"/>
        <v/>
      </c>
      <c r="Q245" s="66" t="str">
        <f t="shared" si="90"/>
        <v/>
      </c>
      <c r="R245" s="46" t="str">
        <f t="shared" si="101"/>
        <v/>
      </c>
      <c r="S245" s="66" t="str">
        <f t="shared" si="91"/>
        <v/>
      </c>
      <c r="T245" s="46" t="str">
        <f t="shared" si="102"/>
        <v/>
      </c>
      <c r="U245" s="66" t="str">
        <f t="shared" si="92"/>
        <v/>
      </c>
      <c r="V245" s="46" t="str">
        <f t="shared" si="103"/>
        <v/>
      </c>
      <c r="W245" s="65" t="str">
        <f t="shared" si="93"/>
        <v/>
      </c>
      <c r="X245" s="46" t="str">
        <f>IF(A244&lt;$C$9,'MASTER COPY'!M243,"")</f>
        <v/>
      </c>
      <c r="Y245" s="66" t="str">
        <f t="shared" si="94"/>
        <v/>
      </c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L245" s="83" t="str">
        <f>IF(A244&lt;$C$9,'ASSIGNMENT-CLASSTEST'!G242*10,"")</f>
        <v/>
      </c>
      <c r="BM245" s="83" t="str">
        <f>IF(A244&lt;$C$9,'ASSIGNMENT-CLASSTEST'!H242*10,"")</f>
        <v/>
      </c>
      <c r="BN245" s="83" t="str">
        <f>IF(A244&lt;$C$9,'ASSIGNMENT-CLASSTEST'!I242*10,"")</f>
        <v/>
      </c>
      <c r="BO245" s="83" t="str">
        <f>IF(A244&lt;$C$9,('ASSIGNMENT-CLASSTEST'!D242*100)/15,"")</f>
        <v/>
      </c>
      <c r="BP245" s="83" t="str">
        <f>IF(A244&lt;$C$9,('ASSIGNMENT-CLASSTEST'!E242*100)/15,"")</f>
        <v/>
      </c>
      <c r="BQ245" s="83" t="str">
        <f t="shared" si="113"/>
        <v/>
      </c>
      <c r="BR245" s="83" t="str">
        <f t="shared" si="114"/>
        <v/>
      </c>
      <c r="BS245" s="103" t="str">
        <f t="shared" si="104"/>
        <v/>
      </c>
      <c r="BT245" s="103" t="str">
        <f t="shared" si="105"/>
        <v/>
      </c>
      <c r="BU245" s="103" t="str">
        <f t="shared" si="106"/>
        <v/>
      </c>
      <c r="BV245" s="103" t="str">
        <f t="shared" si="107"/>
        <v/>
      </c>
    </row>
    <row r="246" spans="1:74" x14ac:dyDescent="0.25">
      <c r="A246" s="66" t="str">
        <f>IF(A245&lt;$C$9,'MASTER COPY'!A244,"")</f>
        <v/>
      </c>
      <c r="B246" s="34" t="str">
        <f>IF(A245&lt;$C$9,'MASTER COPY'!B244,"")</f>
        <v/>
      </c>
      <c r="C246" s="34" t="str">
        <f>IF(A245&lt;$C$9,'MASTER COPY'!C244,"")</f>
        <v/>
      </c>
      <c r="D246" s="46" t="str">
        <f t="shared" si="95"/>
        <v/>
      </c>
      <c r="E246" s="36" t="str">
        <f t="shared" si="108"/>
        <v/>
      </c>
      <c r="F246" s="46" t="str">
        <f t="shared" si="96"/>
        <v/>
      </c>
      <c r="G246" s="66" t="str">
        <f t="shared" si="109"/>
        <v/>
      </c>
      <c r="H246" s="46" t="str">
        <f t="shared" si="97"/>
        <v/>
      </c>
      <c r="I246" s="66" t="str">
        <f t="shared" si="110"/>
        <v/>
      </c>
      <c r="J246" s="46" t="str">
        <f t="shared" si="98"/>
        <v/>
      </c>
      <c r="K246" s="66" t="str">
        <f t="shared" si="111"/>
        <v/>
      </c>
      <c r="L246" s="46" t="str">
        <f t="shared" si="88"/>
        <v/>
      </c>
      <c r="M246" s="66" t="str">
        <f t="shared" si="112"/>
        <v/>
      </c>
      <c r="N246" s="46" t="str">
        <f t="shared" si="99"/>
        <v/>
      </c>
      <c r="O246" s="66" t="str">
        <f t="shared" si="89"/>
        <v/>
      </c>
      <c r="P246" s="46" t="str">
        <f t="shared" si="100"/>
        <v/>
      </c>
      <c r="Q246" s="66" t="str">
        <f t="shared" si="90"/>
        <v/>
      </c>
      <c r="R246" s="46" t="str">
        <f t="shared" si="101"/>
        <v/>
      </c>
      <c r="S246" s="66" t="str">
        <f t="shared" si="91"/>
        <v/>
      </c>
      <c r="T246" s="46" t="str">
        <f t="shared" si="102"/>
        <v/>
      </c>
      <c r="U246" s="66" t="str">
        <f t="shared" si="92"/>
        <v/>
      </c>
      <c r="V246" s="46" t="str">
        <f t="shared" si="103"/>
        <v/>
      </c>
      <c r="W246" s="65" t="str">
        <f t="shared" si="93"/>
        <v/>
      </c>
      <c r="X246" s="46" t="str">
        <f>IF(A245&lt;$C$9,'MASTER COPY'!M244,"")</f>
        <v/>
      </c>
      <c r="Y246" s="66" t="str">
        <f t="shared" si="94"/>
        <v/>
      </c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L246" s="83" t="str">
        <f>IF(A245&lt;$C$9,'ASSIGNMENT-CLASSTEST'!G243*10,"")</f>
        <v/>
      </c>
      <c r="BM246" s="83" t="str">
        <f>IF(A245&lt;$C$9,'ASSIGNMENT-CLASSTEST'!H243*10,"")</f>
        <v/>
      </c>
      <c r="BN246" s="83" t="str">
        <f>IF(A245&lt;$C$9,'ASSIGNMENT-CLASSTEST'!I243*10,"")</f>
        <v/>
      </c>
      <c r="BO246" s="83" t="str">
        <f>IF(A245&lt;$C$9,('ASSIGNMENT-CLASSTEST'!D243*100)/15,"")</f>
        <v/>
      </c>
      <c r="BP246" s="83" t="str">
        <f>IF(A245&lt;$C$9,('ASSIGNMENT-CLASSTEST'!E243*100)/15,"")</f>
        <v/>
      </c>
      <c r="BQ246" s="83" t="str">
        <f t="shared" si="113"/>
        <v/>
      </c>
      <c r="BR246" s="83" t="str">
        <f t="shared" si="114"/>
        <v/>
      </c>
      <c r="BS246" s="103" t="str">
        <f t="shared" si="104"/>
        <v/>
      </c>
      <c r="BT246" s="103" t="str">
        <f t="shared" si="105"/>
        <v/>
      </c>
      <c r="BU246" s="103" t="str">
        <f t="shared" si="106"/>
        <v/>
      </c>
      <c r="BV246" s="103" t="str">
        <f t="shared" si="107"/>
        <v/>
      </c>
    </row>
    <row r="247" spans="1:74" x14ac:dyDescent="0.25">
      <c r="A247" s="66" t="str">
        <f>IF(A246&lt;$C$9,'MASTER COPY'!A245,"")</f>
        <v/>
      </c>
      <c r="B247" s="34" t="str">
        <f>IF(A246&lt;$C$9,'MASTER COPY'!B245,"")</f>
        <v/>
      </c>
      <c r="C247" s="34" t="str">
        <f>IF(A246&lt;$C$9,'MASTER COPY'!C245,"")</f>
        <v/>
      </c>
      <c r="D247" s="46" t="str">
        <f t="shared" si="95"/>
        <v/>
      </c>
      <c r="E247" s="36" t="str">
        <f t="shared" si="108"/>
        <v/>
      </c>
      <c r="F247" s="46" t="str">
        <f t="shared" si="96"/>
        <v/>
      </c>
      <c r="G247" s="66" t="str">
        <f t="shared" si="109"/>
        <v/>
      </c>
      <c r="H247" s="46" t="str">
        <f t="shared" si="97"/>
        <v/>
      </c>
      <c r="I247" s="66" t="str">
        <f t="shared" si="110"/>
        <v/>
      </c>
      <c r="J247" s="46" t="str">
        <f t="shared" si="98"/>
        <v/>
      </c>
      <c r="K247" s="66" t="str">
        <f t="shared" si="111"/>
        <v/>
      </c>
      <c r="L247" s="46" t="str">
        <f t="shared" si="88"/>
        <v/>
      </c>
      <c r="M247" s="66" t="str">
        <f t="shared" si="112"/>
        <v/>
      </c>
      <c r="N247" s="46" t="str">
        <f t="shared" si="99"/>
        <v/>
      </c>
      <c r="O247" s="66" t="str">
        <f t="shared" si="89"/>
        <v/>
      </c>
      <c r="P247" s="46" t="str">
        <f t="shared" si="100"/>
        <v/>
      </c>
      <c r="Q247" s="66" t="str">
        <f t="shared" si="90"/>
        <v/>
      </c>
      <c r="R247" s="46" t="str">
        <f t="shared" si="101"/>
        <v/>
      </c>
      <c r="S247" s="66" t="str">
        <f t="shared" si="91"/>
        <v/>
      </c>
      <c r="T247" s="46" t="str">
        <f t="shared" si="102"/>
        <v/>
      </c>
      <c r="U247" s="66" t="str">
        <f t="shared" si="92"/>
        <v/>
      </c>
      <c r="V247" s="46" t="str">
        <f t="shared" si="103"/>
        <v/>
      </c>
      <c r="W247" s="65" t="str">
        <f t="shared" si="93"/>
        <v/>
      </c>
      <c r="X247" s="46" t="str">
        <f>IF(A246&lt;$C$9,'MASTER COPY'!M245,"")</f>
        <v/>
      </c>
      <c r="Y247" s="66" t="str">
        <f t="shared" si="94"/>
        <v/>
      </c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L247" s="83" t="str">
        <f>IF(A246&lt;$C$9,'ASSIGNMENT-CLASSTEST'!G244*10,"")</f>
        <v/>
      </c>
      <c r="BM247" s="83" t="str">
        <f>IF(A246&lt;$C$9,'ASSIGNMENT-CLASSTEST'!H244*10,"")</f>
        <v/>
      </c>
      <c r="BN247" s="83" t="str">
        <f>IF(A246&lt;$C$9,'ASSIGNMENT-CLASSTEST'!I244*10,"")</f>
        <v/>
      </c>
      <c r="BO247" s="83" t="str">
        <f>IF(A246&lt;$C$9,('ASSIGNMENT-CLASSTEST'!D244*100)/15,"")</f>
        <v/>
      </c>
      <c r="BP247" s="83" t="str">
        <f>IF(A246&lt;$C$9,('ASSIGNMENT-CLASSTEST'!E244*100)/15,"")</f>
        <v/>
      </c>
      <c r="BQ247" s="83" t="str">
        <f t="shared" si="113"/>
        <v/>
      </c>
      <c r="BR247" s="83" t="str">
        <f t="shared" si="114"/>
        <v/>
      </c>
      <c r="BS247" s="103" t="str">
        <f t="shared" si="104"/>
        <v/>
      </c>
      <c r="BT247" s="103" t="str">
        <f t="shared" si="105"/>
        <v/>
      </c>
      <c r="BU247" s="103" t="str">
        <f t="shared" si="106"/>
        <v/>
      </c>
      <c r="BV247" s="103" t="str">
        <f t="shared" si="107"/>
        <v/>
      </c>
    </row>
    <row r="248" spans="1:74" x14ac:dyDescent="0.25">
      <c r="A248" s="66" t="str">
        <f>IF(A247&lt;$C$9,'MASTER COPY'!A246,"")</f>
        <v/>
      </c>
      <c r="B248" s="34" t="str">
        <f>IF(A247&lt;$C$9,'MASTER COPY'!B246,"")</f>
        <v/>
      </c>
      <c r="C248" s="34" t="str">
        <f>IF(A247&lt;$C$9,'MASTER COPY'!C246,"")</f>
        <v/>
      </c>
      <c r="D248" s="46" t="str">
        <f t="shared" si="95"/>
        <v/>
      </c>
      <c r="E248" s="36" t="str">
        <f t="shared" si="108"/>
        <v/>
      </c>
      <c r="F248" s="46" t="str">
        <f t="shared" si="96"/>
        <v/>
      </c>
      <c r="G248" s="66" t="str">
        <f t="shared" si="109"/>
        <v/>
      </c>
      <c r="H248" s="46" t="str">
        <f t="shared" si="97"/>
        <v/>
      </c>
      <c r="I248" s="66" t="str">
        <f t="shared" si="110"/>
        <v/>
      </c>
      <c r="J248" s="46" t="str">
        <f t="shared" si="98"/>
        <v/>
      </c>
      <c r="K248" s="66" t="str">
        <f t="shared" si="111"/>
        <v/>
      </c>
      <c r="L248" s="46" t="str">
        <f t="shared" si="88"/>
        <v/>
      </c>
      <c r="M248" s="66" t="str">
        <f t="shared" si="112"/>
        <v/>
      </c>
      <c r="N248" s="46" t="str">
        <f t="shared" si="99"/>
        <v/>
      </c>
      <c r="O248" s="66" t="str">
        <f t="shared" si="89"/>
        <v/>
      </c>
      <c r="P248" s="46" t="str">
        <f t="shared" si="100"/>
        <v/>
      </c>
      <c r="Q248" s="66" t="str">
        <f t="shared" si="90"/>
        <v/>
      </c>
      <c r="R248" s="46" t="str">
        <f t="shared" si="101"/>
        <v/>
      </c>
      <c r="S248" s="66" t="str">
        <f t="shared" si="91"/>
        <v/>
      </c>
      <c r="T248" s="46" t="str">
        <f t="shared" si="102"/>
        <v/>
      </c>
      <c r="U248" s="66" t="str">
        <f t="shared" si="92"/>
        <v/>
      </c>
      <c r="V248" s="46" t="str">
        <f t="shared" si="103"/>
        <v/>
      </c>
      <c r="W248" s="65" t="str">
        <f t="shared" si="93"/>
        <v/>
      </c>
      <c r="X248" s="46" t="str">
        <f>IF(A247&lt;$C$9,'MASTER COPY'!M246,"")</f>
        <v/>
      </c>
      <c r="Y248" s="66" t="str">
        <f t="shared" si="94"/>
        <v/>
      </c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L248" s="83" t="str">
        <f>IF(A247&lt;$C$9,'ASSIGNMENT-CLASSTEST'!G245*10,"")</f>
        <v/>
      </c>
      <c r="BM248" s="83" t="str">
        <f>IF(A247&lt;$C$9,'ASSIGNMENT-CLASSTEST'!H245*10,"")</f>
        <v/>
      </c>
      <c r="BN248" s="83" t="str">
        <f>IF(A247&lt;$C$9,'ASSIGNMENT-CLASSTEST'!I245*10,"")</f>
        <v/>
      </c>
      <c r="BO248" s="83" t="str">
        <f>IF(A247&lt;$C$9,('ASSIGNMENT-CLASSTEST'!D245*100)/15,"")</f>
        <v/>
      </c>
      <c r="BP248" s="83" t="str">
        <f>IF(A247&lt;$C$9,('ASSIGNMENT-CLASSTEST'!E245*100)/15,"")</f>
        <v/>
      </c>
      <c r="BQ248" s="83" t="str">
        <f t="shared" si="113"/>
        <v/>
      </c>
      <c r="BR248" s="83" t="str">
        <f t="shared" si="114"/>
        <v/>
      </c>
      <c r="BS248" s="103" t="str">
        <f t="shared" si="104"/>
        <v/>
      </c>
      <c r="BT248" s="103" t="str">
        <f t="shared" si="105"/>
        <v/>
      </c>
      <c r="BU248" s="103" t="str">
        <f t="shared" si="106"/>
        <v/>
      </c>
      <c r="BV248" s="103" t="str">
        <f t="shared" si="107"/>
        <v/>
      </c>
    </row>
    <row r="249" spans="1:74" x14ac:dyDescent="0.25">
      <c r="A249" s="66" t="str">
        <f>IF(A248&lt;$C$9,'MASTER COPY'!A247,"")</f>
        <v/>
      </c>
      <c r="B249" s="34" t="str">
        <f>IF(A248&lt;$C$9,'MASTER COPY'!B247,"")</f>
        <v/>
      </c>
      <c r="C249" s="34" t="str">
        <f>IF(A248&lt;$C$9,'MASTER COPY'!C247,"")</f>
        <v/>
      </c>
      <c r="D249" s="46" t="str">
        <f t="shared" si="95"/>
        <v/>
      </c>
      <c r="E249" s="36" t="str">
        <f t="shared" si="108"/>
        <v/>
      </c>
      <c r="F249" s="46" t="str">
        <f t="shared" si="96"/>
        <v/>
      </c>
      <c r="G249" s="66" t="str">
        <f t="shared" si="109"/>
        <v/>
      </c>
      <c r="H249" s="46" t="str">
        <f t="shared" si="97"/>
        <v/>
      </c>
      <c r="I249" s="66" t="str">
        <f t="shared" si="110"/>
        <v/>
      </c>
      <c r="J249" s="46" t="str">
        <f t="shared" si="98"/>
        <v/>
      </c>
      <c r="K249" s="66" t="str">
        <f t="shared" si="111"/>
        <v/>
      </c>
      <c r="L249" s="46" t="str">
        <f t="shared" si="88"/>
        <v/>
      </c>
      <c r="M249" s="66" t="str">
        <f t="shared" si="112"/>
        <v/>
      </c>
      <c r="N249" s="46" t="str">
        <f t="shared" si="99"/>
        <v/>
      </c>
      <c r="O249" s="66" t="str">
        <f t="shared" si="89"/>
        <v/>
      </c>
      <c r="P249" s="46" t="str">
        <f t="shared" si="100"/>
        <v/>
      </c>
      <c r="Q249" s="66" t="str">
        <f t="shared" si="90"/>
        <v/>
      </c>
      <c r="R249" s="46" t="str">
        <f t="shared" si="101"/>
        <v/>
      </c>
      <c r="S249" s="66" t="str">
        <f t="shared" si="91"/>
        <v/>
      </c>
      <c r="T249" s="46" t="str">
        <f t="shared" si="102"/>
        <v/>
      </c>
      <c r="U249" s="66" t="str">
        <f t="shared" si="92"/>
        <v/>
      </c>
      <c r="V249" s="46" t="str">
        <f t="shared" si="103"/>
        <v/>
      </c>
      <c r="W249" s="65" t="str">
        <f t="shared" si="93"/>
        <v/>
      </c>
      <c r="X249" s="46" t="str">
        <f>IF(A248&lt;$C$9,'MASTER COPY'!M247,"")</f>
        <v/>
      </c>
      <c r="Y249" s="66" t="str">
        <f t="shared" si="94"/>
        <v/>
      </c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L249" s="83" t="str">
        <f>IF(A248&lt;$C$9,'ASSIGNMENT-CLASSTEST'!G246*10,"")</f>
        <v/>
      </c>
      <c r="BM249" s="83" t="str">
        <f>IF(A248&lt;$C$9,'ASSIGNMENT-CLASSTEST'!H246*10,"")</f>
        <v/>
      </c>
      <c r="BN249" s="83" t="str">
        <f>IF(A248&lt;$C$9,'ASSIGNMENT-CLASSTEST'!I246*10,"")</f>
        <v/>
      </c>
      <c r="BO249" s="83" t="str">
        <f>IF(A248&lt;$C$9,('ASSIGNMENT-CLASSTEST'!D246*100)/15,"")</f>
        <v/>
      </c>
      <c r="BP249" s="83" t="str">
        <f>IF(A248&lt;$C$9,('ASSIGNMENT-CLASSTEST'!E246*100)/15,"")</f>
        <v/>
      </c>
      <c r="BQ249" s="83" t="str">
        <f t="shared" si="113"/>
        <v/>
      </c>
      <c r="BR249" s="83" t="str">
        <f t="shared" si="114"/>
        <v/>
      </c>
      <c r="BS249" s="103" t="str">
        <f t="shared" si="104"/>
        <v/>
      </c>
      <c r="BT249" s="103" t="str">
        <f t="shared" si="105"/>
        <v/>
      </c>
      <c r="BU249" s="103" t="str">
        <f t="shared" si="106"/>
        <v/>
      </c>
      <c r="BV249" s="103" t="str">
        <f t="shared" si="107"/>
        <v/>
      </c>
    </row>
    <row r="250" spans="1:74" x14ac:dyDescent="0.25">
      <c r="A250" s="66" t="str">
        <f>IF(A249&lt;$C$9,'MASTER COPY'!A248,"")</f>
        <v/>
      </c>
      <c r="B250" s="34" t="str">
        <f>IF(A249&lt;$C$9,'MASTER COPY'!B248,"")</f>
        <v/>
      </c>
      <c r="C250" s="34" t="str">
        <f>IF(A249&lt;$C$9,'MASTER COPY'!C248,"")</f>
        <v/>
      </c>
      <c r="D250" s="46" t="str">
        <f t="shared" si="95"/>
        <v/>
      </c>
      <c r="E250" s="36" t="str">
        <f t="shared" si="108"/>
        <v/>
      </c>
      <c r="F250" s="46" t="str">
        <f t="shared" si="96"/>
        <v/>
      </c>
      <c r="G250" s="66" t="str">
        <f t="shared" si="109"/>
        <v/>
      </c>
      <c r="H250" s="46" t="str">
        <f t="shared" si="97"/>
        <v/>
      </c>
      <c r="I250" s="66" t="str">
        <f t="shared" si="110"/>
        <v/>
      </c>
      <c r="J250" s="46" t="str">
        <f t="shared" si="98"/>
        <v/>
      </c>
      <c r="K250" s="66" t="str">
        <f t="shared" si="111"/>
        <v/>
      </c>
      <c r="L250" s="46" t="str">
        <f t="shared" si="88"/>
        <v/>
      </c>
      <c r="M250" s="66" t="str">
        <f t="shared" si="112"/>
        <v/>
      </c>
      <c r="N250" s="46" t="str">
        <f t="shared" si="99"/>
        <v/>
      </c>
      <c r="O250" s="66" t="str">
        <f t="shared" si="89"/>
        <v/>
      </c>
      <c r="P250" s="46" t="str">
        <f t="shared" si="100"/>
        <v/>
      </c>
      <c r="Q250" s="66" t="str">
        <f t="shared" si="90"/>
        <v/>
      </c>
      <c r="R250" s="46" t="str">
        <f t="shared" si="101"/>
        <v/>
      </c>
      <c r="S250" s="66" t="str">
        <f t="shared" si="91"/>
        <v/>
      </c>
      <c r="T250" s="46" t="str">
        <f t="shared" si="102"/>
        <v/>
      </c>
      <c r="U250" s="66" t="str">
        <f t="shared" si="92"/>
        <v/>
      </c>
      <c r="V250" s="46" t="str">
        <f t="shared" si="103"/>
        <v/>
      </c>
      <c r="W250" s="65" t="str">
        <f t="shared" si="93"/>
        <v/>
      </c>
      <c r="X250" s="46" t="str">
        <f>IF(A249&lt;$C$9,'MASTER COPY'!M248,"")</f>
        <v/>
      </c>
      <c r="Y250" s="66" t="str">
        <f t="shared" si="94"/>
        <v/>
      </c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L250" s="83" t="str">
        <f>IF(A249&lt;$C$9,'ASSIGNMENT-CLASSTEST'!G247*10,"")</f>
        <v/>
      </c>
      <c r="BM250" s="83" t="str">
        <f>IF(A249&lt;$C$9,'ASSIGNMENT-CLASSTEST'!H247*10,"")</f>
        <v/>
      </c>
      <c r="BN250" s="83" t="str">
        <f>IF(A249&lt;$C$9,'ASSIGNMENT-CLASSTEST'!I247*10,"")</f>
        <v/>
      </c>
      <c r="BO250" s="83" t="str">
        <f>IF(A249&lt;$C$9,('ASSIGNMENT-CLASSTEST'!D247*100)/15,"")</f>
        <v/>
      </c>
      <c r="BP250" s="83" t="str">
        <f>IF(A249&lt;$C$9,('ASSIGNMENT-CLASSTEST'!E247*100)/15,"")</f>
        <v/>
      </c>
      <c r="BQ250" s="83" t="str">
        <f t="shared" si="113"/>
        <v/>
      </c>
      <c r="BR250" s="83" t="str">
        <f t="shared" si="114"/>
        <v/>
      </c>
      <c r="BS250" s="103" t="str">
        <f t="shared" si="104"/>
        <v/>
      </c>
      <c r="BT250" s="103" t="str">
        <f t="shared" si="105"/>
        <v/>
      </c>
      <c r="BU250" s="103" t="str">
        <f t="shared" si="106"/>
        <v/>
      </c>
      <c r="BV250" s="103" t="str">
        <f t="shared" si="107"/>
        <v/>
      </c>
    </row>
    <row r="251" spans="1:74" x14ac:dyDescent="0.25">
      <c r="A251" s="66" t="str">
        <f>IF(A250&lt;$C$9,'MASTER COPY'!A249,"")</f>
        <v/>
      </c>
      <c r="B251" s="34" t="str">
        <f>IF(A250&lt;$C$9,'MASTER COPY'!B249,"")</f>
        <v/>
      </c>
      <c r="C251" s="34" t="str">
        <f>IF(A250&lt;$C$9,'MASTER COPY'!C249,"")</f>
        <v/>
      </c>
      <c r="D251" s="46" t="str">
        <f t="shared" si="95"/>
        <v/>
      </c>
      <c r="E251" s="36" t="str">
        <f t="shared" si="108"/>
        <v/>
      </c>
      <c r="F251" s="46" t="str">
        <f t="shared" si="96"/>
        <v/>
      </c>
      <c r="G251" s="66" t="str">
        <f t="shared" si="109"/>
        <v/>
      </c>
      <c r="H251" s="46" t="str">
        <f t="shared" si="97"/>
        <v/>
      </c>
      <c r="I251" s="66" t="str">
        <f t="shared" si="110"/>
        <v/>
      </c>
      <c r="J251" s="46" t="str">
        <f t="shared" si="98"/>
        <v/>
      </c>
      <c r="K251" s="66" t="str">
        <f t="shared" si="111"/>
        <v/>
      </c>
      <c r="L251" s="46" t="str">
        <f t="shared" si="88"/>
        <v/>
      </c>
      <c r="M251" s="66" t="str">
        <f t="shared" si="112"/>
        <v/>
      </c>
      <c r="N251" s="46" t="str">
        <f t="shared" si="99"/>
        <v/>
      </c>
      <c r="O251" s="66" t="str">
        <f t="shared" si="89"/>
        <v/>
      </c>
      <c r="P251" s="46" t="str">
        <f t="shared" si="100"/>
        <v/>
      </c>
      <c r="Q251" s="66" t="str">
        <f t="shared" si="90"/>
        <v/>
      </c>
      <c r="R251" s="46" t="str">
        <f t="shared" si="101"/>
        <v/>
      </c>
      <c r="S251" s="66" t="str">
        <f t="shared" si="91"/>
        <v/>
      </c>
      <c r="T251" s="46" t="str">
        <f t="shared" si="102"/>
        <v/>
      </c>
      <c r="U251" s="66" t="str">
        <f t="shared" si="92"/>
        <v/>
      </c>
      <c r="V251" s="46" t="str">
        <f t="shared" si="103"/>
        <v/>
      </c>
      <c r="W251" s="65" t="str">
        <f t="shared" si="93"/>
        <v/>
      </c>
      <c r="X251" s="46" t="str">
        <f>IF(A250&lt;$C$9,'MASTER COPY'!M249,"")</f>
        <v/>
      </c>
      <c r="Y251" s="66" t="str">
        <f t="shared" si="94"/>
        <v/>
      </c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L251" s="83" t="str">
        <f>IF(A250&lt;$C$9,'ASSIGNMENT-CLASSTEST'!G248*10,"")</f>
        <v/>
      </c>
      <c r="BM251" s="83" t="str">
        <f>IF(A250&lt;$C$9,'ASSIGNMENT-CLASSTEST'!H248*10,"")</f>
        <v/>
      </c>
      <c r="BN251" s="83" t="str">
        <f>IF(A250&lt;$C$9,'ASSIGNMENT-CLASSTEST'!I248*10,"")</f>
        <v/>
      </c>
      <c r="BO251" s="83" t="str">
        <f>IF(A250&lt;$C$9,('ASSIGNMENT-CLASSTEST'!D248*100)/15,"")</f>
        <v/>
      </c>
      <c r="BP251" s="83" t="str">
        <f>IF(A250&lt;$C$9,('ASSIGNMENT-CLASSTEST'!E248*100)/15,"")</f>
        <v/>
      </c>
      <c r="BQ251" s="83" t="str">
        <f t="shared" si="113"/>
        <v/>
      </c>
      <c r="BR251" s="83" t="str">
        <f t="shared" si="114"/>
        <v/>
      </c>
      <c r="BS251" s="103" t="str">
        <f t="shared" si="104"/>
        <v/>
      </c>
      <c r="BT251" s="103" t="str">
        <f t="shared" si="105"/>
        <v/>
      </c>
      <c r="BU251" s="103" t="str">
        <f t="shared" si="106"/>
        <v/>
      </c>
      <c r="BV251" s="103" t="str">
        <f t="shared" si="107"/>
        <v/>
      </c>
    </row>
    <row r="252" spans="1:74" x14ac:dyDescent="0.25">
      <c r="A252" s="66" t="str">
        <f>IF(A251&lt;$C$9,'MASTER COPY'!A250,"")</f>
        <v/>
      </c>
      <c r="B252" s="34" t="str">
        <f>IF(A251&lt;$C$9,'MASTER COPY'!B250,"")</f>
        <v/>
      </c>
      <c r="C252" s="34" t="str">
        <f>IF(A251&lt;$C$9,'MASTER COPY'!C250,"")</f>
        <v/>
      </c>
      <c r="D252" s="46" t="str">
        <f t="shared" si="95"/>
        <v/>
      </c>
      <c r="E252" s="36" t="str">
        <f t="shared" si="108"/>
        <v/>
      </c>
      <c r="F252" s="46" t="str">
        <f t="shared" si="96"/>
        <v/>
      </c>
      <c r="G252" s="66" t="str">
        <f t="shared" si="109"/>
        <v/>
      </c>
      <c r="H252" s="46" t="str">
        <f t="shared" si="97"/>
        <v/>
      </c>
      <c r="I252" s="66" t="str">
        <f t="shared" si="110"/>
        <v/>
      </c>
      <c r="J252" s="46" t="str">
        <f t="shared" si="98"/>
        <v/>
      </c>
      <c r="K252" s="66" t="str">
        <f t="shared" si="111"/>
        <v/>
      </c>
      <c r="L252" s="46" t="str">
        <f t="shared" si="88"/>
        <v/>
      </c>
      <c r="M252" s="66" t="str">
        <f t="shared" si="112"/>
        <v/>
      </c>
      <c r="N252" s="46" t="str">
        <f t="shared" si="99"/>
        <v/>
      </c>
      <c r="O252" s="66" t="str">
        <f t="shared" si="89"/>
        <v/>
      </c>
      <c r="P252" s="46" t="str">
        <f t="shared" si="100"/>
        <v/>
      </c>
      <c r="Q252" s="66" t="str">
        <f t="shared" si="90"/>
        <v/>
      </c>
      <c r="R252" s="46" t="str">
        <f t="shared" si="101"/>
        <v/>
      </c>
      <c r="S252" s="66" t="str">
        <f t="shared" si="91"/>
        <v/>
      </c>
      <c r="T252" s="46" t="str">
        <f t="shared" si="102"/>
        <v/>
      </c>
      <c r="U252" s="66" t="str">
        <f t="shared" si="92"/>
        <v/>
      </c>
      <c r="V252" s="46" t="str">
        <f t="shared" si="103"/>
        <v/>
      </c>
      <c r="W252" s="65" t="str">
        <f t="shared" si="93"/>
        <v/>
      </c>
      <c r="X252" s="46" t="str">
        <f>IF(A251&lt;$C$9,'MASTER COPY'!M250,"")</f>
        <v/>
      </c>
      <c r="Y252" s="66" t="str">
        <f t="shared" si="94"/>
        <v/>
      </c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L252" s="83" t="str">
        <f>IF(A251&lt;$C$9,'ASSIGNMENT-CLASSTEST'!G249*10,"")</f>
        <v/>
      </c>
      <c r="BM252" s="83" t="str">
        <f>IF(A251&lt;$C$9,'ASSIGNMENT-CLASSTEST'!H249*10,"")</f>
        <v/>
      </c>
      <c r="BN252" s="83" t="str">
        <f>IF(A251&lt;$C$9,'ASSIGNMENT-CLASSTEST'!I249*10,"")</f>
        <v/>
      </c>
      <c r="BO252" s="83" t="str">
        <f>IF(A251&lt;$C$9,('ASSIGNMENT-CLASSTEST'!D249*100)/15,"")</f>
        <v/>
      </c>
      <c r="BP252" s="83" t="str">
        <f>IF(A251&lt;$C$9,('ASSIGNMENT-CLASSTEST'!E249*100)/15,"")</f>
        <v/>
      </c>
      <c r="BQ252" s="83" t="str">
        <f t="shared" si="113"/>
        <v/>
      </c>
      <c r="BR252" s="83" t="str">
        <f t="shared" si="114"/>
        <v/>
      </c>
      <c r="BS252" s="103" t="str">
        <f t="shared" si="104"/>
        <v/>
      </c>
      <c r="BT252" s="103" t="str">
        <f t="shared" si="105"/>
        <v/>
      </c>
      <c r="BU252" s="103" t="str">
        <f t="shared" si="106"/>
        <v/>
      </c>
      <c r="BV252" s="103" t="str">
        <f t="shared" si="107"/>
        <v/>
      </c>
    </row>
    <row r="253" spans="1:74" x14ac:dyDescent="0.25">
      <c r="A253" s="66" t="str">
        <f>IF(A252&lt;$C$9,'MASTER COPY'!A251,"")</f>
        <v/>
      </c>
      <c r="B253" s="34" t="str">
        <f>IF(A252&lt;$C$9,'MASTER COPY'!B251,"")</f>
        <v/>
      </c>
      <c r="C253" s="34" t="str">
        <f>IF(A252&lt;$C$9,'MASTER COPY'!C251,"")</f>
        <v/>
      </c>
      <c r="D253" s="46" t="str">
        <f t="shared" si="95"/>
        <v/>
      </c>
      <c r="E253" s="36" t="str">
        <f t="shared" si="108"/>
        <v/>
      </c>
      <c r="F253" s="46" t="str">
        <f t="shared" si="96"/>
        <v/>
      </c>
      <c r="G253" s="66" t="str">
        <f t="shared" si="109"/>
        <v/>
      </c>
      <c r="H253" s="46" t="str">
        <f t="shared" si="97"/>
        <v/>
      </c>
      <c r="I253" s="66" t="str">
        <f t="shared" si="110"/>
        <v/>
      </c>
      <c r="J253" s="46" t="str">
        <f t="shared" si="98"/>
        <v/>
      </c>
      <c r="K253" s="66" t="str">
        <f t="shared" si="111"/>
        <v/>
      </c>
      <c r="L253" s="46" t="str">
        <f t="shared" si="88"/>
        <v/>
      </c>
      <c r="M253" s="66" t="str">
        <f t="shared" si="112"/>
        <v/>
      </c>
      <c r="N253" s="46" t="str">
        <f t="shared" si="99"/>
        <v/>
      </c>
      <c r="O253" s="66" t="str">
        <f t="shared" si="89"/>
        <v/>
      </c>
      <c r="P253" s="46" t="str">
        <f t="shared" si="100"/>
        <v/>
      </c>
      <c r="Q253" s="66" t="str">
        <f t="shared" si="90"/>
        <v/>
      </c>
      <c r="R253" s="46" t="str">
        <f t="shared" si="101"/>
        <v/>
      </c>
      <c r="S253" s="66" t="str">
        <f t="shared" si="91"/>
        <v/>
      </c>
      <c r="T253" s="46" t="str">
        <f t="shared" si="102"/>
        <v/>
      </c>
      <c r="U253" s="66" t="str">
        <f t="shared" si="92"/>
        <v/>
      </c>
      <c r="V253" s="46" t="str">
        <f t="shared" si="103"/>
        <v/>
      </c>
      <c r="W253" s="65" t="str">
        <f t="shared" si="93"/>
        <v/>
      </c>
      <c r="X253" s="46" t="str">
        <f>IF(A252&lt;$C$9,'MASTER COPY'!M251,"")</f>
        <v/>
      </c>
      <c r="Y253" s="66" t="str">
        <f t="shared" si="94"/>
        <v/>
      </c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L253" s="83" t="str">
        <f>IF(A252&lt;$C$9,'ASSIGNMENT-CLASSTEST'!G250*10,"")</f>
        <v/>
      </c>
      <c r="BM253" s="83" t="str">
        <f>IF(A252&lt;$C$9,'ASSIGNMENT-CLASSTEST'!H250*10,"")</f>
        <v/>
      </c>
      <c r="BN253" s="83" t="str">
        <f>IF(A252&lt;$C$9,'ASSIGNMENT-CLASSTEST'!I250*10,"")</f>
        <v/>
      </c>
      <c r="BO253" s="83" t="str">
        <f>IF(A252&lt;$C$9,('ASSIGNMENT-CLASSTEST'!D250*100)/15,"")</f>
        <v/>
      </c>
      <c r="BP253" s="83" t="str">
        <f>IF(A252&lt;$C$9,('ASSIGNMENT-CLASSTEST'!E250*100)/15,"")</f>
        <v/>
      </c>
      <c r="BQ253" s="83" t="str">
        <f t="shared" si="113"/>
        <v/>
      </c>
      <c r="BR253" s="83" t="str">
        <f t="shared" si="114"/>
        <v/>
      </c>
      <c r="BS253" s="103" t="str">
        <f t="shared" si="104"/>
        <v/>
      </c>
      <c r="BT253" s="103" t="str">
        <f t="shared" si="105"/>
        <v/>
      </c>
      <c r="BU253" s="103" t="str">
        <f t="shared" si="106"/>
        <v/>
      </c>
      <c r="BV253" s="103" t="str">
        <f t="shared" si="107"/>
        <v/>
      </c>
    </row>
    <row r="254" spans="1:74" x14ac:dyDescent="0.25">
      <c r="A254" s="66" t="str">
        <f>IF(A253&lt;$C$9,'MASTER COPY'!A252,"")</f>
        <v/>
      </c>
      <c r="B254" s="34" t="str">
        <f>IF(A253&lt;$C$9,'MASTER COPY'!B252,"")</f>
        <v/>
      </c>
      <c r="C254" s="34" t="str">
        <f>IF(A253&lt;$C$9,'MASTER COPY'!C252,"")</f>
        <v/>
      </c>
      <c r="D254" s="46" t="str">
        <f t="shared" si="95"/>
        <v/>
      </c>
      <c r="E254" s="36" t="str">
        <f t="shared" si="108"/>
        <v/>
      </c>
      <c r="F254" s="46" t="str">
        <f t="shared" si="96"/>
        <v/>
      </c>
      <c r="G254" s="66" t="str">
        <f t="shared" si="109"/>
        <v/>
      </c>
      <c r="H254" s="46" t="str">
        <f t="shared" si="97"/>
        <v/>
      </c>
      <c r="I254" s="66" t="str">
        <f t="shared" si="110"/>
        <v/>
      </c>
      <c r="J254" s="46" t="str">
        <f t="shared" si="98"/>
        <v/>
      </c>
      <c r="K254" s="66" t="str">
        <f t="shared" si="111"/>
        <v/>
      </c>
      <c r="L254" s="46" t="str">
        <f t="shared" si="88"/>
        <v/>
      </c>
      <c r="M254" s="66" t="str">
        <f t="shared" si="112"/>
        <v/>
      </c>
      <c r="N254" s="46" t="str">
        <f t="shared" si="99"/>
        <v/>
      </c>
      <c r="O254" s="66" t="str">
        <f t="shared" si="89"/>
        <v/>
      </c>
      <c r="P254" s="46" t="str">
        <f t="shared" si="100"/>
        <v/>
      </c>
      <c r="Q254" s="66" t="str">
        <f t="shared" si="90"/>
        <v/>
      </c>
      <c r="R254" s="46" t="str">
        <f t="shared" si="101"/>
        <v/>
      </c>
      <c r="S254" s="66" t="str">
        <f t="shared" si="91"/>
        <v/>
      </c>
      <c r="T254" s="46" t="str">
        <f t="shared" si="102"/>
        <v/>
      </c>
      <c r="U254" s="66" t="str">
        <f t="shared" si="92"/>
        <v/>
      </c>
      <c r="V254" s="46" t="str">
        <f t="shared" si="103"/>
        <v/>
      </c>
      <c r="W254" s="65" t="str">
        <f t="shared" si="93"/>
        <v/>
      </c>
      <c r="X254" s="46" t="str">
        <f>IF(A253&lt;$C$9,'MASTER COPY'!M252,"")</f>
        <v/>
      </c>
      <c r="Y254" s="66" t="str">
        <f t="shared" si="94"/>
        <v/>
      </c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L254" s="83" t="str">
        <f>IF(A253&lt;$C$9,'ASSIGNMENT-CLASSTEST'!G251*10,"")</f>
        <v/>
      </c>
      <c r="BM254" s="83" t="str">
        <f>IF(A253&lt;$C$9,'ASSIGNMENT-CLASSTEST'!H251*10,"")</f>
        <v/>
      </c>
      <c r="BN254" s="83" t="str">
        <f>IF(A253&lt;$C$9,'ASSIGNMENT-CLASSTEST'!I251*10,"")</f>
        <v/>
      </c>
      <c r="BO254" s="83" t="str">
        <f>IF(A253&lt;$C$9,('ASSIGNMENT-CLASSTEST'!D251*100)/15,"")</f>
        <v/>
      </c>
      <c r="BP254" s="83" t="str">
        <f>IF(A253&lt;$C$9,('ASSIGNMENT-CLASSTEST'!E251*100)/15,"")</f>
        <v/>
      </c>
      <c r="BQ254" s="83" t="str">
        <f t="shared" si="113"/>
        <v/>
      </c>
      <c r="BR254" s="83" t="str">
        <f t="shared" si="114"/>
        <v/>
      </c>
      <c r="BS254" s="103" t="str">
        <f t="shared" si="104"/>
        <v/>
      </c>
      <c r="BT254" s="103" t="str">
        <f t="shared" si="105"/>
        <v/>
      </c>
      <c r="BU254" s="103" t="str">
        <f t="shared" si="106"/>
        <v/>
      </c>
      <c r="BV254" s="103" t="str">
        <f t="shared" si="107"/>
        <v/>
      </c>
    </row>
    <row r="255" spans="1:74" x14ac:dyDescent="0.25">
      <c r="A255" s="66" t="str">
        <f>IF(A254&lt;$C$9,'MASTER COPY'!A253,"")</f>
        <v/>
      </c>
      <c r="B255" s="34" t="str">
        <f>IF(A254&lt;$C$9,'MASTER COPY'!B253,"")</f>
        <v/>
      </c>
      <c r="C255" s="34" t="str">
        <f>IF(A254&lt;$C$9,'MASTER COPY'!C253,"")</f>
        <v/>
      </c>
      <c r="D255" s="46" t="str">
        <f t="shared" si="95"/>
        <v/>
      </c>
      <c r="E255" s="36" t="str">
        <f t="shared" si="108"/>
        <v/>
      </c>
      <c r="F255" s="46" t="str">
        <f t="shared" si="96"/>
        <v/>
      </c>
      <c r="G255" s="66" t="str">
        <f t="shared" si="109"/>
        <v/>
      </c>
      <c r="H255" s="46" t="str">
        <f t="shared" si="97"/>
        <v/>
      </c>
      <c r="I255" s="66" t="str">
        <f t="shared" si="110"/>
        <v/>
      </c>
      <c r="J255" s="46" t="str">
        <f t="shared" si="98"/>
        <v/>
      </c>
      <c r="K255" s="66" t="str">
        <f t="shared" si="111"/>
        <v/>
      </c>
      <c r="L255" s="46" t="str">
        <f t="shared" si="88"/>
        <v/>
      </c>
      <c r="M255" s="66" t="str">
        <f t="shared" si="112"/>
        <v/>
      </c>
      <c r="N255" s="46" t="str">
        <f t="shared" si="99"/>
        <v/>
      </c>
      <c r="O255" s="66" t="str">
        <f t="shared" si="89"/>
        <v/>
      </c>
      <c r="P255" s="46" t="str">
        <f t="shared" si="100"/>
        <v/>
      </c>
      <c r="Q255" s="66" t="str">
        <f t="shared" si="90"/>
        <v/>
      </c>
      <c r="R255" s="46" t="str">
        <f t="shared" si="101"/>
        <v/>
      </c>
      <c r="S255" s="66" t="str">
        <f t="shared" si="91"/>
        <v/>
      </c>
      <c r="T255" s="46" t="str">
        <f t="shared" si="102"/>
        <v/>
      </c>
      <c r="U255" s="66" t="str">
        <f t="shared" si="92"/>
        <v/>
      </c>
      <c r="V255" s="46" t="str">
        <f t="shared" si="103"/>
        <v/>
      </c>
      <c r="W255" s="65" t="str">
        <f t="shared" si="93"/>
        <v/>
      </c>
      <c r="X255" s="46" t="str">
        <f>IF(A254&lt;$C$9,'MASTER COPY'!M253,"")</f>
        <v/>
      </c>
      <c r="Y255" s="66" t="str">
        <f t="shared" si="94"/>
        <v/>
      </c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L255" s="83" t="str">
        <f>IF(A254&lt;$C$9,'ASSIGNMENT-CLASSTEST'!G252*10,"")</f>
        <v/>
      </c>
      <c r="BM255" s="83" t="str">
        <f>IF(A254&lt;$C$9,'ASSIGNMENT-CLASSTEST'!H252*10,"")</f>
        <v/>
      </c>
      <c r="BN255" s="83" t="str">
        <f>IF(A254&lt;$C$9,'ASSIGNMENT-CLASSTEST'!I252*10,"")</f>
        <v/>
      </c>
      <c r="BO255" s="83" t="str">
        <f>IF(A254&lt;$C$9,('ASSIGNMENT-CLASSTEST'!D252*100)/15,"")</f>
        <v/>
      </c>
      <c r="BP255" s="83" t="str">
        <f>IF(A254&lt;$C$9,('ASSIGNMENT-CLASSTEST'!E252*100)/15,"")</f>
        <v/>
      </c>
      <c r="BQ255" s="83" t="str">
        <f t="shared" si="113"/>
        <v/>
      </c>
      <c r="BR255" s="83" t="str">
        <f t="shared" si="114"/>
        <v/>
      </c>
      <c r="BS255" s="103" t="str">
        <f t="shared" si="104"/>
        <v/>
      </c>
      <c r="BT255" s="103" t="str">
        <f t="shared" si="105"/>
        <v/>
      </c>
      <c r="BU255" s="103" t="str">
        <f t="shared" si="106"/>
        <v/>
      </c>
      <c r="BV255" s="103" t="str">
        <f t="shared" si="107"/>
        <v/>
      </c>
    </row>
    <row r="256" spans="1:74" x14ac:dyDescent="0.25">
      <c r="A256" s="66" t="str">
        <f>IF(A255&lt;$C$9,'MASTER COPY'!A254,"")</f>
        <v/>
      </c>
      <c r="B256" s="34" t="str">
        <f>IF(A255&lt;$C$9,'MASTER COPY'!B254,"")</f>
        <v/>
      </c>
      <c r="C256" s="34" t="str">
        <f>IF(A255&lt;$C$9,'MASTER COPY'!C254,"")</f>
        <v/>
      </c>
      <c r="D256" s="46" t="str">
        <f t="shared" si="95"/>
        <v/>
      </c>
      <c r="E256" s="36" t="str">
        <f t="shared" si="108"/>
        <v/>
      </c>
      <c r="F256" s="46" t="str">
        <f t="shared" si="96"/>
        <v/>
      </c>
      <c r="G256" s="66" t="str">
        <f t="shared" si="109"/>
        <v/>
      </c>
      <c r="H256" s="46" t="str">
        <f t="shared" si="97"/>
        <v/>
      </c>
      <c r="I256" s="66" t="str">
        <f t="shared" si="110"/>
        <v/>
      </c>
      <c r="J256" s="46" t="str">
        <f t="shared" si="98"/>
        <v/>
      </c>
      <c r="K256" s="66" t="str">
        <f t="shared" si="111"/>
        <v/>
      </c>
      <c r="L256" s="46" t="str">
        <f t="shared" si="88"/>
        <v/>
      </c>
      <c r="M256" s="66" t="str">
        <f t="shared" si="112"/>
        <v/>
      </c>
      <c r="N256" s="46" t="str">
        <f t="shared" si="99"/>
        <v/>
      </c>
      <c r="O256" s="66" t="str">
        <f t="shared" si="89"/>
        <v/>
      </c>
      <c r="P256" s="46" t="str">
        <f t="shared" si="100"/>
        <v/>
      </c>
      <c r="Q256" s="66" t="str">
        <f t="shared" si="90"/>
        <v/>
      </c>
      <c r="R256" s="46" t="str">
        <f t="shared" si="101"/>
        <v/>
      </c>
      <c r="S256" s="66" t="str">
        <f t="shared" si="91"/>
        <v/>
      </c>
      <c r="T256" s="46" t="str">
        <f t="shared" si="102"/>
        <v/>
      </c>
      <c r="U256" s="66" t="str">
        <f t="shared" si="92"/>
        <v/>
      </c>
      <c r="V256" s="46" t="str">
        <f t="shared" si="103"/>
        <v/>
      </c>
      <c r="W256" s="65" t="str">
        <f t="shared" si="93"/>
        <v/>
      </c>
      <c r="X256" s="46" t="str">
        <f>IF(A255&lt;$C$9,'MASTER COPY'!M254,"")</f>
        <v/>
      </c>
      <c r="Y256" s="66" t="str">
        <f t="shared" si="94"/>
        <v/>
      </c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L256" s="83" t="str">
        <f>IF(A255&lt;$C$9,'ASSIGNMENT-CLASSTEST'!G253*10,"")</f>
        <v/>
      </c>
      <c r="BM256" s="83" t="str">
        <f>IF(A255&lt;$C$9,'ASSIGNMENT-CLASSTEST'!H253*10,"")</f>
        <v/>
      </c>
      <c r="BN256" s="83" t="str">
        <f>IF(A255&lt;$C$9,'ASSIGNMENT-CLASSTEST'!I253*10,"")</f>
        <v/>
      </c>
      <c r="BO256" s="83" t="str">
        <f>IF(A255&lt;$C$9,('ASSIGNMENT-CLASSTEST'!D253*100)/15,"")</f>
        <v/>
      </c>
      <c r="BP256" s="83" t="str">
        <f>IF(A255&lt;$C$9,('ASSIGNMENT-CLASSTEST'!E253*100)/15,"")</f>
        <v/>
      </c>
      <c r="BQ256" s="83" t="str">
        <f t="shared" si="113"/>
        <v/>
      </c>
      <c r="BR256" s="83" t="str">
        <f t="shared" si="114"/>
        <v/>
      </c>
      <c r="BS256" s="103" t="str">
        <f t="shared" si="104"/>
        <v/>
      </c>
      <c r="BT256" s="103" t="str">
        <f t="shared" si="105"/>
        <v/>
      </c>
      <c r="BU256" s="103" t="str">
        <f t="shared" si="106"/>
        <v/>
      </c>
      <c r="BV256" s="103" t="str">
        <f t="shared" si="107"/>
        <v/>
      </c>
    </row>
    <row r="257" spans="1:74" x14ac:dyDescent="0.25">
      <c r="A257" s="66" t="str">
        <f>IF(A256&lt;$C$9,'MASTER COPY'!A255,"")</f>
        <v/>
      </c>
      <c r="B257" s="34" t="str">
        <f>IF(A256&lt;$C$9,'MASTER COPY'!B255,"")</f>
        <v/>
      </c>
      <c r="C257" s="34" t="str">
        <f>IF(A256&lt;$C$9,'MASTER COPY'!C255,"")</f>
        <v/>
      </c>
      <c r="D257" s="46" t="str">
        <f t="shared" si="95"/>
        <v/>
      </c>
      <c r="E257" s="36" t="str">
        <f t="shared" si="108"/>
        <v/>
      </c>
      <c r="F257" s="46" t="str">
        <f t="shared" si="96"/>
        <v/>
      </c>
      <c r="G257" s="66" t="str">
        <f t="shared" si="109"/>
        <v/>
      </c>
      <c r="H257" s="46" t="str">
        <f t="shared" si="97"/>
        <v/>
      </c>
      <c r="I257" s="66" t="str">
        <f t="shared" si="110"/>
        <v/>
      </c>
      <c r="J257" s="46" t="str">
        <f t="shared" si="98"/>
        <v/>
      </c>
      <c r="K257" s="66" t="str">
        <f t="shared" si="111"/>
        <v/>
      </c>
      <c r="L257" s="46" t="str">
        <f t="shared" si="88"/>
        <v/>
      </c>
      <c r="M257" s="66" t="str">
        <f t="shared" si="112"/>
        <v/>
      </c>
      <c r="N257" s="46" t="str">
        <f t="shared" si="99"/>
        <v/>
      </c>
      <c r="O257" s="66" t="str">
        <f t="shared" si="89"/>
        <v/>
      </c>
      <c r="P257" s="46" t="str">
        <f t="shared" si="100"/>
        <v/>
      </c>
      <c r="Q257" s="66" t="str">
        <f t="shared" si="90"/>
        <v/>
      </c>
      <c r="R257" s="46" t="str">
        <f t="shared" si="101"/>
        <v/>
      </c>
      <c r="S257" s="66" t="str">
        <f t="shared" si="91"/>
        <v/>
      </c>
      <c r="T257" s="46" t="str">
        <f t="shared" si="102"/>
        <v/>
      </c>
      <c r="U257" s="66" t="str">
        <f t="shared" si="92"/>
        <v/>
      </c>
      <c r="V257" s="46" t="str">
        <f t="shared" si="103"/>
        <v/>
      </c>
      <c r="W257" s="65" t="str">
        <f t="shared" si="93"/>
        <v/>
      </c>
      <c r="X257" s="46" t="str">
        <f>IF(A256&lt;$C$9,'MASTER COPY'!M255,"")</f>
        <v/>
      </c>
      <c r="Y257" s="66" t="str">
        <f t="shared" si="94"/>
        <v/>
      </c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L257" s="83" t="str">
        <f>IF(A256&lt;$C$9,'ASSIGNMENT-CLASSTEST'!G254*10,"")</f>
        <v/>
      </c>
      <c r="BM257" s="83" t="str">
        <f>IF(A256&lt;$C$9,'ASSIGNMENT-CLASSTEST'!H254*10,"")</f>
        <v/>
      </c>
      <c r="BN257" s="83" t="str">
        <f>IF(A256&lt;$C$9,'ASSIGNMENT-CLASSTEST'!I254*10,"")</f>
        <v/>
      </c>
      <c r="BO257" s="83" t="str">
        <f>IF(A256&lt;$C$9,('ASSIGNMENT-CLASSTEST'!D254*100)/15,"")</f>
        <v/>
      </c>
      <c r="BP257" s="83" t="str">
        <f>IF(A256&lt;$C$9,('ASSIGNMENT-CLASSTEST'!E254*100)/15,"")</f>
        <v/>
      </c>
      <c r="BQ257" s="83" t="str">
        <f t="shared" si="113"/>
        <v/>
      </c>
      <c r="BR257" s="83" t="str">
        <f t="shared" si="114"/>
        <v/>
      </c>
      <c r="BS257" s="103" t="str">
        <f t="shared" si="104"/>
        <v/>
      </c>
      <c r="BT257" s="103" t="str">
        <f t="shared" si="105"/>
        <v/>
      </c>
      <c r="BU257" s="103" t="str">
        <f t="shared" si="106"/>
        <v/>
      </c>
      <c r="BV257" s="103" t="str">
        <f t="shared" si="107"/>
        <v/>
      </c>
    </row>
    <row r="258" spans="1:74" x14ac:dyDescent="0.25">
      <c r="A258" s="66" t="str">
        <f>IF(A257&lt;$C$9,'MASTER COPY'!A256,"")</f>
        <v/>
      </c>
      <c r="B258" s="34" t="str">
        <f>IF(A257&lt;$C$9,'MASTER COPY'!B256,"")</f>
        <v/>
      </c>
      <c r="C258" s="34" t="str">
        <f>IF(A257&lt;$C$9,'MASTER COPY'!C256,"")</f>
        <v/>
      </c>
      <c r="D258" s="46" t="str">
        <f t="shared" si="95"/>
        <v/>
      </c>
      <c r="E258" s="36" t="str">
        <f t="shared" si="108"/>
        <v/>
      </c>
      <c r="F258" s="46" t="str">
        <f t="shared" si="96"/>
        <v/>
      </c>
      <c r="G258" s="66" t="str">
        <f t="shared" si="109"/>
        <v/>
      </c>
      <c r="H258" s="46" t="str">
        <f t="shared" si="97"/>
        <v/>
      </c>
      <c r="I258" s="66" t="str">
        <f t="shared" si="110"/>
        <v/>
      </c>
      <c r="J258" s="46" t="str">
        <f t="shared" si="98"/>
        <v/>
      </c>
      <c r="K258" s="66" t="str">
        <f t="shared" si="111"/>
        <v/>
      </c>
      <c r="L258" s="46" t="str">
        <f t="shared" si="88"/>
        <v/>
      </c>
      <c r="M258" s="66" t="str">
        <f t="shared" si="112"/>
        <v/>
      </c>
      <c r="N258" s="46" t="str">
        <f t="shared" si="99"/>
        <v/>
      </c>
      <c r="O258" s="66" t="str">
        <f t="shared" si="89"/>
        <v/>
      </c>
      <c r="P258" s="46" t="str">
        <f t="shared" si="100"/>
        <v/>
      </c>
      <c r="Q258" s="66" t="str">
        <f t="shared" si="90"/>
        <v/>
      </c>
      <c r="R258" s="46" t="str">
        <f t="shared" si="101"/>
        <v/>
      </c>
      <c r="S258" s="66" t="str">
        <f t="shared" si="91"/>
        <v/>
      </c>
      <c r="T258" s="46" t="str">
        <f t="shared" si="102"/>
        <v/>
      </c>
      <c r="U258" s="66" t="str">
        <f t="shared" si="92"/>
        <v/>
      </c>
      <c r="V258" s="46" t="str">
        <f t="shared" si="103"/>
        <v/>
      </c>
      <c r="W258" s="65" t="str">
        <f t="shared" si="93"/>
        <v/>
      </c>
      <c r="X258" s="46" t="str">
        <f>IF(A257&lt;$C$9,'MASTER COPY'!M256,"")</f>
        <v/>
      </c>
      <c r="Y258" s="66" t="str">
        <f t="shared" si="94"/>
        <v/>
      </c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L258" s="83" t="str">
        <f>IF(A257&lt;$C$9,'ASSIGNMENT-CLASSTEST'!G255*10,"")</f>
        <v/>
      </c>
      <c r="BM258" s="83" t="str">
        <f>IF(A257&lt;$C$9,'ASSIGNMENT-CLASSTEST'!H255*10,"")</f>
        <v/>
      </c>
      <c r="BN258" s="83" t="str">
        <f>IF(A257&lt;$C$9,'ASSIGNMENT-CLASSTEST'!I255*10,"")</f>
        <v/>
      </c>
      <c r="BO258" s="83" t="str">
        <f>IF(A257&lt;$C$9,('ASSIGNMENT-CLASSTEST'!D255*100)/15,"")</f>
        <v/>
      </c>
      <c r="BP258" s="83" t="str">
        <f>IF(A257&lt;$C$9,('ASSIGNMENT-CLASSTEST'!E255*100)/15,"")</f>
        <v/>
      </c>
      <c r="BQ258" s="83" t="str">
        <f t="shared" si="113"/>
        <v/>
      </c>
      <c r="BR258" s="83" t="str">
        <f t="shared" si="114"/>
        <v/>
      </c>
      <c r="BS258" s="103" t="str">
        <f t="shared" si="104"/>
        <v/>
      </c>
      <c r="BT258" s="103" t="str">
        <f t="shared" si="105"/>
        <v/>
      </c>
      <c r="BU258" s="103" t="str">
        <f t="shared" si="106"/>
        <v/>
      </c>
      <c r="BV258" s="103" t="str">
        <f t="shared" si="107"/>
        <v/>
      </c>
    </row>
    <row r="259" spans="1:74" x14ac:dyDescent="0.25">
      <c r="A259" s="66" t="str">
        <f>IF(A258&lt;$C$9,'MASTER COPY'!A257,"")</f>
        <v/>
      </c>
      <c r="B259" s="34" t="str">
        <f>IF(A258&lt;$C$9,'MASTER COPY'!B257,"")</f>
        <v/>
      </c>
      <c r="C259" s="34" t="str">
        <f>IF(A258&lt;$C$9,'MASTER COPY'!C257,"")</f>
        <v/>
      </c>
      <c r="D259" s="46" t="str">
        <f t="shared" si="95"/>
        <v/>
      </c>
      <c r="E259" s="36" t="str">
        <f t="shared" si="108"/>
        <v/>
      </c>
      <c r="F259" s="46" t="str">
        <f t="shared" si="96"/>
        <v/>
      </c>
      <c r="G259" s="66" t="str">
        <f t="shared" si="109"/>
        <v/>
      </c>
      <c r="H259" s="46" t="str">
        <f t="shared" si="97"/>
        <v/>
      </c>
      <c r="I259" s="66" t="str">
        <f t="shared" si="110"/>
        <v/>
      </c>
      <c r="J259" s="46" t="str">
        <f t="shared" si="98"/>
        <v/>
      </c>
      <c r="K259" s="66" t="str">
        <f t="shared" si="111"/>
        <v/>
      </c>
      <c r="L259" s="46" t="str">
        <f t="shared" si="88"/>
        <v/>
      </c>
      <c r="M259" s="66" t="str">
        <f t="shared" si="112"/>
        <v/>
      </c>
      <c r="N259" s="46" t="str">
        <f t="shared" si="99"/>
        <v/>
      </c>
      <c r="O259" s="66" t="str">
        <f t="shared" si="89"/>
        <v/>
      </c>
      <c r="P259" s="46" t="str">
        <f t="shared" si="100"/>
        <v/>
      </c>
      <c r="Q259" s="66" t="str">
        <f t="shared" si="90"/>
        <v/>
      </c>
      <c r="R259" s="46" t="str">
        <f t="shared" si="101"/>
        <v/>
      </c>
      <c r="S259" s="66" t="str">
        <f t="shared" si="91"/>
        <v/>
      </c>
      <c r="T259" s="46" t="str">
        <f t="shared" si="102"/>
        <v/>
      </c>
      <c r="U259" s="66" t="str">
        <f t="shared" si="92"/>
        <v/>
      </c>
      <c r="V259" s="46" t="str">
        <f t="shared" si="103"/>
        <v/>
      </c>
      <c r="W259" s="65" t="str">
        <f t="shared" si="93"/>
        <v/>
      </c>
      <c r="X259" s="46" t="str">
        <f>IF(A258&lt;$C$9,'MASTER COPY'!M257,"")</f>
        <v/>
      </c>
      <c r="Y259" s="66" t="str">
        <f t="shared" si="94"/>
        <v/>
      </c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L259" s="83" t="str">
        <f>IF(A258&lt;$C$9,'ASSIGNMENT-CLASSTEST'!G256*10,"")</f>
        <v/>
      </c>
      <c r="BM259" s="83" t="str">
        <f>IF(A258&lt;$C$9,'ASSIGNMENT-CLASSTEST'!H256*10,"")</f>
        <v/>
      </c>
      <c r="BN259" s="83" t="str">
        <f>IF(A258&lt;$C$9,'ASSIGNMENT-CLASSTEST'!I256*10,"")</f>
        <v/>
      </c>
      <c r="BO259" s="83" t="str">
        <f>IF(A258&lt;$C$9,('ASSIGNMENT-CLASSTEST'!D256*100)/15,"")</f>
        <v/>
      </c>
      <c r="BP259" s="83" t="str">
        <f>IF(A258&lt;$C$9,('ASSIGNMENT-CLASSTEST'!E256*100)/15,"")</f>
        <v/>
      </c>
      <c r="BQ259" s="83" t="str">
        <f t="shared" si="113"/>
        <v/>
      </c>
      <c r="BR259" s="83" t="str">
        <f t="shared" si="114"/>
        <v/>
      </c>
      <c r="BS259" s="103" t="str">
        <f t="shared" si="104"/>
        <v/>
      </c>
      <c r="BT259" s="103" t="str">
        <f t="shared" si="105"/>
        <v/>
      </c>
      <c r="BU259" s="103" t="str">
        <f t="shared" si="106"/>
        <v/>
      </c>
      <c r="BV259" s="103" t="str">
        <f t="shared" si="107"/>
        <v/>
      </c>
    </row>
    <row r="260" spans="1:74" x14ac:dyDescent="0.25">
      <c r="A260" s="66" t="str">
        <f>IF(A259&lt;$C$9,'MASTER COPY'!A258,"")</f>
        <v/>
      </c>
      <c r="B260" s="34" t="str">
        <f>IF(A259&lt;$C$9,'MASTER COPY'!B258,"")</f>
        <v/>
      </c>
      <c r="C260" s="34" t="str">
        <f>IF(A259&lt;$C$9,'MASTER COPY'!C258,"")</f>
        <v/>
      </c>
      <c r="D260" s="46" t="str">
        <f t="shared" si="95"/>
        <v/>
      </c>
      <c r="E260" s="36" t="str">
        <f t="shared" si="108"/>
        <v/>
      </c>
      <c r="F260" s="46" t="str">
        <f t="shared" si="96"/>
        <v/>
      </c>
      <c r="G260" s="66" t="str">
        <f t="shared" si="109"/>
        <v/>
      </c>
      <c r="H260" s="46" t="str">
        <f t="shared" si="97"/>
        <v/>
      </c>
      <c r="I260" s="66" t="str">
        <f t="shared" si="110"/>
        <v/>
      </c>
      <c r="J260" s="46" t="str">
        <f t="shared" si="98"/>
        <v/>
      </c>
      <c r="K260" s="66" t="str">
        <f t="shared" si="111"/>
        <v/>
      </c>
      <c r="L260" s="46" t="str">
        <f t="shared" si="88"/>
        <v/>
      </c>
      <c r="M260" s="66" t="str">
        <f t="shared" si="112"/>
        <v/>
      </c>
      <c r="N260" s="46" t="str">
        <f t="shared" si="99"/>
        <v/>
      </c>
      <c r="O260" s="66" t="str">
        <f t="shared" si="89"/>
        <v/>
      </c>
      <c r="P260" s="46" t="str">
        <f t="shared" si="100"/>
        <v/>
      </c>
      <c r="Q260" s="66" t="str">
        <f t="shared" si="90"/>
        <v/>
      </c>
      <c r="R260" s="46" t="str">
        <f t="shared" si="101"/>
        <v/>
      </c>
      <c r="S260" s="66" t="str">
        <f t="shared" si="91"/>
        <v/>
      </c>
      <c r="T260" s="46" t="str">
        <f t="shared" si="102"/>
        <v/>
      </c>
      <c r="U260" s="66" t="str">
        <f t="shared" si="92"/>
        <v/>
      </c>
      <c r="V260" s="46" t="str">
        <f t="shared" si="103"/>
        <v/>
      </c>
      <c r="W260" s="65" t="str">
        <f t="shared" si="93"/>
        <v/>
      </c>
      <c r="X260" s="46" t="str">
        <f>IF(A259&lt;$C$9,'MASTER COPY'!M258,"")</f>
        <v/>
      </c>
      <c r="Y260" s="66" t="str">
        <f t="shared" si="94"/>
        <v/>
      </c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L260" s="83" t="str">
        <f>IF(A259&lt;$C$9,'ASSIGNMENT-CLASSTEST'!G257*10,"")</f>
        <v/>
      </c>
      <c r="BM260" s="83" t="str">
        <f>IF(A259&lt;$C$9,'ASSIGNMENT-CLASSTEST'!H257*10,"")</f>
        <v/>
      </c>
      <c r="BN260" s="83" t="str">
        <f>IF(A259&lt;$C$9,'ASSIGNMENT-CLASSTEST'!I257*10,"")</f>
        <v/>
      </c>
      <c r="BO260" s="83" t="str">
        <f>IF(A259&lt;$C$9,('ASSIGNMENT-CLASSTEST'!D257*100)/15,"")</f>
        <v/>
      </c>
      <c r="BP260" s="83" t="str">
        <f>IF(A259&lt;$C$9,('ASSIGNMENT-CLASSTEST'!E257*100)/15,"")</f>
        <v/>
      </c>
      <c r="BQ260" s="83" t="str">
        <f t="shared" si="113"/>
        <v/>
      </c>
      <c r="BR260" s="83" t="str">
        <f t="shared" si="114"/>
        <v/>
      </c>
      <c r="BS260" s="103" t="str">
        <f t="shared" si="104"/>
        <v/>
      </c>
      <c r="BT260" s="103" t="str">
        <f t="shared" si="105"/>
        <v/>
      </c>
      <c r="BU260" s="103" t="str">
        <f t="shared" si="106"/>
        <v/>
      </c>
      <c r="BV260" s="103" t="str">
        <f t="shared" si="107"/>
        <v/>
      </c>
    </row>
    <row r="261" spans="1:74" x14ac:dyDescent="0.25">
      <c r="A261" s="37"/>
      <c r="B261" s="37"/>
      <c r="C261" s="38"/>
      <c r="D261" s="39"/>
      <c r="E261" s="40"/>
      <c r="F261" s="41"/>
      <c r="G261" s="41"/>
      <c r="H261" s="42"/>
      <c r="I261" s="41"/>
      <c r="J261" s="42"/>
      <c r="K261" s="41"/>
      <c r="L261" s="42"/>
      <c r="M261" s="41"/>
      <c r="N261" s="42"/>
      <c r="O261" s="41"/>
      <c r="P261" s="42"/>
      <c r="Q261" s="41"/>
      <c r="R261" s="42"/>
      <c r="S261" s="41"/>
      <c r="T261" s="42"/>
      <c r="U261" s="41"/>
      <c r="V261" s="42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L261" s="79"/>
      <c r="BM261" s="79"/>
      <c r="BN261" s="79"/>
      <c r="BO261" s="80"/>
      <c r="BP261" s="80"/>
    </row>
    <row r="262" spans="1:74" x14ac:dyDescent="0.25">
      <c r="A262" s="33"/>
      <c r="B262" s="33"/>
      <c r="C262" s="147" t="s">
        <v>58</v>
      </c>
      <c r="D262" s="147"/>
      <c r="E262" s="68">
        <f ca="1">COUNTIF(E11:E260,"Y")</f>
        <v>55</v>
      </c>
      <c r="F262" s="41"/>
      <c r="G262" s="68">
        <f ca="1">COUNTIF(G11:G260,"Y")</f>
        <v>55</v>
      </c>
      <c r="H262" s="42"/>
      <c r="I262" s="68">
        <f ca="1">COUNTIF(I11:I260,"Y")</f>
        <v>55</v>
      </c>
      <c r="J262" s="42"/>
      <c r="K262" s="68">
        <f ca="1">COUNTIF(K11:K260,"Y")</f>
        <v>55</v>
      </c>
      <c r="L262" s="42"/>
      <c r="M262" s="68">
        <f ca="1">COUNTIF(M11:M260,"Y")</f>
        <v>55</v>
      </c>
      <c r="N262" s="42"/>
      <c r="O262" s="41">
        <f ca="1">COUNTIF(O11:O260,"Y")</f>
        <v>55</v>
      </c>
      <c r="P262" s="42"/>
      <c r="Q262" s="41">
        <f ca="1">COUNTIF(Q11:Q260,"Y")</f>
        <v>55</v>
      </c>
      <c r="R262" s="42"/>
      <c r="S262" s="41">
        <f ca="1">COUNTIF(S11:S260,"Y")</f>
        <v>55</v>
      </c>
      <c r="T262" s="42"/>
      <c r="U262" s="41">
        <f ca="1">COUNTIF(U11:U260,"Y")</f>
        <v>55</v>
      </c>
      <c r="V262" s="42"/>
      <c r="W262" s="41">
        <f ca="1">COUNTIF(W11:W260,"Y")</f>
        <v>55</v>
      </c>
      <c r="X262" s="37"/>
      <c r="Y262" s="33">
        <f ca="1">COUNTIF(Y11:Y260,"Y")</f>
        <v>55</v>
      </c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</row>
    <row r="263" spans="1:74" x14ac:dyDescent="0.25">
      <c r="A263" s="33"/>
      <c r="B263" s="33"/>
      <c r="C263" s="142" t="s">
        <v>59</v>
      </c>
      <c r="D263" s="142"/>
      <c r="E263" s="68">
        <f ca="1">$C$9-E262</f>
        <v>0</v>
      </c>
      <c r="F263" s="41"/>
      <c r="G263" s="68">
        <f ca="1">$C$9-G262</f>
        <v>0</v>
      </c>
      <c r="H263" s="42"/>
      <c r="I263" s="68">
        <f ca="1">$C$9-I262</f>
        <v>0</v>
      </c>
      <c r="J263" s="42"/>
      <c r="K263" s="68">
        <f ca="1">$C$9-K262</f>
        <v>0</v>
      </c>
      <c r="L263" s="42"/>
      <c r="M263" s="68">
        <f ca="1">$C$9-M262</f>
        <v>0</v>
      </c>
      <c r="N263" s="42"/>
      <c r="O263" s="41">
        <f ca="1">$C$9-O262</f>
        <v>0</v>
      </c>
      <c r="P263" s="42"/>
      <c r="Q263" s="41">
        <f ca="1">$C$9-Q262</f>
        <v>0</v>
      </c>
      <c r="R263" s="42"/>
      <c r="S263" s="41">
        <f ca="1">$C$9-S262</f>
        <v>0</v>
      </c>
      <c r="T263" s="42"/>
      <c r="U263" s="41">
        <f ca="1">$C$9-U262</f>
        <v>0</v>
      </c>
      <c r="V263" s="42"/>
      <c r="W263" s="41">
        <f ca="1">$C$9-W262</f>
        <v>0</v>
      </c>
      <c r="X263" s="37"/>
      <c r="Y263" s="33">
        <f ca="1">$C$9-Y262</f>
        <v>0</v>
      </c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</row>
    <row r="264" spans="1:74" x14ac:dyDescent="0.25">
      <c r="A264" s="33"/>
      <c r="B264" s="33"/>
      <c r="C264" s="142" t="s">
        <v>60</v>
      </c>
      <c r="D264" s="142"/>
      <c r="E264" s="68">
        <f ca="1">E262/$C$9</f>
        <v>1</v>
      </c>
      <c r="F264" s="41"/>
      <c r="G264" s="68">
        <f ca="1">G262/$C$9</f>
        <v>1</v>
      </c>
      <c r="H264" s="42"/>
      <c r="I264" s="68">
        <f ca="1">I262/$C$9</f>
        <v>1</v>
      </c>
      <c r="J264" s="42"/>
      <c r="K264" s="68">
        <f ca="1">K262/$C$9</f>
        <v>1</v>
      </c>
      <c r="L264" s="42"/>
      <c r="M264" s="68">
        <f ca="1">M262/$C$9</f>
        <v>1</v>
      </c>
      <c r="N264" s="42"/>
      <c r="O264" s="41">
        <f ca="1">O262/$C$9</f>
        <v>1</v>
      </c>
      <c r="P264" s="42"/>
      <c r="Q264" s="41">
        <f ca="1">Q262/$C$9</f>
        <v>1</v>
      </c>
      <c r="R264" s="42"/>
      <c r="S264" s="41">
        <f ca="1">S262/$C$9</f>
        <v>1</v>
      </c>
      <c r="T264" s="42"/>
      <c r="U264" s="41">
        <f ca="1">U262/$C$9</f>
        <v>1</v>
      </c>
      <c r="V264" s="42"/>
      <c r="W264" s="41">
        <f ca="1">W262/$C$9</f>
        <v>1</v>
      </c>
      <c r="X264" s="37"/>
      <c r="Y264" s="33">
        <f ca="1">Y262/$C$9</f>
        <v>1</v>
      </c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</row>
    <row r="265" spans="1:74" ht="75" x14ac:dyDescent="0.25">
      <c r="A265" s="33"/>
      <c r="B265" s="33"/>
      <c r="C265" s="64"/>
      <c r="D265" s="64"/>
      <c r="E265" s="94" t="s">
        <v>100</v>
      </c>
      <c r="F265" s="35" t="s">
        <v>114</v>
      </c>
      <c r="G265" s="94" t="s">
        <v>108</v>
      </c>
      <c r="H265" s="94" t="s">
        <v>109</v>
      </c>
      <c r="I265" s="35" t="s">
        <v>115</v>
      </c>
      <c r="J265" s="35" t="s">
        <v>118</v>
      </c>
      <c r="K265" s="35" t="s">
        <v>117</v>
      </c>
      <c r="L265" s="35" t="s">
        <v>116</v>
      </c>
      <c r="M265" s="96"/>
      <c r="N265" s="42"/>
      <c r="O265" s="41"/>
      <c r="P265" s="42"/>
      <c r="Q265" s="41"/>
      <c r="R265" s="42"/>
      <c r="S265" s="41"/>
      <c r="T265" s="42"/>
      <c r="U265" s="41"/>
      <c r="V265" s="42"/>
      <c r="W265" s="41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</row>
    <row r="266" spans="1:74" x14ac:dyDescent="0.25">
      <c r="A266" s="33"/>
      <c r="B266" s="33"/>
      <c r="C266" s="142" t="s">
        <v>61</v>
      </c>
      <c r="D266" s="142"/>
      <c r="E266" s="94" t="s">
        <v>64</v>
      </c>
      <c r="F266" s="99">
        <f ca="1">AVERAGE(E264,O264)*100</f>
        <v>100</v>
      </c>
      <c r="G266" s="99">
        <f ca="1">IF(F266&gt;='MASTER COPY'!$F$6,3,IF(F266&gt;='MASTER COPY'!$H$6,2,IF(F266&gt;='MASTER COPY'!$J$6,1,0)))</f>
        <v>3</v>
      </c>
      <c r="H266" s="99">
        <f ca="1">$E$273</f>
        <v>3</v>
      </c>
      <c r="I266" s="99">
        <f ca="1">0.3*G266+0.7*H266</f>
        <v>2.9999999999999996</v>
      </c>
      <c r="J266" s="98">
        <f>$E$275</f>
        <v>2.0769736842105262</v>
      </c>
      <c r="K266" s="99">
        <f ca="1">0.8*I266+0.2*J266</f>
        <v>2.8153947368421051</v>
      </c>
      <c r="L266" s="98">
        <f ca="1">K266*100/3</f>
        <v>93.846491228070178</v>
      </c>
      <c r="M266" s="97"/>
      <c r="N266" s="53"/>
      <c r="O266" s="33"/>
      <c r="P266" s="53"/>
      <c r="Q266" s="33"/>
      <c r="R266" s="53"/>
      <c r="S266" s="33"/>
      <c r="T266" s="53"/>
      <c r="U266" s="33"/>
      <c r="V266" s="5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</row>
    <row r="267" spans="1:74" ht="15" customHeight="1" x14ac:dyDescent="0.25">
      <c r="A267" s="33"/>
      <c r="B267" s="33"/>
      <c r="C267" s="64"/>
      <c r="D267" s="64"/>
      <c r="E267" s="94" t="s">
        <v>65</v>
      </c>
      <c r="F267" s="99">
        <f ca="1">AVERAGE(G264,Q264)*100</f>
        <v>100</v>
      </c>
      <c r="G267" s="99">
        <f ca="1">IF(F267&gt;='MASTER COPY'!$F$6,3,IF(F267&gt;='MASTER COPY'!$H$6,2,IF(F267&gt;='MASTER COPY'!$J$6,1,0)))</f>
        <v>3</v>
      </c>
      <c r="H267" s="99">
        <f t="shared" ref="H267:H270" ca="1" si="115">$E$273</f>
        <v>3</v>
      </c>
      <c r="I267" s="99">
        <f t="shared" ref="I267:I270" ca="1" si="116">0.3*G267+0.7*H267</f>
        <v>2.9999999999999996</v>
      </c>
      <c r="J267" s="98">
        <f t="shared" ref="J267:J270" si="117">$E$275</f>
        <v>2.0769736842105262</v>
      </c>
      <c r="K267" s="99">
        <f ca="1">0.8*I267+0.2*J267</f>
        <v>2.8153947368421051</v>
      </c>
      <c r="L267" s="98">
        <f t="shared" ref="L267:L270" ca="1" si="118">K267*100/3</f>
        <v>93.846491228070178</v>
      </c>
      <c r="M267" s="97"/>
      <c r="N267" s="53"/>
      <c r="O267" s="33"/>
      <c r="P267" s="53"/>
      <c r="Q267" s="33"/>
      <c r="R267" s="53"/>
      <c r="S267" s="33"/>
      <c r="T267" s="53"/>
      <c r="U267" s="33"/>
      <c r="V267" s="5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</row>
    <row r="268" spans="1:74" ht="15" customHeight="1" x14ac:dyDescent="0.25">
      <c r="A268" s="33"/>
      <c r="B268" s="33"/>
      <c r="C268" s="64"/>
      <c r="D268" s="64"/>
      <c r="E268" s="94" t="s">
        <v>66</v>
      </c>
      <c r="F268" s="99">
        <f ca="1">AVERAGE(I264,S264)*100</f>
        <v>100</v>
      </c>
      <c r="G268" s="99">
        <f ca="1">IF(F268&gt;='MASTER COPY'!$F$6,3,IF(F268&gt;='MASTER COPY'!$H$6,2,IF(F268&gt;='MASTER COPY'!$J$6,1,0)))</f>
        <v>3</v>
      </c>
      <c r="H268" s="99">
        <f t="shared" ca="1" si="115"/>
        <v>3</v>
      </c>
      <c r="I268" s="99">
        <f t="shared" ca="1" si="116"/>
        <v>2.9999999999999996</v>
      </c>
      <c r="J268" s="98">
        <f t="shared" si="117"/>
        <v>2.0769736842105262</v>
      </c>
      <c r="K268" s="99">
        <f ca="1">0.8*I268+0.2*J268</f>
        <v>2.8153947368421051</v>
      </c>
      <c r="L268" s="98">
        <f t="shared" ca="1" si="118"/>
        <v>93.846491228070178</v>
      </c>
      <c r="M268" s="97"/>
      <c r="N268" s="53"/>
      <c r="O268" s="33"/>
      <c r="P268" s="53"/>
      <c r="Q268" s="33"/>
      <c r="R268" s="53"/>
      <c r="S268" s="33"/>
      <c r="T268" s="53"/>
      <c r="U268" s="33"/>
      <c r="V268" s="5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</row>
    <row r="269" spans="1:74" ht="15" customHeight="1" x14ac:dyDescent="0.25">
      <c r="A269" s="33"/>
      <c r="B269" s="33"/>
      <c r="C269" s="64"/>
      <c r="D269" s="64"/>
      <c r="E269" s="94" t="s">
        <v>67</v>
      </c>
      <c r="F269" s="99">
        <f ca="1">AVERAGE(K264,U264)*100</f>
        <v>100</v>
      </c>
      <c r="G269" s="99">
        <f ca="1">IF(F269&gt;='MASTER COPY'!$F$6,3,IF(F269&gt;='MASTER COPY'!$H$6,2,IF(F269&gt;='MASTER COPY'!$J$6,1,0)))</f>
        <v>3</v>
      </c>
      <c r="H269" s="99">
        <f t="shared" ca="1" si="115"/>
        <v>3</v>
      </c>
      <c r="I269" s="99">
        <f t="shared" ca="1" si="116"/>
        <v>2.9999999999999996</v>
      </c>
      <c r="J269" s="98">
        <f t="shared" si="117"/>
        <v>2.0769736842105262</v>
      </c>
      <c r="K269" s="99">
        <f ca="1">0.8*I269+0.2*J269</f>
        <v>2.8153947368421051</v>
      </c>
      <c r="L269" s="98">
        <f t="shared" ca="1" si="118"/>
        <v>93.846491228070178</v>
      </c>
      <c r="M269" s="97"/>
      <c r="N269" s="53"/>
      <c r="O269" s="33"/>
      <c r="P269" s="53"/>
      <c r="Q269" s="33"/>
      <c r="R269" s="53"/>
      <c r="S269" s="33"/>
      <c r="T269" s="53"/>
      <c r="U269" s="33"/>
      <c r="V269" s="5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</row>
    <row r="270" spans="1:74" ht="15" customHeight="1" x14ac:dyDescent="0.25">
      <c r="A270" s="33"/>
      <c r="B270" s="33"/>
      <c r="C270" s="64"/>
      <c r="D270" s="64"/>
      <c r="E270" s="94" t="s">
        <v>68</v>
      </c>
      <c r="F270" s="99">
        <f ca="1">AVERAGE(M264,W264)*100</f>
        <v>100</v>
      </c>
      <c r="G270" s="99">
        <f ca="1">IF(F270&gt;='MASTER COPY'!$F$6,3,IF(F270&gt;='MASTER COPY'!$H$6,2,IF(F270&gt;='MASTER COPY'!$J$6,1,0)))</f>
        <v>3</v>
      </c>
      <c r="H270" s="99">
        <f t="shared" ca="1" si="115"/>
        <v>3</v>
      </c>
      <c r="I270" s="99">
        <f t="shared" ca="1" si="116"/>
        <v>2.9999999999999996</v>
      </c>
      <c r="J270" s="98">
        <f t="shared" si="117"/>
        <v>2.0769736842105262</v>
      </c>
      <c r="K270" s="99">
        <f ca="1">0.8*I270+0.2*J270</f>
        <v>2.8153947368421051</v>
      </c>
      <c r="L270" s="98">
        <f t="shared" ca="1" si="118"/>
        <v>93.846491228070178</v>
      </c>
      <c r="M270" s="97"/>
      <c r="N270" s="53"/>
      <c r="O270" s="33"/>
      <c r="P270" s="53"/>
      <c r="Q270" s="33"/>
      <c r="R270" s="53"/>
      <c r="S270" s="33"/>
      <c r="T270" s="53"/>
      <c r="U270" s="33"/>
      <c r="V270" s="5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</row>
    <row r="271" spans="1:74" x14ac:dyDescent="0.25">
      <c r="A271" s="33"/>
      <c r="B271" s="33"/>
      <c r="C271" s="142" t="s">
        <v>69</v>
      </c>
      <c r="D271" s="142"/>
      <c r="E271" s="51">
        <f ca="1">AVERAGE(F266:F270)</f>
        <v>100</v>
      </c>
      <c r="F271" s="51">
        <f ca="1">AVERAGE(F266:F270)</f>
        <v>100</v>
      </c>
      <c r="G271" s="95"/>
      <c r="H271" s="95"/>
      <c r="I271" s="95"/>
      <c r="J271" s="95"/>
      <c r="K271" s="95"/>
      <c r="L271" s="51"/>
      <c r="M271" s="68"/>
      <c r="N271" s="53"/>
      <c r="O271" s="33"/>
      <c r="P271" s="53"/>
      <c r="Q271" s="33"/>
      <c r="R271" s="53"/>
      <c r="S271" s="33"/>
      <c r="T271" s="53"/>
      <c r="U271" s="33"/>
      <c r="V271" s="5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</row>
    <row r="272" spans="1:74" x14ac:dyDescent="0.25">
      <c r="A272" s="33"/>
      <c r="B272" s="33"/>
      <c r="C272" s="142" t="s">
        <v>72</v>
      </c>
      <c r="D272" s="142"/>
      <c r="E272" s="68">
        <f ca="1">IF(F271&gt;='MASTER COPY'!$F$6,3,IF(F271&gt;='MASTER COPY'!$H$6,2,IF(F271&gt;='MASTER COPY'!$J$6,1,0)))</f>
        <v>3</v>
      </c>
      <c r="F272" s="68">
        <f ca="1">IF(F271&gt;='MASTER COPY'!F6,3,IF(F271&gt;='MASTER COPY'!H6,2,IF(F271&gt;='MASTER COPY'!J6,1,0)))*100/3</f>
        <v>100</v>
      </c>
      <c r="G272" s="68"/>
      <c r="H272" s="51"/>
      <c r="I272" s="68"/>
      <c r="J272" s="51"/>
      <c r="K272" s="68"/>
      <c r="L272" s="51"/>
      <c r="M272" s="68"/>
      <c r="N272" s="53"/>
      <c r="O272" s="33"/>
      <c r="P272" s="53"/>
      <c r="Q272" s="33"/>
      <c r="R272" s="53"/>
      <c r="S272" s="33"/>
      <c r="T272" s="53"/>
      <c r="U272" s="33"/>
      <c r="V272" s="5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</row>
    <row r="273" spans="1:62" x14ac:dyDescent="0.25">
      <c r="A273" s="33"/>
      <c r="B273" s="33"/>
      <c r="C273" s="142" t="s">
        <v>73</v>
      </c>
      <c r="D273" s="142"/>
      <c r="E273" s="68">
        <f ca="1">IF(Y264*100&gt;='MASTER COPY'!$F$6,3,IF(Y264*100&gt;='MASTER COPY'!$H$6,2,IF(Y264*100&gt;='MASTER COPY'!$J$6,1,0)))</f>
        <v>3</v>
      </c>
      <c r="F273" s="51">
        <f ca="1">IF(Y264*100&gt;='MASTER COPY'!F6,3,IF(Y264*100&gt;='MASTER COPY'!H6,2,IF(Y264*100&gt;='MASTER COPY'!J6,1,0)))*100/3</f>
        <v>100</v>
      </c>
      <c r="G273" s="51"/>
      <c r="H273" s="51"/>
      <c r="I273" s="68"/>
      <c r="J273" s="51"/>
      <c r="K273" s="68"/>
      <c r="L273" s="51"/>
      <c r="M273" s="68"/>
      <c r="N273" s="53"/>
      <c r="O273" s="33"/>
      <c r="P273" s="53"/>
      <c r="Q273" s="33"/>
      <c r="R273" s="53"/>
      <c r="S273" s="33"/>
      <c r="T273" s="53"/>
      <c r="U273" s="33"/>
      <c r="V273" s="5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</row>
    <row r="274" spans="1:62" x14ac:dyDescent="0.25">
      <c r="A274" s="33"/>
      <c r="B274" s="33"/>
      <c r="C274" s="142" t="s">
        <v>74</v>
      </c>
      <c r="D274" s="142"/>
      <c r="E274" s="68">
        <f ca="1">0.3*E272+0.7*E273</f>
        <v>2.9999999999999996</v>
      </c>
      <c r="F274" s="51">
        <f ca="1">0.3*F272+0.7*F273</f>
        <v>100</v>
      </c>
      <c r="G274" s="51"/>
      <c r="H274" s="51"/>
      <c r="I274" s="68"/>
      <c r="J274" s="51"/>
      <c r="K274" s="68"/>
      <c r="L274" s="51"/>
      <c r="M274" s="68"/>
      <c r="N274" s="53"/>
      <c r="O274" s="33"/>
      <c r="P274" s="53"/>
      <c r="Q274" s="33"/>
      <c r="R274" s="53"/>
      <c r="S274" s="33"/>
      <c r="T274" s="53"/>
      <c r="U274" s="33"/>
      <c r="V274" s="5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</row>
    <row r="275" spans="1:62" x14ac:dyDescent="0.25">
      <c r="A275" s="33"/>
      <c r="B275" s="33"/>
      <c r="C275" s="142" t="s">
        <v>75</v>
      </c>
      <c r="D275" s="142"/>
      <c r="E275" s="95">
        <f>[1]SUMMARY!$C$20</f>
        <v>2.0769736842105262</v>
      </c>
      <c r="F275" s="51">
        <f>E275*100/3</f>
        <v>69.232456140350877</v>
      </c>
      <c r="G275" s="51"/>
      <c r="H275" s="51"/>
      <c r="I275" s="68"/>
      <c r="J275" s="51"/>
      <c r="K275" s="68"/>
      <c r="L275" s="51"/>
      <c r="M275" s="68"/>
      <c r="N275" s="53"/>
      <c r="O275" s="33"/>
      <c r="P275" s="53"/>
      <c r="Q275" s="33"/>
      <c r="R275" s="53"/>
      <c r="S275" s="33"/>
      <c r="T275" s="53"/>
      <c r="U275" s="33"/>
      <c r="V275" s="5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</row>
    <row r="276" spans="1:62" x14ac:dyDescent="0.25">
      <c r="A276" s="33"/>
      <c r="B276" s="33"/>
      <c r="C276" s="142" t="s">
        <v>76</v>
      </c>
      <c r="D276" s="142"/>
      <c r="E276" s="95">
        <f ca="1">0.8*E274+0.2*E275</f>
        <v>2.8153947368421051</v>
      </c>
      <c r="F276" s="51">
        <f ca="1">0.8*F274+0.2*F275</f>
        <v>93.846491228070178</v>
      </c>
      <c r="G276" s="51"/>
      <c r="H276" s="51"/>
      <c r="I276" s="68"/>
      <c r="J276" s="51"/>
      <c r="K276" s="68"/>
      <c r="L276" s="51"/>
      <c r="M276" s="68"/>
      <c r="N276" s="53"/>
      <c r="O276" s="33"/>
      <c r="P276" s="53"/>
      <c r="Q276" s="33"/>
      <c r="R276" s="53"/>
      <c r="S276" s="33"/>
      <c r="T276" s="53"/>
      <c r="U276" s="33"/>
      <c r="V276" s="5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</row>
    <row r="279" spans="1:62" x14ac:dyDescent="0.25">
      <c r="B279" s="33" t="str">
        <f>E266</f>
        <v>CO1:</v>
      </c>
      <c r="C279" s="53">
        <f ca="1">L266</f>
        <v>93.846491228070178</v>
      </c>
    </row>
    <row r="280" spans="1:62" x14ac:dyDescent="0.25">
      <c r="B280" s="33" t="str">
        <f t="shared" ref="B280:B283" si="119">E267</f>
        <v>CO2:</v>
      </c>
      <c r="C280" s="53">
        <f t="shared" ref="C280:C283" ca="1" si="120">L267</f>
        <v>93.846491228070178</v>
      </c>
    </row>
    <row r="281" spans="1:62" x14ac:dyDescent="0.25">
      <c r="B281" s="33" t="str">
        <f t="shared" si="119"/>
        <v>CO3:</v>
      </c>
      <c r="C281" s="53">
        <f t="shared" ca="1" si="120"/>
        <v>93.846491228070178</v>
      </c>
    </row>
    <row r="282" spans="1:62" x14ac:dyDescent="0.25">
      <c r="B282" s="33" t="str">
        <f t="shared" si="119"/>
        <v>CO4:</v>
      </c>
      <c r="C282" s="53">
        <f t="shared" ca="1" si="120"/>
        <v>93.846491228070178</v>
      </c>
    </row>
    <row r="283" spans="1:62" x14ac:dyDescent="0.25">
      <c r="B283" s="33" t="str">
        <f t="shared" si="119"/>
        <v>CO5:</v>
      </c>
      <c r="C283" s="53">
        <f t="shared" ca="1" si="120"/>
        <v>93.846491228070178</v>
      </c>
    </row>
    <row r="284" spans="1:62" x14ac:dyDescent="0.25">
      <c r="B284" s="33" t="str">
        <f t="shared" ref="B284:B288" si="121">C272</f>
        <v>ATTAINMENT LEVEL(IE):</v>
      </c>
      <c r="C284" s="53">
        <f ca="1">F272</f>
        <v>100</v>
      </c>
    </row>
    <row r="285" spans="1:62" x14ac:dyDescent="0.25">
      <c r="B285" s="33" t="str">
        <f t="shared" si="121"/>
        <v>ATTAINMENT LEVEL(EE):</v>
      </c>
      <c r="C285" s="53">
        <f t="shared" ref="C285:C288" ca="1" si="122">F273</f>
        <v>100</v>
      </c>
    </row>
    <row r="286" spans="1:62" x14ac:dyDescent="0.25">
      <c r="B286" s="33" t="str">
        <f t="shared" si="121"/>
        <v>ATTAINMENT LEVEL(DIRECT):</v>
      </c>
      <c r="C286" s="53">
        <f t="shared" ca="1" si="122"/>
        <v>100</v>
      </c>
    </row>
    <row r="287" spans="1:62" x14ac:dyDescent="0.25">
      <c r="B287" s="33" t="str">
        <f t="shared" si="121"/>
        <v>ATTAINMENT LEVEL(INDIRECT):</v>
      </c>
      <c r="C287" s="53">
        <f t="shared" si="122"/>
        <v>69.232456140350877</v>
      </c>
    </row>
    <row r="288" spans="1:62" x14ac:dyDescent="0.25">
      <c r="B288" s="33" t="str">
        <f t="shared" si="121"/>
        <v>ATTAINMENT LEVEL(OVERALL):</v>
      </c>
      <c r="C288" s="53">
        <f t="shared" ca="1" si="122"/>
        <v>93.846491228070178</v>
      </c>
    </row>
  </sheetData>
  <sheetProtection password="FABF" sheet="1" objects="1" scenarios="1"/>
  <mergeCells count="29">
    <mergeCell ref="A1:Y1"/>
    <mergeCell ref="A2:Y2"/>
    <mergeCell ref="A3:Y3"/>
    <mergeCell ref="F7:G7"/>
    <mergeCell ref="H7:I7"/>
    <mergeCell ref="J7:K7"/>
    <mergeCell ref="T7:U7"/>
    <mergeCell ref="V7:W7"/>
    <mergeCell ref="C271:D271"/>
    <mergeCell ref="A4:M4"/>
    <mergeCell ref="A7:B7"/>
    <mergeCell ref="L7:M7"/>
    <mergeCell ref="D6:M6"/>
    <mergeCell ref="C276:D276"/>
    <mergeCell ref="X7:Y7"/>
    <mergeCell ref="X6:Y6"/>
    <mergeCell ref="C273:D273"/>
    <mergeCell ref="C274:D274"/>
    <mergeCell ref="C275:D275"/>
    <mergeCell ref="N6:W6"/>
    <mergeCell ref="N7:O7"/>
    <mergeCell ref="P7:Q7"/>
    <mergeCell ref="R7:S7"/>
    <mergeCell ref="C272:D272"/>
    <mergeCell ref="D7:E7"/>
    <mergeCell ref="C262:D262"/>
    <mergeCell ref="C263:D263"/>
    <mergeCell ref="C264:D264"/>
    <mergeCell ref="C266:D266"/>
  </mergeCells>
  <conditionalFormatting sqref="N9 P9 R9 T9 V9 D9 F9 H9 J9 L9 D11:D260">
    <cfRule type="cellIs" dxfId="13" priority="57" operator="greaterThan">
      <formula>$D$9</formula>
    </cfRule>
  </conditionalFormatting>
  <conditionalFormatting sqref="F11:F260">
    <cfRule type="cellIs" dxfId="12" priority="56" operator="greaterThan">
      <formula>$F$9</formula>
    </cfRule>
  </conditionalFormatting>
  <conditionalFormatting sqref="H11:H260">
    <cfRule type="cellIs" dxfId="11" priority="55" operator="greaterThan">
      <formula>$H$9</formula>
    </cfRule>
  </conditionalFormatting>
  <conditionalFormatting sqref="J11:J260">
    <cfRule type="cellIs" dxfId="10" priority="53" operator="greaterThan">
      <formula>$J$9</formula>
    </cfRule>
    <cfRule type="cellIs" dxfId="9" priority="54" operator="greaterThan">
      <formula>"$J$9"</formula>
    </cfRule>
  </conditionalFormatting>
  <conditionalFormatting sqref="L11:L260">
    <cfRule type="cellIs" dxfId="8" priority="52" operator="greaterThan">
      <formula>$L$9</formula>
    </cfRule>
  </conditionalFormatting>
  <conditionalFormatting sqref="N11:N260">
    <cfRule type="cellIs" dxfId="7" priority="39" operator="greaterThan">
      <formula>$N$9</formula>
    </cfRule>
    <cfRule type="cellIs" dxfId="6" priority="40" operator="greaterThan">
      <formula>$N$9</formula>
    </cfRule>
  </conditionalFormatting>
  <conditionalFormatting sqref="P11:P260">
    <cfRule type="cellIs" dxfId="5" priority="38" operator="greaterThan">
      <formula>$P$9</formula>
    </cfRule>
  </conditionalFormatting>
  <conditionalFormatting sqref="R11:R260">
    <cfRule type="cellIs" dxfId="4" priority="37" operator="greaterThan">
      <formula>$R$9</formula>
    </cfRule>
  </conditionalFormatting>
  <conditionalFormatting sqref="T11:T260">
    <cfRule type="cellIs" dxfId="3" priority="36" operator="greaterThan">
      <formula>$T$9</formula>
    </cfRule>
  </conditionalFormatting>
  <conditionalFormatting sqref="V11:V260">
    <cfRule type="cellIs" dxfId="2" priority="35" operator="greaterThan">
      <formula>$V$9</formula>
    </cfRule>
  </conditionalFormatting>
  <conditionalFormatting sqref="X11:X260">
    <cfRule type="cellIs" dxfId="1" priority="29" operator="greaterThan">
      <formula>$X$9</formula>
    </cfRule>
  </conditionalFormatting>
  <conditionalFormatting sqref="BU11:BV26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tabSelected="1" topLeftCell="A4" workbookViewId="0">
      <selection activeCell="C17" sqref="C17"/>
    </sheetView>
  </sheetViews>
  <sheetFormatPr defaultColWidth="9.140625" defaultRowHeight="15" x14ac:dyDescent="0.25"/>
  <cols>
    <col min="1" max="2" width="9.140625" style="17"/>
    <col min="3" max="3" width="18.42578125" style="17" bestFit="1" customWidth="1"/>
    <col min="4" max="4" width="19.5703125" style="17" bestFit="1" customWidth="1"/>
    <col min="5" max="5" width="35.140625" style="17" bestFit="1" customWidth="1"/>
    <col min="6" max="6" width="41.42578125" style="17" bestFit="1" customWidth="1"/>
    <col min="7" max="16384" width="9.140625" style="17"/>
  </cols>
  <sheetData>
    <row r="1" spans="1:6" x14ac:dyDescent="0.25">
      <c r="A1" s="159" t="str">
        <f>'MASTER COPY'!A1:L1</f>
        <v>DEPARTMENT OF INFORMATION TECHNOLOGY</v>
      </c>
      <c r="B1" s="159"/>
      <c r="C1" s="159"/>
      <c r="D1" s="159"/>
      <c r="E1" s="159"/>
      <c r="F1" s="159"/>
    </row>
    <row r="2" spans="1:6" x14ac:dyDescent="0.25">
      <c r="A2" s="159" t="str">
        <f>'MASTER COPY'!A2:L2</f>
        <v>Narula Institute of Technology</v>
      </c>
      <c r="B2" s="159"/>
      <c r="C2" s="159"/>
      <c r="D2" s="159"/>
      <c r="E2" s="159"/>
      <c r="F2" s="159"/>
    </row>
    <row r="3" spans="1:6" x14ac:dyDescent="0.25">
      <c r="A3" s="159" t="s">
        <v>110</v>
      </c>
      <c r="B3" s="159"/>
      <c r="C3" s="159"/>
      <c r="D3" s="159"/>
      <c r="E3" s="159"/>
      <c r="F3" s="159"/>
    </row>
    <row r="4" spans="1:6" x14ac:dyDescent="0.25">
      <c r="A4" s="86" t="str">
        <f>'MASTER COPY'!A4:E4</f>
        <v xml:space="preserve">Academic Session: </v>
      </c>
      <c r="B4" s="86"/>
      <c r="C4" s="55">
        <f>'MASTER COPY'!F4</f>
        <v>2021</v>
      </c>
      <c r="D4" s="87" t="str">
        <f>'MASTER COPY'!A5</f>
        <v xml:space="preserve">Dept:- </v>
      </c>
      <c r="E4" s="158" t="str">
        <f>'MASTER COPY'!B5</f>
        <v>IT</v>
      </c>
      <c r="F4" s="158"/>
    </row>
    <row r="5" spans="1:6" x14ac:dyDescent="0.25">
      <c r="A5" s="160" t="str">
        <f>'MASTER COPY'!C5</f>
        <v xml:space="preserve">Year:- </v>
      </c>
      <c r="B5" s="160"/>
      <c r="C5" s="88" t="str">
        <f>'MASTER COPY'!D5</f>
        <v>4th</v>
      </c>
      <c r="D5" s="87" t="str">
        <f>'MASTER COPY'!B6</f>
        <v xml:space="preserve"> Semester:</v>
      </c>
      <c r="E5" s="158" t="str">
        <f>'MASTER COPY'!C6</f>
        <v>8th</v>
      </c>
      <c r="F5" s="158"/>
    </row>
    <row r="6" spans="1:6" x14ac:dyDescent="0.25">
      <c r="A6" s="87"/>
      <c r="B6" s="87"/>
      <c r="C6" s="87" t="str">
        <f>'MASTER COPY'!E5</f>
        <v xml:space="preserve"> Paper code:</v>
      </c>
      <c r="D6" s="87" t="str">
        <f>'MASTER COPY'!F5</f>
        <v>IT801B</v>
      </c>
      <c r="E6" s="158"/>
      <c r="F6" s="158"/>
    </row>
    <row r="7" spans="1:6" x14ac:dyDescent="0.25">
      <c r="A7" s="63" t="s">
        <v>100</v>
      </c>
      <c r="B7" s="63" t="s">
        <v>101</v>
      </c>
      <c r="C7" s="63" t="s">
        <v>102</v>
      </c>
      <c r="D7" s="63" t="s">
        <v>103</v>
      </c>
      <c r="E7" s="63" t="s">
        <v>104</v>
      </c>
      <c r="F7" s="63" t="s">
        <v>105</v>
      </c>
    </row>
    <row r="8" spans="1:6" x14ac:dyDescent="0.25">
      <c r="A8" s="63" t="s">
        <v>50</v>
      </c>
      <c r="B8" s="49">
        <v>2.1</v>
      </c>
      <c r="C8" s="100">
        <f ca="1">'CO-ATTAINMENT'!K266</f>
        <v>2.8153947368421051</v>
      </c>
      <c r="D8" s="63" t="str">
        <f ca="1">IF((B8-C8)&lt;0,"NO GAP",B8-C8)</f>
        <v>NO GAP</v>
      </c>
      <c r="E8" s="49"/>
      <c r="F8" s="49"/>
    </row>
    <row r="9" spans="1:6" x14ac:dyDescent="0.25">
      <c r="A9" s="63" t="s">
        <v>52</v>
      </c>
      <c r="B9" s="49">
        <v>2.1</v>
      </c>
      <c r="C9" s="100">
        <f ca="1">'CO-ATTAINMENT'!K267</f>
        <v>2.8153947368421051</v>
      </c>
      <c r="D9" s="63" t="str">
        <f t="shared" ref="D9:D12" ca="1" si="0">IF((B9-C9)&lt;0,"NO GAP",B9-C9)</f>
        <v>NO GAP</v>
      </c>
      <c r="E9" s="49"/>
      <c r="F9" s="49"/>
    </row>
    <row r="10" spans="1:6" x14ac:dyDescent="0.25">
      <c r="A10" s="63" t="s">
        <v>53</v>
      </c>
      <c r="B10" s="49">
        <v>2.1</v>
      </c>
      <c r="C10" s="100">
        <f ca="1">'CO-ATTAINMENT'!K268</f>
        <v>2.8153947368421051</v>
      </c>
      <c r="D10" s="63" t="str">
        <f t="shared" ca="1" si="0"/>
        <v>NO GAP</v>
      </c>
      <c r="E10" s="49"/>
      <c r="F10" s="49"/>
    </row>
    <row r="11" spans="1:6" x14ac:dyDescent="0.25">
      <c r="A11" s="63" t="s">
        <v>54</v>
      </c>
      <c r="B11" s="49">
        <v>2.1</v>
      </c>
      <c r="C11" s="100">
        <f ca="1">'CO-ATTAINMENT'!K269</f>
        <v>2.8153947368421051</v>
      </c>
      <c r="D11" s="63" t="str">
        <f t="shared" ca="1" si="0"/>
        <v>NO GAP</v>
      </c>
      <c r="E11" s="49"/>
      <c r="F11" s="49"/>
    </row>
    <row r="12" spans="1:6" x14ac:dyDescent="0.25">
      <c r="A12" s="63" t="s">
        <v>55</v>
      </c>
      <c r="B12" s="49">
        <v>2.1</v>
      </c>
      <c r="C12" s="100">
        <f ca="1">'CO-ATTAINMENT'!K270</f>
        <v>2.8153947368421051</v>
      </c>
      <c r="D12" s="63" t="str">
        <f t="shared" ca="1" si="0"/>
        <v>NO GAP</v>
      </c>
      <c r="E12" s="49"/>
      <c r="F12" s="49"/>
    </row>
  </sheetData>
  <sheetProtection password="FABF" sheet="1" objects="1" scenarios="1"/>
  <mergeCells count="7">
    <mergeCell ref="E6:F6"/>
    <mergeCell ref="A1:F1"/>
    <mergeCell ref="A2:F2"/>
    <mergeCell ref="A3:F3"/>
    <mergeCell ref="A5:B5"/>
    <mergeCell ref="E4:F4"/>
    <mergeCell ref="E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topLeftCell="A4" workbookViewId="0">
      <selection activeCell="S12" sqref="S12"/>
    </sheetView>
  </sheetViews>
  <sheetFormatPr defaultColWidth="9.140625" defaultRowHeight="15" x14ac:dyDescent="0.25"/>
  <cols>
    <col min="1" max="1" width="9.140625" style="17"/>
    <col min="2" max="2" width="14.28515625" style="17" bestFit="1" customWidth="1"/>
    <col min="3" max="16384" width="9.140625" style="17"/>
  </cols>
  <sheetData>
    <row r="1" spans="1:17" ht="21.75" customHeight="1" x14ac:dyDescent="0.25">
      <c r="A1" s="159" t="str">
        <f>'MASTER COPY'!A1:L1</f>
        <v>DEPARTMENT OF INFORMATION TECHNOLOGY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24" customHeight="1" x14ac:dyDescent="0.25">
      <c r="A2" s="159" t="str">
        <f>'MASTER COPY'!A2:L2</f>
        <v>Narula Institute of Technology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7" ht="27.75" customHeight="1" x14ac:dyDescent="0.25">
      <c r="A3" s="141" t="s">
        <v>106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</row>
    <row r="4" spans="1:17" x14ac:dyDescent="0.25">
      <c r="A4" s="161" t="str">
        <f>'CO-Analysis'!A4</f>
        <v xml:space="preserve">Academic Session: </v>
      </c>
      <c r="B4" s="161"/>
      <c r="C4" s="87"/>
      <c r="D4" s="87" t="str">
        <f>'CO-Analysis'!D4</f>
        <v xml:space="preserve">Dept:- </v>
      </c>
      <c r="E4" s="158" t="str">
        <f>'MASTER COPY'!B5</f>
        <v>IT</v>
      </c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161" t="str">
        <f>'MASTER COPY'!C5</f>
        <v xml:space="preserve">Year:- </v>
      </c>
      <c r="B5" s="161"/>
      <c r="C5" s="161" t="str">
        <f>'MASTER COPY'!B6</f>
        <v xml:space="preserve"> Semester:</v>
      </c>
      <c r="D5" s="161"/>
      <c r="E5" s="87" t="str">
        <f>'MASTER COPY'!C6</f>
        <v>8th</v>
      </c>
      <c r="F5" s="87"/>
      <c r="G5" s="160" t="str">
        <f>'MASTER COPY'!E5</f>
        <v xml:space="preserve"> Paper code:</v>
      </c>
      <c r="H5" s="160"/>
      <c r="I5" s="87" t="str">
        <f>'MASTER COPY'!F5</f>
        <v>IT801B</v>
      </c>
      <c r="J5" s="87"/>
      <c r="K5" s="87"/>
      <c r="L5" s="87"/>
      <c r="M5" s="87"/>
      <c r="N5" s="87"/>
      <c r="O5" s="87"/>
      <c r="P5" s="87"/>
      <c r="Q5" s="87"/>
    </row>
    <row r="7" spans="1:17" x14ac:dyDescent="0.25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x14ac:dyDescent="0.25">
      <c r="A8" s="94" t="s">
        <v>123</v>
      </c>
      <c r="B8" s="94" t="s">
        <v>107</v>
      </c>
      <c r="C8" s="94" t="s">
        <v>30</v>
      </c>
      <c r="D8" s="94" t="s">
        <v>31</v>
      </c>
      <c r="E8" s="94" t="s">
        <v>32</v>
      </c>
      <c r="F8" s="94" t="s">
        <v>33</v>
      </c>
      <c r="G8" s="94" t="s">
        <v>34</v>
      </c>
      <c r="H8" s="94" t="s">
        <v>35</v>
      </c>
      <c r="I8" s="94" t="s">
        <v>36</v>
      </c>
      <c r="J8" s="94" t="s">
        <v>37</v>
      </c>
      <c r="K8" s="94" t="s">
        <v>38</v>
      </c>
      <c r="L8" s="94" t="s">
        <v>39</v>
      </c>
      <c r="M8" s="94" t="s">
        <v>40</v>
      </c>
      <c r="N8" s="94" t="s">
        <v>41</v>
      </c>
      <c r="O8" s="94" t="s">
        <v>44</v>
      </c>
      <c r="P8" s="94" t="s">
        <v>45</v>
      </c>
      <c r="Q8" s="94" t="s">
        <v>46</v>
      </c>
    </row>
    <row r="9" spans="1:17" x14ac:dyDescent="0.25">
      <c r="A9" s="94" t="str">
        <f>'CO-PO-PSO'!A4</f>
        <v>IT801B.1</v>
      </c>
      <c r="B9" s="99">
        <f ca="1">'CO-ATTAINMENT'!K266</f>
        <v>2.8153947368421051</v>
      </c>
      <c r="C9" s="99">
        <f ca="1">IF($B$9*'CO-PO-PSO'!B4/3=0,"-",$B$9*'CO-PO-PSO'!B4/3)</f>
        <v>0.93846491228070172</v>
      </c>
      <c r="D9" s="99">
        <f ca="1">IF($B$9*'CO-PO-PSO'!C4/3=0,"-",$B$9*'CO-PO-PSO'!C4/3)</f>
        <v>1.8769298245614034</v>
      </c>
      <c r="E9" s="99">
        <f ca="1">IF($B$9*'CO-PO-PSO'!D4/3=0,"-",$B$9*'CO-PO-PSO'!D4/3)</f>
        <v>0.93846491228070172</v>
      </c>
      <c r="F9" s="99">
        <f ca="1">IF($B$9*'CO-PO-PSO'!E4/3=0,"-",$B$9*'CO-PO-PSO'!E4/3)</f>
        <v>0.93846491228070172</v>
      </c>
      <c r="G9" s="99">
        <f ca="1">IF($B$9*'CO-PO-PSO'!F4/3=0,"-",$B$9*'CO-PO-PSO'!F4/3)</f>
        <v>1.8769298245614034</v>
      </c>
      <c r="H9" s="99">
        <f ca="1">IF($B$9*'CO-PO-PSO'!G4/3=0,"-",$B$9*'CO-PO-PSO'!G4/3)</f>
        <v>1.8769298245614034</v>
      </c>
      <c r="I9" s="99">
        <f ca="1">IF($B$9*'CO-PO-PSO'!H4/3=0,"-",$B$9*'CO-PO-PSO'!H4/3)</f>
        <v>0.93846491228070172</v>
      </c>
      <c r="J9" s="99">
        <f ca="1">IF($B$9*'CO-PO-PSO'!I4/3=0,"-",$B$9*'CO-PO-PSO'!I4/3)</f>
        <v>0.93846491228070172</v>
      </c>
      <c r="K9" s="99">
        <f ca="1">IF($B$9*'CO-PO-PSO'!J4/3=0,"-",$B$9*'CO-PO-PSO'!J4/3)</f>
        <v>1.8769298245614034</v>
      </c>
      <c r="L9" s="99">
        <f ca="1">IF($B$9*'CO-PO-PSO'!K4/3=0,"-",$B$9*'CO-PO-PSO'!K4/3)</f>
        <v>1.8769298245614034</v>
      </c>
      <c r="M9" s="99">
        <f ca="1">IF($B$9*'CO-PO-PSO'!L4/3=0,"-",$B$9*'CO-PO-PSO'!L4/3)</f>
        <v>0.93846491228070172</v>
      </c>
      <c r="N9" s="99">
        <f ca="1">IF($B$9*'CO-PO-PSO'!M4/3=0,"-",$B$9*'CO-PO-PSO'!M4/3)</f>
        <v>1.8769298245614034</v>
      </c>
      <c r="O9" s="99">
        <f ca="1">IF($B$9*'CO-PO-PSO'!N4/3=0,"-",$B$9*'CO-PO-PSO'!N4/3)</f>
        <v>1.8769298245614034</v>
      </c>
      <c r="P9" s="99">
        <f ca="1">IF($B$9*'CO-PO-PSO'!O4/3=0,"-",$B$9*'CO-PO-PSO'!O4/3)</f>
        <v>0.93846491228070172</v>
      </c>
      <c r="Q9" s="99" t="str">
        <f ca="1">IF($B$9*'CO-PO-PSO'!P4/3=0,"-",$B$9*'CO-PO-PSO'!P4/3)</f>
        <v>-</v>
      </c>
    </row>
    <row r="10" spans="1:17" x14ac:dyDescent="0.25">
      <c r="A10" s="94" t="str">
        <f>'CO-PO-PSO'!A5</f>
        <v>IT801B.2</v>
      </c>
      <c r="B10" s="99">
        <f ca="1">'CO-ATTAINMENT'!K267</f>
        <v>2.8153947368421051</v>
      </c>
      <c r="C10" s="99">
        <f ca="1">$B$10*'CO-PO-PSO'!B5/3</f>
        <v>0.93846491228070172</v>
      </c>
      <c r="D10" s="99">
        <f ca="1">$B$10*'CO-PO-PSO'!C5/3</f>
        <v>1.8769298245614034</v>
      </c>
      <c r="E10" s="99">
        <f ca="1">$B$10*'CO-PO-PSO'!D5/3</f>
        <v>0.93846491228070172</v>
      </c>
      <c r="F10" s="99">
        <f ca="1">$B$10*'CO-PO-PSO'!E5/3</f>
        <v>0.93846491228070172</v>
      </c>
      <c r="G10" s="99">
        <f ca="1">IF($B$9*'CO-PO-PSO'!F5/3=0,"-",$B$9*'CO-PO-PSO'!F5/3)</f>
        <v>1.8769298245614034</v>
      </c>
      <c r="H10" s="99">
        <f ca="1">IF($B$9*'CO-PO-PSO'!G5/3=0,"-",$B$9*'CO-PO-PSO'!G5/3)</f>
        <v>1.8769298245614034</v>
      </c>
      <c r="I10" s="99">
        <f ca="1">IF($B$9*'CO-PO-PSO'!H5/3=0,"-",$B$9*'CO-PO-PSO'!H5/3)</f>
        <v>0.93846491228070172</v>
      </c>
      <c r="J10" s="99">
        <f ca="1">IF($B$9*'CO-PO-PSO'!I5/3=0,"-",$B$9*'CO-PO-PSO'!I5/3)</f>
        <v>0.93846491228070172</v>
      </c>
      <c r="K10" s="99">
        <f ca="1">IF($B$9*'CO-PO-PSO'!J5/3=0,"-",$B$9*'CO-PO-PSO'!J5/3)</f>
        <v>1.8769298245614034</v>
      </c>
      <c r="L10" s="99">
        <f ca="1">IF($B$9*'CO-PO-PSO'!K5/3=0,"-",$B$9*'CO-PO-PSO'!K5/3)</f>
        <v>0.93846491228070172</v>
      </c>
      <c r="M10" s="99">
        <f ca="1">IF($B$9*'CO-PO-PSO'!L5/3=0,"-",$B$9*'CO-PO-PSO'!L5/3)</f>
        <v>0.93846491228070172</v>
      </c>
      <c r="N10" s="99">
        <f ca="1">IF($B$9*'CO-PO-PSO'!M5/3=0,"-",$B$9*'CO-PO-PSO'!M5/3)</f>
        <v>1.8769298245614034</v>
      </c>
      <c r="O10" s="99">
        <f ca="1">IF($B$9*'CO-PO-PSO'!N5/3=0,"-",$B$9*'CO-PO-PSO'!N5/3)</f>
        <v>1.8769298245614034</v>
      </c>
      <c r="P10" s="99">
        <f ca="1">IF($B$9*'CO-PO-PSO'!O5/3=0,"-",$B$9*'CO-PO-PSO'!O5/3)</f>
        <v>0.93846491228070172</v>
      </c>
      <c r="Q10" s="99">
        <f ca="1">IF($B$9*'CO-PO-PSO'!P5/3=0,"-",$B$9*'CO-PO-PSO'!P5/3)</f>
        <v>2.8153947368421051</v>
      </c>
    </row>
    <row r="11" spans="1:17" x14ac:dyDescent="0.25">
      <c r="A11" s="94" t="str">
        <f>'CO-PO-PSO'!A6</f>
        <v>IT801B.3</v>
      </c>
      <c r="B11" s="99">
        <f ca="1">'CO-ATTAINMENT'!K268</f>
        <v>2.8153947368421051</v>
      </c>
      <c r="C11" s="99">
        <f ca="1">$B$11*'CO-PO-PSO'!B6/3</f>
        <v>0.93846491228070172</v>
      </c>
      <c r="D11" s="99">
        <f ca="1">$B$11*'CO-PO-PSO'!C6/3</f>
        <v>1.8769298245614034</v>
      </c>
      <c r="E11" s="99">
        <f ca="1">$B$11*'CO-PO-PSO'!D6/3</f>
        <v>0.93846491228070172</v>
      </c>
      <c r="F11" s="99">
        <f ca="1">$B$11*'CO-PO-PSO'!E6/3</f>
        <v>0.93846491228070172</v>
      </c>
      <c r="G11" s="99">
        <f ca="1">IF($B$9*'CO-PO-PSO'!F6/3=0,"-",$B$9*'CO-PO-PSO'!F6/3)</f>
        <v>1.8769298245614034</v>
      </c>
      <c r="H11" s="99">
        <f ca="1">IF($B$9*'CO-PO-PSO'!G6/3=0,"-",$B$9*'CO-PO-PSO'!G6/3)</f>
        <v>1.8769298245614034</v>
      </c>
      <c r="I11" s="99">
        <f ca="1">IF($B$9*'CO-PO-PSO'!H6/3=0,"-",$B$9*'CO-PO-PSO'!H6/3)</f>
        <v>0.93846491228070172</v>
      </c>
      <c r="J11" s="99">
        <f ca="1">IF($B$9*'CO-PO-PSO'!I6/3=0,"-",$B$9*'CO-PO-PSO'!I6/3)</f>
        <v>1.8769298245614034</v>
      </c>
      <c r="K11" s="99">
        <f ca="1">IF($B$9*'CO-PO-PSO'!J6/3=0,"-",$B$9*'CO-PO-PSO'!J6/3)</f>
        <v>1.8769298245614034</v>
      </c>
      <c r="L11" s="99">
        <f ca="1">IF($B$9*'CO-PO-PSO'!K6/3=0,"-",$B$9*'CO-PO-PSO'!K6/3)</f>
        <v>0.93846491228070172</v>
      </c>
      <c r="M11" s="99">
        <f ca="1">IF($B$9*'CO-PO-PSO'!L6/3=0,"-",$B$9*'CO-PO-PSO'!L6/3)</f>
        <v>0.93846491228070172</v>
      </c>
      <c r="N11" s="99">
        <f ca="1">IF($B$9*'CO-PO-PSO'!M6/3=0,"-",$B$9*'CO-PO-PSO'!M6/3)</f>
        <v>1.8769298245614034</v>
      </c>
      <c r="O11" s="99">
        <f ca="1">IF($B$9*'CO-PO-PSO'!N6/3=0,"-",$B$9*'CO-PO-PSO'!N6/3)</f>
        <v>1.8769298245614034</v>
      </c>
      <c r="P11" s="99">
        <f ca="1">IF($B$9*'CO-PO-PSO'!O6/3=0,"-",$B$9*'CO-PO-PSO'!O6/3)</f>
        <v>0.93846491228070172</v>
      </c>
      <c r="Q11" s="99">
        <f ca="1">IF($B$9*'CO-PO-PSO'!P6/3=0,"-",$B$9*'CO-PO-PSO'!P6/3)</f>
        <v>0.93846491228070172</v>
      </c>
    </row>
    <row r="12" spans="1:17" x14ac:dyDescent="0.25">
      <c r="A12" s="94" t="str">
        <f>'CO-PO-PSO'!A7</f>
        <v>IT801B.4</v>
      </c>
      <c r="B12" s="99">
        <f ca="1">'CO-ATTAINMENT'!K269</f>
        <v>2.8153947368421051</v>
      </c>
      <c r="C12" s="99">
        <f ca="1">$B$12*'CO-PO-PSO'!B7/3</f>
        <v>0.93846491228070172</v>
      </c>
      <c r="D12" s="99">
        <f ca="1">$B$12*'CO-PO-PSO'!C7/3</f>
        <v>1.8769298245614034</v>
      </c>
      <c r="E12" s="99">
        <f ca="1">$B$12*'CO-PO-PSO'!D7/3</f>
        <v>0.93846491228070172</v>
      </c>
      <c r="F12" s="99">
        <f ca="1">$B$12*'CO-PO-PSO'!E7/3</f>
        <v>0.93846491228070172</v>
      </c>
      <c r="G12" s="99">
        <f ca="1">IF($B$9*'CO-PO-PSO'!F7/3=0,"-",$B$9*'CO-PO-PSO'!F7/3)</f>
        <v>1.8769298245614034</v>
      </c>
      <c r="H12" s="99">
        <f ca="1">IF($B$9*'CO-PO-PSO'!G7/3=0,"-",$B$9*'CO-PO-PSO'!G7/3)</f>
        <v>1.8769298245614034</v>
      </c>
      <c r="I12" s="99">
        <f ca="1">IF($B$9*'CO-PO-PSO'!H7/3=0,"-",$B$9*'CO-PO-PSO'!H7/3)</f>
        <v>0.93846491228070172</v>
      </c>
      <c r="J12" s="99">
        <f ca="1">IF($B$9*'CO-PO-PSO'!I7/3=0,"-",$B$9*'CO-PO-PSO'!I7/3)</f>
        <v>0.93846491228070172</v>
      </c>
      <c r="K12" s="99">
        <f ca="1">IF($B$9*'CO-PO-PSO'!J7/3=0,"-",$B$9*'CO-PO-PSO'!J7/3)</f>
        <v>1.8769298245614034</v>
      </c>
      <c r="L12" s="99">
        <f ca="1">IF($B$9*'CO-PO-PSO'!K7/3=0,"-",$B$9*'CO-PO-PSO'!K7/3)</f>
        <v>2.8153947368421051</v>
      </c>
      <c r="M12" s="99">
        <f ca="1">IF($B$9*'CO-PO-PSO'!L7/3=0,"-",$B$9*'CO-PO-PSO'!L7/3)</f>
        <v>0.93846491228070172</v>
      </c>
      <c r="N12" s="99">
        <f ca="1">IF($B$9*'CO-PO-PSO'!M7/3=0,"-",$B$9*'CO-PO-PSO'!M7/3)</f>
        <v>1.8769298245614034</v>
      </c>
      <c r="O12" s="99">
        <f ca="1">IF($B$9*'CO-PO-PSO'!N7/3=0,"-",$B$9*'CO-PO-PSO'!N7/3)</f>
        <v>1.8769298245614034</v>
      </c>
      <c r="P12" s="99">
        <f ca="1">IF($B$9*'CO-PO-PSO'!O7/3=0,"-",$B$9*'CO-PO-PSO'!O7/3)</f>
        <v>0.93846491228070172</v>
      </c>
      <c r="Q12" s="99">
        <f ca="1">IF($B$9*'CO-PO-PSO'!P7/3=0,"-",$B$9*'CO-PO-PSO'!P7/3)</f>
        <v>0.93846491228070172</v>
      </c>
    </row>
    <row r="13" spans="1:17" x14ac:dyDescent="0.25">
      <c r="A13" s="94" t="str">
        <f>'CO-PO-PSO'!A8</f>
        <v>IT801B.5</v>
      </c>
      <c r="B13" s="99">
        <f ca="1">'CO-ATTAINMENT'!K270</f>
        <v>2.8153947368421051</v>
      </c>
      <c r="C13" s="99">
        <f ca="1">$B$13*'CO-PO-PSO'!B8/3</f>
        <v>0.93846491228070172</v>
      </c>
      <c r="D13" s="99">
        <f ca="1">$B$13*'CO-PO-PSO'!C8/3</f>
        <v>1.8769298245614034</v>
      </c>
      <c r="E13" s="99">
        <f ca="1">$B$13*'CO-PO-PSO'!D8/3</f>
        <v>0.93846491228070172</v>
      </c>
      <c r="F13" s="99">
        <f ca="1">$B$13*'CO-PO-PSO'!E8/3</f>
        <v>0.93846491228070172</v>
      </c>
      <c r="G13" s="99">
        <f ca="1">IF($B$9*'CO-PO-PSO'!F8/3=0,"-",$B$9*'CO-PO-PSO'!F8/3)</f>
        <v>1.8769298245614034</v>
      </c>
      <c r="H13" s="99">
        <f ca="1">IF($B$9*'CO-PO-PSO'!G8/3=0,"-",$B$9*'CO-PO-PSO'!G8/3)</f>
        <v>1.8769298245614034</v>
      </c>
      <c r="I13" s="99">
        <f ca="1">IF($B$9*'CO-PO-PSO'!H8/3=0,"-",$B$9*'CO-PO-PSO'!H8/3)</f>
        <v>0.93846491228070172</v>
      </c>
      <c r="J13" s="99">
        <f ca="1">IF($B$9*'CO-PO-PSO'!I8/3=0,"-",$B$9*'CO-PO-PSO'!I8/3)</f>
        <v>0.93846491228070172</v>
      </c>
      <c r="K13" s="99">
        <f ca="1">IF($B$9*'CO-PO-PSO'!J8/3=0,"-",$B$9*'CO-PO-PSO'!J8/3)</f>
        <v>1.8769298245614034</v>
      </c>
      <c r="L13" s="99">
        <f ca="1">IF($B$9*'CO-PO-PSO'!K8/3=0,"-",$B$9*'CO-PO-PSO'!K8/3)</f>
        <v>0.93846491228070172</v>
      </c>
      <c r="M13" s="99">
        <f ca="1">IF($B$9*'CO-PO-PSO'!L8/3=0,"-",$B$9*'CO-PO-PSO'!L8/3)</f>
        <v>0.93846491228070172</v>
      </c>
      <c r="N13" s="99">
        <f ca="1">IF($B$9*'CO-PO-PSO'!M8/3=0,"-",$B$9*'CO-PO-PSO'!M8/3)</f>
        <v>1.8769298245614034</v>
      </c>
      <c r="O13" s="99">
        <f ca="1">IF($B$9*'CO-PO-PSO'!N8/3=0,"-",$B$9*'CO-PO-PSO'!N8/3)</f>
        <v>1.8769298245614034</v>
      </c>
      <c r="P13" s="99">
        <f ca="1">IF($B$9*'CO-PO-PSO'!O8/3=0,"-",$B$9*'CO-PO-PSO'!O8/3)</f>
        <v>0.93846491228070172</v>
      </c>
      <c r="Q13" s="99">
        <f ca="1">IF($B$9*'CO-PO-PSO'!P8/3=0,"-",$B$9*'CO-PO-PSO'!P8/3)</f>
        <v>0.93846491228070172</v>
      </c>
    </row>
    <row r="14" spans="1:17" x14ac:dyDescent="0.25">
      <c r="A14" s="94" t="str">
        <f>'MASTER COPY'!F5</f>
        <v>IT801B</v>
      </c>
      <c r="B14" s="99">
        <f ca="1">MAX(B9:B13)</f>
        <v>2.8153947368421051</v>
      </c>
      <c r="C14" s="99">
        <f t="shared" ref="C14:Q14" ca="1" si="0">MAX(C9:C13)</f>
        <v>0.93846491228070172</v>
      </c>
      <c r="D14" s="99">
        <f t="shared" ca="1" si="0"/>
        <v>1.8769298245614034</v>
      </c>
      <c r="E14" s="99">
        <f t="shared" ca="1" si="0"/>
        <v>0.93846491228070172</v>
      </c>
      <c r="F14" s="99">
        <f t="shared" ca="1" si="0"/>
        <v>0.93846491228070172</v>
      </c>
      <c r="G14" s="99">
        <f t="shared" ca="1" si="0"/>
        <v>1.8769298245614034</v>
      </c>
      <c r="H14" s="99">
        <f t="shared" ca="1" si="0"/>
        <v>1.8769298245614034</v>
      </c>
      <c r="I14" s="99">
        <f t="shared" ca="1" si="0"/>
        <v>0.93846491228070172</v>
      </c>
      <c r="J14" s="99">
        <f t="shared" ca="1" si="0"/>
        <v>1.8769298245614034</v>
      </c>
      <c r="K14" s="99">
        <f t="shared" ca="1" si="0"/>
        <v>1.8769298245614034</v>
      </c>
      <c r="L14" s="99">
        <f t="shared" ca="1" si="0"/>
        <v>2.8153947368421051</v>
      </c>
      <c r="M14" s="99">
        <f t="shared" ca="1" si="0"/>
        <v>0.93846491228070172</v>
      </c>
      <c r="N14" s="99">
        <f t="shared" ca="1" si="0"/>
        <v>1.8769298245614034</v>
      </c>
      <c r="O14" s="99">
        <f t="shared" ca="1" si="0"/>
        <v>1.8769298245614034</v>
      </c>
      <c r="P14" s="99">
        <f t="shared" ca="1" si="0"/>
        <v>0.93846491228070172</v>
      </c>
      <c r="Q14" s="99">
        <f t="shared" ca="1" si="0"/>
        <v>2.8153947368421051</v>
      </c>
    </row>
    <row r="15" spans="1:17" x14ac:dyDescent="0.25">
      <c r="C15" s="109">
        <f ca="1">IFERROR((C14*100)/3,"-")</f>
        <v>31.282163742690059</v>
      </c>
      <c r="D15" s="109">
        <f t="shared" ref="D15:Q15" ca="1" si="1">IFERROR((D14*100)/3,"-")</f>
        <v>62.564327485380119</v>
      </c>
      <c r="E15" s="109">
        <f t="shared" ca="1" si="1"/>
        <v>31.282163742690059</v>
      </c>
      <c r="F15" s="109">
        <f t="shared" ca="1" si="1"/>
        <v>31.282163742690059</v>
      </c>
      <c r="G15" s="109">
        <f t="shared" ca="1" si="1"/>
        <v>62.564327485380119</v>
      </c>
      <c r="H15" s="109">
        <f t="shared" ca="1" si="1"/>
        <v>62.564327485380119</v>
      </c>
      <c r="I15" s="109">
        <f t="shared" ca="1" si="1"/>
        <v>31.282163742690059</v>
      </c>
      <c r="J15" s="109">
        <f t="shared" ca="1" si="1"/>
        <v>62.564327485380119</v>
      </c>
      <c r="K15" s="109">
        <f t="shared" ca="1" si="1"/>
        <v>62.564327485380119</v>
      </c>
      <c r="L15" s="109">
        <f t="shared" ca="1" si="1"/>
        <v>93.846491228070178</v>
      </c>
      <c r="M15" s="109">
        <f t="shared" ca="1" si="1"/>
        <v>31.282163742690059</v>
      </c>
      <c r="N15" s="109">
        <f t="shared" ca="1" si="1"/>
        <v>62.564327485380119</v>
      </c>
      <c r="O15" s="109">
        <f t="shared" ca="1" si="1"/>
        <v>62.564327485380119</v>
      </c>
      <c r="P15" s="109">
        <f t="shared" ca="1" si="1"/>
        <v>31.282163742690059</v>
      </c>
      <c r="Q15" s="109">
        <f t="shared" ca="1" si="1"/>
        <v>93.846491228070178</v>
      </c>
    </row>
  </sheetData>
  <sheetProtection password="FABF" sheet="1" objects="1" scenarios="1"/>
  <mergeCells count="8">
    <mergeCell ref="A5:B5"/>
    <mergeCell ref="C5:D5"/>
    <mergeCell ref="G5:H5"/>
    <mergeCell ref="A3:Q3"/>
    <mergeCell ref="A1:Q1"/>
    <mergeCell ref="A2:Q2"/>
    <mergeCell ref="E4:Q4"/>
    <mergeCell ref="A4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MASTER COPY</vt:lpstr>
      <vt:lpstr>SLOT1</vt:lpstr>
      <vt:lpstr>SLOT2</vt:lpstr>
      <vt:lpstr>PRINCIPAL'S COPY</vt:lpstr>
      <vt:lpstr>ASSIGNMENT-CLASSTEST</vt:lpstr>
      <vt:lpstr>CO-PO-PSO</vt:lpstr>
      <vt:lpstr>CO-ATTAINMENT</vt:lpstr>
      <vt:lpstr>CO-Analysis</vt:lpstr>
      <vt:lpstr>PO-Attainment_CourseLevel</vt:lpstr>
      <vt:lpstr>'PRINCIPAL''S COPY'!Print_Area</vt:lpstr>
      <vt:lpstr>SLOT1!Print_Area</vt:lpstr>
      <vt:lpstr>SLOT2!Print_Area</vt:lpstr>
      <vt:lpstr>'MASTER COPY'!Print_Titles</vt:lpstr>
      <vt:lpstr>'PRINCIPAL''S COPY'!Print_Titles</vt:lpstr>
      <vt:lpstr>SLOT1!Print_Titles</vt:lpstr>
      <vt:lpstr>SLOT2!Print_Titles</vt:lpstr>
    </vt:vector>
  </TitlesOfParts>
  <Company>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</dc:creator>
  <cp:lastModifiedBy>Shambhu</cp:lastModifiedBy>
  <cp:lastPrinted>2015-06-18T08:33:10Z</cp:lastPrinted>
  <dcterms:created xsi:type="dcterms:W3CDTF">2012-11-23T09:04:11Z</dcterms:created>
  <dcterms:modified xsi:type="dcterms:W3CDTF">2022-03-04T05:03:36Z</dcterms:modified>
</cp:coreProperties>
</file>